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iaTool\xlsx\"/>
    </mc:Choice>
  </mc:AlternateContent>
  <bookViews>
    <workbookView xWindow="-120" yWindow="-120" windowWidth="29040" windowHeight="15840" firstSheet="1" activeTab="3"/>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Parameters!$A$2:$A$195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E13" i="2" l="1"/>
  <c r="G10" i="1"/>
  <c r="E10" i="1"/>
  <c r="F8" i="3"/>
  <c r="E24" i="1" l="1"/>
  <c r="E24" i="2" s="1"/>
  <c r="H24" i="2" s="1"/>
  <c r="V195" i="7"/>
  <c r="O195" i="7"/>
  <c r="G195" i="7"/>
  <c r="V194" i="7"/>
  <c r="O194" i="7"/>
  <c r="G194" i="7"/>
  <c r="V193" i="7"/>
  <c r="O193" i="7"/>
  <c r="G193" i="7"/>
  <c r="V192" i="7"/>
  <c r="O192" i="7"/>
  <c r="G192" i="7"/>
  <c r="V191" i="7"/>
  <c r="O191" i="7"/>
  <c r="G191" i="7"/>
  <c r="V190" i="7"/>
  <c r="O190" i="7"/>
  <c r="G190" i="7"/>
  <c r="V189" i="7"/>
  <c r="O189" i="7"/>
  <c r="G189" i="7"/>
  <c r="V188" i="7"/>
  <c r="O188" i="7"/>
  <c r="G188" i="7"/>
  <c r="V187" i="7"/>
  <c r="O187" i="7"/>
  <c r="V186" i="7"/>
  <c r="O186" i="7"/>
  <c r="G186" i="7"/>
  <c r="V185" i="7"/>
  <c r="O185" i="7"/>
  <c r="G185" i="7"/>
  <c r="V184" i="7"/>
  <c r="O184" i="7"/>
  <c r="G184" i="7"/>
  <c r="V183" i="7"/>
  <c r="O183" i="7"/>
  <c r="G183" i="7"/>
  <c r="V182" i="7"/>
  <c r="O182" i="7"/>
  <c r="G182" i="7"/>
  <c r="V181" i="7"/>
  <c r="O181" i="7"/>
  <c r="G181" i="7"/>
  <c r="V180" i="7"/>
  <c r="O180" i="7"/>
  <c r="G180" i="7"/>
  <c r="V179" i="7"/>
  <c r="O179" i="7"/>
  <c r="G179" i="7"/>
  <c r="V178" i="7"/>
  <c r="O178" i="7"/>
  <c r="G178" i="7"/>
  <c r="V177" i="7"/>
  <c r="O177" i="7"/>
  <c r="G177" i="7"/>
  <c r="V176" i="7"/>
  <c r="O176" i="7"/>
  <c r="G176" i="7"/>
  <c r="V175" i="7"/>
  <c r="O175" i="7"/>
  <c r="G175" i="7"/>
  <c r="V174" i="7"/>
  <c r="O174" i="7"/>
  <c r="G174" i="7"/>
  <c r="V173" i="7"/>
  <c r="O173" i="7"/>
  <c r="G173" i="7"/>
  <c r="V172" i="7"/>
  <c r="O172" i="7"/>
  <c r="G172" i="7"/>
  <c r="V171" i="7"/>
  <c r="O171" i="7"/>
  <c r="G171" i="7"/>
  <c r="V170" i="7"/>
  <c r="O170" i="7"/>
  <c r="G170" i="7"/>
  <c r="V169" i="7"/>
  <c r="O169" i="7"/>
  <c r="G169" i="7"/>
  <c r="V168" i="7"/>
  <c r="O168" i="7"/>
  <c r="G168" i="7"/>
  <c r="V167" i="7"/>
  <c r="O167" i="7"/>
  <c r="G167" i="7"/>
  <c r="V166" i="7"/>
  <c r="O166" i="7"/>
  <c r="G166" i="7"/>
  <c r="V165" i="7"/>
  <c r="O165" i="7"/>
  <c r="G165" i="7"/>
  <c r="V164" i="7"/>
  <c r="O164" i="7"/>
  <c r="G164" i="7"/>
  <c r="V163" i="7"/>
  <c r="O163" i="7"/>
  <c r="G163" i="7"/>
  <c r="V162" i="7"/>
  <c r="O162" i="7"/>
  <c r="G162" i="7"/>
  <c r="V161" i="7"/>
  <c r="O161" i="7"/>
  <c r="G161" i="7"/>
  <c r="V160" i="7"/>
  <c r="O160" i="7"/>
  <c r="G160" i="7"/>
  <c r="V159" i="7"/>
  <c r="O159" i="7"/>
  <c r="G159" i="7"/>
  <c r="V158" i="7"/>
  <c r="O158" i="7"/>
  <c r="G158" i="7"/>
  <c r="V157" i="7"/>
  <c r="O157" i="7"/>
  <c r="G157" i="7"/>
  <c r="V156" i="7"/>
  <c r="O156" i="7"/>
  <c r="G156" i="7"/>
  <c r="V155" i="7"/>
  <c r="O155" i="7"/>
  <c r="G155" i="7"/>
  <c r="V154" i="7"/>
  <c r="O154" i="7"/>
  <c r="G154" i="7"/>
  <c r="V153" i="7"/>
  <c r="O153" i="7"/>
  <c r="G153" i="7"/>
  <c r="V152" i="7"/>
  <c r="O152" i="7"/>
  <c r="G152" i="7"/>
  <c r="V151" i="7"/>
  <c r="O151" i="7"/>
  <c r="G151" i="7"/>
  <c r="V150" i="7"/>
  <c r="O150" i="7"/>
  <c r="G150" i="7"/>
  <c r="V149" i="7"/>
  <c r="O149" i="7"/>
  <c r="G149" i="7"/>
  <c r="V148" i="7"/>
  <c r="O148" i="7"/>
  <c r="G148" i="7"/>
  <c r="V147" i="7"/>
  <c r="O147" i="7"/>
  <c r="G147" i="7"/>
  <c r="V146" i="7"/>
  <c r="O146" i="7"/>
  <c r="G146" i="7"/>
  <c r="V145" i="7"/>
  <c r="O145" i="7"/>
  <c r="G145" i="7"/>
  <c r="V144" i="7"/>
  <c r="O144" i="7"/>
  <c r="G144" i="7"/>
  <c r="V143" i="7"/>
  <c r="O143" i="7"/>
  <c r="G143" i="7"/>
  <c r="V142" i="7"/>
  <c r="O142" i="7"/>
  <c r="G142" i="7"/>
  <c r="V141" i="7"/>
  <c r="O141" i="7"/>
  <c r="G141" i="7"/>
  <c r="V140" i="7"/>
  <c r="O140" i="7"/>
  <c r="G140" i="7"/>
  <c r="V139" i="7"/>
  <c r="O139" i="7"/>
  <c r="G139" i="7"/>
  <c r="V138" i="7"/>
  <c r="O138" i="7"/>
  <c r="G138" i="7"/>
  <c r="V137" i="7"/>
  <c r="O137" i="7"/>
  <c r="G137" i="7"/>
  <c r="V136" i="7"/>
  <c r="O136" i="7"/>
  <c r="G136" i="7"/>
  <c r="V135" i="7"/>
  <c r="O135" i="7"/>
  <c r="G135" i="7"/>
  <c r="V134" i="7"/>
  <c r="O134" i="7"/>
  <c r="G134" i="7"/>
  <c r="V133" i="7"/>
  <c r="O133" i="7"/>
  <c r="G133" i="7"/>
  <c r="V132" i="7"/>
  <c r="O132" i="7"/>
  <c r="G132" i="7"/>
  <c r="V131" i="7"/>
  <c r="O131" i="7"/>
  <c r="G131" i="7"/>
  <c r="V130" i="7"/>
  <c r="O130" i="7"/>
  <c r="G130" i="7"/>
  <c r="V129" i="7"/>
  <c r="O129" i="7"/>
  <c r="G129" i="7"/>
  <c r="V128" i="7"/>
  <c r="O128" i="7"/>
  <c r="G128" i="7"/>
  <c r="V127" i="7"/>
  <c r="O127" i="7"/>
  <c r="G127" i="7"/>
  <c r="V126" i="7"/>
  <c r="O126" i="7"/>
  <c r="G126" i="7"/>
  <c r="V125" i="7"/>
  <c r="O125" i="7"/>
  <c r="G125" i="7"/>
  <c r="V124" i="7"/>
  <c r="O124" i="7"/>
  <c r="G124" i="7"/>
  <c r="V123" i="7"/>
  <c r="O123" i="7"/>
  <c r="G123" i="7"/>
  <c r="V122" i="7"/>
  <c r="O122" i="7"/>
  <c r="G122" i="7"/>
  <c r="V121" i="7"/>
  <c r="O121" i="7"/>
  <c r="G121" i="7"/>
  <c r="V120" i="7"/>
  <c r="O120" i="7"/>
  <c r="G120" i="7"/>
  <c r="V119" i="7"/>
  <c r="O119" i="7"/>
  <c r="G119" i="7"/>
  <c r="V118" i="7"/>
  <c r="O118" i="7"/>
  <c r="G118" i="7"/>
  <c r="V117" i="7"/>
  <c r="O117" i="7"/>
  <c r="G117" i="7"/>
  <c r="V116" i="7"/>
  <c r="O116" i="7"/>
  <c r="G116" i="7"/>
  <c r="V115" i="7"/>
  <c r="O115" i="7"/>
  <c r="G115" i="7"/>
  <c r="V114" i="7"/>
  <c r="O114" i="7"/>
  <c r="G114" i="7"/>
  <c r="V113" i="7"/>
  <c r="O113" i="7"/>
  <c r="V112" i="7"/>
  <c r="O112" i="7"/>
  <c r="G112" i="7"/>
  <c r="V111" i="7"/>
  <c r="O111" i="7"/>
  <c r="G111" i="7"/>
  <c r="V110" i="7"/>
  <c r="O110" i="7"/>
  <c r="G110" i="7"/>
  <c r="V109" i="7"/>
  <c r="O109" i="7"/>
  <c r="G109" i="7"/>
  <c r="V108" i="7"/>
  <c r="O108" i="7"/>
  <c r="G108" i="7"/>
  <c r="V107" i="7"/>
  <c r="O107" i="7"/>
  <c r="G107" i="7"/>
  <c r="V106" i="7"/>
  <c r="O106" i="7"/>
  <c r="G106" i="7"/>
  <c r="V105" i="7"/>
  <c r="O105" i="7"/>
  <c r="G105" i="7"/>
  <c r="V104" i="7"/>
  <c r="O104" i="7"/>
  <c r="G104" i="7"/>
  <c r="V103" i="7"/>
  <c r="O103" i="7"/>
  <c r="G103" i="7"/>
  <c r="V102" i="7"/>
  <c r="O102" i="7"/>
  <c r="G102" i="7"/>
  <c r="V101" i="7"/>
  <c r="O101" i="7"/>
  <c r="G101" i="7"/>
  <c r="V100" i="7"/>
  <c r="O100" i="7"/>
  <c r="G100" i="7"/>
  <c r="V99" i="7"/>
  <c r="O99" i="7"/>
  <c r="G99" i="7"/>
  <c r="V98" i="7"/>
  <c r="O98" i="7"/>
  <c r="G98" i="7"/>
  <c r="V97" i="7"/>
  <c r="O97" i="7"/>
  <c r="G97" i="7"/>
  <c r="V96" i="7"/>
  <c r="O96" i="7"/>
  <c r="G96" i="7"/>
  <c r="V95" i="7"/>
  <c r="O95" i="7"/>
  <c r="G95" i="7"/>
  <c r="V94" i="7"/>
  <c r="O94" i="7"/>
  <c r="G94" i="7"/>
  <c r="V93" i="7"/>
  <c r="O93" i="7"/>
  <c r="G93" i="7"/>
  <c r="V92" i="7"/>
  <c r="O92" i="7"/>
  <c r="G92" i="7"/>
  <c r="V91" i="7"/>
  <c r="O91" i="7"/>
  <c r="G91" i="7"/>
  <c r="V90" i="7"/>
  <c r="O90" i="7"/>
  <c r="G90" i="7"/>
  <c r="V89" i="7"/>
  <c r="O89" i="7"/>
  <c r="G89" i="7"/>
  <c r="V88" i="7"/>
  <c r="O88" i="7"/>
  <c r="G88" i="7"/>
  <c r="V87" i="7"/>
  <c r="O87" i="7"/>
  <c r="G87" i="7"/>
  <c r="V86" i="7"/>
  <c r="O86" i="7"/>
  <c r="G86" i="7"/>
  <c r="V85" i="7"/>
  <c r="O85" i="7"/>
  <c r="G85" i="7"/>
  <c r="V84" i="7"/>
  <c r="O84" i="7"/>
  <c r="G84" i="7"/>
  <c r="V83" i="7"/>
  <c r="O83" i="7"/>
  <c r="G83" i="7"/>
  <c r="V82" i="7"/>
  <c r="O82" i="7"/>
  <c r="G82" i="7"/>
  <c r="V81" i="7"/>
  <c r="O81" i="7"/>
  <c r="G81" i="7"/>
  <c r="V80" i="7"/>
  <c r="O80" i="7"/>
  <c r="G80" i="7"/>
  <c r="V79" i="7"/>
  <c r="O79" i="7"/>
  <c r="G79" i="7"/>
  <c r="V78" i="7"/>
  <c r="O78" i="7"/>
  <c r="G78" i="7"/>
  <c r="V77" i="7"/>
  <c r="O77" i="7"/>
  <c r="G77" i="7"/>
  <c r="V76" i="7"/>
  <c r="O76" i="7"/>
  <c r="G76" i="7"/>
  <c r="V75" i="7"/>
  <c r="O75" i="7"/>
  <c r="G75" i="7"/>
  <c r="V74" i="7"/>
  <c r="O74" i="7"/>
  <c r="G74" i="7"/>
  <c r="V73" i="7"/>
  <c r="O73" i="7"/>
  <c r="G73" i="7"/>
  <c r="V72" i="7"/>
  <c r="O72" i="7"/>
  <c r="G72" i="7"/>
  <c r="V71" i="7"/>
  <c r="O71" i="7"/>
  <c r="G71" i="7"/>
  <c r="V70" i="7"/>
  <c r="O70" i="7"/>
  <c r="G70" i="7"/>
  <c r="V69" i="7"/>
  <c r="O69" i="7"/>
  <c r="G69" i="7"/>
  <c r="V68" i="7"/>
  <c r="O68" i="7"/>
  <c r="G68" i="7"/>
  <c r="V67" i="7"/>
  <c r="O67" i="7"/>
  <c r="G67" i="7"/>
  <c r="V66" i="7"/>
  <c r="O66" i="7"/>
  <c r="G66" i="7"/>
  <c r="V65" i="7"/>
  <c r="O65" i="7"/>
  <c r="G65" i="7"/>
  <c r="V64" i="7"/>
  <c r="O64" i="7"/>
  <c r="G64" i="7"/>
  <c r="V63" i="7"/>
  <c r="O63" i="7"/>
  <c r="G63" i="7"/>
  <c r="V62" i="7"/>
  <c r="O62" i="7"/>
  <c r="G62" i="7"/>
  <c r="V61" i="7"/>
  <c r="O61" i="7"/>
  <c r="G61" i="7"/>
  <c r="V60" i="7"/>
  <c r="O60" i="7"/>
  <c r="G60" i="7"/>
  <c r="V59" i="7"/>
  <c r="O59" i="7"/>
  <c r="G59" i="7"/>
  <c r="V58" i="7"/>
  <c r="O58" i="7"/>
  <c r="G58" i="7"/>
  <c r="V57" i="7"/>
  <c r="O57" i="7"/>
  <c r="G57" i="7"/>
  <c r="V56" i="7"/>
  <c r="O56" i="7"/>
  <c r="G56" i="7"/>
  <c r="V55" i="7"/>
  <c r="O55" i="7"/>
  <c r="G55" i="7"/>
  <c r="V54" i="7"/>
  <c r="O54" i="7"/>
  <c r="G54" i="7"/>
  <c r="V53" i="7"/>
  <c r="O53" i="7"/>
  <c r="G53" i="7"/>
  <c r="V52" i="7"/>
  <c r="O52" i="7"/>
  <c r="G52" i="7"/>
  <c r="V51" i="7"/>
  <c r="O51" i="7"/>
  <c r="G51" i="7"/>
  <c r="V50" i="7"/>
  <c r="O50" i="7"/>
  <c r="G50" i="7"/>
  <c r="V49" i="7"/>
  <c r="O49" i="7"/>
  <c r="G49" i="7"/>
  <c r="V48" i="7"/>
  <c r="O48" i="7"/>
  <c r="G48" i="7"/>
  <c r="V47" i="7"/>
  <c r="O47" i="7"/>
  <c r="G47" i="7"/>
  <c r="V46" i="7"/>
  <c r="O46" i="7"/>
  <c r="G46" i="7"/>
  <c r="V45" i="7"/>
  <c r="O45" i="7"/>
  <c r="G45" i="7"/>
  <c r="V44" i="7"/>
  <c r="O44" i="7"/>
  <c r="G44" i="7"/>
  <c r="V43" i="7"/>
  <c r="O43" i="7"/>
  <c r="G43" i="7"/>
  <c r="V42" i="7"/>
  <c r="O42" i="7"/>
  <c r="G42" i="7"/>
  <c r="V41" i="7"/>
  <c r="O41" i="7"/>
  <c r="G41" i="7"/>
  <c r="V40" i="7"/>
  <c r="O40" i="7"/>
  <c r="G40" i="7"/>
  <c r="V39" i="7"/>
  <c r="O39" i="7"/>
  <c r="G39" i="7"/>
  <c r="V38" i="7"/>
  <c r="O38" i="7"/>
  <c r="G38" i="7"/>
  <c r="V37" i="7"/>
  <c r="O37" i="7"/>
  <c r="G37" i="7"/>
  <c r="V36" i="7"/>
  <c r="O36" i="7"/>
  <c r="G36" i="7"/>
  <c r="V35" i="7"/>
  <c r="O35" i="7"/>
  <c r="G35" i="7"/>
  <c r="V34" i="7"/>
  <c r="O34" i="7"/>
  <c r="G34" i="7"/>
  <c r="V33" i="7"/>
  <c r="O33" i="7"/>
  <c r="G33" i="7"/>
  <c r="V32" i="7"/>
  <c r="O32" i="7"/>
  <c r="V31" i="7"/>
  <c r="O31" i="7"/>
  <c r="G31" i="7"/>
  <c r="V30" i="7"/>
  <c r="O30" i="7"/>
  <c r="G30" i="7"/>
  <c r="V29" i="7"/>
  <c r="O29" i="7"/>
  <c r="G29" i="7"/>
  <c r="V28" i="7"/>
  <c r="O28" i="7"/>
  <c r="G28" i="7"/>
  <c r="V27" i="7"/>
  <c r="O27" i="7"/>
  <c r="G27" i="7"/>
  <c r="V26" i="7"/>
  <c r="O26" i="7"/>
  <c r="G26" i="7"/>
  <c r="V25" i="7"/>
  <c r="O25" i="7"/>
  <c r="G25" i="7"/>
  <c r="V24" i="7"/>
  <c r="O24" i="7"/>
  <c r="G24" i="7"/>
  <c r="V23" i="7"/>
  <c r="O23" i="7"/>
  <c r="G23" i="7"/>
  <c r="V22" i="7"/>
  <c r="O22" i="7"/>
  <c r="G22" i="7"/>
  <c r="V21" i="7"/>
  <c r="O21" i="7"/>
  <c r="G21" i="7"/>
  <c r="V20" i="7"/>
  <c r="O20" i="7"/>
  <c r="G20" i="7"/>
  <c r="V19" i="7"/>
  <c r="O19" i="7"/>
  <c r="G19" i="7"/>
  <c r="V18" i="7"/>
  <c r="O18" i="7"/>
  <c r="G18" i="7"/>
  <c r="V17" i="7"/>
  <c r="O17" i="7"/>
  <c r="G17" i="7"/>
  <c r="V16" i="7"/>
  <c r="O16" i="7"/>
  <c r="G16" i="7"/>
  <c r="V15" i="7"/>
  <c r="O15" i="7"/>
  <c r="G15" i="7"/>
  <c r="V14" i="7"/>
  <c r="O14" i="7"/>
  <c r="G14" i="7"/>
  <c r="V13" i="7"/>
  <c r="O13" i="7"/>
  <c r="G13" i="7"/>
  <c r="V12" i="7"/>
  <c r="O12" i="7"/>
  <c r="G12" i="7"/>
  <c r="V11" i="7"/>
  <c r="O11" i="7"/>
  <c r="G11" i="7"/>
  <c r="V10" i="7"/>
  <c r="O10" i="7"/>
  <c r="G10" i="7"/>
  <c r="V9" i="7"/>
  <c r="O9" i="7"/>
  <c r="G9" i="7"/>
  <c r="V8" i="7"/>
  <c r="O8" i="7"/>
  <c r="G8" i="7"/>
  <c r="V7" i="7"/>
  <c r="O7" i="7"/>
  <c r="G7" i="7"/>
  <c r="V6" i="7"/>
  <c r="O6" i="7"/>
  <c r="G6" i="7"/>
  <c r="V5" i="7"/>
  <c r="O5" i="7"/>
  <c r="G5" i="7"/>
  <c r="V4" i="7"/>
  <c r="O4" i="7"/>
  <c r="G4" i="7"/>
  <c r="V3" i="7"/>
  <c r="O3" i="7"/>
  <c r="G3" i="7"/>
  <c r="V2" i="7"/>
  <c r="O2"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1"/>
  <c r="E17" i="2" s="1"/>
  <c r="H17" i="2" s="1"/>
  <c r="E15" i="1"/>
  <c r="E15" i="2" s="1"/>
  <c r="H15" i="2" s="1"/>
  <c r="E14" i="1"/>
  <c r="E16" i="1" s="1"/>
  <c r="E16" i="2" s="1"/>
  <c r="H13" i="2"/>
  <c r="E12" i="1"/>
  <c r="E12" i="2" s="1"/>
  <c r="H12" i="2" s="1"/>
  <c r="E11" i="1"/>
  <c r="E11" i="2" s="1"/>
  <c r="H11" i="2" s="1"/>
  <c r="E10" i="2"/>
  <c r="H10" i="2" s="1"/>
  <c r="E8" i="4" s="1"/>
  <c r="E9" i="1"/>
  <c r="E9" i="2" s="1"/>
  <c r="H9" i="2" s="1"/>
  <c r="F7" i="4" s="1"/>
  <c r="H7" i="4" s="1"/>
  <c r="E8" i="1"/>
  <c r="D4" i="4" s="1"/>
  <c r="I4" i="6" l="1"/>
  <c r="G5" i="6"/>
  <c r="F8" i="4"/>
  <c r="H8" i="4" s="1"/>
  <c r="E25" i="4"/>
  <c r="BA4" i="6"/>
  <c r="AY5" i="6"/>
  <c r="E7" i="4"/>
  <c r="G7" i="4" s="1"/>
  <c r="E2" i="5"/>
  <c r="D4" i="5"/>
  <c r="B5" i="6"/>
  <c r="AL5" i="6"/>
  <c r="D16" i="6"/>
  <c r="D4" i="6"/>
  <c r="E5" i="6" s="1"/>
  <c r="S4" i="6"/>
  <c r="D5" i="6"/>
  <c r="H5" i="6" s="1"/>
  <c r="AZ5" i="6" s="1"/>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Q5" i="6"/>
  <c r="AY4" i="6" l="1"/>
  <c r="N4" i="6"/>
  <c r="AY6" i="6"/>
  <c r="N6" i="6"/>
  <c r="O5" i="6"/>
  <c r="N5" i="6"/>
  <c r="BK4" i="6"/>
  <c r="E10" i="4"/>
  <c r="F10" i="4"/>
  <c r="AM5" i="6"/>
  <c r="BI5" i="6"/>
  <c r="M5" i="6"/>
  <c r="R5" i="6"/>
  <c r="A20" i="6"/>
  <c r="D19" i="6"/>
  <c r="E6" i="6"/>
  <c r="H4" i="6"/>
  <c r="AZ4" i="6" s="1"/>
  <c r="O4" i="6"/>
  <c r="BF4" i="6"/>
  <c r="AL4" i="6"/>
  <c r="M4" i="6"/>
  <c r="BE4" i="6" s="1"/>
  <c r="Q4" i="6"/>
  <c r="S5" i="6"/>
  <c r="B6" i="6"/>
  <c r="D5" i="5"/>
  <c r="D11" i="3"/>
  <c r="M11" i="3" s="1"/>
  <c r="G7" i="6" s="1"/>
  <c r="C12" i="3"/>
  <c r="F11" i="3"/>
  <c r="O11" i="3" s="1"/>
  <c r="B5" i="5" s="1"/>
  <c r="C5" i="5" s="1"/>
  <c r="E11" i="3"/>
  <c r="N11" i="3" s="1"/>
  <c r="I7" i="6" s="1"/>
  <c r="BA7" i="6" s="1"/>
  <c r="AA5" i="6"/>
  <c r="E3" i="5"/>
  <c r="J5" i="6"/>
  <c r="BB5" i="6" s="1"/>
  <c r="O6" i="6"/>
  <c r="P6" i="6" s="1"/>
  <c r="AL6" i="6"/>
  <c r="M6" i="6"/>
  <c r="Q6" i="6"/>
  <c r="A7" i="6"/>
  <c r="D6" i="6"/>
  <c r="J6" i="6" s="1"/>
  <c r="BB6" i="6" s="1"/>
  <c r="S6" i="6"/>
  <c r="C10" i="4"/>
  <c r="G10" i="4" s="1"/>
  <c r="D10" i="4"/>
  <c r="H10" i="4" s="1"/>
  <c r="J4" i="6"/>
  <c r="BB4" i="6" s="1"/>
  <c r="AC4" i="6"/>
  <c r="P5" i="6" l="1"/>
  <c r="BH5" i="6" s="1"/>
  <c r="Y5" i="6"/>
  <c r="BG5" i="6"/>
  <c r="AY7" i="6"/>
  <c r="N7" i="6"/>
  <c r="BG4" i="6"/>
  <c r="P4" i="6"/>
  <c r="BH4" i="6" s="1"/>
  <c r="W5" i="6"/>
  <c r="AG5" i="6" s="1"/>
  <c r="BE5" i="6"/>
  <c r="X5" i="6"/>
  <c r="AH5" i="6" s="1"/>
  <c r="BF5" i="6"/>
  <c r="BP5" i="6" s="1"/>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AL7" i="6"/>
  <c r="M7" i="6"/>
  <c r="BE7" i="6" s="1"/>
  <c r="W4" i="6"/>
  <c r="D20" i="6"/>
  <c r="A21" i="6"/>
  <c r="T5" i="6"/>
  <c r="Z5" i="6"/>
  <c r="AA6" i="6"/>
  <c r="B7" i="6"/>
  <c r="D6" i="5"/>
  <c r="E5" i="5" s="1"/>
  <c r="E4" i="5"/>
  <c r="X4" i="6"/>
  <c r="BP4" i="6" s="1"/>
  <c r="S7" i="6"/>
  <c r="Q7" i="6"/>
  <c r="A8" i="6"/>
  <c r="D7" i="6"/>
  <c r="H7" i="6" s="1"/>
  <c r="AZ7" i="6" s="1"/>
  <c r="Y4" i="6"/>
  <c r="BO5" i="6" l="1"/>
  <c r="AY8" i="6"/>
  <c r="N8" i="6"/>
  <c r="BG7" i="6"/>
  <c r="P7" i="6"/>
  <c r="BH7" i="6" s="1"/>
  <c r="Y7" i="6"/>
  <c r="AI5" i="6"/>
  <c r="BQ5" i="6"/>
  <c r="BQ6" i="6"/>
  <c r="X7" i="6"/>
  <c r="BF7" i="6"/>
  <c r="BO6" i="6"/>
  <c r="AI6" i="6"/>
  <c r="BP6" i="6"/>
  <c r="AD6" i="6"/>
  <c r="BL6" i="6"/>
  <c r="AM7" i="6"/>
  <c r="BI7" i="6"/>
  <c r="AG4" i="6"/>
  <c r="BO4" i="6"/>
  <c r="AC7" i="6"/>
  <c r="BK7" i="6"/>
  <c r="AJ5" i="6"/>
  <c r="BR5" i="6"/>
  <c r="AI4" i="6"/>
  <c r="BQ4" i="6"/>
  <c r="AD5" i="6"/>
  <c r="BL5" i="6"/>
  <c r="AD4" i="6"/>
  <c r="BL4" i="6"/>
  <c r="J7" i="6"/>
  <c r="BB7" i="6" s="1"/>
  <c r="R7" i="6"/>
  <c r="D13" i="3"/>
  <c r="M13" i="3" s="1"/>
  <c r="G9" i="6" s="1"/>
  <c r="C14" i="3"/>
  <c r="F13" i="3"/>
  <c r="O13" i="3" s="1"/>
  <c r="B7" i="5" s="1"/>
  <c r="C7" i="5" s="1"/>
  <c r="E13" i="3"/>
  <c r="N13" i="3" s="1"/>
  <c r="I9" i="6" s="1"/>
  <c r="BA9" i="6" s="1"/>
  <c r="R6" i="6"/>
  <c r="M8" i="6"/>
  <c r="AL8" i="6"/>
  <c r="O8" i="6"/>
  <c r="BF8" i="6"/>
  <c r="Z4" i="6"/>
  <c r="AH4" i="6"/>
  <c r="D21" i="6"/>
  <c r="A22" i="6"/>
  <c r="AH7" i="6"/>
  <c r="AI7" i="6"/>
  <c r="AB4" i="6"/>
  <c r="E8" i="6"/>
  <c r="W7" i="6"/>
  <c r="AA7" i="6"/>
  <c r="D8" i="6"/>
  <c r="J8" i="6" s="1"/>
  <c r="BB8" i="6" s="1"/>
  <c r="S8" i="6"/>
  <c r="Q8" i="6"/>
  <c r="A9" i="6"/>
  <c r="B8" i="6"/>
  <c r="D7" i="5"/>
  <c r="Z6" i="6"/>
  <c r="BQ7" i="6" l="1"/>
  <c r="BG8" i="6"/>
  <c r="P8" i="6"/>
  <c r="BH8" i="6" s="1"/>
  <c r="Y8" i="6"/>
  <c r="AY9" i="6"/>
  <c r="N9" i="6"/>
  <c r="W8" i="6"/>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I8" i="6"/>
  <c r="AA8" i="6"/>
  <c r="S9" i="6"/>
  <c r="Q9" i="6"/>
  <c r="A10" i="6"/>
  <c r="D9" i="6"/>
  <c r="J9" i="6" s="1"/>
  <c r="BB9" i="6" s="1"/>
  <c r="E9" i="6"/>
  <c r="D14" i="3"/>
  <c r="M14" i="3" s="1"/>
  <c r="G10" i="6" s="1"/>
  <c r="C15" i="3"/>
  <c r="F14" i="3"/>
  <c r="O14" i="3" s="1"/>
  <c r="B8" i="5" s="1"/>
  <c r="C8" i="5" s="1"/>
  <c r="E14" i="3"/>
  <c r="N14" i="3" s="1"/>
  <c r="I10" i="6" s="1"/>
  <c r="BA10" i="6" s="1"/>
  <c r="A23" i="6"/>
  <c r="D22" i="6"/>
  <c r="AG8" i="6"/>
  <c r="AL9" i="6"/>
  <c r="M9" i="6"/>
  <c r="BE9" i="6" s="1"/>
  <c r="H9" i="6"/>
  <c r="AZ9" i="6" s="1"/>
  <c r="O9" i="6"/>
  <c r="BQ8" i="6" l="1"/>
  <c r="BL7" i="6"/>
  <c r="BG9" i="6"/>
  <c r="P9" i="6"/>
  <c r="AY10" i="6"/>
  <c r="N10" i="6"/>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BF10" i="6"/>
  <c r="AL10" i="6"/>
  <c r="M10" i="6"/>
  <c r="BE10" i="6" s="1"/>
  <c r="W9" i="6"/>
  <c r="R9" i="6"/>
  <c r="BH9" i="6"/>
  <c r="R8" i="6"/>
  <c r="D15" i="3"/>
  <c r="M15" i="3" s="1"/>
  <c r="G11" i="6" s="1"/>
  <c r="C16" i="3"/>
  <c r="F15" i="3"/>
  <c r="O15" i="3" s="1"/>
  <c r="B9" i="5" s="1"/>
  <c r="C9" i="5" s="1"/>
  <c r="E15" i="3"/>
  <c r="N15" i="3" s="1"/>
  <c r="I11" i="6" s="1"/>
  <c r="BA11" i="6" s="1"/>
  <c r="Y9" i="6"/>
  <c r="BQ9" i="6" s="1"/>
  <c r="AY11" i="6" l="1"/>
  <c r="N11" i="6"/>
  <c r="BG10" i="6"/>
  <c r="P10" i="6"/>
  <c r="BP9" i="6"/>
  <c r="AI9" i="6"/>
  <c r="AC10" i="6"/>
  <c r="BK10" i="6"/>
  <c r="AD9" i="6"/>
  <c r="BL9" i="6"/>
  <c r="AB9" i="6"/>
  <c r="BJ9" i="6"/>
  <c r="AB8" i="6"/>
  <c r="BJ8" i="6"/>
  <c r="AJ8" i="6"/>
  <c r="BR8" i="6"/>
  <c r="AG9" i="6"/>
  <c r="BO9" i="6"/>
  <c r="AM10" i="6"/>
  <c r="BI10" i="6"/>
  <c r="R10" i="6"/>
  <c r="B11" i="6"/>
  <c r="D10" i="5"/>
  <c r="BH10" i="6"/>
  <c r="D24" i="6"/>
  <c r="A25" i="6"/>
  <c r="E8" i="5"/>
  <c r="Q11" i="6"/>
  <c r="A12" i="6"/>
  <c r="D11" i="6"/>
  <c r="J11" i="6" s="1"/>
  <c r="BB11" i="6" s="1"/>
  <c r="S11" i="6"/>
  <c r="E11" i="6"/>
  <c r="O11" i="6"/>
  <c r="P11" i="6" s="1"/>
  <c r="BF11" i="6"/>
  <c r="AL11" i="6"/>
  <c r="M11" i="6"/>
  <c r="Z9" i="6"/>
  <c r="J10" i="6"/>
  <c r="BB10" i="6" s="1"/>
  <c r="X10" i="6"/>
  <c r="D16" i="3"/>
  <c r="M16" i="3" s="1"/>
  <c r="G12" i="6" s="1"/>
  <c r="C17" i="3"/>
  <c r="F16" i="3"/>
  <c r="O16" i="3" s="1"/>
  <c r="B10" i="5" s="1"/>
  <c r="C10" i="5" s="1"/>
  <c r="E16" i="3"/>
  <c r="N16" i="3" s="1"/>
  <c r="I12" i="6" s="1"/>
  <c r="BA12" i="6" s="1"/>
  <c r="Y10" i="6"/>
  <c r="AA10" i="6"/>
  <c r="W10" i="6"/>
  <c r="AY12" i="6" l="1"/>
  <c r="N12" i="6"/>
  <c r="W11" i="6"/>
  <c r="BE11" i="6"/>
  <c r="Y11" i="6"/>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AI11" i="6"/>
  <c r="B12" i="6"/>
  <c r="D11" i="5"/>
  <c r="E10" i="5" s="1"/>
  <c r="H11" i="6"/>
  <c r="AZ11" i="6" s="1"/>
  <c r="E9" i="5"/>
  <c r="AL12" i="6"/>
  <c r="O12" i="6"/>
  <c r="P12" i="6" s="1"/>
  <c r="M12" i="6"/>
  <c r="BE12" i="6" s="1"/>
  <c r="E12" i="6"/>
  <c r="T10" i="6"/>
  <c r="AG11" i="6"/>
  <c r="S12" i="6"/>
  <c r="Q12" i="6"/>
  <c r="D12" i="6"/>
  <c r="H12" i="6" s="1"/>
  <c r="AZ12" i="6" s="1"/>
  <c r="A13" i="6"/>
  <c r="D25" i="6"/>
  <c r="A26" i="6"/>
  <c r="X11" i="6"/>
  <c r="AY13" i="6" l="1"/>
  <c r="N13" i="6"/>
  <c r="BQ11" i="6"/>
  <c r="X12" i="6"/>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AH12"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BG14" i="6" l="1"/>
  <c r="P14" i="6"/>
  <c r="AY15" i="6"/>
  <c r="N15" i="6"/>
  <c r="X14" i="6"/>
  <c r="BF14" i="6"/>
  <c r="BO13" i="6"/>
  <c r="BQ13" i="6"/>
  <c r="W14" i="6"/>
  <c r="BO14" i="6" s="1"/>
  <c r="BP13" i="6"/>
  <c r="AD12" i="6"/>
  <c r="BL12" i="6"/>
  <c r="AC14" i="6"/>
  <c r="BK14" i="6"/>
  <c r="AM14" i="6"/>
  <c r="BI14" i="6"/>
  <c r="AJ12" i="6"/>
  <c r="BR12" i="6"/>
  <c r="AD13" i="6"/>
  <c r="BL13" i="6"/>
  <c r="AA14" i="6"/>
  <c r="H14" i="6"/>
  <c r="AZ14" i="6" s="1"/>
  <c r="E15" i="6"/>
  <c r="BH14"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AH14" i="6"/>
  <c r="Y14" i="6"/>
  <c r="B15" i="6"/>
  <c r="D14" i="5"/>
  <c r="E13" i="5" s="1"/>
  <c r="T14" i="6"/>
  <c r="AY16" i="6" l="1"/>
  <c r="N16" i="6"/>
  <c r="AG14" i="6"/>
  <c r="X15" i="6"/>
  <c r="BF15" i="6"/>
  <c r="Y15" i="6"/>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I15" i="6"/>
  <c r="BF16" i="6"/>
  <c r="AL16" i="6"/>
  <c r="O16" i="6"/>
  <c r="M16" i="6"/>
  <c r="BE16" i="6" s="1"/>
  <c r="H16" i="6"/>
  <c r="AZ16" i="6" s="1"/>
  <c r="Q16" i="6"/>
  <c r="N17" i="6" l="1"/>
  <c r="BG16" i="6"/>
  <c r="P16" i="6"/>
  <c r="BH16" i="6" s="1"/>
  <c r="BF17" i="6"/>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E32" i="6" s="1"/>
  <c r="T17" i="6"/>
  <c r="Z16" i="6"/>
  <c r="AY19" i="6" l="1"/>
  <c r="N19" i="6"/>
  <c r="BG18" i="6"/>
  <c r="P18" i="6"/>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BF19" i="6"/>
  <c r="M19" i="6"/>
  <c r="BE19" i="6" s="1"/>
  <c r="Q19" i="6"/>
  <c r="D32" i="6"/>
  <c r="E33" i="6" s="1"/>
  <c r="A33" i="6"/>
  <c r="BH18" i="6"/>
  <c r="Y18" i="6"/>
  <c r="W18" i="6"/>
  <c r="X18" i="6"/>
  <c r="R18" i="6"/>
  <c r="Z17" i="6"/>
  <c r="AY20" i="6" l="1"/>
  <c r="N20" i="6"/>
  <c r="BF20" i="6" s="1"/>
  <c r="BG19" i="6"/>
  <c r="P19" i="6"/>
  <c r="AI18" i="6"/>
  <c r="BQ18" i="6"/>
  <c r="AB18" i="6"/>
  <c r="BJ18" i="6"/>
  <c r="AD18" i="6"/>
  <c r="BL18" i="6"/>
  <c r="AH18" i="6"/>
  <c r="BP18" i="6"/>
  <c r="AC19" i="6"/>
  <c r="BK19" i="6"/>
  <c r="AG18" i="6"/>
  <c r="BO18" i="6"/>
  <c r="AJ17" i="6"/>
  <c r="BR17" i="6"/>
  <c r="AM19" i="6"/>
  <c r="BI19" i="6"/>
  <c r="R19" i="6"/>
  <c r="T19" i="6"/>
  <c r="J20" i="6"/>
  <c r="BB20" i="6" s="1"/>
  <c r="S20" i="6"/>
  <c r="B20" i="6"/>
  <c r="D19" i="5"/>
  <c r="BH19" i="6"/>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G21" i="6"/>
  <c r="P21" i="6"/>
  <c r="AJ19" i="6"/>
  <c r="BR19" i="6"/>
  <c r="AI20" i="6"/>
  <c r="BQ20" i="6"/>
  <c r="AH20" i="6"/>
  <c r="BP20" i="6"/>
  <c r="AB20" i="6"/>
  <c r="BJ20" i="6"/>
  <c r="AC21" i="6"/>
  <c r="BK21" i="6"/>
  <c r="AM21" i="6"/>
  <c r="BI21" i="6"/>
  <c r="AD20" i="6"/>
  <c r="BL20" i="6"/>
  <c r="AG20" i="6"/>
  <c r="BO20" i="6"/>
  <c r="X21" i="6"/>
  <c r="J22" i="6"/>
  <c r="BB22" i="6" s="1"/>
  <c r="S22" i="6"/>
  <c r="B22" i="6"/>
  <c r="D21" i="5"/>
  <c r="E19" i="5"/>
  <c r="T21" i="6"/>
  <c r="BH21" i="6"/>
  <c r="Y21" i="6"/>
  <c r="H22" i="6"/>
  <c r="AZ22" i="6" s="1"/>
  <c r="O22" i="6"/>
  <c r="BF22" i="6"/>
  <c r="AL22" i="6"/>
  <c r="M22" i="6"/>
  <c r="BE22" i="6" s="1"/>
  <c r="Q22" i="6"/>
  <c r="A36" i="6"/>
  <c r="D35" i="6"/>
  <c r="E36" i="6" s="1"/>
  <c r="R21" i="6"/>
  <c r="AA21" i="6"/>
  <c r="D27" i="3"/>
  <c r="M27" i="3" s="1"/>
  <c r="G23" i="6" s="1"/>
  <c r="C28" i="3"/>
  <c r="F27" i="3"/>
  <c r="O27" i="3" s="1"/>
  <c r="B21" i="5" s="1"/>
  <c r="C21" i="5" s="1"/>
  <c r="E27" i="3"/>
  <c r="N27" i="3" s="1"/>
  <c r="I23" i="6" s="1"/>
  <c r="BA23" i="6" s="1"/>
  <c r="Z20" i="6"/>
  <c r="W21" i="6"/>
  <c r="BG22" i="6" l="1"/>
  <c r="P22" i="6"/>
  <c r="AY23" i="6"/>
  <c r="N23" i="6"/>
  <c r="BF23" i="6" s="1"/>
  <c r="AD21" i="6"/>
  <c r="BL21" i="6"/>
  <c r="AM22" i="6"/>
  <c r="BI22" i="6"/>
  <c r="AC22" i="6"/>
  <c r="BK22" i="6"/>
  <c r="AB21" i="6"/>
  <c r="BJ21" i="6"/>
  <c r="AJ20" i="6"/>
  <c r="BR20" i="6"/>
  <c r="AG21" i="6"/>
  <c r="BO21" i="6"/>
  <c r="AI21" i="6"/>
  <c r="BQ21" i="6"/>
  <c r="AH21" i="6"/>
  <c r="BP21" i="6"/>
  <c r="AA22" i="6"/>
  <c r="D36" i="6"/>
  <c r="E37" i="6" s="1"/>
  <c r="A37" i="6"/>
  <c r="BH22"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BH24" i="6"/>
  <c r="Y24" i="6"/>
  <c r="X24" i="6"/>
  <c r="B25" i="6"/>
  <c r="D24" i="5"/>
  <c r="E23" i="5" s="1"/>
  <c r="Z23" i="6"/>
  <c r="E22" i="5"/>
  <c r="AY26" i="6" l="1"/>
  <c r="N26" i="6"/>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BF26" i="6"/>
  <c r="AL26" i="6"/>
  <c r="M26" i="6"/>
  <c r="BE26" i="6" s="1"/>
  <c r="Q26" i="6"/>
  <c r="B26" i="6"/>
  <c r="D25" i="5"/>
  <c r="E24" i="5" s="1"/>
  <c r="W25" i="6"/>
  <c r="A40" i="6"/>
  <c r="D39" i="6"/>
  <c r="E40" i="6" s="1"/>
  <c r="Y25" i="6"/>
  <c r="Z24" i="6"/>
  <c r="X25" i="6"/>
  <c r="T25" i="6"/>
  <c r="R25" i="6"/>
  <c r="AY27" i="6" l="1"/>
  <c r="N27" i="6"/>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BF27" i="6"/>
  <c r="M27" i="6"/>
  <c r="BE27" i="6" s="1"/>
  <c r="Q27" i="6"/>
  <c r="BG27" i="6" l="1"/>
  <c r="P27" i="6"/>
  <c r="AY28" i="6"/>
  <c r="N28" i="6"/>
  <c r="BF28" i="6" s="1"/>
  <c r="AH26" i="6"/>
  <c r="BP26" i="6"/>
  <c r="AC27" i="6"/>
  <c r="BK27" i="6"/>
  <c r="AJ25" i="6"/>
  <c r="BR25" i="6"/>
  <c r="AD26" i="6"/>
  <c r="BL26" i="6"/>
  <c r="AB26" i="6"/>
  <c r="BJ26" i="6"/>
  <c r="AI26" i="6"/>
  <c r="BQ26" i="6"/>
  <c r="AG26" i="6"/>
  <c r="BO26" i="6"/>
  <c r="AM27" i="6"/>
  <c r="BI27" i="6"/>
  <c r="B28" i="6"/>
  <c r="D27" i="5"/>
  <c r="X27" i="6"/>
  <c r="J28" i="6"/>
  <c r="BB28" i="6" s="1"/>
  <c r="S28" i="6"/>
  <c r="AA27" i="6"/>
  <c r="BH27" i="6"/>
  <c r="Y27" i="6"/>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BG28" i="6" l="1"/>
  <c r="P28" i="6"/>
  <c r="AY29" i="6"/>
  <c r="N29" i="6"/>
  <c r="BQ27" i="6"/>
  <c r="AB27" i="6"/>
  <c r="BJ27" i="6"/>
  <c r="AG27" i="6"/>
  <c r="BO27" i="6"/>
  <c r="AC28" i="6"/>
  <c r="BK28" i="6"/>
  <c r="AD27" i="6"/>
  <c r="BL27" i="6"/>
  <c r="AM28" i="6"/>
  <c r="BI28" i="6"/>
  <c r="AH27" i="6"/>
  <c r="BP27" i="6"/>
  <c r="AJ26" i="6"/>
  <c r="BR26" i="6"/>
  <c r="AA28" i="6"/>
  <c r="AI27" i="6"/>
  <c r="J29" i="6"/>
  <c r="BB29" i="6" s="1"/>
  <c r="S29" i="6"/>
  <c r="BF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BH28" i="6"/>
  <c r="Y28" i="6"/>
  <c r="BG29" i="6" l="1"/>
  <c r="P29" i="6"/>
  <c r="AY30" i="6"/>
  <c r="N30" i="6"/>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BH29" i="6"/>
  <c r="Y29" i="6"/>
  <c r="X29" i="6"/>
  <c r="R29" i="6"/>
  <c r="W29" i="6"/>
  <c r="H30" i="6"/>
  <c r="AZ30" i="6" s="1"/>
  <c r="O30" i="6"/>
  <c r="BF30" i="6"/>
  <c r="AL30" i="6"/>
  <c r="M30" i="6"/>
  <c r="BE30" i="6" s="1"/>
  <c r="Q30" i="6"/>
  <c r="AA29" i="6"/>
  <c r="AY31" i="6" l="1"/>
  <c r="N31" i="6"/>
  <c r="BF31" i="6" s="1"/>
  <c r="BG30" i="6"/>
  <c r="P30" i="6"/>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BH30" i="6"/>
  <c r="Y30" i="6"/>
  <c r="Z29" i="6"/>
  <c r="R30" i="6"/>
  <c r="AY32" i="6" l="1"/>
  <c r="N32" i="6"/>
  <c r="BG31" i="6"/>
  <c r="P31" i="6"/>
  <c r="BH31" i="6" s="1"/>
  <c r="AJ29" i="6"/>
  <c r="BR29" i="6"/>
  <c r="AG30" i="6"/>
  <c r="BO30" i="6"/>
  <c r="AH30" i="6"/>
  <c r="BP30" i="6"/>
  <c r="AI30" i="6"/>
  <c r="BQ30" i="6"/>
  <c r="AM31" i="6"/>
  <c r="BI31" i="6"/>
  <c r="AB30" i="6"/>
  <c r="BJ30" i="6"/>
  <c r="AD30" i="6"/>
  <c r="BL30" i="6"/>
  <c r="AC31" i="6"/>
  <c r="BK31" i="6"/>
  <c r="AA31" i="6"/>
  <c r="B32" i="6"/>
  <c r="D31" i="5"/>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BG32" i="6" l="1"/>
  <c r="P32" i="6"/>
  <c r="AY33" i="6"/>
  <c r="N33" i="6"/>
  <c r="BF33" i="6" s="1"/>
  <c r="AI31" i="6"/>
  <c r="BQ31" i="6"/>
  <c r="AG31" i="6"/>
  <c r="BO31" i="6"/>
  <c r="AJ30" i="6"/>
  <c r="BR30" i="6"/>
  <c r="AD31" i="6"/>
  <c r="BL31" i="6"/>
  <c r="AH31" i="6"/>
  <c r="BP31" i="6"/>
  <c r="AM32" i="6"/>
  <c r="BI32" i="6"/>
  <c r="AB31" i="6"/>
  <c r="BJ31" i="6"/>
  <c r="AC32" i="6"/>
  <c r="BK32" i="6"/>
  <c r="BH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BG33" i="6" l="1"/>
  <c r="P33" i="6"/>
  <c r="AY34" i="6"/>
  <c r="N34" i="6"/>
  <c r="BF34"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BH33" i="6"/>
  <c r="Y33" i="6"/>
  <c r="T33" i="6"/>
  <c r="AA33" i="6"/>
  <c r="D39" i="3"/>
  <c r="M39" i="3" s="1"/>
  <c r="G35" i="6" s="1"/>
  <c r="C40" i="3"/>
  <c r="F39" i="3"/>
  <c r="O39" i="3" s="1"/>
  <c r="B33" i="5" s="1"/>
  <c r="C33" i="5" s="1"/>
  <c r="E39" i="3"/>
  <c r="N39" i="3" s="1"/>
  <c r="I35" i="6" s="1"/>
  <c r="BA35" i="6" s="1"/>
  <c r="X33" i="6"/>
  <c r="H34" i="6"/>
  <c r="AZ34" i="6" s="1"/>
  <c r="AL34" i="6"/>
  <c r="M34" i="6"/>
  <c r="BE34" i="6" s="1"/>
  <c r="O34" i="6"/>
  <c r="Q34" i="6"/>
  <c r="Z32" i="6"/>
  <c r="BG34" i="6" l="1"/>
  <c r="P34" i="6"/>
  <c r="AY35" i="6"/>
  <c r="N35" i="6"/>
  <c r="AM34" i="6"/>
  <c r="BI34" i="6"/>
  <c r="AB33" i="6"/>
  <c r="BJ33" i="6"/>
  <c r="AD33" i="6"/>
  <c r="BL33" i="6"/>
  <c r="AJ32" i="6"/>
  <c r="BR32" i="6"/>
  <c r="AI33" i="6"/>
  <c r="BQ33" i="6"/>
  <c r="AG33" i="6"/>
  <c r="BO33" i="6"/>
  <c r="AC34" i="6"/>
  <c r="BK34" i="6"/>
  <c r="AH33" i="6"/>
  <c r="BP33" i="6"/>
  <c r="AA34" i="6"/>
  <c r="O35" i="6"/>
  <c r="BF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BH34" i="6"/>
  <c r="Y34" i="6"/>
  <c r="J35" i="6"/>
  <c r="BB35" i="6" s="1"/>
  <c r="S35" i="6"/>
  <c r="Z33" i="6"/>
  <c r="BG35" i="6" l="1"/>
  <c r="P35" i="6"/>
  <c r="BH35" i="6" s="1"/>
  <c r="AY36" i="6"/>
  <c r="N36" i="6"/>
  <c r="BF36" i="6" s="1"/>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Y35" i="6"/>
  <c r="D41" i="3"/>
  <c r="M41" i="3" s="1"/>
  <c r="G37" i="6" s="1"/>
  <c r="C42" i="3"/>
  <c r="F41" i="3"/>
  <c r="O41" i="3" s="1"/>
  <c r="B35" i="5" s="1"/>
  <c r="C35" i="5" s="1"/>
  <c r="E41" i="3"/>
  <c r="N41" i="3" s="1"/>
  <c r="I37" i="6" s="1"/>
  <c r="BA37" i="6" s="1"/>
  <c r="AA35" i="6"/>
  <c r="W35" i="6"/>
  <c r="T35" i="6"/>
  <c r="B36" i="6"/>
  <c r="D35" i="5"/>
  <c r="E34" i="5" s="1"/>
  <c r="X35" i="6"/>
  <c r="AY37" i="6" l="1"/>
  <c r="N37" i="6"/>
  <c r="BG36" i="6"/>
  <c r="P36" i="6"/>
  <c r="AG35" i="6"/>
  <c r="BO35" i="6"/>
  <c r="AB35" i="6"/>
  <c r="BJ35" i="6"/>
  <c r="AI35" i="6"/>
  <c r="BQ35" i="6"/>
  <c r="AJ34" i="6"/>
  <c r="BR34" i="6"/>
  <c r="AH35" i="6"/>
  <c r="BP35" i="6"/>
  <c r="AM36" i="6"/>
  <c r="BI36" i="6"/>
  <c r="AD35" i="6"/>
  <c r="BL35" i="6"/>
  <c r="AC36" i="6"/>
  <c r="BK36" i="6"/>
  <c r="AA36" i="6"/>
  <c r="BF37"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BG37" i="6" l="1"/>
  <c r="P37" i="6"/>
  <c r="AY38" i="6"/>
  <c r="N38"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BH38" i="6"/>
  <c r="Y38" i="6"/>
  <c r="X38" i="6"/>
  <c r="H39" i="6"/>
  <c r="AZ39" i="6" s="1"/>
  <c r="O39" i="6"/>
  <c r="AL39" i="6"/>
  <c r="M39" i="6"/>
  <c r="BE39" i="6" s="1"/>
  <c r="Q39" i="6"/>
  <c r="AY40" i="6" l="1"/>
  <c r="N40" i="6"/>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BF40" i="6"/>
  <c r="M40" i="6"/>
  <c r="BE40" i="6" s="1"/>
  <c r="Q40" i="6"/>
  <c r="Z38" i="6"/>
  <c r="AA39" i="6"/>
  <c r="E37" i="5"/>
  <c r="BG40" i="6" l="1"/>
  <c r="P40" i="6"/>
  <c r="AY41" i="6"/>
  <c r="N41" i="6"/>
  <c r="BF41" i="6" s="1"/>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BG42" i="6" l="1"/>
  <c r="P42" i="6"/>
  <c r="AY43" i="6"/>
  <c r="N43" i="6"/>
  <c r="BF43"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BH42" i="6"/>
  <c r="Y42" i="6"/>
  <c r="BQ42" i="6" l="1"/>
  <c r="AY44" i="6"/>
  <c r="N44" i="6"/>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BF44" i="6"/>
  <c r="Q44" i="6"/>
  <c r="A58" i="6"/>
  <c r="D57" i="6"/>
  <c r="E58" i="6" s="1"/>
  <c r="B44" i="6"/>
  <c r="C44" i="6" s="1"/>
  <c r="F44" i="6" s="1"/>
  <c r="D43" i="5"/>
  <c r="E42" i="5" s="1"/>
  <c r="AY45" i="6" l="1"/>
  <c r="N45" i="6"/>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BF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BG46" i="6" l="1"/>
  <c r="P46" i="6"/>
  <c r="AY47" i="6"/>
  <c r="N47" i="6"/>
  <c r="BF47"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BH46" i="6"/>
  <c r="Y46" i="6"/>
  <c r="R46" i="6"/>
  <c r="AY48" i="6" l="1"/>
  <c r="N48" i="6"/>
  <c r="BG47" i="6"/>
  <c r="P47" i="6"/>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BF48" i="6"/>
  <c r="Q48" i="6"/>
  <c r="A62" i="6"/>
  <c r="D61" i="6"/>
  <c r="E62" i="6" s="1"/>
  <c r="X47" i="6"/>
  <c r="W47" i="6"/>
  <c r="BH47" i="6"/>
  <c r="Y47" i="6"/>
  <c r="BG48" i="6" l="1"/>
  <c r="P48" i="6"/>
  <c r="AY49" i="6"/>
  <c r="N49" i="6"/>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BH48" i="6"/>
  <c r="Y48" i="6"/>
  <c r="J49" i="6"/>
  <c r="BB49" i="6" s="1"/>
  <c r="S49" i="6"/>
  <c r="BG49" i="6" l="1"/>
  <c r="P49" i="6"/>
  <c r="AY50" i="6"/>
  <c r="N50" i="6"/>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BH49" i="6"/>
  <c r="Y49" i="6"/>
  <c r="Z48" i="6"/>
  <c r="E47" i="5"/>
  <c r="A64" i="6"/>
  <c r="D63" i="6"/>
  <c r="E64" i="6" s="1"/>
  <c r="D55" i="3"/>
  <c r="M55" i="3" s="1"/>
  <c r="G51" i="6" s="1"/>
  <c r="C56" i="3"/>
  <c r="F55" i="3"/>
  <c r="O55" i="3" s="1"/>
  <c r="B49" i="5" s="1"/>
  <c r="C49" i="5" s="1"/>
  <c r="E55" i="3"/>
  <c r="N55" i="3" s="1"/>
  <c r="I51" i="6" s="1"/>
  <c r="BA51" i="6" s="1"/>
  <c r="H50" i="6"/>
  <c r="AZ50" i="6" s="1"/>
  <c r="O50" i="6"/>
  <c r="BF50" i="6"/>
  <c r="AL50" i="6"/>
  <c r="M50" i="6"/>
  <c r="BE50" i="6" s="1"/>
  <c r="Q50" i="6"/>
  <c r="R49" i="6"/>
  <c r="BG50" i="6" l="1"/>
  <c r="P50" i="6"/>
  <c r="AY51" i="6"/>
  <c r="N51" i="6"/>
  <c r="BF51"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BH50"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BG52" i="6" l="1"/>
  <c r="P52" i="6"/>
  <c r="AY53" i="6"/>
  <c r="N53" i="6"/>
  <c r="BF53" i="6" s="1"/>
  <c r="AJ50" i="6"/>
  <c r="BR50" i="6"/>
  <c r="AH51" i="6"/>
  <c r="BP51" i="6"/>
  <c r="AG51" i="6"/>
  <c r="BO51" i="6"/>
  <c r="AI51" i="6"/>
  <c r="BQ51" i="6"/>
  <c r="AM52" i="6"/>
  <c r="BI52" i="6"/>
  <c r="AB51" i="6"/>
  <c r="BJ51" i="6"/>
  <c r="AD51" i="6"/>
  <c r="BL51" i="6"/>
  <c r="AC52" i="6"/>
  <c r="BK52" i="6"/>
  <c r="T52" i="6"/>
  <c r="BH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G53" i="6"/>
  <c r="P53" i="6"/>
  <c r="BH53" i="6" s="1"/>
  <c r="AH52" i="6"/>
  <c r="BP52" i="6"/>
  <c r="AG52" i="6"/>
  <c r="BO52" i="6"/>
  <c r="AJ51" i="6"/>
  <c r="BR51" i="6"/>
  <c r="AI52" i="6"/>
  <c r="BQ52" i="6"/>
  <c r="AB52" i="6"/>
  <c r="BJ52" i="6"/>
  <c r="AC53" i="6"/>
  <c r="BK53" i="6"/>
  <c r="AM53" i="6"/>
  <c r="BI53" i="6"/>
  <c r="AD52" i="6"/>
  <c r="BL52" i="6"/>
  <c r="H54" i="6"/>
  <c r="AZ54" i="6" s="1"/>
  <c r="O54" i="6"/>
  <c r="BF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BG54" i="6" l="1"/>
  <c r="P54" i="6"/>
  <c r="AY55" i="6"/>
  <c r="N55" i="6"/>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BH54" i="6"/>
  <c r="Y54" i="6"/>
  <c r="E52" i="5"/>
  <c r="Z53" i="6"/>
  <c r="R54" i="6"/>
  <c r="H55" i="6"/>
  <c r="AZ55" i="6" s="1"/>
  <c r="O55" i="6"/>
  <c r="AL55" i="6"/>
  <c r="BF55" i="6"/>
  <c r="M55" i="6"/>
  <c r="BE55" i="6" s="1"/>
  <c r="Q55" i="6"/>
  <c r="AA54" i="6"/>
  <c r="W54" i="6"/>
  <c r="D60" i="3"/>
  <c r="M60" i="3" s="1"/>
  <c r="G56" i="6" s="1"/>
  <c r="C61" i="3"/>
  <c r="F60" i="3"/>
  <c r="O60" i="3" s="1"/>
  <c r="B54" i="5" s="1"/>
  <c r="C54" i="5" s="1"/>
  <c r="E60" i="3"/>
  <c r="N60" i="3" s="1"/>
  <c r="I56" i="6" s="1"/>
  <c r="BA56" i="6" s="1"/>
  <c r="BG55" i="6" l="1"/>
  <c r="P55" i="6"/>
  <c r="AY56" i="6"/>
  <c r="N56" i="6"/>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BH55" i="6"/>
  <c r="Y55" i="6"/>
  <c r="AL56" i="6"/>
  <c r="M56" i="6"/>
  <c r="BE56" i="6" s="1"/>
  <c r="H56" i="6"/>
  <c r="AZ56" i="6" s="1"/>
  <c r="O56" i="6"/>
  <c r="BF56" i="6"/>
  <c r="Q56" i="6"/>
  <c r="W55" i="6"/>
  <c r="X55" i="6"/>
  <c r="R55" i="6"/>
  <c r="AA55" i="6"/>
  <c r="Z54" i="6"/>
  <c r="B56" i="6"/>
  <c r="C56" i="6" s="1"/>
  <c r="F56" i="6" s="1"/>
  <c r="D55" i="5"/>
  <c r="E54" i="5" s="1"/>
  <c r="AY57" i="6" l="1"/>
  <c r="N57" i="6"/>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BF57" i="6"/>
  <c r="AL57" i="6"/>
  <c r="M57" i="6"/>
  <c r="BE57" i="6" s="1"/>
  <c r="H57" i="6"/>
  <c r="AZ57" i="6" s="1"/>
  <c r="Q57" i="6"/>
  <c r="Z55" i="6"/>
  <c r="X56" i="6"/>
  <c r="Y56" i="6"/>
  <c r="R56" i="6"/>
  <c r="AA56" i="6"/>
  <c r="AY58" i="6" l="1"/>
  <c r="N58" i="6"/>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BF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BG59" i="6" l="1"/>
  <c r="P59" i="6"/>
  <c r="AY60" i="6"/>
  <c r="N60" i="6"/>
  <c r="BF60"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BH59" i="6"/>
  <c r="Y59" i="6"/>
  <c r="R59" i="6"/>
  <c r="E57" i="5"/>
  <c r="AY61" i="6" l="1"/>
  <c r="N61" i="6"/>
  <c r="BF61" i="6" s="1"/>
  <c r="BG60" i="6"/>
  <c r="P60" i="6"/>
  <c r="AC60" i="6"/>
  <c r="AG59" i="6"/>
  <c r="BO59" i="6"/>
  <c r="AH59" i="6"/>
  <c r="BP59" i="6"/>
  <c r="AD59" i="6"/>
  <c r="BL59" i="6"/>
  <c r="AJ58" i="6"/>
  <c r="BR58" i="6"/>
  <c r="AB59" i="6"/>
  <c r="BJ59" i="6"/>
  <c r="AI59" i="6"/>
  <c r="BQ59" i="6"/>
  <c r="AM60" i="6"/>
  <c r="BI60" i="6"/>
  <c r="J61" i="6"/>
  <c r="BB61" i="6" s="1"/>
  <c r="S61" i="6"/>
  <c r="D74" i="6"/>
  <c r="E75" i="6" s="1"/>
  <c r="A75" i="6"/>
  <c r="BH60"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F62" i="6" s="1"/>
  <c r="BG61" i="6"/>
  <c r="P61" i="6"/>
  <c r="AD60" i="6"/>
  <c r="BL60" i="6"/>
  <c r="AB60" i="6"/>
  <c r="BJ60" i="6"/>
  <c r="AG60" i="6"/>
  <c r="BO60" i="6"/>
  <c r="AC61" i="6"/>
  <c r="BK61" i="6"/>
  <c r="AJ59" i="6"/>
  <c r="BR59" i="6"/>
  <c r="AI60" i="6"/>
  <c r="BQ60" i="6"/>
  <c r="AH60" i="6"/>
  <c r="BP60" i="6"/>
  <c r="AM61" i="6"/>
  <c r="BI61" i="6"/>
  <c r="H62" i="6"/>
  <c r="AZ62" i="6" s="1"/>
  <c r="O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BH61" i="6"/>
  <c r="Y61" i="6"/>
  <c r="BG62" i="6" l="1"/>
  <c r="P62" i="6"/>
  <c r="AY63" i="6"/>
  <c r="N63" i="6"/>
  <c r="BF63"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BH62" i="6"/>
  <c r="Y62" i="6"/>
  <c r="Z61" i="6"/>
  <c r="R62" i="6"/>
  <c r="W62" i="6"/>
  <c r="J63" i="6"/>
  <c r="BB63" i="6" s="1"/>
  <c r="S63" i="6"/>
  <c r="AY64" i="6" l="1"/>
  <c r="N64" i="6"/>
  <c r="BF64" i="6" s="1"/>
  <c r="BG63" i="6"/>
  <c r="P63" i="6"/>
  <c r="AG62" i="6"/>
  <c r="BO62" i="6"/>
  <c r="AM63" i="6"/>
  <c r="BI63" i="6"/>
  <c r="AD62" i="6"/>
  <c r="BL62" i="6"/>
  <c r="AB62" i="6"/>
  <c r="BJ62" i="6"/>
  <c r="AI62" i="6"/>
  <c r="BQ62" i="6"/>
  <c r="AJ61" i="6"/>
  <c r="BR61" i="6"/>
  <c r="AC63" i="6"/>
  <c r="BK63" i="6"/>
  <c r="AH62" i="6"/>
  <c r="BP62" i="6"/>
  <c r="W63" i="6"/>
  <c r="J64" i="6"/>
  <c r="BB64" i="6" s="1"/>
  <c r="S64" i="6"/>
  <c r="BH63"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BG64" i="6" l="1"/>
  <c r="P64" i="6"/>
  <c r="BH64" i="6" s="1"/>
  <c r="AY65" i="6"/>
  <c r="N65" i="6"/>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AG64" i="6"/>
  <c r="BO64" i="6"/>
  <c r="AJ63" i="6"/>
  <c r="BR63" i="6"/>
  <c r="AI64" i="6"/>
  <c r="BQ64" i="6"/>
  <c r="AH64" i="6"/>
  <c r="BP64" i="6"/>
  <c r="AB64" i="6"/>
  <c r="BJ64" i="6"/>
  <c r="AM65" i="6"/>
  <c r="BI65" i="6"/>
  <c r="AC65" i="6"/>
  <c r="BK65" i="6"/>
  <c r="AD64" i="6"/>
  <c r="BL64" i="6"/>
  <c r="BH65"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BH66" i="6"/>
  <c r="Y66" i="6"/>
  <c r="Z65" i="6"/>
  <c r="AY68" i="6" l="1"/>
  <c r="N68" i="6"/>
  <c r="BF68" i="6" s="1"/>
  <c r="BG67" i="6"/>
  <c r="P67" i="6"/>
  <c r="AI66" i="6"/>
  <c r="BQ66" i="6"/>
  <c r="AD66" i="6"/>
  <c r="BL66" i="6"/>
  <c r="AG66" i="6"/>
  <c r="BO66" i="6"/>
  <c r="AC67" i="6"/>
  <c r="BK67" i="6"/>
  <c r="AH66" i="6"/>
  <c r="BP66" i="6"/>
  <c r="AM67" i="6"/>
  <c r="BI67" i="6"/>
  <c r="AJ65" i="6"/>
  <c r="BR65" i="6"/>
  <c r="AB66" i="6"/>
  <c r="BJ66" i="6"/>
  <c r="AL68" i="6"/>
  <c r="M68" i="6"/>
  <c r="BE68" i="6" s="1"/>
  <c r="O68" i="6"/>
  <c r="H68" i="6"/>
  <c r="AZ68" i="6" s="1"/>
  <c r="Q68" i="6"/>
  <c r="BH67"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G68" i="6"/>
  <c r="P68" i="6"/>
  <c r="AD67" i="6"/>
  <c r="BL67" i="6"/>
  <c r="AM68" i="6"/>
  <c r="BI68" i="6"/>
  <c r="AB67" i="6"/>
  <c r="BJ67" i="6"/>
  <c r="AJ66" i="6"/>
  <c r="BR66" i="6"/>
  <c r="AC68" i="6"/>
  <c r="BK68" i="6"/>
  <c r="AG67" i="6"/>
  <c r="BO67" i="6"/>
  <c r="AI67" i="6"/>
  <c r="BQ67" i="6"/>
  <c r="AH67" i="6"/>
  <c r="BP67" i="6"/>
  <c r="AA68" i="6"/>
  <c r="T68" i="6"/>
  <c r="R68" i="6"/>
  <c r="BH68" i="6"/>
  <c r="Y68" i="6"/>
  <c r="D82" i="6"/>
  <c r="E83" i="6" s="1"/>
  <c r="A83" i="6"/>
  <c r="Z67" i="6"/>
  <c r="J69" i="6"/>
  <c r="BB69" i="6" s="1"/>
  <c r="S69" i="6"/>
  <c r="W68" i="6"/>
  <c r="D74" i="3"/>
  <c r="M74" i="3" s="1"/>
  <c r="G70" i="6" s="1"/>
  <c r="C75" i="3"/>
  <c r="F74" i="3"/>
  <c r="O74" i="3" s="1"/>
  <c r="B68" i="5" s="1"/>
  <c r="C68" i="5" s="1"/>
  <c r="E74" i="3"/>
  <c r="N74" i="3" s="1"/>
  <c r="I70" i="6" s="1"/>
  <c r="BA70" i="6" s="1"/>
  <c r="X68" i="6"/>
  <c r="O69" i="6"/>
  <c r="BF69" i="6"/>
  <c r="AL69" i="6"/>
  <c r="M69" i="6"/>
  <c r="BE69" i="6" s="1"/>
  <c r="H69" i="6"/>
  <c r="AZ69" i="6" s="1"/>
  <c r="Q69" i="6"/>
  <c r="B69" i="6"/>
  <c r="C69" i="6" s="1"/>
  <c r="F69" i="6" s="1"/>
  <c r="D68" i="5"/>
  <c r="AY70" i="6" l="1"/>
  <c r="N70" i="6"/>
  <c r="BG69" i="6"/>
  <c r="P69" i="6"/>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BF70" i="6"/>
  <c r="AL70" i="6"/>
  <c r="M70" i="6"/>
  <c r="BE70" i="6" s="1"/>
  <c r="Q70" i="6"/>
  <c r="Z68" i="6"/>
  <c r="AA69" i="6"/>
  <c r="X69" i="6"/>
  <c r="D75" i="3"/>
  <c r="M75" i="3" s="1"/>
  <c r="G71" i="6" s="1"/>
  <c r="C76" i="3"/>
  <c r="F75" i="3"/>
  <c r="O75" i="3" s="1"/>
  <c r="B69" i="5" s="1"/>
  <c r="C69" i="5" s="1"/>
  <c r="E75" i="3"/>
  <c r="N75" i="3" s="1"/>
  <c r="I71" i="6" s="1"/>
  <c r="BA71" i="6" s="1"/>
  <c r="A84" i="6"/>
  <c r="D83" i="6"/>
  <c r="E84" i="6" s="1"/>
  <c r="E67" i="5"/>
  <c r="BH69" i="6"/>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BF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BF73" i="6"/>
  <c r="M73" i="6"/>
  <c r="BE73" i="6" s="1"/>
  <c r="Q73" i="6"/>
  <c r="W72" i="6"/>
  <c r="BG73" i="6" l="1"/>
  <c r="P73" i="6"/>
  <c r="AY74" i="6"/>
  <c r="N74" i="6"/>
  <c r="BF74"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BH73"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H74" i="6"/>
  <c r="AZ74" i="6" s="1"/>
  <c r="Q74" i="6"/>
  <c r="BQ73" i="6" l="1"/>
  <c r="BG74" i="6"/>
  <c r="P74" i="6"/>
  <c r="AY75" i="6"/>
  <c r="N75" i="6"/>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BF75" i="6"/>
  <c r="AL75" i="6"/>
  <c r="M75" i="6"/>
  <c r="BE75" i="6" s="1"/>
  <c r="H75" i="6"/>
  <c r="AZ75" i="6" s="1"/>
  <c r="Q75" i="6"/>
  <c r="X74" i="6"/>
  <c r="D80" i="3"/>
  <c r="M80" i="3" s="1"/>
  <c r="G76" i="6" s="1"/>
  <c r="C81" i="3"/>
  <c r="F80" i="3"/>
  <c r="O80" i="3" s="1"/>
  <c r="B74" i="5" s="1"/>
  <c r="C74" i="5" s="1"/>
  <c r="E80" i="3"/>
  <c r="N80" i="3" s="1"/>
  <c r="I76" i="6" s="1"/>
  <c r="BA76" i="6" s="1"/>
  <c r="BH74" i="6"/>
  <c r="Y74" i="6"/>
  <c r="BG75" i="6" l="1"/>
  <c r="P75" i="6"/>
  <c r="BH75" i="6" s="1"/>
  <c r="AY76" i="6"/>
  <c r="N76" i="6"/>
  <c r="BF76"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F77" i="6" s="1"/>
  <c r="BG76" i="6"/>
  <c r="P76" i="6"/>
  <c r="AD75" i="6"/>
  <c r="BL75" i="6"/>
  <c r="AG75" i="6"/>
  <c r="BO75" i="6"/>
  <c r="AH75" i="6"/>
  <c r="BP75" i="6"/>
  <c r="AB75" i="6"/>
  <c r="BJ75" i="6"/>
  <c r="AJ74" i="6"/>
  <c r="BR74" i="6"/>
  <c r="AI75" i="6"/>
  <c r="BQ75" i="6"/>
  <c r="AC76" i="6"/>
  <c r="BK76" i="6"/>
  <c r="AM76" i="6"/>
  <c r="BI76" i="6"/>
  <c r="AL77" i="6"/>
  <c r="M77" i="6"/>
  <c r="BE77" i="6" s="1"/>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BF78" i="6"/>
  <c r="Q78" i="6"/>
  <c r="B78" i="6"/>
  <c r="C78" i="6" s="1"/>
  <c r="F78" i="6" s="1"/>
  <c r="D77" i="5"/>
  <c r="E76" i="5" s="1"/>
  <c r="Z76" i="6"/>
  <c r="T77" i="6"/>
  <c r="W77" i="6"/>
  <c r="BG78" i="6" l="1"/>
  <c r="P78" i="6"/>
  <c r="BH78" i="6" s="1"/>
  <c r="AY79" i="6"/>
  <c r="N79" i="6"/>
  <c r="BF79"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F80" i="6" s="1"/>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Q80" i="6"/>
  <c r="Z78" i="6"/>
  <c r="AA79" i="6"/>
  <c r="W79" i="6"/>
  <c r="E77" i="5"/>
  <c r="X79" i="6"/>
  <c r="A94" i="6"/>
  <c r="D93" i="6"/>
  <c r="E94" i="6" s="1"/>
  <c r="AY81" i="6" l="1"/>
  <c r="N81" i="6"/>
  <c r="BF81" i="6" s="1"/>
  <c r="BG80" i="6"/>
  <c r="P80" i="6"/>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BH80" i="6"/>
  <c r="Y80" i="6"/>
  <c r="R80" i="6"/>
  <c r="J81" i="6"/>
  <c r="BB81" i="6" s="1"/>
  <c r="S81" i="6"/>
  <c r="D94" i="6"/>
  <c r="E95" i="6" s="1"/>
  <c r="A95" i="6"/>
  <c r="X80" i="6"/>
  <c r="D86" i="3"/>
  <c r="M86" i="3" s="1"/>
  <c r="G82" i="6" s="1"/>
  <c r="C87" i="3"/>
  <c r="F86" i="3"/>
  <c r="O86" i="3" s="1"/>
  <c r="B80" i="5" s="1"/>
  <c r="C80" i="5" s="1"/>
  <c r="E86" i="3"/>
  <c r="N86" i="3" s="1"/>
  <c r="I82" i="6" s="1"/>
  <c r="BA82" i="6" s="1"/>
  <c r="AY82" i="6" l="1"/>
  <c r="N82" i="6"/>
  <c r="BF82" i="6" s="1"/>
  <c r="BG81" i="6"/>
  <c r="P81" i="6"/>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BH81" i="6"/>
  <c r="Y81" i="6"/>
  <c r="A96" i="6"/>
  <c r="D95" i="6"/>
  <c r="E96" i="6" s="1"/>
  <c r="D87" i="3"/>
  <c r="M87" i="3" s="1"/>
  <c r="G83" i="6" s="1"/>
  <c r="C88" i="3"/>
  <c r="F87" i="3"/>
  <c r="O87" i="3" s="1"/>
  <c r="B81" i="5" s="1"/>
  <c r="C81" i="5" s="1"/>
  <c r="E87" i="3"/>
  <c r="N87" i="3" s="1"/>
  <c r="I83" i="6" s="1"/>
  <c r="BA83" i="6" s="1"/>
  <c r="T81" i="6"/>
  <c r="AL82" i="6"/>
  <c r="M82" i="6"/>
  <c r="BE82" i="6" s="1"/>
  <c r="O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BG83" i="6" l="1"/>
  <c r="P83" i="6"/>
  <c r="AY84" i="6"/>
  <c r="N84" i="6"/>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BF84" i="6"/>
  <c r="AL84" i="6"/>
  <c r="M84" i="6"/>
  <c r="BE84" i="6" s="1"/>
  <c r="Q84" i="6"/>
  <c r="A98" i="6"/>
  <c r="D97" i="6"/>
  <c r="E98" i="6" s="1"/>
  <c r="R83" i="6"/>
  <c r="E81" i="5"/>
  <c r="BH83" i="6"/>
  <c r="Y83" i="6"/>
  <c r="J84" i="6"/>
  <c r="BB84" i="6" s="1"/>
  <c r="S84" i="6"/>
  <c r="T83" i="6"/>
  <c r="D89" i="3"/>
  <c r="M89" i="3" s="1"/>
  <c r="G85" i="6" s="1"/>
  <c r="C90" i="3"/>
  <c r="F89" i="3"/>
  <c r="O89" i="3" s="1"/>
  <c r="B83" i="5" s="1"/>
  <c r="C83" i="5" s="1"/>
  <c r="E89" i="3"/>
  <c r="N89" i="3" s="1"/>
  <c r="I85" i="6" s="1"/>
  <c r="BA85" i="6" s="1"/>
  <c r="Z82" i="6"/>
  <c r="AY85" i="6" l="1"/>
  <c r="N85" i="6"/>
  <c r="BG84" i="6"/>
  <c r="P84" i="6"/>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BF85" i="6"/>
  <c r="Q85" i="6"/>
  <c r="AA84" i="6"/>
  <c r="B85" i="6"/>
  <c r="C85" i="6" s="1"/>
  <c r="F85" i="6" s="1"/>
  <c r="D84" i="5"/>
  <c r="Z83" i="6"/>
  <c r="X84" i="6"/>
  <c r="E82" i="5"/>
  <c r="BH84" i="6"/>
  <c r="Y84" i="6"/>
  <c r="BG85" i="6" l="1"/>
  <c r="P85" i="6"/>
  <c r="AY86" i="6"/>
  <c r="N86" i="6"/>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BH85" i="6"/>
  <c r="Y85" i="6"/>
  <c r="W85" i="6"/>
  <c r="B86" i="6"/>
  <c r="C86" i="6" s="1"/>
  <c r="F86" i="6" s="1"/>
  <c r="D85" i="5"/>
  <c r="E83" i="5"/>
  <c r="R85" i="6"/>
  <c r="J86" i="6"/>
  <c r="BB86" i="6" s="1"/>
  <c r="S86" i="6"/>
  <c r="T85" i="6"/>
  <c r="AL86" i="6"/>
  <c r="M86" i="6"/>
  <c r="BE86" i="6" s="1"/>
  <c r="O86" i="6"/>
  <c r="H86" i="6"/>
  <c r="AZ86" i="6" s="1"/>
  <c r="BF86" i="6"/>
  <c r="Q86" i="6"/>
  <c r="Z84" i="6"/>
  <c r="AA85" i="6"/>
  <c r="AY87" i="6" l="1"/>
  <c r="N87" i="6"/>
  <c r="BG86" i="6"/>
  <c r="P86" i="6"/>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BH86" i="6"/>
  <c r="Y86" i="6"/>
  <c r="J87" i="6"/>
  <c r="BB87" i="6" s="1"/>
  <c r="S87" i="6"/>
  <c r="W86" i="6"/>
  <c r="O87" i="6"/>
  <c r="BF87" i="6"/>
  <c r="AL87" i="6"/>
  <c r="M87" i="6"/>
  <c r="BE87" i="6" s="1"/>
  <c r="H87" i="6"/>
  <c r="AZ87" i="6" s="1"/>
  <c r="Q87" i="6"/>
  <c r="AA87" i="6" s="1"/>
  <c r="BG87" i="6" l="1"/>
  <c r="P87" i="6"/>
  <c r="BH87" i="6" s="1"/>
  <c r="AY88" i="6"/>
  <c r="N88" i="6"/>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BF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G89" i="6"/>
  <c r="P89" i="6"/>
  <c r="AI88" i="6"/>
  <c r="BQ88" i="6"/>
  <c r="AM89" i="6"/>
  <c r="BI89" i="6"/>
  <c r="AD88" i="6"/>
  <c r="BL88" i="6"/>
  <c r="AJ87" i="6"/>
  <c r="BR87" i="6"/>
  <c r="AB88" i="6"/>
  <c r="BJ88" i="6"/>
  <c r="AC89" i="6"/>
  <c r="BK89" i="6"/>
  <c r="AG88" i="6"/>
  <c r="BO88" i="6"/>
  <c r="AH88" i="6"/>
  <c r="BP88" i="6"/>
  <c r="AA89" i="6"/>
  <c r="Z88" i="6"/>
  <c r="W89" i="6"/>
  <c r="A104" i="6"/>
  <c r="D103" i="6"/>
  <c r="E104" i="6" s="1"/>
  <c r="BH89" i="6"/>
  <c r="Y89" i="6"/>
  <c r="T89" i="6"/>
  <c r="D95" i="3"/>
  <c r="M95" i="3" s="1"/>
  <c r="G91" i="6" s="1"/>
  <c r="C96" i="3"/>
  <c r="F95" i="3"/>
  <c r="O95" i="3" s="1"/>
  <c r="B89" i="5" s="1"/>
  <c r="C89" i="5" s="1"/>
  <c r="E95" i="3"/>
  <c r="N95" i="3" s="1"/>
  <c r="I91" i="6" s="1"/>
  <c r="BA91" i="6" s="1"/>
  <c r="R89" i="6"/>
  <c r="AL90" i="6"/>
  <c r="M90" i="6"/>
  <c r="BE90" i="6" s="1"/>
  <c r="O90" i="6"/>
  <c r="BF90" i="6"/>
  <c r="H90" i="6"/>
  <c r="AZ90" i="6" s="1"/>
  <c r="Q90" i="6"/>
  <c r="X89" i="6"/>
  <c r="J90" i="6"/>
  <c r="BB90" i="6" s="1"/>
  <c r="S90" i="6"/>
  <c r="B90" i="6"/>
  <c r="C90" i="6" s="1"/>
  <c r="F90" i="6" s="1"/>
  <c r="D89" i="5"/>
  <c r="AY91" i="6" l="1"/>
  <c r="N91" i="6"/>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BF91" i="6"/>
  <c r="AL91" i="6"/>
  <c r="M91" i="6"/>
  <c r="BE91" i="6" s="1"/>
  <c r="H91" i="6"/>
  <c r="AZ91" i="6" s="1"/>
  <c r="Q91" i="6"/>
  <c r="J91" i="6"/>
  <c r="BB91" i="6" s="1"/>
  <c r="S91" i="6"/>
  <c r="Y90" i="6"/>
  <c r="B91" i="6"/>
  <c r="C91" i="6" s="1"/>
  <c r="F91" i="6" s="1"/>
  <c r="D90" i="5"/>
  <c r="E88" i="5"/>
  <c r="X90" i="6"/>
  <c r="W90" i="6"/>
  <c r="D104" i="6"/>
  <c r="AY92" i="6" l="1"/>
  <c r="N92" i="6"/>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BF92" i="6"/>
  <c r="AL92" i="6"/>
  <c r="M92" i="6"/>
  <c r="BE92" i="6" s="1"/>
  <c r="Q92" i="6"/>
  <c r="Y91" i="6"/>
  <c r="E89" i="5"/>
  <c r="R91" i="6"/>
  <c r="BG92" i="6" l="1"/>
  <c r="P92" i="6"/>
  <c r="AD91" i="6"/>
  <c r="AY93" i="6"/>
  <c r="N93" i="6"/>
  <c r="BF93"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BH92" i="6"/>
  <c r="Y92" i="6"/>
  <c r="H93" i="6"/>
  <c r="AZ93" i="6" s="1"/>
  <c r="O93" i="6"/>
  <c r="AL93" i="6"/>
  <c r="M93" i="6"/>
  <c r="BE93" i="6" s="1"/>
  <c r="Q93" i="6"/>
  <c r="AA93" i="6" s="1"/>
  <c r="B93" i="6"/>
  <c r="C93" i="6" s="1"/>
  <c r="F93" i="6" s="1"/>
  <c r="D92" i="5"/>
  <c r="E90" i="5"/>
  <c r="J93" i="6"/>
  <c r="BB93" i="6" s="1"/>
  <c r="S93" i="6"/>
  <c r="BG93" i="6" l="1"/>
  <c r="P93" i="6"/>
  <c r="BH93" i="6" s="1"/>
  <c r="AY94" i="6"/>
  <c r="N94" i="6"/>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C94" i="6" l="1"/>
  <c r="BG94" i="6"/>
  <c r="P94" i="6"/>
  <c r="AY95" i="6"/>
  <c r="N95" i="6"/>
  <c r="AH93" i="6"/>
  <c r="BP93" i="6"/>
  <c r="AG93" i="6"/>
  <c r="BO93" i="6"/>
  <c r="AD93" i="6"/>
  <c r="BL93" i="6"/>
  <c r="AM94" i="6"/>
  <c r="BI94" i="6"/>
  <c r="AJ92" i="6"/>
  <c r="BR92" i="6"/>
  <c r="AB93" i="6"/>
  <c r="BJ93" i="6"/>
  <c r="AI93" i="6"/>
  <c r="BQ93" i="6"/>
  <c r="O95" i="6"/>
  <c r="BF95" i="6"/>
  <c r="AL95" i="6"/>
  <c r="M95" i="6"/>
  <c r="BE95" i="6" s="1"/>
  <c r="H95" i="6"/>
  <c r="AZ95" i="6" s="1"/>
  <c r="Q95" i="6"/>
  <c r="R94" i="6"/>
  <c r="BH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BG95" i="6" l="1"/>
  <c r="P95" i="6"/>
  <c r="AY96" i="6"/>
  <c r="N96" i="6"/>
  <c r="BF96"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BH95" i="6"/>
  <c r="Y95" i="6"/>
  <c r="BG96" i="6" l="1"/>
  <c r="P96" i="6"/>
  <c r="BH96" i="6" s="1"/>
  <c r="AY97" i="6"/>
  <c r="N97"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G98" i="6"/>
  <c r="P98" i="6"/>
  <c r="AJ96" i="6"/>
  <c r="BR96" i="6"/>
  <c r="AM98" i="6"/>
  <c r="BI98" i="6"/>
  <c r="AD97" i="6"/>
  <c r="BL97" i="6"/>
  <c r="AB97" i="6"/>
  <c r="BJ97" i="6"/>
  <c r="AC98" i="6"/>
  <c r="BK98" i="6"/>
  <c r="AG97" i="6"/>
  <c r="BO97" i="6"/>
  <c r="AI97" i="6"/>
  <c r="BQ97" i="6"/>
  <c r="AH97" i="6"/>
  <c r="BP97" i="6"/>
  <c r="AA98" i="6"/>
  <c r="J99" i="6"/>
  <c r="BB99" i="6" s="1"/>
  <c r="S99" i="6"/>
  <c r="X98" i="6"/>
  <c r="BH98" i="6"/>
  <c r="Y98" i="6"/>
  <c r="O99" i="6"/>
  <c r="BF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BH99" i="6"/>
  <c r="Y99" i="6"/>
  <c r="BG100" i="6" l="1"/>
  <c r="P100" i="6"/>
  <c r="AY101" i="6"/>
  <c r="N101" i="6"/>
  <c r="BF101"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BH100" i="6"/>
  <c r="Y100" i="6"/>
  <c r="Z99" i="6"/>
  <c r="T100" i="6"/>
  <c r="E106" i="3"/>
  <c r="N106" i="3" s="1"/>
  <c r="I102" i="6" s="1"/>
  <c r="BA102" i="6" s="1"/>
  <c r="F106" i="3"/>
  <c r="O106" i="3" s="1"/>
  <c r="B100" i="5" s="1"/>
  <c r="C100" i="5" s="1"/>
  <c r="D106" i="3"/>
  <c r="M106" i="3" s="1"/>
  <c r="G102" i="6" s="1"/>
  <c r="C107" i="3"/>
  <c r="AA100" i="6"/>
  <c r="AY102" i="6" l="1"/>
  <c r="N102" i="6"/>
  <c r="BG101" i="6"/>
  <c r="P101" i="6"/>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BH101" i="6"/>
  <c r="Y101" i="6"/>
  <c r="AL102" i="6"/>
  <c r="M102" i="6"/>
  <c r="BE102" i="6" s="1"/>
  <c r="O102" i="6"/>
  <c r="BF102" i="6"/>
  <c r="H102" i="6"/>
  <c r="AZ102" i="6" s="1"/>
  <c r="Q102" i="6"/>
  <c r="AA102" i="6" s="1"/>
  <c r="E99" i="5"/>
  <c r="Z100" i="6"/>
  <c r="X101" i="6"/>
  <c r="R101" i="6"/>
  <c r="BJ101" i="6" s="1"/>
  <c r="AA101" i="6"/>
  <c r="AY103" i="6" l="1"/>
  <c r="N103" i="6"/>
  <c r="BG102" i="6"/>
  <c r="P102" i="6"/>
  <c r="AC102" i="6"/>
  <c r="AB101" i="6"/>
  <c r="AH101" i="6"/>
  <c r="BP101" i="6"/>
  <c r="AI101" i="6"/>
  <c r="BQ101" i="6"/>
  <c r="AD101" i="6"/>
  <c r="BL101" i="6"/>
  <c r="AJ100" i="6"/>
  <c r="BR100" i="6"/>
  <c r="AM102" i="6"/>
  <c r="BI102" i="6"/>
  <c r="AG101" i="6"/>
  <c r="BO101" i="6"/>
  <c r="BH102"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BF103" i="6"/>
  <c r="AL103" i="6"/>
  <c r="M103" i="6"/>
  <c r="BE103" i="6" s="1"/>
  <c r="H103" i="6"/>
  <c r="AZ103" i="6" s="1"/>
  <c r="Q103" i="6"/>
  <c r="R102" i="6"/>
  <c r="J103" i="6"/>
  <c r="BB103" i="6" s="1"/>
  <c r="S103" i="6"/>
  <c r="AY104" i="6" l="1"/>
  <c r="N104" i="6"/>
  <c r="BF104" i="6" s="1"/>
  <c r="BG103" i="6"/>
  <c r="P103" i="6"/>
  <c r="AG102" i="6"/>
  <c r="BO102" i="6"/>
  <c r="AM103" i="6"/>
  <c r="BI103" i="6"/>
  <c r="AB102" i="6"/>
  <c r="BJ102" i="6"/>
  <c r="AD102" i="6"/>
  <c r="BL102" i="6"/>
  <c r="AI102" i="6"/>
  <c r="BQ102" i="6"/>
  <c r="AH102" i="6"/>
  <c r="BP102" i="6"/>
  <c r="AJ101" i="6"/>
  <c r="BR101" i="6"/>
  <c r="AC103" i="6"/>
  <c r="BK103" i="6"/>
  <c r="AA103" i="6"/>
  <c r="J104" i="6"/>
  <c r="BB104" i="6" s="1"/>
  <c r="BB3" i="6" s="1"/>
  <c r="I3" i="6"/>
  <c r="S104" i="6"/>
  <c r="BH103" i="6"/>
  <c r="Y103" i="6"/>
  <c r="R103" i="6"/>
  <c r="B104" i="6"/>
  <c r="C104" i="6" s="1"/>
  <c r="G3" i="6" s="1"/>
  <c r="E102" i="5"/>
  <c r="T103" i="6"/>
  <c r="W103" i="6"/>
  <c r="E101" i="5"/>
  <c r="F97" i="5" s="1"/>
  <c r="G97" i="5" s="1"/>
  <c r="I97" i="5" s="1"/>
  <c r="Z102" i="6"/>
  <c r="H104" i="6"/>
  <c r="AZ104" i="6" s="1"/>
  <c r="AZ3" i="6" s="1"/>
  <c r="O104" i="6"/>
  <c r="AL104" i="6"/>
  <c r="M104" i="6"/>
  <c r="BE104" i="6" s="1"/>
  <c r="Q104" i="6"/>
  <c r="F98" i="5"/>
  <c r="G98" i="5" s="1"/>
  <c r="I98" i="5" s="1"/>
  <c r="X103" i="6"/>
  <c r="F100" i="5" l="1"/>
  <c r="G100" i="5" s="1"/>
  <c r="I100" i="5" s="1"/>
  <c r="BG104" i="6"/>
  <c r="P104" i="6"/>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BH104" i="6"/>
  <c r="BH3" i="6"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H12" i="4" s="1"/>
  <c r="D26" i="4"/>
  <c r="H11" i="4"/>
  <c r="AE3" i="6"/>
  <c r="C16" i="4" s="1"/>
  <c r="G16" i="4" s="1"/>
  <c r="G12" i="4"/>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<sst xmlns="http://schemas.openxmlformats.org/spreadsheetml/2006/main" count="6893" uniqueCount="551">
  <si>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</si>
  <si>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</si>
  <si>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</si>
  <si>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</si>
  <si>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</si>
  <si>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</si>
  <si>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</si>
  <si>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</si>
  <si>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</si>
  <si>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</si>
  <si>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</si>
  <si>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</si>
  <si>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</si>
  <si>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</si>
  <si>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</si>
  <si>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</si>
  <si>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</si>
  <si>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</si>
  <si>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</si>
  <si>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</si>
  <si>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</si>
  <si>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</si>
  <si>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</si>
  <si>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</si>
  <si>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</si>
  <si>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</si>
  <si>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</si>
  <si>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</si>
  <si>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</si>
  <si>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</si>
  <si>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</si>
  <si>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</si>
  <si>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</si>
  <si>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</si>
  <si>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</si>
  <si>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</si>
  <si>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</si>
  <si>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</si>
  <si>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</si>
  <si>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</si>
  <si>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</si>
  <si>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</si>
  <si>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</si>
  <si>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</si>
  <si>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</si>
  <si>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</si>
  <si>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</si>
  <si>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</si>
  <si>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</si>
  <si>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</si>
  <si>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</si>
  <si>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</si>
  <si>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</si>
  <si>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</si>
  <si>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</si>
  <si>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</si>
  <si>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</si>
  <si>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</si>
  <si>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</si>
  <si>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</si>
  <si>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</si>
  <si>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</si>
  <si>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</si>
  <si>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</si>
  <si>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</si>
  <si>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</si>
  <si>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</si>
  <si>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</si>
  <si>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</si>
  <si>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</si>
  <si>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</si>
  <si>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</si>
  <si>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</si>
  <si>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</si>
  <si>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</si>
  <si>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</si>
  <si>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</si>
  <si>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</si>
  <si>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</si>
  <si>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</si>
  <si>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</si>
  <si>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</si>
  <si>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</si>
  <si>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</si>
  <si>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</si>
  <si>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</si>
  <si>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</si>
  <si>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</si>
  <si>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</si>
  <si>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</si>
  <si>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</si>
  <si>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</si>
  <si>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</si>
  <si>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</si>
  <si>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</si>
  <si>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</si>
  <si>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</si>
  <si>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</si>
  <si>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</si>
  <si>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</si>
  <si>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</si>
  <si>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</si>
  <si>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Mortality stratum</t>
  </si>
  <si>
    <t>AFGHANISTAN</t>
  </si>
  <si>
    <t>AF</t>
  </si>
  <si>
    <t>EMR</t>
  </si>
  <si>
    <t>D</t>
  </si>
  <si>
    <t>Low-income</t>
  </si>
  <si>
    <t>GAVI Phase III Eligible</t>
  </si>
  <si>
    <t>A</t>
  </si>
  <si>
    <t>ALBANIA</t>
  </si>
  <si>
    <t>AL</t>
  </si>
  <si>
    <t>EUR</t>
  </si>
  <si>
    <t>B</t>
  </si>
  <si>
    <t>Lower-middle income</t>
  </si>
  <si>
    <t>Not Eligible</t>
  </si>
  <si>
    <t>ALGERIA</t>
  </si>
  <si>
    <t>DZ</t>
  </si>
  <si>
    <t>AFR</t>
  </si>
  <si>
    <t>Upper-middle income</t>
  </si>
  <si>
    <t>C</t>
  </si>
  <si>
    <t>ANDORRA</t>
  </si>
  <si>
    <t>AD</t>
  </si>
  <si>
    <t>High income</t>
  </si>
  <si>
    <t>ANGOLA</t>
  </si>
  <si>
    <t>AO</t>
  </si>
  <si>
    <t>Graduated</t>
  </si>
  <si>
    <t>E</t>
  </si>
  <si>
    <t>ANTIGUA AND BARBUDA</t>
  </si>
  <si>
    <t>AG</t>
  </si>
  <si>
    <t>AMR</t>
  </si>
  <si>
    <t>AR</t>
  </si>
  <si>
    <t>ARMENIA</t>
  </si>
  <si>
    <t>AM</t>
  </si>
  <si>
    <t>AUSTRALIA</t>
  </si>
  <si>
    <t>AU</t>
  </si>
  <si>
    <t>WPR</t>
  </si>
  <si>
    <t>AUSTRIA</t>
  </si>
  <si>
    <t>AT</t>
  </si>
  <si>
    <t>AZERBAIJAN</t>
  </si>
  <si>
    <t>AZ</t>
  </si>
  <si>
    <t>BAHAMAS</t>
  </si>
  <si>
    <t>BS</t>
  </si>
  <si>
    <t>BAHRAIN</t>
  </si>
  <si>
    <t>BH</t>
  </si>
  <si>
    <t>BANGLADESH</t>
  </si>
  <si>
    <t>BD</t>
  </si>
  <si>
    <t>SEAR</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</si>
  <si>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</si>
  <si>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</si>
  <si>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</si>
  <si>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</si>
  <si>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</si>
  <si>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</si>
  <si>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</si>
  <si>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</si>
  <si>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</si>
  <si>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</si>
  <si>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</si>
  <si>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</si>
  <si>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</si>
  <si>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</si>
  <si>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</si>
  <si>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</si>
  <si>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</si>
  <si>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</si>
  <si>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</si>
  <si>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</si>
  <si>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 DARUSSALAM</t>
  </si>
  <si>
    <t>BN</t>
  </si>
  <si>
    <t>BULGARIA</t>
  </si>
  <si>
    <t>BG</t>
  </si>
  <si>
    <t>BURKINA FASO</t>
  </si>
  <si>
    <t>BF</t>
  </si>
  <si>
    <t>BURUNDI</t>
  </si>
  <si>
    <t>BI</t>
  </si>
  <si>
    <t>CAMBODIA</t>
  </si>
  <si>
    <t>KH</t>
  </si>
  <si>
    <t>CAMEROON</t>
  </si>
  <si>
    <t>CM</t>
  </si>
  <si>
    <t>CANADA</t>
  </si>
  <si>
    <t>CA</t>
  </si>
  <si>
    <t>Not Participating</t>
  </si>
  <si>
    <t>CAPE VERDE</t>
  </si>
  <si>
    <t>CV</t>
  </si>
  <si>
    <t>CENTRAL AFRICAN REPUBLIC</t>
  </si>
  <si>
    <t>CF</t>
  </si>
  <si>
    <t>CHAD</t>
  </si>
  <si>
    <t>TD</t>
  </si>
  <si>
    <t>Censored</t>
  </si>
  <si>
    <t>CHILE</t>
  </si>
  <si>
    <t>CL</t>
  </si>
  <si>
    <t>CHINA</t>
  </si>
  <si>
    <t>CN</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</si>
  <si>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</si>
  <si>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</si>
  <si>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</si>
  <si>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</si>
  <si>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</si>
  <si>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</si>
  <si>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</si>
  <si>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</si>
  <si>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</si>
  <si>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</si>
  <si>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</si>
  <si>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</si>
  <si>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</si>
  <si>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</si>
  <si>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</si>
  <si>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</si>
  <si>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</si>
  <si>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</si>
  <si>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</si>
  <si>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</si>
  <si>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</si>
  <si>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</si>
  <si>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</si>
  <si>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</si>
  <si>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</si>
  <si>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</si>
  <si>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</si>
  <si>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</si>
  <si>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</si>
  <si>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</si>
  <si>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</si>
  <si>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</si>
  <si>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</si>
  <si>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</si>
  <si>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</si>
  <si>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</si>
  <si>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</si>
  <si>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</si>
  <si>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</si>
  <si>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</si>
  <si>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</si>
  <si>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</si>
  <si>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</si>
  <si>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</si>
  <si>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</si>
  <si>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</si>
  <si>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</si>
  <si>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</si>
  <si>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</si>
  <si>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</si>
  <si>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</si>
  <si>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</si>
  <si>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</si>
  <si>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</si>
  <si>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</si>
  <si>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</si>
  <si>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</si>
  <si>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</si>
  <si>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</si>
  <si>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</si>
  <si>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</si>
  <si>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</si>
  <si>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</si>
  <si>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</si>
  <si>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</si>
  <si>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</si>
  <si>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</si>
  <si>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</si>
  <si>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</si>
  <si>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</si>
  <si>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</si>
  <si>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</si>
  <si>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</si>
  <si>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</si>
  <si>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</si>
  <si>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</si>
  <si>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</si>
  <si>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</si>
  <si>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</si>
  <si>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</si>
  <si>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</si>
  <si>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</si>
  <si>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</si>
  <si>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</si>
  <si>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</si>
  <si>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</si>
  <si>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</si>
  <si>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</si>
  <si>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</si>
  <si>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</si>
  <si>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</si>
  <si>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</si>
  <si>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</si>
  <si>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</si>
  <si>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</si>
  <si>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</si>
  <si>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</si>
  <si>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</si>
  <si>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</si>
  <si>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</si>
  <si>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</si>
  <si>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</si>
  <si>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</si>
  <si>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</si>
  <si>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</si>
  <si>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</si>
  <si>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</si>
  <si>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</si>
  <si>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</si>
  <si>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</si>
  <si>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</si>
  <si>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</si>
  <si>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</si>
  <si>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</si>
  <si>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</si>
  <si>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</si>
  <si>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</si>
  <si>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</si>
  <si>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</si>
  <si>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</si>
  <si>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</si>
  <si>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</si>
  <si>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</si>
  <si>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</si>
  <si>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</si>
  <si>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</si>
  <si>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LITHUANIA</t>
  </si>
  <si>
    <t>LT</t>
  </si>
  <si>
    <t>LUXEMBOURG</t>
  </si>
  <si>
    <t>LU</t>
  </si>
  <si>
    <t>MACEDONIA, THE FORMER YUGOSLAV REPUBLIC OF</t>
  </si>
  <si>
    <t>MK</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</si>
  <si>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</si>
  <si>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</si>
  <si>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</si>
  <si>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</si>
  <si>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</si>
  <si>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</si>
  <si>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</si>
  <si>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</si>
  <si>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</si>
  <si>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</si>
  <si>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</si>
  <si>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</si>
  <si>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</si>
  <si>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</si>
  <si>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</si>
  <si>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</si>
  <si>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</si>
  <si>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</si>
  <si>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</si>
  <si>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</si>
  <si>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 FEDERATED STATES OF</t>
  </si>
  <si>
    <t>FM</t>
  </si>
  <si>
    <t>MOLDOVA, REPUBLIC OF</t>
  </si>
  <si>
    <t>MD</t>
  </si>
  <si>
    <t>MONACO</t>
  </si>
  <si>
    <t>MC</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</si>
  <si>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</si>
  <si>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</si>
  <si>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</si>
  <si>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</si>
  <si>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</si>
  <si>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</si>
  <si>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</si>
  <si>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</si>
  <si>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</si>
  <si>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</si>
  <si>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</si>
  <si>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</si>
  <si>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</si>
  <si>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</si>
  <si>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</si>
  <si>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</si>
  <si>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</si>
  <si>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</si>
  <si>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</si>
  <si>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</si>
  <si>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</si>
  <si>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</si>
  <si>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</si>
  <si>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</si>
  <si>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</si>
  <si>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</si>
  <si>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NIUE</t>
  </si>
  <si>
    <t>NU</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</si>
  <si>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</si>
  <si>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</si>
  <si>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</si>
  <si>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</si>
  <si>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</si>
  <si>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</si>
  <si>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</si>
  <si>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</si>
  <si>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</si>
  <si>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</si>
  <si>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</si>
  <si>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</si>
  <si>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</si>
  <si>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</si>
  <si>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</si>
  <si>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</si>
  <si>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</si>
  <si>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</si>
  <si>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</si>
  <si>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</si>
  <si>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</si>
  <si>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</si>
  <si>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</si>
  <si>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</si>
  <si>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</si>
  <si>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</si>
  <si>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RUSSIAN FEDERATION</t>
  </si>
  <si>
    <t>RU</t>
  </si>
  <si>
    <t>RWANDA</t>
  </si>
  <si>
    <t>RW</t>
  </si>
  <si>
    <t>SAINT KITTS AND NEVIS</t>
  </si>
  <si>
    <t>KN</t>
  </si>
  <si>
    <t>SAINT LUCIA</t>
  </si>
  <si>
    <t>LC</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</si>
  <si>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</si>
  <si>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</si>
  <si>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</si>
  <si>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</si>
  <si>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</si>
  <si>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</si>
  <si>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</si>
  <si>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</si>
  <si>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</si>
  <si>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</si>
  <si>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</si>
  <si>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</si>
  <si>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</si>
  <si>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</si>
  <si>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</si>
  <si>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</si>
  <si>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</si>
  <si>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</si>
  <si>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</si>
  <si>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</si>
  <si>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</si>
  <si>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</si>
  <si>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</si>
  <si>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</si>
  <si>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</si>
  <si>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</si>
  <si>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</si>
  <si>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</si>
  <si>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</si>
  <si>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</si>
  <si>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</si>
  <si>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</si>
  <si>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</si>
  <si>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</si>
  <si>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</si>
  <si>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</si>
  <si>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SUDAN, REPUBLIC OF SOUTH</t>
  </si>
  <si>
    <t>SS</t>
  </si>
  <si>
    <t>SURINAME</t>
  </si>
  <si>
    <t>SR</t>
  </si>
  <si>
    <t>SWAZILAND</t>
  </si>
  <si>
    <t>SZ</t>
  </si>
  <si>
    <t>SWEDEN</t>
  </si>
  <si>
    <t>SE</t>
  </si>
  <si>
    <t>SWITZERLAND</t>
  </si>
  <si>
    <t>CH</t>
  </si>
  <si>
    <t>SYRIAN ARAB REPUBLIC</t>
  </si>
  <si>
    <t>SY</t>
  </si>
  <si>
    <t>TAJIKISTAN</t>
  </si>
  <si>
    <t>TJ</t>
  </si>
  <si>
    <t>TANZANIA, UNITED REPUBLIC OF</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</si>
  <si>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</si>
  <si>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</si>
  <si>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</si>
  <si>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</si>
  <si>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</si>
  <si>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</si>
  <si>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</si>
  <si>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</si>
  <si>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</si>
  <si>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</si>
  <si>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</si>
  <si>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</si>
  <si>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</si>
  <si>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</si>
  <si>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</si>
  <si>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</si>
  <si>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</si>
  <si>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</si>
  <si>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</si>
  <si>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</si>
  <si>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</si>
  <si>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</si>
  <si>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</si>
  <si>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</si>
  <si>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</si>
  <si>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</si>
  <si>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UK</t>
  </si>
  <si>
    <t>UNITED STATES</t>
  </si>
  <si>
    <t>US</t>
  </si>
  <si>
    <t>URUGUAY</t>
  </si>
  <si>
    <t>UY</t>
  </si>
  <si>
    <t>UZBEKISTAN</t>
  </si>
  <si>
    <t>UZ</t>
  </si>
  <si>
    <t>VANUATU</t>
  </si>
  <si>
    <t>VU</t>
  </si>
  <si>
    <t>VENEZUELA</t>
  </si>
  <si>
    <t>VE</t>
  </si>
  <si>
    <t>VIET NAM</t>
  </si>
  <si>
    <t>VN</t>
  </si>
  <si>
    <t>YEMEN</t>
  </si>
  <si>
    <t>YE</t>
  </si>
  <si>
    <t>ZAMBIA</t>
  </si>
  <si>
    <t>ZM</t>
  </si>
  <si>
    <t>ZIMBABWE</t>
  </si>
  <si>
    <t>ZW</t>
  </si>
  <si>
    <t>Country ¦ Age [12]</t>
  </si>
  <si>
    <t>Country ¦ Age [11]</t>
  </si>
  <si>
    <t>#VALUE!</t>
  </si>
  <si>
    <t>GUINEA0BISSAU</t>
  </si>
  <si>
    <t>TIMOR0LESTE</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</si>
  <si>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</si>
  <si>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</si>
  <si>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</si>
  <si>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</si>
  <si>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</si>
  <si>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</si>
  <si>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</si>
  <si>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</si>
  <si>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</si>
  <si>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</si>
  <si>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</si>
  <si>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</si>
  <si>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</si>
  <si>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</si>
  <si>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</si>
  <si>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</si>
  <si>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</si>
  <si>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</si>
  <si>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</si>
  <si>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</si>
  <si>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</si>
  <si>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</si>
  <si>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</si>
  <si>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</si>
  <si>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</si>
  <si>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</si>
  <si>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</si>
  <si>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</si>
  <si>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</si>
  <si>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</si>
  <si>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</si>
  <si>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</si>
  <si>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BRASIL</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</si>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</sst>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 numFmtId="175" formatCode="0.0000000"/>
    <numFmt numFmtId="176" formatCode="0.000000000"/>
    <numFmt numFmtId="177" formatCode="0.0000000000"/>
  </numFmts>
  <fonts count="22" x14ac:knownFonts="1">
    <font>
      <sz val="11"/>
      <color rgb="FF000000"/>
      <name val="Calibri"/>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sz val="11"/>
      <color rgb="FF006100"/>
      <name val="Calibri"/>
      <family val="2"/>
      <scheme val="minor"/>
    </font>
  </fonts>
  <fills count="21">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5"/>
        <bgColor theme="5"/>
      </patternFill>
    </fill>
    <fill>
      <patternFill patternType="solid">
        <fgColor theme="7"/>
        <bgColor theme="7"/>
      </patternFill>
    </fill>
    <fill>
      <patternFill patternType="solid">
        <fgColor theme="4"/>
        <bgColor theme="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C6EFCE"/>
      </patternFill>
    </fill>
  </fills>
  <borders count="14">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1" fillId="20" borderId="0" applyNumberFormat="0" applyBorder="0" applyAlignment="0" applyProtection="0"/>
  </cellStyleXfs>
  <cellXfs count="149">
    <xf numFmtId="0" fontId="0" fillId="0" borderId="0" xfId="0" applyFont="1" applyAlignment="1"/>
    <xf numFmtId="0" fontId="1" fillId="0" borderId="0" xfId="0" applyFont="1"/>
    <xf numFmtId="0" fontId="2" fillId="0" borderId="0" xfId="0" applyFont="1"/>
    <xf numFmtId="0" fontId="3" fillId="0" borderId="0" xfId="0" applyFont="1"/>
    <xf numFmtId="0" fontId="1" fillId="0" borderId="0" xfId="0" applyFont="1" applyAlignment="1">
      <alignment horizontal="right"/>
    </xf>
    <xf numFmtId="0" fontId="4" fillId="2" borderId="1"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left"/>
    </xf>
    <xf numFmtId="0" fontId="5" fillId="3" borderId="2" xfId="0" applyFont="1" applyFill="1" applyBorder="1"/>
    <xf numFmtId="0" fontId="6" fillId="4" borderId="1" xfId="0" applyFont="1" applyFill="1" applyBorder="1" applyAlignment="1">
      <alignment horizontal="center"/>
    </xf>
    <xf numFmtId="0" fontId="1" fillId="3" borderId="2" xfId="0" applyFont="1" applyFill="1" applyBorder="1"/>
    <xf numFmtId="3" fontId="6" fillId="4" borderId="1" xfId="0" applyNumberFormat="1" applyFont="1" applyFill="1" applyBorder="1" applyAlignment="1">
      <alignment horizontal="center"/>
    </xf>
    <xf numFmtId="0" fontId="5" fillId="0" borderId="0" xfId="0" applyFont="1"/>
    <xf numFmtId="9" fontId="6" fillId="4" borderId="1" xfId="0" applyNumberFormat="1" applyFont="1" applyFill="1" applyBorder="1" applyAlignment="1">
      <alignment horizontal="center"/>
    </xf>
    <xf numFmtId="164" fontId="6" fillId="4" borderId="1" xfId="0" applyNumberFormat="1" applyFont="1" applyFill="1" applyBorder="1" applyAlignment="1">
      <alignment horizontal="center"/>
    </xf>
    <xf numFmtId="165" fontId="6" fillId="4" borderId="1" xfId="0" applyNumberFormat="1" applyFont="1" applyFill="1" applyBorder="1" applyAlignment="1">
      <alignment horizontal="center"/>
    </xf>
    <xf numFmtId="2" fontId="6" fillId="4" borderId="1" xfId="0" applyNumberFormat="1" applyFont="1" applyFill="1" applyBorder="1" applyAlignment="1">
      <alignment horizontal="center"/>
    </xf>
    <xf numFmtId="9" fontId="1" fillId="0" borderId="0" xfId="0" applyNumberFormat="1" applyFont="1"/>
    <xf numFmtId="166" fontId="6" fillId="4" borderId="1" xfId="0" applyNumberFormat="1" applyFont="1" applyFill="1" applyBorder="1" applyAlignment="1">
      <alignment horizontal="center"/>
    </xf>
    <xf numFmtId="166" fontId="7" fillId="0" borderId="0" xfId="0" applyNumberFormat="1" applyFont="1" applyAlignment="1">
      <alignment horizontal="center"/>
    </xf>
    <xf numFmtId="0" fontId="4" fillId="0" borderId="0" xfId="0" applyFont="1"/>
    <xf numFmtId="0" fontId="1" fillId="0" borderId="0" xfId="0" applyFont="1" applyAlignment="1">
      <alignment horizontal="center"/>
    </xf>
    <xf numFmtId="0" fontId="1" fillId="3" borderId="2" xfId="0" applyFont="1" applyFill="1" applyBorder="1" applyAlignment="1">
      <alignment horizontal="center"/>
    </xf>
    <xf numFmtId="3" fontId="1" fillId="0" borderId="0" xfId="0" applyNumberFormat="1" applyFont="1" applyAlignment="1">
      <alignment horizontal="center"/>
    </xf>
    <xf numFmtId="3" fontId="1" fillId="3" borderId="2" xfId="0" applyNumberFormat="1" applyFont="1" applyFill="1" applyBorder="1" applyAlignment="1">
      <alignment horizontal="center"/>
    </xf>
    <xf numFmtId="9" fontId="7" fillId="0" borderId="0" xfId="0" applyNumberFormat="1" applyFont="1" applyAlignment="1">
      <alignment horizontal="center"/>
    </xf>
    <xf numFmtId="9" fontId="7" fillId="3" borderId="2" xfId="0" applyNumberFormat="1" applyFont="1" applyFill="1" applyBorder="1" applyAlignment="1">
      <alignment horizontal="center"/>
    </xf>
    <xf numFmtId="165" fontId="1" fillId="0" borderId="0" xfId="0" applyNumberFormat="1" applyFont="1" applyAlignment="1">
      <alignment horizontal="center"/>
    </xf>
    <xf numFmtId="165" fontId="1" fillId="3" borderId="2" xfId="0" applyNumberFormat="1" applyFont="1" applyFill="1" applyBorder="1" applyAlignment="1">
      <alignment horizontal="center"/>
    </xf>
    <xf numFmtId="2" fontId="1" fillId="0" borderId="0" xfId="0" applyNumberFormat="1" applyFont="1" applyAlignment="1">
      <alignment horizontal="center"/>
    </xf>
    <xf numFmtId="2" fontId="1" fillId="3" borderId="2" xfId="0" applyNumberFormat="1" applyFont="1" applyFill="1" applyBorder="1" applyAlignment="1">
      <alignment horizontal="center"/>
    </xf>
    <xf numFmtId="166" fontId="7" fillId="3" borderId="2" xfId="0" applyNumberFormat="1"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vertical="center" wrapText="1"/>
    </xf>
    <xf numFmtId="0" fontId="5" fillId="0" borderId="0" xfId="0" applyFont="1" applyAlignment="1">
      <alignment horizontal="center" vertical="center" wrapText="1"/>
    </xf>
    <xf numFmtId="0" fontId="5" fillId="3" borderId="2" xfId="0" applyFont="1" applyFill="1" applyBorder="1" applyAlignment="1">
      <alignment horizontal="center" vertical="center" wrapText="1"/>
    </xf>
    <xf numFmtId="0" fontId="6" fillId="4" borderId="1" xfId="0" applyFont="1" applyFill="1" applyBorder="1"/>
    <xf numFmtId="0" fontId="8" fillId="0" borderId="3" xfId="0" applyFont="1" applyBorder="1"/>
    <xf numFmtId="0" fontId="5" fillId="0" borderId="0" xfId="0" applyFont="1" applyAlignment="1">
      <alignment horizontal="right" wrapText="1"/>
    </xf>
    <xf numFmtId="0" fontId="5" fillId="0" borderId="0" xfId="0" applyFont="1" applyAlignment="1">
      <alignment horizontal="center" wrapText="1"/>
    </xf>
    <xf numFmtId="3" fontId="10" fillId="4" borderId="4" xfId="0" applyNumberFormat="1" applyFont="1" applyFill="1" applyBorder="1" applyAlignment="1">
      <alignment horizontal="center"/>
    </xf>
    <xf numFmtId="0" fontId="10" fillId="4" borderId="4" xfId="0" applyFont="1" applyFill="1" applyBorder="1" applyAlignment="1">
      <alignment horizontal="center"/>
    </xf>
    <xf numFmtId="0" fontId="1" fillId="0" borderId="0" xfId="0" applyFont="1" applyAlignment="1">
      <alignment horizontal="right" wrapText="1"/>
    </xf>
    <xf numFmtId="165" fontId="10" fillId="4" borderId="4" xfId="0" applyNumberFormat="1" applyFont="1" applyFill="1" applyBorder="1" applyAlignment="1">
      <alignment horizontal="center"/>
    </xf>
    <xf numFmtId="0" fontId="11" fillId="0" borderId="0" xfId="0" applyFont="1" applyAlignment="1">
      <alignment wrapText="1"/>
    </xf>
    <xf numFmtId="0" fontId="12" fillId="0" borderId="0" xfId="0" applyFont="1"/>
    <xf numFmtId="2" fontId="13" fillId="0" borderId="0" xfId="0" applyNumberFormat="1" applyFont="1"/>
    <xf numFmtId="0" fontId="13" fillId="0" borderId="0" xfId="0" applyFont="1"/>
    <xf numFmtId="0" fontId="5" fillId="0" borderId="0" xfId="0" applyFont="1" applyAlignment="1">
      <alignment wrapText="1"/>
    </xf>
    <xf numFmtId="0" fontId="1" fillId="0" borderId="0" xfId="0" applyFont="1" applyAlignment="1">
      <alignment wrapText="1"/>
    </xf>
    <xf numFmtId="0" fontId="1" fillId="5" borderId="2" xfId="0" applyFont="1" applyFill="1" applyBorder="1" applyAlignment="1">
      <alignment wrapText="1"/>
    </xf>
    <xf numFmtId="167" fontId="1" fillId="5" borderId="2" xfId="0" applyNumberFormat="1" applyFont="1" applyFill="1" applyBorder="1" applyAlignment="1">
      <alignment wrapText="1"/>
    </xf>
    <xf numFmtId="168" fontId="1" fillId="0" borderId="0" xfId="0" applyNumberFormat="1" applyFont="1"/>
    <xf numFmtId="169" fontId="1" fillId="0" borderId="0" xfId="0" applyNumberFormat="1" applyFont="1"/>
    <xf numFmtId="167" fontId="1" fillId="0" borderId="0" xfId="0" applyNumberFormat="1" applyFont="1"/>
    <xf numFmtId="170" fontId="1" fillId="0" borderId="0" xfId="0" applyNumberFormat="1" applyFont="1"/>
    <xf numFmtId="171" fontId="1" fillId="0" borderId="0" xfId="0" applyNumberFormat="1" applyFont="1"/>
    <xf numFmtId="2" fontId="1" fillId="0" borderId="0" xfId="0" applyNumberFormat="1" applyFont="1"/>
    <xf numFmtId="0" fontId="14" fillId="0" borderId="0" xfId="0" applyFont="1" applyAlignment="1">
      <alignment wrapText="1"/>
    </xf>
    <xf numFmtId="3" fontId="14" fillId="0" borderId="0" xfId="0" applyNumberFormat="1" applyFont="1" applyAlignment="1">
      <alignment wrapText="1"/>
    </xf>
    <xf numFmtId="0" fontId="14" fillId="0" borderId="0" xfId="0" applyFont="1" applyAlignment="1">
      <alignment horizontal="left" wrapText="1"/>
    </xf>
    <xf numFmtId="172" fontId="14" fillId="0" borderId="0" xfId="0" applyNumberFormat="1" applyFont="1" applyAlignment="1">
      <alignment wrapText="1"/>
    </xf>
    <xf numFmtId="173" fontId="14" fillId="0" borderId="0" xfId="0" applyNumberFormat="1" applyFont="1" applyAlignment="1">
      <alignment wrapText="1"/>
    </xf>
    <xf numFmtId="0" fontId="15" fillId="0" borderId="0" xfId="0" applyFont="1" applyAlignment="1">
      <alignment wrapText="1"/>
    </xf>
    <xf numFmtId="0" fontId="16" fillId="0" borderId="0" xfId="0" applyFont="1" applyAlignment="1">
      <alignment wrapText="1"/>
    </xf>
    <xf numFmtId="3" fontId="16" fillId="0" borderId="0" xfId="0" applyNumberFormat="1" applyFont="1" applyAlignment="1">
      <alignment horizontal="right"/>
    </xf>
    <xf numFmtId="9" fontId="16" fillId="0" borderId="0" xfId="0" applyNumberFormat="1" applyFont="1" applyAlignment="1">
      <alignment horizontal="right"/>
    </xf>
    <xf numFmtId="0" fontId="16" fillId="0" borderId="0" xfId="0" applyFont="1" applyAlignment="1">
      <alignment horizontal="right"/>
    </xf>
    <xf numFmtId="172" fontId="16" fillId="0" borderId="0" xfId="0" applyNumberFormat="1" applyFont="1" applyAlignment="1">
      <alignment horizontal="right" wrapText="1"/>
    </xf>
    <xf numFmtId="172" fontId="16" fillId="0" borderId="0" xfId="0" applyNumberFormat="1" applyFont="1" applyAlignment="1">
      <alignment horizontal="right"/>
    </xf>
    <xf numFmtId="173" fontId="16" fillId="6" borderId="2" xfId="0" applyNumberFormat="1" applyFont="1" applyFill="1" applyBorder="1" applyAlignment="1">
      <alignment horizontal="right"/>
    </xf>
    <xf numFmtId="3" fontId="16" fillId="0" borderId="0" xfId="0" applyNumberFormat="1" applyFont="1" applyAlignment="1">
      <alignment wrapText="1"/>
    </xf>
    <xf numFmtId="172" fontId="16" fillId="0" borderId="0" xfId="0" applyNumberFormat="1" applyFont="1"/>
    <xf numFmtId="173" fontId="16" fillId="0" borderId="0" xfId="0" applyNumberFormat="1" applyFont="1"/>
    <xf numFmtId="172" fontId="16" fillId="7" borderId="2" xfId="0" applyNumberFormat="1" applyFont="1" applyFill="1" applyBorder="1"/>
    <xf numFmtId="173" fontId="16" fillId="7" borderId="2" xfId="0" applyNumberFormat="1" applyFont="1" applyFill="1" applyBorder="1"/>
    <xf numFmtId="3" fontId="16" fillId="0" borderId="0" xfId="0" applyNumberFormat="1" applyFont="1"/>
    <xf numFmtId="172" fontId="16" fillId="6" borderId="2" xfId="0" applyNumberFormat="1" applyFont="1" applyFill="1" applyBorder="1"/>
    <xf numFmtId="173" fontId="16" fillId="6" borderId="2" xfId="0" applyNumberFormat="1" applyFont="1" applyFill="1" applyBorder="1"/>
    <xf numFmtId="173" fontId="16" fillId="8" borderId="2" xfId="0" applyNumberFormat="1" applyFont="1" applyFill="1" applyBorder="1"/>
    <xf numFmtId="172" fontId="14" fillId="0" borderId="0" xfId="0" applyNumberFormat="1" applyFont="1"/>
    <xf numFmtId="172" fontId="16" fillId="8" borderId="2" xfId="0" applyNumberFormat="1" applyFont="1" applyFill="1" applyBorder="1"/>
    <xf numFmtId="0" fontId="16" fillId="0" borderId="0" xfId="0" applyFont="1"/>
    <xf numFmtId="0" fontId="1" fillId="0" borderId="0" xfId="0" quotePrefix="1" applyFont="1"/>
    <xf numFmtId="0" fontId="0" fillId="0" borderId="0" xfId="0" applyFont="1" applyAlignment="1">
      <alignment vertical="top"/>
    </xf>
    <xf numFmtId="9" fontId="1" fillId="0" borderId="0" xfId="0" applyNumberFormat="1" applyFont="1" applyAlignment="1">
      <alignment horizontal="center"/>
    </xf>
    <xf numFmtId="0" fontId="8" fillId="0" borderId="2" xfId="0" applyFont="1" applyBorder="1" applyAlignment="1">
      <alignment horizontal="right"/>
    </xf>
    <xf numFmtId="0" fontId="8" fillId="0" borderId="2" xfId="0" applyFont="1" applyBorder="1"/>
    <xf numFmtId="9" fontId="1" fillId="3" borderId="2" xfId="0" applyNumberFormat="1" applyFont="1" applyFill="1" applyBorder="1" applyAlignment="1">
      <alignment horizontal="center"/>
    </xf>
    <xf numFmtId="0" fontId="18" fillId="0" borderId="0" xfId="0" applyFont="1"/>
    <xf numFmtId="165" fontId="10" fillId="4" borderId="7" xfId="0" applyNumberFormat="1" applyFont="1" applyFill="1" applyBorder="1" applyAlignment="1">
      <alignment horizontal="center"/>
    </xf>
    <xf numFmtId="0" fontId="10" fillId="4" borderId="7" xfId="0" applyFont="1" applyFill="1" applyBorder="1" applyAlignment="1">
      <alignment horizontal="center"/>
    </xf>
    <xf numFmtId="3" fontId="10"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19" fillId="0" borderId="0" xfId="0" applyFont="1" applyAlignment="1">
      <alignment horizontal="right"/>
    </xf>
    <xf numFmtId="165" fontId="10" fillId="4" borderId="8" xfId="0" applyNumberFormat="1" applyFont="1" applyFill="1" applyBorder="1" applyAlignment="1">
      <alignment horizontal="center"/>
    </xf>
    <xf numFmtId="10" fontId="1" fillId="10" borderId="5" xfId="0" applyNumberFormat="1" applyFont="1" applyFill="1" applyBorder="1" applyAlignment="1">
      <alignment horizontal="center"/>
    </xf>
    <xf numFmtId="10" fontId="1" fillId="10" borderId="10" xfId="0" applyNumberFormat="1" applyFont="1" applyFill="1" applyBorder="1" applyAlignment="1">
      <alignment horizontal="center"/>
    </xf>
    <xf numFmtId="165" fontId="10"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0" fillId="4" borderId="11" xfId="0" applyNumberFormat="1" applyFont="1" applyFill="1" applyBorder="1" applyAlignment="1">
      <alignment horizontal="center"/>
    </xf>
    <xf numFmtId="0" fontId="0" fillId="9" borderId="0" xfId="0" applyFont="1" applyFill="1" applyAlignment="1">
      <alignment vertical="top"/>
    </xf>
    <xf numFmtId="0" fontId="17" fillId="9" borderId="0" xfId="0" applyFont="1" applyFill="1" applyAlignment="1">
      <alignment vertical="top"/>
    </xf>
    <xf numFmtId="0" fontId="17" fillId="12" borderId="0" xfId="0" applyFont="1" applyFill="1" applyAlignment="1">
      <alignment vertical="top"/>
    </xf>
    <xf numFmtId="0" fontId="0" fillId="12" borderId="0" xfId="0" applyFont="1" applyFill="1" applyAlignment="1">
      <alignment vertical="top"/>
    </xf>
    <xf numFmtId="0" fontId="0" fillId="12" borderId="0" xfId="0" applyFont="1" applyFill="1" applyAlignment="1"/>
    <xf numFmtId="0" fontId="20" fillId="14" borderId="13" xfId="0" applyFont="1" applyFill="1" applyBorder="1" applyAlignment="1">
      <alignment horizontal="center" wrapText="1"/>
    </xf>
    <xf numFmtId="0" fontId="20" fillId="15" borderId="13" xfId="0" applyFont="1" applyFill="1" applyBorder="1" applyAlignment="1">
      <alignment horizontal="center" wrapText="1"/>
    </xf>
    <xf numFmtId="0" fontId="17" fillId="0" borderId="0" xfId="0" applyFont="1" applyAlignment="1"/>
    <xf numFmtId="3" fontId="6" fillId="16" borderId="1" xfId="0" applyNumberFormat="1" applyFont="1" applyFill="1" applyBorder="1" applyAlignment="1">
      <alignment horizontal="center"/>
    </xf>
    <xf numFmtId="0" fontId="1" fillId="17" borderId="2" xfId="0" applyFont="1" applyFill="1" applyBorder="1"/>
    <xf numFmtId="2" fontId="20" fillId="14" borderId="13" xfId="0" applyNumberFormat="1" applyFont="1" applyFill="1" applyBorder="1" applyAlignment="1">
      <alignment horizontal="center" wrapText="1"/>
    </xf>
    <xf numFmtId="2" fontId="20" fillId="15" borderId="13" xfId="0" applyNumberFormat="1" applyFont="1" applyFill="1" applyBorder="1" applyAlignment="1">
      <alignment horizontal="center" wrapText="1"/>
    </xf>
    <xf numFmtId="0" fontId="17" fillId="18" borderId="0" xfId="0" applyFont="1" applyFill="1" applyAlignment="1"/>
    <xf numFmtId="0" fontId="0" fillId="18" borderId="0" xfId="0" applyFont="1" applyFill="1" applyAlignment="1"/>
    <xf numFmtId="0" fontId="1" fillId="18" borderId="0" xfId="0" applyFont="1" applyFill="1"/>
    <xf numFmtId="0" fontId="5" fillId="18" borderId="0" xfId="0" applyFont="1" applyFill="1" applyAlignment="1">
      <alignment wrapText="1"/>
    </xf>
    <xf numFmtId="167" fontId="1" fillId="19" borderId="2" xfId="0" applyNumberFormat="1" applyFont="1" applyFill="1" applyBorder="1" applyAlignment="1">
      <alignment wrapText="1"/>
    </xf>
    <xf numFmtId="167" fontId="1" fillId="18" borderId="0" xfId="0" applyNumberFormat="1" applyFont="1" applyFill="1"/>
    <xf numFmtId="1" fontId="7" fillId="0" borderId="0" xfId="0" applyNumberFormat="1" applyFont="1" applyAlignment="1">
      <alignment horizontal="center"/>
    </xf>
    <xf numFmtId="3" fontId="21" fillId="20" borderId="4" xfId="1" applyNumberFormat="1" applyBorder="1" applyAlignment="1">
      <alignment horizontal="center"/>
    </xf>
    <xf numFmtId="165" fontId="21" fillId="20" borderId="4" xfId="1" applyNumberFormat="1" applyBorder="1" applyAlignment="1">
      <alignment horizontal="center"/>
    </xf>
    <xf numFmtId="167" fontId="0" fillId="0" borderId="0" xfId="0" applyNumberFormat="1" applyFont="1" applyAlignment="1"/>
    <xf numFmtId="169" fontId="0" fillId="0" borderId="0" xfId="0" applyNumberFormat="1" applyFont="1" applyAlignment="1"/>
    <xf numFmtId="174" fontId="1" fillId="3" borderId="2" xfId="0" applyNumberFormat="1" applyFont="1" applyFill="1" applyBorder="1" applyAlignment="1">
      <alignment horizontal="center"/>
    </xf>
    <xf numFmtId="175" fontId="1" fillId="0" borderId="0" xfId="0" applyNumberFormat="1" applyFont="1"/>
    <xf numFmtId="176" fontId="1" fillId="0" borderId="0" xfId="0" applyNumberFormat="1" applyFont="1"/>
    <xf numFmtId="165" fontId="21" fillId="20" borderId="8" xfId="1" applyNumberFormat="1" applyBorder="1" applyAlignment="1">
      <alignment horizontal="center"/>
    </xf>
    <xf numFmtId="10" fontId="21" fillId="20" borderId="10" xfId="1" applyNumberFormat="1" applyBorder="1" applyAlignment="1">
      <alignment horizontal="center"/>
    </xf>
    <xf numFmtId="165" fontId="21" fillId="20" borderId="7" xfId="1" applyNumberFormat="1" applyBorder="1" applyAlignment="1">
      <alignment horizontal="center"/>
    </xf>
    <xf numFmtId="3" fontId="21" fillId="20" borderId="7" xfId="1" applyNumberFormat="1" applyBorder="1" applyAlignment="1">
      <alignment horizontal="center"/>
    </xf>
    <xf numFmtId="3" fontId="21" fillId="20" borderId="7" xfId="1" applyNumberFormat="1" applyFont="1" applyBorder="1" applyAlignment="1">
      <alignment horizontal="center"/>
    </xf>
    <xf numFmtId="165" fontId="21" fillId="20" borderId="9" xfId="1" applyNumberFormat="1" applyBorder="1" applyAlignment="1">
      <alignment horizontal="center"/>
    </xf>
    <xf numFmtId="10" fontId="21" fillId="20" borderId="6" xfId="1" applyNumberFormat="1" applyBorder="1" applyAlignment="1">
      <alignment horizontal="center"/>
    </xf>
    <xf numFmtId="0" fontId="0" fillId="9" borderId="0" xfId="0" applyFont="1" applyFill="1" applyAlignment="1">
      <alignment horizontal="center"/>
    </xf>
    <xf numFmtId="0" fontId="0" fillId="13"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8" fillId="0" borderId="3" xfId="0" applyFont="1" applyBorder="1" applyAlignment="1">
      <alignment horizontal="center"/>
    </xf>
    <xf numFmtId="0" fontId="9" fillId="0" borderId="3" xfId="0" applyFont="1" applyBorder="1"/>
    <xf numFmtId="0" fontId="17" fillId="9" borderId="5" xfId="0" applyFont="1" applyFill="1" applyBorder="1" applyAlignment="1">
      <alignment horizontal="center"/>
    </xf>
    <xf numFmtId="0" fontId="0" fillId="9" borderId="6" xfId="0" applyFont="1" applyFill="1" applyBorder="1" applyAlignment="1">
      <alignment horizontal="center"/>
    </xf>
    <xf numFmtId="0" fontId="0" fillId="11" borderId="5" xfId="0" applyFont="1" applyFill="1" applyBorder="1" applyAlignment="1">
      <alignment horizontal="center"/>
    </xf>
    <xf numFmtId="0" fontId="0" fillId="11" borderId="6" xfId="0" applyFont="1" applyFill="1" applyBorder="1" applyAlignment="1">
      <alignment horizontal="center"/>
    </xf>
    <xf numFmtId="0" fontId="18" fillId="0" borderId="0" xfId="0" applyFont="1" applyAlignment="1">
      <alignment horizontal="center" wrapText="1"/>
    </xf>
    <xf numFmtId="177" fontId="1" fillId="0" borderId="0" xfId="0" applyNumberFormat="1" applyFont="1"/>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rPr lang="es-A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12.201680000000001</c:v>
                </c:pt>
                <c:pt idx="16">
                  <c:v>12.201680000000001</c:v>
                </c:pt>
                <c:pt idx="17">
                  <c:v>12.201680000000001</c:v>
                </c:pt>
                <c:pt idx="18">
                  <c:v>12.201680000000001</c:v>
                </c:pt>
                <c:pt idx="19">
                  <c:v>12.201680000000001</c:v>
                </c:pt>
                <c:pt idx="20">
                  <c:v>12.201680000000001</c:v>
                </c:pt>
                <c:pt idx="21">
                  <c:v>12.201680000000001</c:v>
                </c:pt>
                <c:pt idx="22">
                  <c:v>12.201680000000001</c:v>
                </c:pt>
                <c:pt idx="23">
                  <c:v>12.201680000000001</c:v>
                </c:pt>
                <c:pt idx="24">
                  <c:v>12.201680000000001</c:v>
                </c:pt>
                <c:pt idx="25">
                  <c:v>12.201680000000001</c:v>
                </c:pt>
                <c:pt idx="26">
                  <c:v>12.201680000000001</c:v>
                </c:pt>
                <c:pt idx="27">
                  <c:v>12.201680000000001</c:v>
                </c:pt>
                <c:pt idx="28">
                  <c:v>12.201680000000001</c:v>
                </c:pt>
                <c:pt idx="29">
                  <c:v>12.201680000000001</c:v>
                </c:pt>
                <c:pt idx="30">
                  <c:v>12.201680000000001</c:v>
                </c:pt>
                <c:pt idx="31">
                  <c:v>12.201680000000001</c:v>
                </c:pt>
                <c:pt idx="32">
                  <c:v>12.201680000000001</c:v>
                </c:pt>
                <c:pt idx="33">
                  <c:v>12.201680000000001</c:v>
                </c:pt>
                <c:pt idx="34">
                  <c:v>12.201680000000001</c:v>
                </c:pt>
                <c:pt idx="35">
                  <c:v>12.201680000000001</c:v>
                </c:pt>
                <c:pt idx="36">
                  <c:v>12.201680000000001</c:v>
                </c:pt>
                <c:pt idx="37">
                  <c:v>12.201680000000001</c:v>
                </c:pt>
                <c:pt idx="38">
                  <c:v>12.201680000000001</c:v>
                </c:pt>
                <c:pt idx="39">
                  <c:v>12.201680000000001</c:v>
                </c:pt>
                <c:pt idx="40">
                  <c:v>31.35548</c:v>
                </c:pt>
                <c:pt idx="41">
                  <c:v>31.35548</c:v>
                </c:pt>
                <c:pt idx="42">
                  <c:v>31.35548</c:v>
                </c:pt>
                <c:pt idx="43">
                  <c:v>31.35548</c:v>
                </c:pt>
                <c:pt idx="44">
                  <c:v>31.35548</c:v>
                </c:pt>
                <c:pt idx="45">
                  <c:v>32.845219999999998</c:v>
                </c:pt>
                <c:pt idx="46">
                  <c:v>32.845219999999998</c:v>
                </c:pt>
                <c:pt idx="47">
                  <c:v>32.845219999999998</c:v>
                </c:pt>
                <c:pt idx="48">
                  <c:v>32.845219999999998</c:v>
                </c:pt>
                <c:pt idx="49">
                  <c:v>32.845219999999998</c:v>
                </c:pt>
                <c:pt idx="50">
                  <c:v>32.703339999999997</c:v>
                </c:pt>
                <c:pt idx="51">
                  <c:v>32.703339999999997</c:v>
                </c:pt>
                <c:pt idx="52">
                  <c:v>32.703339999999997</c:v>
                </c:pt>
                <c:pt idx="53">
                  <c:v>32.703339999999997</c:v>
                </c:pt>
                <c:pt idx="54">
                  <c:v>32.703339999999997</c:v>
                </c:pt>
                <c:pt idx="55">
                  <c:v>33.270859999999999</c:v>
                </c:pt>
                <c:pt idx="56">
                  <c:v>33.270859999999999</c:v>
                </c:pt>
                <c:pt idx="57">
                  <c:v>33.270859999999999</c:v>
                </c:pt>
                <c:pt idx="58">
                  <c:v>33.270859999999999</c:v>
                </c:pt>
                <c:pt idx="59">
                  <c:v>33.270859999999999</c:v>
                </c:pt>
                <c:pt idx="60">
                  <c:v>33.6965</c:v>
                </c:pt>
                <c:pt idx="61">
                  <c:v>33.6965</c:v>
                </c:pt>
                <c:pt idx="62">
                  <c:v>33.6965</c:v>
                </c:pt>
                <c:pt idx="63">
                  <c:v>33.6965</c:v>
                </c:pt>
                <c:pt idx="64">
                  <c:v>33.6965</c:v>
                </c:pt>
                <c:pt idx="65">
                  <c:v>32.490520000000004</c:v>
                </c:pt>
                <c:pt idx="66">
                  <c:v>32.490520000000004</c:v>
                </c:pt>
                <c:pt idx="67">
                  <c:v>32.490520000000004</c:v>
                </c:pt>
                <c:pt idx="68">
                  <c:v>32.490520000000004</c:v>
                </c:pt>
                <c:pt idx="69">
                  <c:v>32.490520000000004</c:v>
                </c:pt>
                <c:pt idx="70">
                  <c:v>30.007619999999999</c:v>
                </c:pt>
                <c:pt idx="71">
                  <c:v>30.007619999999999</c:v>
                </c:pt>
                <c:pt idx="72">
                  <c:v>30.007619999999999</c:v>
                </c:pt>
                <c:pt idx="73">
                  <c:v>30.007619999999999</c:v>
                </c:pt>
                <c:pt idx="74">
                  <c:v>30.007619999999999</c:v>
                </c:pt>
                <c:pt idx="75">
                  <c:v>26.176860000000005</c:v>
                </c:pt>
                <c:pt idx="76">
                  <c:v>26.176860000000005</c:v>
                </c:pt>
                <c:pt idx="77">
                  <c:v>26.176860000000005</c:v>
                </c:pt>
                <c:pt idx="78">
                  <c:v>26.176860000000005</c:v>
                </c:pt>
                <c:pt idx="79">
                  <c:v>26.176860000000005</c:v>
                </c:pt>
                <c:pt idx="80">
                  <c:v>26.176860000000005</c:v>
                </c:pt>
                <c:pt idx="81">
                  <c:v>26.176860000000005</c:v>
                </c:pt>
                <c:pt idx="82">
                  <c:v>26.176860000000005</c:v>
                </c:pt>
                <c:pt idx="83">
                  <c:v>26.176860000000005</c:v>
                </c:pt>
                <c:pt idx="84">
                  <c:v>26.176860000000005</c:v>
                </c:pt>
                <c:pt idx="85">
                  <c:v>26.176860000000005</c:v>
                </c:pt>
                <c:pt idx="86">
                  <c:v>26.176860000000005</c:v>
                </c:pt>
                <c:pt idx="87">
                  <c:v>26.176860000000005</c:v>
                </c:pt>
                <c:pt idx="88">
                  <c:v>26.176860000000005</c:v>
                </c:pt>
                <c:pt idx="89">
                  <c:v>26.176860000000005</c:v>
                </c:pt>
                <c:pt idx="90">
                  <c:v>26.176860000000005</c:v>
                </c:pt>
                <c:pt idx="91">
                  <c:v>26.176860000000005</c:v>
                </c:pt>
                <c:pt idx="92">
                  <c:v>26.176860000000005</c:v>
                </c:pt>
                <c:pt idx="93">
                  <c:v>26.176860000000005</c:v>
                </c:pt>
                <c:pt idx="94">
                  <c:v>26.176860000000005</c:v>
                </c:pt>
                <c:pt idx="95">
                  <c:v>26.176860000000005</c:v>
                </c:pt>
                <c:pt idx="96">
                  <c:v>26.176860000000005</c:v>
                </c:pt>
                <c:pt idx="97">
                  <c:v>26.176860000000005</c:v>
                </c:pt>
                <c:pt idx="98">
                  <c:v>26.176860000000005</c:v>
                </c:pt>
                <c:pt idx="99">
                  <c:v>26.176860000000005</c:v>
                </c:pt>
                <c:pt idx="100">
                  <c:v>26.176860000000005</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2.4403359999999994</c:v>
                </c:pt>
                <c:pt idx="16">
                  <c:v>2.4403359999999994</c:v>
                </c:pt>
                <c:pt idx="17">
                  <c:v>2.4403359999999994</c:v>
                </c:pt>
                <c:pt idx="18">
                  <c:v>2.4403359999999994</c:v>
                </c:pt>
                <c:pt idx="19">
                  <c:v>2.4403359999999994</c:v>
                </c:pt>
                <c:pt idx="20">
                  <c:v>2.4403359999999994</c:v>
                </c:pt>
                <c:pt idx="21">
                  <c:v>2.4403359999999994</c:v>
                </c:pt>
                <c:pt idx="22">
                  <c:v>2.4403359999999994</c:v>
                </c:pt>
                <c:pt idx="23">
                  <c:v>2.4403359999999994</c:v>
                </c:pt>
                <c:pt idx="24">
                  <c:v>2.4403359999999994</c:v>
                </c:pt>
                <c:pt idx="25">
                  <c:v>2.4403359999999994</c:v>
                </c:pt>
                <c:pt idx="26">
                  <c:v>2.4403359999999994</c:v>
                </c:pt>
                <c:pt idx="27">
                  <c:v>2.4403359999999994</c:v>
                </c:pt>
                <c:pt idx="28">
                  <c:v>2.4403359999999994</c:v>
                </c:pt>
                <c:pt idx="29">
                  <c:v>2.4403359999999994</c:v>
                </c:pt>
                <c:pt idx="30">
                  <c:v>2.4403359999999994</c:v>
                </c:pt>
                <c:pt idx="31">
                  <c:v>2.4403359999999994</c:v>
                </c:pt>
                <c:pt idx="32">
                  <c:v>2.4403359999999994</c:v>
                </c:pt>
                <c:pt idx="33">
                  <c:v>2.4403359999999994</c:v>
                </c:pt>
                <c:pt idx="34">
                  <c:v>2.4403359999999994</c:v>
                </c:pt>
                <c:pt idx="35">
                  <c:v>2.4403359999999994</c:v>
                </c:pt>
                <c:pt idx="36">
                  <c:v>2.4403359999999994</c:v>
                </c:pt>
                <c:pt idx="37">
                  <c:v>2.4403359999999994</c:v>
                </c:pt>
                <c:pt idx="38">
                  <c:v>2.4403359999999994</c:v>
                </c:pt>
                <c:pt idx="39">
                  <c:v>2.4403359999999994</c:v>
                </c:pt>
                <c:pt idx="40">
                  <c:v>6.2710959999999991</c:v>
                </c:pt>
                <c:pt idx="41">
                  <c:v>6.2710959999999991</c:v>
                </c:pt>
                <c:pt idx="42">
                  <c:v>6.2710959999999991</c:v>
                </c:pt>
                <c:pt idx="43">
                  <c:v>6.2710959999999991</c:v>
                </c:pt>
                <c:pt idx="44">
                  <c:v>6.2710959999999991</c:v>
                </c:pt>
                <c:pt idx="45">
                  <c:v>6.5690439999999981</c:v>
                </c:pt>
                <c:pt idx="46">
                  <c:v>6.5690439999999981</c:v>
                </c:pt>
                <c:pt idx="47">
                  <c:v>6.5690439999999981</c:v>
                </c:pt>
                <c:pt idx="48">
                  <c:v>6.5690439999999981</c:v>
                </c:pt>
                <c:pt idx="49">
                  <c:v>6.5690439999999981</c:v>
                </c:pt>
                <c:pt idx="50">
                  <c:v>6.5406679999999984</c:v>
                </c:pt>
                <c:pt idx="51">
                  <c:v>6.5406679999999984</c:v>
                </c:pt>
                <c:pt idx="52">
                  <c:v>6.5406679999999984</c:v>
                </c:pt>
                <c:pt idx="53">
                  <c:v>6.5406679999999984</c:v>
                </c:pt>
                <c:pt idx="54">
                  <c:v>6.5406679999999984</c:v>
                </c:pt>
                <c:pt idx="55">
                  <c:v>6.6541719999999991</c:v>
                </c:pt>
                <c:pt idx="56">
                  <c:v>6.6541719999999991</c:v>
                </c:pt>
                <c:pt idx="57">
                  <c:v>6.6541719999999991</c:v>
                </c:pt>
                <c:pt idx="58">
                  <c:v>6.6541719999999991</c:v>
                </c:pt>
                <c:pt idx="59">
                  <c:v>6.6541719999999991</c:v>
                </c:pt>
                <c:pt idx="60">
                  <c:v>6.7392999999999983</c:v>
                </c:pt>
                <c:pt idx="61">
                  <c:v>6.7392999999999983</c:v>
                </c:pt>
                <c:pt idx="62">
                  <c:v>6.7392999999999983</c:v>
                </c:pt>
                <c:pt idx="63">
                  <c:v>6.7392999999999983</c:v>
                </c:pt>
                <c:pt idx="64">
                  <c:v>6.7392999999999983</c:v>
                </c:pt>
                <c:pt idx="65">
                  <c:v>6.4981039999999997</c:v>
                </c:pt>
                <c:pt idx="66">
                  <c:v>6.4981039999999997</c:v>
                </c:pt>
                <c:pt idx="67">
                  <c:v>6.4981039999999997</c:v>
                </c:pt>
                <c:pt idx="68">
                  <c:v>6.4981039999999997</c:v>
                </c:pt>
                <c:pt idx="69">
                  <c:v>6.4981039999999997</c:v>
                </c:pt>
                <c:pt idx="70">
                  <c:v>6.0015239999999981</c:v>
                </c:pt>
                <c:pt idx="71">
                  <c:v>6.0015239999999981</c:v>
                </c:pt>
                <c:pt idx="72">
                  <c:v>6.0015239999999981</c:v>
                </c:pt>
                <c:pt idx="73">
                  <c:v>6.0015239999999981</c:v>
                </c:pt>
                <c:pt idx="74">
                  <c:v>6.0015239999999981</c:v>
                </c:pt>
                <c:pt idx="75">
                  <c:v>5.235371999999999</c:v>
                </c:pt>
                <c:pt idx="76">
                  <c:v>5.235371999999999</c:v>
                </c:pt>
                <c:pt idx="77">
                  <c:v>5.235371999999999</c:v>
                </c:pt>
                <c:pt idx="78">
                  <c:v>5.235371999999999</c:v>
                </c:pt>
                <c:pt idx="79">
                  <c:v>5.235371999999999</c:v>
                </c:pt>
                <c:pt idx="80">
                  <c:v>5.235371999999999</c:v>
                </c:pt>
                <c:pt idx="81">
                  <c:v>5.235371999999999</c:v>
                </c:pt>
                <c:pt idx="82">
                  <c:v>5.235371999999999</c:v>
                </c:pt>
                <c:pt idx="83">
                  <c:v>5.235371999999999</c:v>
                </c:pt>
                <c:pt idx="84">
                  <c:v>5.235371999999999</c:v>
                </c:pt>
                <c:pt idx="85">
                  <c:v>5.235371999999999</c:v>
                </c:pt>
                <c:pt idx="86">
                  <c:v>5.235371999999999</c:v>
                </c:pt>
                <c:pt idx="87">
                  <c:v>5.235371999999999</c:v>
                </c:pt>
                <c:pt idx="88">
                  <c:v>5.235371999999999</c:v>
                </c:pt>
                <c:pt idx="89">
                  <c:v>5.235371999999999</c:v>
                </c:pt>
                <c:pt idx="90">
                  <c:v>5.235371999999999</c:v>
                </c:pt>
                <c:pt idx="91">
                  <c:v>5.235371999999999</c:v>
                </c:pt>
                <c:pt idx="92">
                  <c:v>5.235371999999999</c:v>
                </c:pt>
                <c:pt idx="93">
                  <c:v>5.235371999999999</c:v>
                </c:pt>
                <c:pt idx="94">
                  <c:v>5.235371999999999</c:v>
                </c:pt>
                <c:pt idx="95">
                  <c:v>5.235371999999999</c:v>
                </c:pt>
                <c:pt idx="96">
                  <c:v>5.235371999999999</c:v>
                </c:pt>
                <c:pt idx="97">
                  <c:v>5.235371999999999</c:v>
                </c:pt>
                <c:pt idx="98">
                  <c:v>5.235371999999999</c:v>
                </c:pt>
                <c:pt idx="99">
                  <c:v>5.235371999999999</c:v>
                </c:pt>
                <c:pt idx="100">
                  <c:v>5.235371999999999</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a:defRPr/>
                </a:pPr>
                <a:r>
                  <a:rPr lang="es-A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a:defRPr/>
            </a:pPr>
            <a:endParaRPr lang="en-US"/>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a:defRPr/>
                </a:pPr>
                <a:r>
                  <a:rPr lang="es-A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a:defRPr/>
            </a:pPr>
            <a:endParaRPr lang="en-US"/>
          </a:p>
        </c:txPr>
        <c:crossAx val="362189008"/>
        <c:crosses val="autoZero"/>
        <c:crossBetween val="midCat"/>
      </c:valAx>
      <c:spPr>
        <a:solidFill>
          <a:srgbClr val="FFFFFF"/>
        </a:solidFill>
      </c:spPr>
    </c:plotArea>
    <c:legend>
      <c:legendPos val="r"/>
      <c:layout>
        <c:manualLayout>
          <c:xMode val="edge"/>
          <c:yMode val="edge"/>
          <c:x val="0.20162601626016263"/>
          <c:y val="8.3145370517446124E-2"/>
        </c:manualLayout>
      </c:layout>
      <c:overlay val="0"/>
    </c:legend>
    <c:plotVisOnly val="1"/>
    <c:dispBlanksAs val="zero"/>
    <c:showDLblsOverMax val="1"/>
  </c:chart>
  <c:spPr>
    <a:solidFill>
      <a:srgbClr val="FFFFFF"/>
    </a:solidFill>
  </c:spPr>
  <c:txPr>
    <a:bodyPr/>
    <a:lstStyle/>
    <a:p>
      <a:pPr>
        <a:defRPr u="sng"/>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20" sqref="E20"/>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selection'!$E$5,Parameters!$A$2:$V$195,G8,FALSE)</f>
        <v>ARGENTINA</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selection'!$E$5,Parameters!$A$2:$V$195,G9,FALSE)</f>
        <v>365284.2</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12">
        <f>HLOOKUP('Country selection'!$E$5,EDAD_VACUNA!$B$1:$I$9,G10,FALSE)</f>
        <v>342367</v>
      </c>
      <c r="F10" s="1"/>
      <c r="G10" s="113">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selection'!$E$5,Parameters!$A$2:$V$195,G11,FALSE)</f>
        <v>0.8</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selection'!$E$5,Parameters!$A$2:$V$195,G12,FALSE)</f>
        <v>1</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selection'!$E$5,Parameters!$A$2:$V$195,G14,FALSE)</f>
        <v>40.44</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selection'!$E$5,Parameters!$A$2:$V$195,G15,FALSE)</f>
        <v>15</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55.44</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selection'!$E$5,Parameters!$A$2:$V$195,G17,FALSE)</f>
        <v>743.00257050000005</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0.08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6">
        <f>VLOOKUP('Country selection'!$E$5,Parameters!$A$2:$V$195,G19,FALSE)</f>
        <v>0.11</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0.78</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selection'!$E$5,Parameters!$A$2:$V$195,G21,FALSE)</f>
        <v>0.03</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selection'!$E$5,Parameters!$A$2:$V$195,G22,FALSE)</f>
        <v>0.70940000000000003</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selection'!$E$5,Parameters!$A$2:$V$195,G23,FALSE)</f>
        <v>10941.958717432743</v>
      </c>
      <c r="F23" s="1"/>
      <c r="G23" s="10">
        <v>20</v>
      </c>
      <c r="H23" s="1"/>
      <c r="I23" s="1"/>
      <c r="J23" s="1"/>
      <c r="K23" s="1"/>
      <c r="L23" s="1"/>
      <c r="M23" s="17"/>
      <c r="N23" s="1"/>
      <c r="O23" s="1"/>
      <c r="P23" s="1"/>
      <c r="Q23" s="1"/>
      <c r="R23" s="1"/>
      <c r="S23" s="1"/>
      <c r="T23" s="1"/>
      <c r="U23" s="1"/>
      <c r="V23" s="1"/>
      <c r="W23" s="1"/>
      <c r="X23" s="1"/>
      <c r="Y23" s="1"/>
      <c r="Z23" s="1"/>
    </row>
    <row r="24" spans="1:26" ht="14.25" customHeight="1" x14ac:dyDescent="0.3">
      <c r="A24" s="1"/>
      <c r="B24" s="1"/>
      <c r="C24" s="1"/>
      <c r="D24" s="4" t="s">
        <v>525</v>
      </c>
      <c r="E24" s="13">
        <f>VLOOKUP('Country selection'!$E$5,Parameters!$A$2:$W$195,G24,FALSE)</f>
        <v>0.9</v>
      </c>
      <c r="F24" s="1"/>
      <c r="G24" s="10">
        <v>23</v>
      </c>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isablePrompts="1"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1000"/>
  <sheetViews>
    <sheetView workbookViewId="0">
      <selection activeCell="K2" sqref="K2"/>
    </sheetView>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45" t="s">
        <v>510</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v>0.13477</v>
      </c>
      <c r="C2" s="45">
        <v>1.9550000000000001E-2</v>
      </c>
      <c r="D2" s="45">
        <v>1.9550000000000001E-2</v>
      </c>
      <c r="E2" s="45">
        <v>1.9550000000000001E-2</v>
      </c>
      <c r="F2" s="45">
        <v>1.9550000000000001E-2</v>
      </c>
      <c r="G2" s="45">
        <v>4.47E-3</v>
      </c>
      <c r="H2" s="45">
        <v>4.47E-3</v>
      </c>
      <c r="I2" s="45">
        <v>4.47E-3</v>
      </c>
      <c r="J2" s="45">
        <v>4.47E-3</v>
      </c>
      <c r="K2" s="45">
        <v>4.47E-3</v>
      </c>
      <c r="L2" s="45">
        <v>2.6700000000000001E-3</v>
      </c>
      <c r="M2" s="45">
        <v>2.6700000000000001E-3</v>
      </c>
      <c r="N2" s="45">
        <v>2.6700000000000001E-3</v>
      </c>
      <c r="O2" s="45">
        <v>2.6700000000000001E-3</v>
      </c>
      <c r="P2" s="45">
        <v>2.6700000000000001E-3</v>
      </c>
      <c r="Q2" s="45">
        <v>3.8500000000000001E-3</v>
      </c>
      <c r="R2" s="45">
        <v>3.8500000000000001E-3</v>
      </c>
      <c r="S2" s="45">
        <v>3.8500000000000001E-3</v>
      </c>
      <c r="T2" s="45">
        <v>3.8500000000000001E-3</v>
      </c>
      <c r="U2" s="45">
        <v>3.8500000000000001E-3</v>
      </c>
      <c r="V2" s="45">
        <v>5.5999999999999999E-3</v>
      </c>
      <c r="W2" s="45">
        <v>5.5999999999999999E-3</v>
      </c>
      <c r="X2" s="45">
        <v>5.5999999999999999E-3</v>
      </c>
      <c r="Y2" s="45">
        <v>5.5999999999999999E-3</v>
      </c>
      <c r="Z2" s="45">
        <v>5.5999999999999999E-3</v>
      </c>
      <c r="AA2" s="45">
        <v>6.28E-3</v>
      </c>
      <c r="AB2" s="45">
        <v>6.28E-3</v>
      </c>
      <c r="AC2" s="45">
        <v>6.28E-3</v>
      </c>
      <c r="AD2" s="45">
        <v>6.28E-3</v>
      </c>
      <c r="AE2" s="45">
        <v>6.28E-3</v>
      </c>
      <c r="AF2" s="45">
        <v>6.9100000000000003E-3</v>
      </c>
      <c r="AG2" s="45">
        <v>6.9100000000000003E-3</v>
      </c>
      <c r="AH2" s="45">
        <v>6.9100000000000003E-3</v>
      </c>
      <c r="AI2" s="45">
        <v>6.9100000000000003E-3</v>
      </c>
      <c r="AJ2" s="45">
        <v>6.9100000000000003E-3</v>
      </c>
      <c r="AK2" s="45">
        <v>7.9699999999999997E-3</v>
      </c>
      <c r="AL2" s="45">
        <v>7.9699999999999997E-3</v>
      </c>
      <c r="AM2" s="45">
        <v>7.9699999999999997E-3</v>
      </c>
      <c r="AN2" s="45">
        <v>7.9699999999999997E-3</v>
      </c>
      <c r="AO2" s="45">
        <v>7.9699999999999997E-3</v>
      </c>
      <c r="AP2" s="45">
        <v>9.11E-3</v>
      </c>
      <c r="AQ2" s="45">
        <v>9.11E-3</v>
      </c>
      <c r="AR2" s="45">
        <v>9.11E-3</v>
      </c>
      <c r="AS2" s="45">
        <v>9.11E-3</v>
      </c>
      <c r="AT2" s="45">
        <v>9.11E-3</v>
      </c>
      <c r="AU2" s="45">
        <v>1.086E-2</v>
      </c>
      <c r="AV2" s="45">
        <v>1.086E-2</v>
      </c>
      <c r="AW2" s="45">
        <v>1.086E-2</v>
      </c>
      <c r="AX2" s="45">
        <v>1.086E-2</v>
      </c>
      <c r="AY2" s="45">
        <v>1.086E-2</v>
      </c>
      <c r="AZ2" s="45">
        <v>1.465E-2</v>
      </c>
      <c r="BA2" s="45">
        <v>1.465E-2</v>
      </c>
      <c r="BB2" s="45">
        <v>1.465E-2</v>
      </c>
      <c r="BC2" s="45">
        <v>1.465E-2</v>
      </c>
      <c r="BD2" s="45">
        <v>1.465E-2</v>
      </c>
      <c r="BE2" s="45">
        <v>2.1399999999999999E-2</v>
      </c>
      <c r="BF2" s="45">
        <v>2.1399999999999999E-2</v>
      </c>
      <c r="BG2" s="45">
        <v>2.1399999999999999E-2</v>
      </c>
      <c r="BH2" s="45">
        <v>2.1399999999999999E-2</v>
      </c>
      <c r="BI2" s="45">
        <v>2.1399999999999999E-2</v>
      </c>
      <c r="BJ2" s="45">
        <v>2.809E-2</v>
      </c>
      <c r="BK2" s="45">
        <v>2.809E-2</v>
      </c>
      <c r="BL2" s="45">
        <v>2.809E-2</v>
      </c>
      <c r="BM2" s="45">
        <v>2.809E-2</v>
      </c>
      <c r="BN2" s="45">
        <v>2.809E-2</v>
      </c>
      <c r="BO2" s="45">
        <v>4.385E-2</v>
      </c>
      <c r="BP2" s="45">
        <v>4.385E-2</v>
      </c>
      <c r="BQ2" s="45">
        <v>4.385E-2</v>
      </c>
      <c r="BR2" s="45">
        <v>4.385E-2</v>
      </c>
      <c r="BS2" s="45">
        <v>4.385E-2</v>
      </c>
      <c r="BT2" s="45">
        <v>6.769E-2</v>
      </c>
      <c r="BU2" s="45">
        <v>6.769E-2</v>
      </c>
      <c r="BV2" s="45">
        <v>6.769E-2</v>
      </c>
      <c r="BW2" s="45">
        <v>6.769E-2</v>
      </c>
      <c r="BX2" s="45">
        <v>6.769E-2</v>
      </c>
      <c r="BY2" s="45">
        <v>0.10229000000000001</v>
      </c>
      <c r="BZ2" s="45">
        <v>0.10229000000000001</v>
      </c>
      <c r="CA2" s="45">
        <v>0.10229000000000001</v>
      </c>
      <c r="CB2" s="45">
        <v>0.10229000000000001</v>
      </c>
      <c r="CC2" s="45">
        <v>0.10229000000000001</v>
      </c>
      <c r="CD2" s="45">
        <v>0.15261</v>
      </c>
      <c r="CE2" s="45">
        <v>0.15261</v>
      </c>
      <c r="CF2" s="45">
        <v>0.15261</v>
      </c>
      <c r="CG2" s="45">
        <v>0.15261</v>
      </c>
      <c r="CH2" s="45">
        <v>0.15261</v>
      </c>
      <c r="CI2" s="45">
        <v>0.22417999999999999</v>
      </c>
      <c r="CJ2" s="45">
        <v>0.22417999999999999</v>
      </c>
      <c r="CK2" s="45">
        <v>0.22417999999999999</v>
      </c>
      <c r="CL2" s="45">
        <v>0.22417999999999999</v>
      </c>
      <c r="CM2" s="45">
        <v>0.22417999999999999</v>
      </c>
      <c r="CN2" s="45">
        <v>0.30928</v>
      </c>
      <c r="CO2" s="45">
        <v>0.30928</v>
      </c>
      <c r="CP2" s="45">
        <v>0.30928</v>
      </c>
      <c r="CQ2" s="45">
        <v>0.30928</v>
      </c>
      <c r="CR2" s="45">
        <v>0.30928</v>
      </c>
      <c r="CS2" s="45">
        <v>0.42770999999999998</v>
      </c>
      <c r="CT2" s="45">
        <v>0.42770999999999998</v>
      </c>
      <c r="CU2" s="45">
        <v>0.42770999999999998</v>
      </c>
      <c r="CV2" s="45">
        <v>0.42770999999999998</v>
      </c>
      <c r="CW2" s="45">
        <v>0.42770999999999998</v>
      </c>
      <c r="CX2" s="45">
        <v>1</v>
      </c>
    </row>
    <row r="3" spans="1:102" ht="14.25" customHeight="1" x14ac:dyDescent="0.3">
      <c r="A3" s="45" t="s">
        <v>110</v>
      </c>
      <c r="B3" s="45">
        <v>1.098E-2</v>
      </c>
      <c r="C3" s="45">
        <v>1.1E-4</v>
      </c>
      <c r="D3" s="45">
        <v>1.1E-4</v>
      </c>
      <c r="E3" s="45">
        <v>1.1E-4</v>
      </c>
      <c r="F3" s="45">
        <v>1.1E-4</v>
      </c>
      <c r="G3" s="45">
        <v>7.1000000000000002E-4</v>
      </c>
      <c r="H3" s="45">
        <v>7.1000000000000002E-4</v>
      </c>
      <c r="I3" s="45">
        <v>7.1000000000000002E-4</v>
      </c>
      <c r="J3" s="45">
        <v>7.1000000000000002E-4</v>
      </c>
      <c r="K3" s="45">
        <v>7.1000000000000002E-4</v>
      </c>
      <c r="L3" s="45">
        <v>4.4999999999999999E-4</v>
      </c>
      <c r="M3" s="45">
        <v>4.4999999999999999E-4</v>
      </c>
      <c r="N3" s="45">
        <v>4.4999999999999999E-4</v>
      </c>
      <c r="O3" s="45">
        <v>4.4999999999999999E-4</v>
      </c>
      <c r="P3" s="45">
        <v>4.4999999999999999E-4</v>
      </c>
      <c r="Q3" s="45">
        <v>5.4000000000000001E-4</v>
      </c>
      <c r="R3" s="45">
        <v>5.4000000000000001E-4</v>
      </c>
      <c r="S3" s="45">
        <v>5.4000000000000001E-4</v>
      </c>
      <c r="T3" s="45">
        <v>5.4000000000000001E-4</v>
      </c>
      <c r="U3" s="45">
        <v>5.4000000000000001E-4</v>
      </c>
      <c r="V3" s="45">
        <v>5.6999999999999998E-4</v>
      </c>
      <c r="W3" s="45">
        <v>5.6999999999999998E-4</v>
      </c>
      <c r="X3" s="45">
        <v>5.6999999999999998E-4</v>
      </c>
      <c r="Y3" s="45">
        <v>5.6999999999999998E-4</v>
      </c>
      <c r="Z3" s="45">
        <v>5.6999999999999998E-4</v>
      </c>
      <c r="AA3" s="45">
        <v>7.2000000000000005E-4</v>
      </c>
      <c r="AB3" s="45">
        <v>7.2000000000000005E-4</v>
      </c>
      <c r="AC3" s="45">
        <v>7.2000000000000005E-4</v>
      </c>
      <c r="AD3" s="45">
        <v>7.2000000000000005E-4</v>
      </c>
      <c r="AE3" s="45">
        <v>7.2000000000000005E-4</v>
      </c>
      <c r="AF3" s="45">
        <v>7.6000000000000004E-4</v>
      </c>
      <c r="AG3" s="45">
        <v>7.6000000000000004E-4</v>
      </c>
      <c r="AH3" s="45">
        <v>7.6000000000000004E-4</v>
      </c>
      <c r="AI3" s="45">
        <v>7.6000000000000004E-4</v>
      </c>
      <c r="AJ3" s="45">
        <v>7.6000000000000004E-4</v>
      </c>
      <c r="AK3" s="45">
        <v>1.4E-3</v>
      </c>
      <c r="AL3" s="45">
        <v>1.4E-3</v>
      </c>
      <c r="AM3" s="45">
        <v>1.4E-3</v>
      </c>
      <c r="AN3" s="45">
        <v>1.4E-3</v>
      </c>
      <c r="AO3" s="45">
        <v>1.4E-3</v>
      </c>
      <c r="AP3" s="45">
        <v>1.75E-3</v>
      </c>
      <c r="AQ3" s="45">
        <v>1.75E-3</v>
      </c>
      <c r="AR3" s="45">
        <v>1.75E-3</v>
      </c>
      <c r="AS3" s="45">
        <v>1.75E-3</v>
      </c>
      <c r="AT3" s="45">
        <v>1.75E-3</v>
      </c>
      <c r="AU3" s="45">
        <v>2.8700000000000002E-3</v>
      </c>
      <c r="AV3" s="45">
        <v>2.8700000000000002E-3</v>
      </c>
      <c r="AW3" s="45">
        <v>2.8700000000000002E-3</v>
      </c>
      <c r="AX3" s="45">
        <v>2.8700000000000002E-3</v>
      </c>
      <c r="AY3" s="45">
        <v>2.8700000000000002E-3</v>
      </c>
      <c r="AZ3" s="45">
        <v>4.0499999999999998E-3</v>
      </c>
      <c r="BA3" s="45">
        <v>4.0499999999999998E-3</v>
      </c>
      <c r="BB3" s="45">
        <v>4.0499999999999998E-3</v>
      </c>
      <c r="BC3" s="45">
        <v>4.0499999999999998E-3</v>
      </c>
      <c r="BD3" s="45">
        <v>4.0499999999999998E-3</v>
      </c>
      <c r="BE3" s="45">
        <v>5.7999999999999996E-3</v>
      </c>
      <c r="BF3" s="45">
        <v>5.7999999999999996E-3</v>
      </c>
      <c r="BG3" s="45">
        <v>5.7999999999999996E-3</v>
      </c>
      <c r="BH3" s="45">
        <v>5.7999999999999996E-3</v>
      </c>
      <c r="BI3" s="45">
        <v>5.7999999999999996E-3</v>
      </c>
      <c r="BJ3" s="45">
        <v>9.9000000000000008E-3</v>
      </c>
      <c r="BK3" s="45">
        <v>9.9000000000000008E-3</v>
      </c>
      <c r="BL3" s="45">
        <v>9.9000000000000008E-3</v>
      </c>
      <c r="BM3" s="45">
        <v>9.9000000000000008E-3</v>
      </c>
      <c r="BN3" s="45">
        <v>9.9000000000000008E-3</v>
      </c>
      <c r="BO3" s="45">
        <v>1.712E-2</v>
      </c>
      <c r="BP3" s="45">
        <v>1.712E-2</v>
      </c>
      <c r="BQ3" s="45">
        <v>1.712E-2</v>
      </c>
      <c r="BR3" s="45">
        <v>1.712E-2</v>
      </c>
      <c r="BS3" s="45">
        <v>1.712E-2</v>
      </c>
      <c r="BT3" s="45">
        <v>3.9960000000000002E-2</v>
      </c>
      <c r="BU3" s="45">
        <v>3.9960000000000002E-2</v>
      </c>
      <c r="BV3" s="45">
        <v>3.9960000000000002E-2</v>
      </c>
      <c r="BW3" s="45">
        <v>3.9960000000000002E-2</v>
      </c>
      <c r="BX3" s="45">
        <v>3.9960000000000002E-2</v>
      </c>
      <c r="BY3" s="45">
        <v>7.1249999999999994E-2</v>
      </c>
      <c r="BZ3" s="45">
        <v>7.1249999999999994E-2</v>
      </c>
      <c r="CA3" s="45">
        <v>7.1249999999999994E-2</v>
      </c>
      <c r="CB3" s="45">
        <v>7.1249999999999994E-2</v>
      </c>
      <c r="CC3" s="45">
        <v>7.1249999999999994E-2</v>
      </c>
      <c r="CD3" s="45">
        <v>0.14501</v>
      </c>
      <c r="CE3" s="45">
        <v>0.14501</v>
      </c>
      <c r="CF3" s="45">
        <v>0.14501</v>
      </c>
      <c r="CG3" s="45">
        <v>0.14501</v>
      </c>
      <c r="CH3" s="45">
        <v>0.14501</v>
      </c>
      <c r="CI3" s="45">
        <v>0.25939000000000001</v>
      </c>
      <c r="CJ3" s="45">
        <v>0.25939000000000001</v>
      </c>
      <c r="CK3" s="45">
        <v>0.25939000000000001</v>
      </c>
      <c r="CL3" s="45">
        <v>0.25939000000000001</v>
      </c>
      <c r="CM3" s="45">
        <v>0.25939000000000001</v>
      </c>
      <c r="CN3" s="45">
        <v>0.40786</v>
      </c>
      <c r="CO3" s="45">
        <v>0.40786</v>
      </c>
      <c r="CP3" s="45">
        <v>0.40786</v>
      </c>
      <c r="CQ3" s="45">
        <v>0.40786</v>
      </c>
      <c r="CR3" s="45">
        <v>0.40786</v>
      </c>
      <c r="CS3" s="45">
        <v>0.56369999999999998</v>
      </c>
      <c r="CT3" s="45">
        <v>0.56369999999999998</v>
      </c>
      <c r="CU3" s="45">
        <v>0.56369999999999998</v>
      </c>
      <c r="CV3" s="45">
        <v>0.56369999999999998</v>
      </c>
      <c r="CW3" s="45">
        <v>0.56369999999999998</v>
      </c>
      <c r="CX3" s="45">
        <v>1</v>
      </c>
    </row>
    <row r="4" spans="1:102" ht="14.25" customHeight="1" x14ac:dyDescent="0.3">
      <c r="A4" s="45" t="s">
        <v>116</v>
      </c>
      <c r="B4" s="45">
        <v>2.726E-2</v>
      </c>
      <c r="C4" s="45">
        <v>6.8999999999999997E-4</v>
      </c>
      <c r="D4" s="45">
        <v>6.8999999999999997E-4</v>
      </c>
      <c r="E4" s="45">
        <v>6.8999999999999997E-4</v>
      </c>
      <c r="F4" s="45">
        <v>6.8999999999999997E-4</v>
      </c>
      <c r="G4" s="45">
        <v>4.4999999999999999E-4</v>
      </c>
      <c r="H4" s="45">
        <v>4.4999999999999999E-4</v>
      </c>
      <c r="I4" s="45">
        <v>4.4999999999999999E-4</v>
      </c>
      <c r="J4" s="45">
        <v>4.4999999999999999E-4</v>
      </c>
      <c r="K4" s="45">
        <v>4.4999999999999999E-4</v>
      </c>
      <c r="L4" s="45">
        <v>3.4000000000000002E-4</v>
      </c>
      <c r="M4" s="45">
        <v>3.4000000000000002E-4</v>
      </c>
      <c r="N4" s="45">
        <v>3.4000000000000002E-4</v>
      </c>
      <c r="O4" s="45">
        <v>3.4000000000000002E-4</v>
      </c>
      <c r="P4" s="45">
        <v>3.4000000000000002E-4</v>
      </c>
      <c r="Q4" s="45">
        <v>5.2999999999999998E-4</v>
      </c>
      <c r="R4" s="45">
        <v>5.2999999999999998E-4</v>
      </c>
      <c r="S4" s="45">
        <v>5.2999999999999998E-4</v>
      </c>
      <c r="T4" s="45">
        <v>5.2999999999999998E-4</v>
      </c>
      <c r="U4" s="45">
        <v>5.2999999999999998E-4</v>
      </c>
      <c r="V4" s="45">
        <v>6.4999999999999997E-4</v>
      </c>
      <c r="W4" s="45">
        <v>6.4999999999999997E-4</v>
      </c>
      <c r="X4" s="45">
        <v>6.4999999999999997E-4</v>
      </c>
      <c r="Y4" s="45">
        <v>6.4999999999999997E-4</v>
      </c>
      <c r="Z4" s="45">
        <v>6.4999999999999997E-4</v>
      </c>
      <c r="AA4" s="45">
        <v>7.6999999999999996E-4</v>
      </c>
      <c r="AB4" s="45">
        <v>7.6999999999999996E-4</v>
      </c>
      <c r="AC4" s="45">
        <v>7.6999999999999996E-4</v>
      </c>
      <c r="AD4" s="45">
        <v>7.6999999999999996E-4</v>
      </c>
      <c r="AE4" s="45">
        <v>7.6999999999999996E-4</v>
      </c>
      <c r="AF4" s="45">
        <v>1.01E-3</v>
      </c>
      <c r="AG4" s="45">
        <v>1.01E-3</v>
      </c>
      <c r="AH4" s="45">
        <v>1.01E-3</v>
      </c>
      <c r="AI4" s="45">
        <v>1.01E-3</v>
      </c>
      <c r="AJ4" s="45">
        <v>1.01E-3</v>
      </c>
      <c r="AK4" s="45">
        <v>1.4300000000000001E-3</v>
      </c>
      <c r="AL4" s="45">
        <v>1.4300000000000001E-3</v>
      </c>
      <c r="AM4" s="45">
        <v>1.4300000000000001E-3</v>
      </c>
      <c r="AN4" s="45">
        <v>1.4300000000000001E-3</v>
      </c>
      <c r="AO4" s="45">
        <v>1.4300000000000001E-3</v>
      </c>
      <c r="AP4" s="45">
        <v>2.0999999999999999E-3</v>
      </c>
      <c r="AQ4" s="45">
        <v>2.0999999999999999E-3</v>
      </c>
      <c r="AR4" s="45">
        <v>2.0999999999999999E-3</v>
      </c>
      <c r="AS4" s="45">
        <v>2.0999999999999999E-3</v>
      </c>
      <c r="AT4" s="45">
        <v>2.0999999999999999E-3</v>
      </c>
      <c r="AU4" s="45">
        <v>3.2000000000000002E-3</v>
      </c>
      <c r="AV4" s="45">
        <v>3.2000000000000002E-3</v>
      </c>
      <c r="AW4" s="45">
        <v>3.2000000000000002E-3</v>
      </c>
      <c r="AX4" s="45">
        <v>3.2000000000000002E-3</v>
      </c>
      <c r="AY4" s="45">
        <v>3.2000000000000002E-3</v>
      </c>
      <c r="AZ4" s="45">
        <v>4.8900000000000002E-3</v>
      </c>
      <c r="BA4" s="45">
        <v>4.8900000000000002E-3</v>
      </c>
      <c r="BB4" s="45">
        <v>4.8900000000000002E-3</v>
      </c>
      <c r="BC4" s="45">
        <v>4.8900000000000002E-3</v>
      </c>
      <c r="BD4" s="45">
        <v>4.8900000000000002E-3</v>
      </c>
      <c r="BE4" s="45">
        <v>7.5399999999999998E-3</v>
      </c>
      <c r="BF4" s="45">
        <v>7.5399999999999998E-3</v>
      </c>
      <c r="BG4" s="45">
        <v>7.5399999999999998E-3</v>
      </c>
      <c r="BH4" s="45">
        <v>7.5399999999999998E-3</v>
      </c>
      <c r="BI4" s="45">
        <v>7.5399999999999998E-3</v>
      </c>
      <c r="BJ4" s="45">
        <v>1.2030000000000001E-2</v>
      </c>
      <c r="BK4" s="45">
        <v>1.2030000000000001E-2</v>
      </c>
      <c r="BL4" s="45">
        <v>1.2030000000000001E-2</v>
      </c>
      <c r="BM4" s="45">
        <v>1.2030000000000001E-2</v>
      </c>
      <c r="BN4" s="45">
        <v>1.2030000000000001E-2</v>
      </c>
      <c r="BO4" s="45">
        <v>2.0330000000000001E-2</v>
      </c>
      <c r="BP4" s="45">
        <v>2.0330000000000001E-2</v>
      </c>
      <c r="BQ4" s="45">
        <v>2.0330000000000001E-2</v>
      </c>
      <c r="BR4" s="45">
        <v>2.0330000000000001E-2</v>
      </c>
      <c r="BS4" s="45">
        <v>2.0330000000000001E-2</v>
      </c>
      <c r="BT4" s="45">
        <v>3.5900000000000001E-2</v>
      </c>
      <c r="BU4" s="45">
        <v>3.5900000000000001E-2</v>
      </c>
      <c r="BV4" s="45">
        <v>3.5900000000000001E-2</v>
      </c>
      <c r="BW4" s="45">
        <v>3.5900000000000001E-2</v>
      </c>
      <c r="BX4" s="45">
        <v>3.5900000000000001E-2</v>
      </c>
      <c r="BY4" s="45">
        <v>6.3509999999999997E-2</v>
      </c>
      <c r="BZ4" s="45">
        <v>6.3509999999999997E-2</v>
      </c>
      <c r="CA4" s="45">
        <v>6.3509999999999997E-2</v>
      </c>
      <c r="CB4" s="45">
        <v>6.3509999999999997E-2</v>
      </c>
      <c r="CC4" s="45">
        <v>6.3509999999999997E-2</v>
      </c>
      <c r="CD4" s="45">
        <v>0.11006000000000001</v>
      </c>
      <c r="CE4" s="45">
        <v>0.11006000000000001</v>
      </c>
      <c r="CF4" s="45">
        <v>0.11006000000000001</v>
      </c>
      <c r="CG4" s="45">
        <v>0.11006000000000001</v>
      </c>
      <c r="CH4" s="45">
        <v>0.11006000000000001</v>
      </c>
      <c r="CI4" s="45">
        <v>0.18002000000000001</v>
      </c>
      <c r="CJ4" s="45">
        <v>0.18002000000000001</v>
      </c>
      <c r="CK4" s="45">
        <v>0.18002000000000001</v>
      </c>
      <c r="CL4" s="45">
        <v>0.18002000000000001</v>
      </c>
      <c r="CM4" s="45">
        <v>0.18002000000000001</v>
      </c>
      <c r="CN4" s="45">
        <v>0.27794999999999997</v>
      </c>
      <c r="CO4" s="45">
        <v>0.27794999999999997</v>
      </c>
      <c r="CP4" s="45">
        <v>0.27794999999999997</v>
      </c>
      <c r="CQ4" s="45">
        <v>0.27794999999999997</v>
      </c>
      <c r="CR4" s="45">
        <v>0.27794999999999997</v>
      </c>
      <c r="CS4" s="45">
        <v>0.40506999999999999</v>
      </c>
      <c r="CT4" s="45">
        <v>0.40506999999999999</v>
      </c>
      <c r="CU4" s="45">
        <v>0.40506999999999999</v>
      </c>
      <c r="CV4" s="45">
        <v>0.40506999999999999</v>
      </c>
      <c r="CW4" s="45">
        <v>0.40506999999999999</v>
      </c>
      <c r="CX4" s="45">
        <v>1</v>
      </c>
    </row>
    <row r="5" spans="1:102" ht="14.25" customHeight="1" x14ac:dyDescent="0.3">
      <c r="A5" s="45" t="s">
        <v>121</v>
      </c>
      <c r="B5" s="45">
        <v>9.7912499999999996E-3</v>
      </c>
      <c r="C5" s="45">
        <v>3.5649999999999999E-4</v>
      </c>
      <c r="D5" s="45">
        <v>3.5649999999999999E-4</v>
      </c>
      <c r="E5" s="45">
        <v>3.5649999999999999E-4</v>
      </c>
      <c r="F5" s="45">
        <v>3.5649999999999999E-4</v>
      </c>
      <c r="G5" s="45">
        <v>1.7899999999999999E-4</v>
      </c>
      <c r="H5" s="45">
        <v>1.7899999999999999E-4</v>
      </c>
      <c r="I5" s="45">
        <v>1.7899999999999999E-4</v>
      </c>
      <c r="J5" s="45">
        <v>1.7899999999999999E-4</v>
      </c>
      <c r="K5" s="45">
        <v>1.7899999999999999E-4</v>
      </c>
      <c r="L5" s="45">
        <v>1.8075E-4</v>
      </c>
      <c r="M5" s="45">
        <v>1.8075E-4</v>
      </c>
      <c r="N5" s="45">
        <v>1.8075E-4</v>
      </c>
      <c r="O5" s="45">
        <v>1.8075E-4</v>
      </c>
      <c r="P5" s="45">
        <v>1.8075E-4</v>
      </c>
      <c r="Q5" s="45">
        <v>3.0775000000000003E-4</v>
      </c>
      <c r="R5" s="45">
        <v>3.0775000000000003E-4</v>
      </c>
      <c r="S5" s="45">
        <v>3.0775000000000003E-4</v>
      </c>
      <c r="T5" s="45">
        <v>3.0775000000000003E-4</v>
      </c>
      <c r="U5" s="45">
        <v>3.0775000000000003E-4</v>
      </c>
      <c r="V5" s="45">
        <v>4.2025E-4</v>
      </c>
      <c r="W5" s="45">
        <v>4.2025E-4</v>
      </c>
      <c r="X5" s="45">
        <v>4.2025E-4</v>
      </c>
      <c r="Y5" s="45">
        <v>4.2025E-4</v>
      </c>
      <c r="Z5" s="45">
        <v>4.2025E-4</v>
      </c>
      <c r="AA5" s="45">
        <v>5.2674999999999998E-4</v>
      </c>
      <c r="AB5" s="45">
        <v>5.2674999999999998E-4</v>
      </c>
      <c r="AC5" s="45">
        <v>5.2674999999999998E-4</v>
      </c>
      <c r="AD5" s="45">
        <v>5.2674999999999998E-4</v>
      </c>
      <c r="AE5" s="45">
        <v>5.2674999999999998E-4</v>
      </c>
      <c r="AF5" s="45">
        <v>7.3850000000000001E-4</v>
      </c>
      <c r="AG5" s="45">
        <v>7.3850000000000001E-4</v>
      </c>
      <c r="AH5" s="45">
        <v>7.3850000000000001E-4</v>
      </c>
      <c r="AI5" s="45">
        <v>7.3850000000000001E-4</v>
      </c>
      <c r="AJ5" s="45">
        <v>7.3850000000000001E-4</v>
      </c>
      <c r="AK5" s="45">
        <v>1.0690000000000001E-3</v>
      </c>
      <c r="AL5" s="45">
        <v>1.0690000000000001E-3</v>
      </c>
      <c r="AM5" s="45">
        <v>1.0690000000000001E-3</v>
      </c>
      <c r="AN5" s="45">
        <v>1.0690000000000001E-3</v>
      </c>
      <c r="AO5" s="45">
        <v>1.0690000000000001E-3</v>
      </c>
      <c r="AP5" s="45">
        <v>1.622E-3</v>
      </c>
      <c r="AQ5" s="45">
        <v>1.622E-3</v>
      </c>
      <c r="AR5" s="45">
        <v>1.622E-3</v>
      </c>
      <c r="AS5" s="45">
        <v>1.622E-3</v>
      </c>
      <c r="AT5" s="45">
        <v>1.622E-3</v>
      </c>
      <c r="AU5" s="45">
        <v>2.5685E-3</v>
      </c>
      <c r="AV5" s="45">
        <v>2.5685E-3</v>
      </c>
      <c r="AW5" s="45">
        <v>2.5685E-3</v>
      </c>
      <c r="AX5" s="45">
        <v>2.5685E-3</v>
      </c>
      <c r="AY5" s="45">
        <v>2.5685E-3</v>
      </c>
      <c r="AZ5" s="45">
        <v>4.117E-3</v>
      </c>
      <c r="BA5" s="45">
        <v>4.117E-3</v>
      </c>
      <c r="BB5" s="45">
        <v>4.117E-3</v>
      </c>
      <c r="BC5" s="45">
        <v>4.117E-3</v>
      </c>
      <c r="BD5" s="45">
        <v>4.117E-3</v>
      </c>
      <c r="BE5" s="45">
        <v>6.4475000000000001E-3</v>
      </c>
      <c r="BF5" s="45">
        <v>6.4475000000000001E-3</v>
      </c>
      <c r="BG5" s="45">
        <v>6.4475000000000001E-3</v>
      </c>
      <c r="BH5" s="45">
        <v>6.4475000000000001E-3</v>
      </c>
      <c r="BI5" s="45">
        <v>6.4475000000000001E-3</v>
      </c>
      <c r="BJ5" s="45">
        <v>9.7327500000000001E-3</v>
      </c>
      <c r="BK5" s="45">
        <v>9.7327500000000001E-3</v>
      </c>
      <c r="BL5" s="45">
        <v>9.7327500000000001E-3</v>
      </c>
      <c r="BM5" s="45">
        <v>9.7327500000000001E-3</v>
      </c>
      <c r="BN5" s="45">
        <v>9.7327500000000001E-3</v>
      </c>
      <c r="BO5" s="45">
        <v>1.5950249999999999E-2</v>
      </c>
      <c r="BP5" s="45">
        <v>1.5950249999999999E-2</v>
      </c>
      <c r="BQ5" s="45">
        <v>1.5950249999999999E-2</v>
      </c>
      <c r="BR5" s="45">
        <v>1.5950249999999999E-2</v>
      </c>
      <c r="BS5" s="45">
        <v>1.5950249999999999E-2</v>
      </c>
      <c r="BT5" s="45">
        <v>2.6643500000000001E-2</v>
      </c>
      <c r="BU5" s="45">
        <v>2.6643500000000001E-2</v>
      </c>
      <c r="BV5" s="45">
        <v>2.6643500000000001E-2</v>
      </c>
      <c r="BW5" s="45">
        <v>2.6643500000000001E-2</v>
      </c>
      <c r="BX5" s="45">
        <v>2.6643500000000001E-2</v>
      </c>
      <c r="BY5" s="45">
        <v>4.6877250000000002E-2</v>
      </c>
      <c r="BZ5" s="45">
        <v>4.6877250000000002E-2</v>
      </c>
      <c r="CA5" s="45">
        <v>4.6877250000000002E-2</v>
      </c>
      <c r="CB5" s="45">
        <v>4.6877250000000002E-2</v>
      </c>
      <c r="CC5" s="45">
        <v>4.6877250000000002E-2</v>
      </c>
      <c r="CD5" s="45">
        <v>8.3014249999999998E-2</v>
      </c>
      <c r="CE5" s="45">
        <v>8.3014249999999998E-2</v>
      </c>
      <c r="CF5" s="45">
        <v>8.3014249999999998E-2</v>
      </c>
      <c r="CG5" s="45">
        <v>8.3014249999999998E-2</v>
      </c>
      <c r="CH5" s="45">
        <v>8.3014249999999998E-2</v>
      </c>
      <c r="CI5" s="45">
        <v>0.14132575</v>
      </c>
      <c r="CJ5" s="45">
        <v>0.14132575</v>
      </c>
      <c r="CK5" s="45">
        <v>0.14132575</v>
      </c>
      <c r="CL5" s="45">
        <v>0.14132575</v>
      </c>
      <c r="CM5" s="45">
        <v>0.14132575</v>
      </c>
      <c r="CN5" s="45">
        <v>0.22859225</v>
      </c>
      <c r="CO5" s="45">
        <v>0.22859225</v>
      </c>
      <c r="CP5" s="45">
        <v>0.22859225</v>
      </c>
      <c r="CQ5" s="45">
        <v>0.22859225</v>
      </c>
      <c r="CR5" s="45">
        <v>0.22859225</v>
      </c>
      <c r="CS5" s="45">
        <v>0.34928749999999997</v>
      </c>
      <c r="CT5" s="45">
        <v>0.34928749999999997</v>
      </c>
      <c r="CU5" s="45">
        <v>0.34928749999999997</v>
      </c>
      <c r="CV5" s="45">
        <v>0.34928749999999997</v>
      </c>
      <c r="CW5" s="45">
        <v>0.34928749999999997</v>
      </c>
      <c r="CX5" s="45">
        <v>1</v>
      </c>
    </row>
    <row r="6" spans="1:102" ht="14.25" customHeight="1" x14ac:dyDescent="0.3">
      <c r="A6" s="45" t="s">
        <v>124</v>
      </c>
      <c r="B6" s="45">
        <v>6.6841463000000004E-2</v>
      </c>
      <c r="C6" s="45">
        <v>1.0634390000000001E-2</v>
      </c>
      <c r="D6" s="45">
        <v>1.0634390000000001E-2</v>
      </c>
      <c r="E6" s="45">
        <v>1.0634390000000001E-2</v>
      </c>
      <c r="F6" s="45">
        <v>1.0634390000000001E-2</v>
      </c>
      <c r="G6" s="45">
        <v>2.2570730000000001E-3</v>
      </c>
      <c r="H6" s="45">
        <v>2.2570730000000001E-3</v>
      </c>
      <c r="I6" s="45">
        <v>2.2570730000000001E-3</v>
      </c>
      <c r="J6" s="45">
        <v>2.2570730000000001E-3</v>
      </c>
      <c r="K6" s="45">
        <v>2.2570730000000001E-3</v>
      </c>
      <c r="L6" s="45">
        <v>1.5885369999999999E-3</v>
      </c>
      <c r="M6" s="45">
        <v>1.5885369999999999E-3</v>
      </c>
      <c r="N6" s="45">
        <v>1.5885369999999999E-3</v>
      </c>
      <c r="O6" s="45">
        <v>1.5885369999999999E-3</v>
      </c>
      <c r="P6" s="45">
        <v>1.5885369999999999E-3</v>
      </c>
      <c r="Q6" s="45">
        <v>1.952683E-3</v>
      </c>
      <c r="R6" s="45">
        <v>1.952683E-3</v>
      </c>
      <c r="S6" s="45">
        <v>1.952683E-3</v>
      </c>
      <c r="T6" s="45">
        <v>1.952683E-3</v>
      </c>
      <c r="U6" s="45">
        <v>1.952683E-3</v>
      </c>
      <c r="V6" s="45">
        <v>3.7490240000000001E-3</v>
      </c>
      <c r="W6" s="45">
        <v>3.7490240000000001E-3</v>
      </c>
      <c r="X6" s="45">
        <v>3.7490240000000001E-3</v>
      </c>
      <c r="Y6" s="45">
        <v>3.7490240000000001E-3</v>
      </c>
      <c r="Z6" s="45">
        <v>3.7490240000000001E-3</v>
      </c>
      <c r="AA6" s="45">
        <v>6.1653660000000002E-3</v>
      </c>
      <c r="AB6" s="45">
        <v>6.1653660000000002E-3</v>
      </c>
      <c r="AC6" s="45">
        <v>6.1653660000000002E-3</v>
      </c>
      <c r="AD6" s="45">
        <v>6.1653660000000002E-3</v>
      </c>
      <c r="AE6" s="45">
        <v>6.1653660000000002E-3</v>
      </c>
      <c r="AF6" s="45">
        <v>8.7904880000000008E-3</v>
      </c>
      <c r="AG6" s="45">
        <v>8.7904880000000008E-3</v>
      </c>
      <c r="AH6" s="45">
        <v>8.7904880000000008E-3</v>
      </c>
      <c r="AI6" s="45">
        <v>8.7904880000000008E-3</v>
      </c>
      <c r="AJ6" s="45">
        <v>8.7904880000000008E-3</v>
      </c>
      <c r="AK6" s="45">
        <v>1.0272195E-2</v>
      </c>
      <c r="AL6" s="45">
        <v>1.0272195E-2</v>
      </c>
      <c r="AM6" s="45">
        <v>1.0272195E-2</v>
      </c>
      <c r="AN6" s="45">
        <v>1.0272195E-2</v>
      </c>
      <c r="AO6" s="45">
        <v>1.0272195E-2</v>
      </c>
      <c r="AP6" s="45">
        <v>1.0323659000000001E-2</v>
      </c>
      <c r="AQ6" s="45">
        <v>1.0323659000000001E-2</v>
      </c>
      <c r="AR6" s="45">
        <v>1.0323659000000001E-2</v>
      </c>
      <c r="AS6" s="45">
        <v>1.0323659000000001E-2</v>
      </c>
      <c r="AT6" s="45">
        <v>1.0323659000000001E-2</v>
      </c>
      <c r="AU6" s="45">
        <v>1.0378780000000001E-2</v>
      </c>
      <c r="AV6" s="45">
        <v>1.0378780000000001E-2</v>
      </c>
      <c r="AW6" s="45">
        <v>1.0378780000000001E-2</v>
      </c>
      <c r="AX6" s="45">
        <v>1.0378780000000001E-2</v>
      </c>
      <c r="AY6" s="45">
        <v>1.0378780000000001E-2</v>
      </c>
      <c r="AZ6" s="45">
        <v>1.2075122000000001E-2</v>
      </c>
      <c r="BA6" s="45">
        <v>1.2075122000000001E-2</v>
      </c>
      <c r="BB6" s="45">
        <v>1.2075122000000001E-2</v>
      </c>
      <c r="BC6" s="45">
        <v>1.2075122000000001E-2</v>
      </c>
      <c r="BD6" s="45">
        <v>1.2075122000000001E-2</v>
      </c>
      <c r="BE6" s="45">
        <v>1.6080000000000001E-2</v>
      </c>
      <c r="BF6" s="45">
        <v>1.6080000000000001E-2</v>
      </c>
      <c r="BG6" s="45">
        <v>1.6080000000000001E-2</v>
      </c>
      <c r="BH6" s="45">
        <v>1.6080000000000001E-2</v>
      </c>
      <c r="BI6" s="45">
        <v>1.6080000000000001E-2</v>
      </c>
      <c r="BJ6" s="45">
        <v>2.1788780000000001E-2</v>
      </c>
      <c r="BK6" s="45">
        <v>2.1788780000000001E-2</v>
      </c>
      <c r="BL6" s="45">
        <v>2.1788780000000001E-2</v>
      </c>
      <c r="BM6" s="45">
        <v>2.1788780000000001E-2</v>
      </c>
      <c r="BN6" s="45">
        <v>2.1788780000000001E-2</v>
      </c>
      <c r="BO6" s="45">
        <v>3.3969024E-2</v>
      </c>
      <c r="BP6" s="45">
        <v>3.3969024E-2</v>
      </c>
      <c r="BQ6" s="45">
        <v>3.3969024E-2</v>
      </c>
      <c r="BR6" s="45">
        <v>3.3969024E-2</v>
      </c>
      <c r="BS6" s="45">
        <v>3.3969024E-2</v>
      </c>
      <c r="BT6" s="45">
        <v>5.3909024E-2</v>
      </c>
      <c r="BU6" s="45">
        <v>5.3909024E-2</v>
      </c>
      <c r="BV6" s="45">
        <v>5.3909024E-2</v>
      </c>
      <c r="BW6" s="45">
        <v>5.3909024E-2</v>
      </c>
      <c r="BX6" s="45">
        <v>5.3909024E-2</v>
      </c>
      <c r="BY6" s="45">
        <v>8.5237561000000003E-2</v>
      </c>
      <c r="BZ6" s="45">
        <v>8.5237561000000003E-2</v>
      </c>
      <c r="CA6" s="45">
        <v>8.5237561000000003E-2</v>
      </c>
      <c r="CB6" s="45">
        <v>8.5237561000000003E-2</v>
      </c>
      <c r="CC6" s="45">
        <v>8.5237561000000003E-2</v>
      </c>
      <c r="CD6" s="45">
        <v>0.13244804900000001</v>
      </c>
      <c r="CE6" s="45">
        <v>0.13244804900000001</v>
      </c>
      <c r="CF6" s="45">
        <v>0.13244804900000001</v>
      </c>
      <c r="CG6" s="45">
        <v>0.13244804900000001</v>
      </c>
      <c r="CH6" s="45">
        <v>0.13244804900000001</v>
      </c>
      <c r="CI6" s="45">
        <v>0.19970122000000001</v>
      </c>
      <c r="CJ6" s="45">
        <v>0.19970122000000001</v>
      </c>
      <c r="CK6" s="45">
        <v>0.19970122000000001</v>
      </c>
      <c r="CL6" s="45">
        <v>0.19970122000000001</v>
      </c>
      <c r="CM6" s="45">
        <v>0.19970122000000001</v>
      </c>
      <c r="CN6" s="45">
        <v>0.29157146299999998</v>
      </c>
      <c r="CO6" s="45">
        <v>0.29157146299999998</v>
      </c>
      <c r="CP6" s="45">
        <v>0.29157146299999998</v>
      </c>
      <c r="CQ6" s="45">
        <v>0.29157146299999998</v>
      </c>
      <c r="CR6" s="45">
        <v>0.29157146299999998</v>
      </c>
      <c r="CS6" s="45">
        <v>0.41195365900000003</v>
      </c>
      <c r="CT6" s="45">
        <v>0.41195365900000003</v>
      </c>
      <c r="CU6" s="45">
        <v>0.41195365900000003</v>
      </c>
      <c r="CV6" s="45">
        <v>0.41195365900000003</v>
      </c>
      <c r="CW6" s="45">
        <v>0.41195365900000003</v>
      </c>
      <c r="CX6" s="45">
        <v>1</v>
      </c>
    </row>
    <row r="7" spans="1:102" ht="14.25" customHeight="1" x14ac:dyDescent="0.3">
      <c r="A7" s="45" t="s">
        <v>128</v>
      </c>
      <c r="B7" s="45">
        <v>1.0279999999999999E-2</v>
      </c>
      <c r="C7" s="45">
        <v>2.9E-4</v>
      </c>
      <c r="D7" s="45">
        <v>2.9E-4</v>
      </c>
      <c r="E7" s="45">
        <v>2.9E-4</v>
      </c>
      <c r="F7" s="45">
        <v>2.9E-4</v>
      </c>
      <c r="G7" s="45">
        <v>2.5999999999999998E-4</v>
      </c>
      <c r="H7" s="45">
        <v>2.5999999999999998E-4</v>
      </c>
      <c r="I7" s="45">
        <v>2.5999999999999998E-4</v>
      </c>
      <c r="J7" s="45">
        <v>2.5999999999999998E-4</v>
      </c>
      <c r="K7" s="45">
        <v>2.5999999999999998E-4</v>
      </c>
      <c r="L7" s="45">
        <v>3.2000000000000003E-4</v>
      </c>
      <c r="M7" s="45">
        <v>3.2000000000000003E-4</v>
      </c>
      <c r="N7" s="45">
        <v>3.2000000000000003E-4</v>
      </c>
      <c r="O7" s="45">
        <v>3.2000000000000003E-4</v>
      </c>
      <c r="P7" s="45">
        <v>3.2000000000000003E-4</v>
      </c>
      <c r="Q7" s="45">
        <v>5.4000000000000001E-4</v>
      </c>
      <c r="R7" s="45">
        <v>5.4000000000000001E-4</v>
      </c>
      <c r="S7" s="45">
        <v>5.4000000000000001E-4</v>
      </c>
      <c r="T7" s="45">
        <v>5.4000000000000001E-4</v>
      </c>
      <c r="U7" s="45">
        <v>5.4000000000000001E-4</v>
      </c>
      <c r="V7" s="45">
        <v>6.2E-4</v>
      </c>
      <c r="W7" s="45">
        <v>6.2E-4</v>
      </c>
      <c r="X7" s="45">
        <v>6.2E-4</v>
      </c>
      <c r="Y7" s="45">
        <v>6.2E-4</v>
      </c>
      <c r="Z7" s="45">
        <v>6.2E-4</v>
      </c>
      <c r="AA7" s="45">
        <v>5.8E-4</v>
      </c>
      <c r="AB7" s="45">
        <v>5.8E-4</v>
      </c>
      <c r="AC7" s="45">
        <v>5.8E-4</v>
      </c>
      <c r="AD7" s="45">
        <v>5.8E-4</v>
      </c>
      <c r="AE7" s="45">
        <v>5.8E-4</v>
      </c>
      <c r="AF7" s="45">
        <v>1.33E-3</v>
      </c>
      <c r="AG7" s="45">
        <v>1.33E-3</v>
      </c>
      <c r="AH7" s="45">
        <v>1.33E-3</v>
      </c>
      <c r="AI7" s="45">
        <v>1.33E-3</v>
      </c>
      <c r="AJ7" s="45">
        <v>1.33E-3</v>
      </c>
      <c r="AK7" s="45">
        <v>2.5600000000000002E-3</v>
      </c>
      <c r="AL7" s="45">
        <v>2.5600000000000002E-3</v>
      </c>
      <c r="AM7" s="45">
        <v>2.5600000000000002E-3</v>
      </c>
      <c r="AN7" s="45">
        <v>2.5600000000000002E-3</v>
      </c>
      <c r="AO7" s="45">
        <v>2.5600000000000002E-3</v>
      </c>
      <c r="AP7" s="45">
        <v>3.48E-3</v>
      </c>
      <c r="AQ7" s="45">
        <v>3.48E-3</v>
      </c>
      <c r="AR7" s="45">
        <v>3.48E-3</v>
      </c>
      <c r="AS7" s="45">
        <v>3.48E-3</v>
      </c>
      <c r="AT7" s="45">
        <v>3.48E-3</v>
      </c>
      <c r="AU7" s="45">
        <v>5.3099999999999996E-3</v>
      </c>
      <c r="AV7" s="45">
        <v>5.3099999999999996E-3</v>
      </c>
      <c r="AW7" s="45">
        <v>5.3099999999999996E-3</v>
      </c>
      <c r="AX7" s="45">
        <v>5.3099999999999996E-3</v>
      </c>
      <c r="AY7" s="45">
        <v>5.3099999999999996E-3</v>
      </c>
      <c r="AZ7" s="45">
        <v>1.2409999999999999E-2</v>
      </c>
      <c r="BA7" s="45">
        <v>1.2409999999999999E-2</v>
      </c>
      <c r="BB7" s="45">
        <v>1.2409999999999999E-2</v>
      </c>
      <c r="BC7" s="45">
        <v>1.2409999999999999E-2</v>
      </c>
      <c r="BD7" s="45">
        <v>1.2409999999999999E-2</v>
      </c>
      <c r="BE7" s="45">
        <v>7.4599999999999996E-3</v>
      </c>
      <c r="BF7" s="45">
        <v>7.4599999999999996E-3</v>
      </c>
      <c r="BG7" s="45">
        <v>7.4599999999999996E-3</v>
      </c>
      <c r="BH7" s="45">
        <v>7.4599999999999996E-3</v>
      </c>
      <c r="BI7" s="45">
        <v>7.4599999999999996E-3</v>
      </c>
      <c r="BJ7" s="45">
        <v>1.1509999999999999E-2</v>
      </c>
      <c r="BK7" s="45">
        <v>1.1509999999999999E-2</v>
      </c>
      <c r="BL7" s="45">
        <v>1.1509999999999999E-2</v>
      </c>
      <c r="BM7" s="45">
        <v>1.1509999999999999E-2</v>
      </c>
      <c r="BN7" s="45">
        <v>1.1509999999999999E-2</v>
      </c>
      <c r="BO7" s="45">
        <v>1.6469999999999999E-2</v>
      </c>
      <c r="BP7" s="45">
        <v>1.6469999999999999E-2</v>
      </c>
      <c r="BQ7" s="45">
        <v>1.6469999999999999E-2</v>
      </c>
      <c r="BR7" s="45">
        <v>1.6469999999999999E-2</v>
      </c>
      <c r="BS7" s="45">
        <v>1.6469999999999999E-2</v>
      </c>
      <c r="BT7" s="45">
        <v>2.6460000000000001E-2</v>
      </c>
      <c r="BU7" s="45">
        <v>2.6460000000000001E-2</v>
      </c>
      <c r="BV7" s="45">
        <v>2.6460000000000001E-2</v>
      </c>
      <c r="BW7" s="45">
        <v>2.6460000000000001E-2</v>
      </c>
      <c r="BX7" s="45">
        <v>2.6460000000000001E-2</v>
      </c>
      <c r="BY7" s="45">
        <v>5.3409999999999999E-2</v>
      </c>
      <c r="BZ7" s="45">
        <v>5.3409999999999999E-2</v>
      </c>
      <c r="CA7" s="45">
        <v>5.3409999999999999E-2</v>
      </c>
      <c r="CB7" s="45">
        <v>5.3409999999999999E-2</v>
      </c>
      <c r="CC7" s="45">
        <v>5.3409999999999999E-2</v>
      </c>
      <c r="CD7" s="45">
        <v>7.4810000000000001E-2</v>
      </c>
      <c r="CE7" s="45">
        <v>7.4810000000000001E-2</v>
      </c>
      <c r="CF7" s="45">
        <v>7.4810000000000001E-2</v>
      </c>
      <c r="CG7" s="45">
        <v>7.4810000000000001E-2</v>
      </c>
      <c r="CH7" s="45">
        <v>7.4810000000000001E-2</v>
      </c>
      <c r="CI7" s="45">
        <v>0.10885</v>
      </c>
      <c r="CJ7" s="45">
        <v>0.10885</v>
      </c>
      <c r="CK7" s="45">
        <v>0.10885</v>
      </c>
      <c r="CL7" s="45">
        <v>0.10885</v>
      </c>
      <c r="CM7" s="45">
        <v>0.10885</v>
      </c>
      <c r="CN7" s="45">
        <v>0.16452</v>
      </c>
      <c r="CO7" s="45">
        <v>0.16452</v>
      </c>
      <c r="CP7" s="45">
        <v>0.16452</v>
      </c>
      <c r="CQ7" s="45">
        <v>0.16452</v>
      </c>
      <c r="CR7" s="45">
        <v>0.16452</v>
      </c>
      <c r="CS7" s="45">
        <v>0.25828000000000001</v>
      </c>
      <c r="CT7" s="45">
        <v>0.25828000000000001</v>
      </c>
      <c r="CU7" s="45">
        <v>0.25828000000000001</v>
      </c>
      <c r="CV7" s="45">
        <v>0.25828000000000001</v>
      </c>
      <c r="CW7" s="45">
        <v>0.25828000000000001</v>
      </c>
      <c r="CX7" s="45">
        <v>1</v>
      </c>
    </row>
    <row r="8" spans="1:102" ht="14.25" customHeight="1" x14ac:dyDescent="0.3">
      <c r="A8" s="45" t="s">
        <v>2</v>
      </c>
      <c r="B8" s="45">
        <v>1.1610000000000001E-2</v>
      </c>
      <c r="C8" s="45">
        <v>5.1999999999999995E-4</v>
      </c>
      <c r="D8" s="45">
        <v>5.1999999999999995E-4</v>
      </c>
      <c r="E8" s="45">
        <v>5.1999999999999995E-4</v>
      </c>
      <c r="F8" s="45">
        <v>5.1999999999999995E-4</v>
      </c>
      <c r="G8" s="45">
        <v>2.5000000000000001E-4</v>
      </c>
      <c r="H8" s="45">
        <v>2.5000000000000001E-4</v>
      </c>
      <c r="I8" s="45">
        <v>2.5000000000000001E-4</v>
      </c>
      <c r="J8" s="45">
        <v>2.5000000000000001E-4</v>
      </c>
      <c r="K8" s="45">
        <v>2.5000000000000001E-4</v>
      </c>
      <c r="L8" s="45">
        <v>2.4000000000000001E-4</v>
      </c>
      <c r="M8" s="45">
        <v>2.4000000000000001E-4</v>
      </c>
      <c r="N8" s="45">
        <v>2.4000000000000001E-4</v>
      </c>
      <c r="O8" s="45">
        <v>2.4000000000000001E-4</v>
      </c>
      <c r="P8" s="45">
        <v>2.4000000000000001E-4</v>
      </c>
      <c r="Q8" s="45">
        <v>4.8000000000000001E-4</v>
      </c>
      <c r="R8" s="45">
        <v>4.8000000000000001E-4</v>
      </c>
      <c r="S8" s="45">
        <v>4.8000000000000001E-4</v>
      </c>
      <c r="T8" s="45">
        <v>4.8000000000000001E-4</v>
      </c>
      <c r="U8" s="45">
        <v>4.8000000000000001E-4</v>
      </c>
      <c r="V8" s="45">
        <v>5.4000000000000001E-4</v>
      </c>
      <c r="W8" s="45">
        <v>5.4000000000000001E-4</v>
      </c>
      <c r="X8" s="45">
        <v>5.4000000000000001E-4</v>
      </c>
      <c r="Y8" s="45">
        <v>5.4000000000000001E-4</v>
      </c>
      <c r="Z8" s="45">
        <v>5.4000000000000001E-4</v>
      </c>
      <c r="AA8" s="45">
        <v>6.6E-4</v>
      </c>
      <c r="AB8" s="45">
        <v>6.6E-4</v>
      </c>
      <c r="AC8" s="45">
        <v>6.6E-4</v>
      </c>
      <c r="AD8" s="45">
        <v>6.6E-4</v>
      </c>
      <c r="AE8" s="45">
        <v>6.6E-4</v>
      </c>
      <c r="AF8" s="45">
        <v>8.3000000000000001E-4</v>
      </c>
      <c r="AG8" s="45">
        <v>8.3000000000000001E-4</v>
      </c>
      <c r="AH8" s="45">
        <v>8.3000000000000001E-4</v>
      </c>
      <c r="AI8" s="45">
        <v>8.3000000000000001E-4</v>
      </c>
      <c r="AJ8" s="45">
        <v>8.3000000000000001E-4</v>
      </c>
      <c r="AK8" s="45">
        <v>1.2199999999999999E-3</v>
      </c>
      <c r="AL8" s="45">
        <v>1.2199999999999999E-3</v>
      </c>
      <c r="AM8" s="45">
        <v>1.2199999999999999E-3</v>
      </c>
      <c r="AN8" s="45">
        <v>1.2199999999999999E-3</v>
      </c>
      <c r="AO8" s="45">
        <v>1.2199999999999999E-3</v>
      </c>
      <c r="AP8" s="45">
        <v>1.7899999999999999E-3</v>
      </c>
      <c r="AQ8" s="45">
        <v>1.7899999999999999E-3</v>
      </c>
      <c r="AR8" s="45">
        <v>1.7899999999999999E-3</v>
      </c>
      <c r="AS8" s="45">
        <v>1.7899999999999999E-3</v>
      </c>
      <c r="AT8" s="45">
        <v>1.7899999999999999E-3</v>
      </c>
      <c r="AU8" s="45">
        <v>2.6900000000000001E-3</v>
      </c>
      <c r="AV8" s="45">
        <v>2.6900000000000001E-3</v>
      </c>
      <c r="AW8" s="45">
        <v>2.6900000000000001E-3</v>
      </c>
      <c r="AX8" s="45">
        <v>2.6900000000000001E-3</v>
      </c>
      <c r="AY8" s="45">
        <v>2.6900000000000001E-3</v>
      </c>
      <c r="AZ8" s="45">
        <v>4.1399999999999996E-3</v>
      </c>
      <c r="BA8" s="45">
        <v>4.1399999999999996E-3</v>
      </c>
      <c r="BB8" s="45">
        <v>4.1399999999999996E-3</v>
      </c>
      <c r="BC8" s="45">
        <v>4.1399999999999996E-3</v>
      </c>
      <c r="BD8" s="45">
        <v>4.1399999999999996E-3</v>
      </c>
      <c r="BE8" s="45">
        <v>6.13E-3</v>
      </c>
      <c r="BF8" s="45">
        <v>6.13E-3</v>
      </c>
      <c r="BG8" s="45">
        <v>6.13E-3</v>
      </c>
      <c r="BH8" s="45">
        <v>6.13E-3</v>
      </c>
      <c r="BI8" s="45">
        <v>6.13E-3</v>
      </c>
      <c r="BJ8" s="45">
        <v>9.41E-3</v>
      </c>
      <c r="BK8" s="45">
        <v>9.41E-3</v>
      </c>
      <c r="BL8" s="45">
        <v>9.41E-3</v>
      </c>
      <c r="BM8" s="45">
        <v>9.41E-3</v>
      </c>
      <c r="BN8" s="45">
        <v>9.41E-3</v>
      </c>
      <c r="BO8" s="45">
        <v>1.357E-2</v>
      </c>
      <c r="BP8" s="45">
        <v>1.357E-2</v>
      </c>
      <c r="BQ8" s="45">
        <v>1.357E-2</v>
      </c>
      <c r="BR8" s="45">
        <v>1.357E-2</v>
      </c>
      <c r="BS8" s="45">
        <v>1.357E-2</v>
      </c>
      <c r="BT8" s="45">
        <v>2.085E-2</v>
      </c>
      <c r="BU8" s="45">
        <v>2.085E-2</v>
      </c>
      <c r="BV8" s="45">
        <v>2.085E-2</v>
      </c>
      <c r="BW8" s="45">
        <v>2.085E-2</v>
      </c>
      <c r="BX8" s="45">
        <v>2.085E-2</v>
      </c>
      <c r="BY8" s="45">
        <v>3.5180000000000003E-2</v>
      </c>
      <c r="BZ8" s="45">
        <v>3.5180000000000003E-2</v>
      </c>
      <c r="CA8" s="45">
        <v>3.5180000000000003E-2</v>
      </c>
      <c r="CB8" s="45">
        <v>3.5180000000000003E-2</v>
      </c>
      <c r="CC8" s="45">
        <v>3.5180000000000003E-2</v>
      </c>
      <c r="CD8" s="45">
        <v>6.8510000000000001E-2</v>
      </c>
      <c r="CE8" s="45">
        <v>6.8510000000000001E-2</v>
      </c>
      <c r="CF8" s="45">
        <v>6.8510000000000001E-2</v>
      </c>
      <c r="CG8" s="45">
        <v>6.8510000000000001E-2</v>
      </c>
      <c r="CH8" s="45">
        <v>6.8510000000000001E-2</v>
      </c>
      <c r="CI8" s="45">
        <v>0.12469</v>
      </c>
      <c r="CJ8" s="45">
        <v>0.12469</v>
      </c>
      <c r="CK8" s="45">
        <v>0.12469</v>
      </c>
      <c r="CL8" s="45">
        <v>0.12469</v>
      </c>
      <c r="CM8" s="45">
        <v>0.12469</v>
      </c>
      <c r="CN8" s="45">
        <v>0.21207000000000001</v>
      </c>
      <c r="CO8" s="45">
        <v>0.21207000000000001</v>
      </c>
      <c r="CP8" s="45">
        <v>0.21207000000000001</v>
      </c>
      <c r="CQ8" s="45">
        <v>0.21207000000000001</v>
      </c>
      <c r="CR8" s="45">
        <v>0.21207000000000001</v>
      </c>
      <c r="CS8" s="45">
        <v>0.33709</v>
      </c>
      <c r="CT8" s="45">
        <v>0.33709</v>
      </c>
      <c r="CU8" s="45">
        <v>0.33709</v>
      </c>
      <c r="CV8" s="45">
        <v>0.33709</v>
      </c>
      <c r="CW8" s="45">
        <v>0.33709</v>
      </c>
      <c r="CX8" s="45">
        <v>1</v>
      </c>
    </row>
    <row r="9" spans="1:102" ht="14.25" customHeight="1" x14ac:dyDescent="0.3">
      <c r="A9" s="45" t="s">
        <v>132</v>
      </c>
      <c r="B9" s="45">
        <v>1.8509999999999999E-2</v>
      </c>
      <c r="C9" s="45">
        <v>1.2999999999999999E-4</v>
      </c>
      <c r="D9" s="45">
        <v>1.2999999999999999E-4</v>
      </c>
      <c r="E9" s="45">
        <v>1.2999999999999999E-4</v>
      </c>
      <c r="F9" s="45">
        <v>1.2999999999999999E-4</v>
      </c>
      <c r="G9" s="45">
        <v>1.2999999999999999E-4</v>
      </c>
      <c r="H9" s="45">
        <v>1.2999999999999999E-4</v>
      </c>
      <c r="I9" s="45">
        <v>1.2999999999999999E-4</v>
      </c>
      <c r="J9" s="45">
        <v>1.2999999999999999E-4</v>
      </c>
      <c r="K9" s="45">
        <v>1.2999999999999999E-4</v>
      </c>
      <c r="L9" s="45">
        <v>2.0000000000000001E-4</v>
      </c>
      <c r="M9" s="45">
        <v>2.0000000000000001E-4</v>
      </c>
      <c r="N9" s="45">
        <v>2.0000000000000001E-4</v>
      </c>
      <c r="O9" s="45">
        <v>2.0000000000000001E-4</v>
      </c>
      <c r="P9" s="45">
        <v>2.0000000000000001E-4</v>
      </c>
      <c r="Q9" s="45">
        <v>2.5000000000000001E-4</v>
      </c>
      <c r="R9" s="45">
        <v>2.5000000000000001E-4</v>
      </c>
      <c r="S9" s="45">
        <v>2.5000000000000001E-4</v>
      </c>
      <c r="T9" s="45">
        <v>2.5000000000000001E-4</v>
      </c>
      <c r="U9" s="45">
        <v>2.5000000000000001E-4</v>
      </c>
      <c r="V9" s="45">
        <v>4.8000000000000001E-4</v>
      </c>
      <c r="W9" s="45">
        <v>4.8000000000000001E-4</v>
      </c>
      <c r="X9" s="45">
        <v>4.8000000000000001E-4</v>
      </c>
      <c r="Y9" s="45">
        <v>4.8000000000000001E-4</v>
      </c>
      <c r="Z9" s="45">
        <v>4.8000000000000001E-4</v>
      </c>
      <c r="AA9" s="45">
        <v>3.8999999999999999E-4</v>
      </c>
      <c r="AB9" s="45">
        <v>3.8999999999999999E-4</v>
      </c>
      <c r="AC9" s="45">
        <v>3.8999999999999999E-4</v>
      </c>
      <c r="AD9" s="45">
        <v>3.8999999999999999E-4</v>
      </c>
      <c r="AE9" s="45">
        <v>3.8999999999999999E-4</v>
      </c>
      <c r="AF9" s="45">
        <v>7.6999999999999996E-4</v>
      </c>
      <c r="AG9" s="45">
        <v>7.6999999999999996E-4</v>
      </c>
      <c r="AH9" s="45">
        <v>7.6999999999999996E-4</v>
      </c>
      <c r="AI9" s="45">
        <v>7.6999999999999996E-4</v>
      </c>
      <c r="AJ9" s="45">
        <v>7.6999999999999996E-4</v>
      </c>
      <c r="AK9" s="45">
        <v>1.2999999999999999E-3</v>
      </c>
      <c r="AL9" s="45">
        <v>1.2999999999999999E-3</v>
      </c>
      <c r="AM9" s="45">
        <v>1.2999999999999999E-3</v>
      </c>
      <c r="AN9" s="45">
        <v>1.2999999999999999E-3</v>
      </c>
      <c r="AO9" s="45">
        <v>1.2999999999999999E-3</v>
      </c>
      <c r="AP9" s="45">
        <v>2.2799999999999999E-3</v>
      </c>
      <c r="AQ9" s="45">
        <v>2.2799999999999999E-3</v>
      </c>
      <c r="AR9" s="45">
        <v>2.2799999999999999E-3</v>
      </c>
      <c r="AS9" s="45">
        <v>2.2799999999999999E-3</v>
      </c>
      <c r="AT9" s="45">
        <v>2.2799999999999999E-3</v>
      </c>
      <c r="AU9" s="45">
        <v>2.8999999999999998E-3</v>
      </c>
      <c r="AV9" s="45">
        <v>2.8999999999999998E-3</v>
      </c>
      <c r="AW9" s="45">
        <v>2.8999999999999998E-3</v>
      </c>
      <c r="AX9" s="45">
        <v>2.8999999999999998E-3</v>
      </c>
      <c r="AY9" s="45">
        <v>2.8999999999999998E-3</v>
      </c>
      <c r="AZ9" s="45">
        <v>4.9399999999999999E-3</v>
      </c>
      <c r="BA9" s="45">
        <v>4.9399999999999999E-3</v>
      </c>
      <c r="BB9" s="45">
        <v>4.9399999999999999E-3</v>
      </c>
      <c r="BC9" s="45">
        <v>4.9399999999999999E-3</v>
      </c>
      <c r="BD9" s="45">
        <v>4.9399999999999999E-3</v>
      </c>
      <c r="BE9" s="45">
        <v>8.4799999999999997E-3</v>
      </c>
      <c r="BF9" s="45">
        <v>8.4799999999999997E-3</v>
      </c>
      <c r="BG9" s="45">
        <v>8.4799999999999997E-3</v>
      </c>
      <c r="BH9" s="45">
        <v>8.4799999999999997E-3</v>
      </c>
      <c r="BI9" s="45">
        <v>8.4799999999999997E-3</v>
      </c>
      <c r="BJ9" s="45">
        <v>1.3769999999999999E-2</v>
      </c>
      <c r="BK9" s="45">
        <v>1.3769999999999999E-2</v>
      </c>
      <c r="BL9" s="45">
        <v>1.3769999999999999E-2</v>
      </c>
      <c r="BM9" s="45">
        <v>1.3769999999999999E-2</v>
      </c>
      <c r="BN9" s="45">
        <v>1.3769999999999999E-2</v>
      </c>
      <c r="BO9" s="45">
        <v>2.3630000000000002E-2</v>
      </c>
      <c r="BP9" s="45">
        <v>2.3630000000000002E-2</v>
      </c>
      <c r="BQ9" s="45">
        <v>2.3630000000000002E-2</v>
      </c>
      <c r="BR9" s="45">
        <v>2.3630000000000002E-2</v>
      </c>
      <c r="BS9" s="45">
        <v>2.3630000000000002E-2</v>
      </c>
      <c r="BT9" s="45">
        <v>4.4790000000000003E-2</v>
      </c>
      <c r="BU9" s="45">
        <v>4.4790000000000003E-2</v>
      </c>
      <c r="BV9" s="45">
        <v>4.4790000000000003E-2</v>
      </c>
      <c r="BW9" s="45">
        <v>4.4790000000000003E-2</v>
      </c>
      <c r="BX9" s="45">
        <v>4.4790000000000003E-2</v>
      </c>
      <c r="BY9" s="45">
        <v>7.6130000000000003E-2</v>
      </c>
      <c r="BZ9" s="45">
        <v>7.6130000000000003E-2</v>
      </c>
      <c r="CA9" s="45">
        <v>7.6130000000000003E-2</v>
      </c>
      <c r="CB9" s="45">
        <v>7.6130000000000003E-2</v>
      </c>
      <c r="CC9" s="45">
        <v>7.6130000000000003E-2</v>
      </c>
      <c r="CD9" s="45">
        <v>0.14185</v>
      </c>
      <c r="CE9" s="45">
        <v>0.14185</v>
      </c>
      <c r="CF9" s="45">
        <v>0.14185</v>
      </c>
      <c r="CG9" s="45">
        <v>0.14185</v>
      </c>
      <c r="CH9" s="45">
        <v>0.14185</v>
      </c>
      <c r="CI9" s="45">
        <v>0.23971999999999999</v>
      </c>
      <c r="CJ9" s="45">
        <v>0.23971999999999999</v>
      </c>
      <c r="CK9" s="45">
        <v>0.23971999999999999</v>
      </c>
      <c r="CL9" s="45">
        <v>0.23971999999999999</v>
      </c>
      <c r="CM9" s="45">
        <v>0.23971999999999999</v>
      </c>
      <c r="CN9" s="45">
        <v>0.36741000000000001</v>
      </c>
      <c r="CO9" s="45">
        <v>0.36741000000000001</v>
      </c>
      <c r="CP9" s="45">
        <v>0.36741000000000001</v>
      </c>
      <c r="CQ9" s="45">
        <v>0.36741000000000001</v>
      </c>
      <c r="CR9" s="45">
        <v>0.36741000000000001</v>
      </c>
      <c r="CS9" s="45">
        <v>0.51071</v>
      </c>
      <c r="CT9" s="45">
        <v>0.51071</v>
      </c>
      <c r="CU9" s="45">
        <v>0.51071</v>
      </c>
      <c r="CV9" s="45">
        <v>0.51071</v>
      </c>
      <c r="CW9" s="45">
        <v>0.51071</v>
      </c>
      <c r="CX9" s="45">
        <v>1</v>
      </c>
    </row>
    <row r="10" spans="1:102" ht="14.25" customHeight="1" x14ac:dyDescent="0.3">
      <c r="A10" s="45" t="s">
        <v>134</v>
      </c>
      <c r="B10" s="45">
        <v>3.9500000000000004E-3</v>
      </c>
      <c r="C10" s="45">
        <v>1.6000000000000001E-4</v>
      </c>
      <c r="D10" s="45">
        <v>1.6000000000000001E-4</v>
      </c>
      <c r="E10" s="45">
        <v>1.6000000000000001E-4</v>
      </c>
      <c r="F10" s="45">
        <v>1.6000000000000001E-4</v>
      </c>
      <c r="G10" s="45">
        <v>9.0000000000000006E-5</v>
      </c>
      <c r="H10" s="45">
        <v>9.0000000000000006E-5</v>
      </c>
      <c r="I10" s="45">
        <v>9.0000000000000006E-5</v>
      </c>
      <c r="J10" s="45">
        <v>9.0000000000000006E-5</v>
      </c>
      <c r="K10" s="45">
        <v>9.0000000000000006E-5</v>
      </c>
      <c r="L10" s="45">
        <v>1E-4</v>
      </c>
      <c r="M10" s="45">
        <v>1E-4</v>
      </c>
      <c r="N10" s="45">
        <v>1E-4</v>
      </c>
      <c r="O10" s="45">
        <v>1E-4</v>
      </c>
      <c r="P10" s="45">
        <v>1E-4</v>
      </c>
      <c r="Q10" s="45">
        <v>2.3000000000000001E-4</v>
      </c>
      <c r="R10" s="45">
        <v>2.3000000000000001E-4</v>
      </c>
      <c r="S10" s="45">
        <v>2.3000000000000001E-4</v>
      </c>
      <c r="T10" s="45">
        <v>2.3000000000000001E-4</v>
      </c>
      <c r="U10" s="45">
        <v>2.3000000000000001E-4</v>
      </c>
      <c r="V10" s="45">
        <v>2.7E-4</v>
      </c>
      <c r="W10" s="45">
        <v>2.7E-4</v>
      </c>
      <c r="X10" s="45">
        <v>2.7E-4</v>
      </c>
      <c r="Y10" s="45">
        <v>2.7E-4</v>
      </c>
      <c r="Z10" s="45">
        <v>2.7E-4</v>
      </c>
      <c r="AA10" s="45">
        <v>3.3E-4</v>
      </c>
      <c r="AB10" s="45">
        <v>3.3E-4</v>
      </c>
      <c r="AC10" s="45">
        <v>3.3E-4</v>
      </c>
      <c r="AD10" s="45">
        <v>3.3E-4</v>
      </c>
      <c r="AE10" s="45">
        <v>3.3E-4</v>
      </c>
      <c r="AF10" s="45">
        <v>4.4000000000000002E-4</v>
      </c>
      <c r="AG10" s="45">
        <v>4.4000000000000002E-4</v>
      </c>
      <c r="AH10" s="45">
        <v>4.4000000000000002E-4</v>
      </c>
      <c r="AI10" s="45">
        <v>4.4000000000000002E-4</v>
      </c>
      <c r="AJ10" s="45">
        <v>4.4000000000000002E-4</v>
      </c>
      <c r="AK10" s="45">
        <v>5.9999999999999995E-4</v>
      </c>
      <c r="AL10" s="45">
        <v>5.9999999999999995E-4</v>
      </c>
      <c r="AM10" s="45">
        <v>5.9999999999999995E-4</v>
      </c>
      <c r="AN10" s="45">
        <v>5.9999999999999995E-4</v>
      </c>
      <c r="AO10" s="45">
        <v>5.9999999999999995E-4</v>
      </c>
      <c r="AP10" s="45">
        <v>8.8999999999999995E-4</v>
      </c>
      <c r="AQ10" s="45">
        <v>8.8999999999999995E-4</v>
      </c>
      <c r="AR10" s="45">
        <v>8.8999999999999995E-4</v>
      </c>
      <c r="AS10" s="45">
        <v>8.8999999999999995E-4</v>
      </c>
      <c r="AT10" s="45">
        <v>8.8999999999999995E-4</v>
      </c>
      <c r="AU10" s="45">
        <v>1.3799999999999999E-3</v>
      </c>
      <c r="AV10" s="45">
        <v>1.3799999999999999E-3</v>
      </c>
      <c r="AW10" s="45">
        <v>1.3799999999999999E-3</v>
      </c>
      <c r="AX10" s="45">
        <v>1.3799999999999999E-3</v>
      </c>
      <c r="AY10" s="45">
        <v>1.3799999999999999E-3</v>
      </c>
      <c r="AZ10" s="45">
        <v>2.0699999999999998E-3</v>
      </c>
      <c r="BA10" s="45">
        <v>2.0699999999999998E-3</v>
      </c>
      <c r="BB10" s="45">
        <v>2.0699999999999998E-3</v>
      </c>
      <c r="BC10" s="45">
        <v>2.0699999999999998E-3</v>
      </c>
      <c r="BD10" s="45">
        <v>2.0699999999999998E-3</v>
      </c>
      <c r="BE10" s="45">
        <v>3.0100000000000001E-3</v>
      </c>
      <c r="BF10" s="45">
        <v>3.0100000000000001E-3</v>
      </c>
      <c r="BG10" s="45">
        <v>3.0100000000000001E-3</v>
      </c>
      <c r="BH10" s="45">
        <v>3.0100000000000001E-3</v>
      </c>
      <c r="BI10" s="45">
        <v>3.0100000000000001E-3</v>
      </c>
      <c r="BJ10" s="45">
        <v>5.0800000000000003E-3</v>
      </c>
      <c r="BK10" s="45">
        <v>5.0800000000000003E-3</v>
      </c>
      <c r="BL10" s="45">
        <v>5.0800000000000003E-3</v>
      </c>
      <c r="BM10" s="45">
        <v>5.0800000000000003E-3</v>
      </c>
      <c r="BN10" s="45">
        <v>5.0800000000000003E-3</v>
      </c>
      <c r="BO10" s="45">
        <v>7.9000000000000008E-3</v>
      </c>
      <c r="BP10" s="45">
        <v>7.9000000000000008E-3</v>
      </c>
      <c r="BQ10" s="45">
        <v>7.9000000000000008E-3</v>
      </c>
      <c r="BR10" s="45">
        <v>7.9000000000000008E-3</v>
      </c>
      <c r="BS10" s="45">
        <v>7.9000000000000008E-3</v>
      </c>
      <c r="BT10" s="45">
        <v>1.342E-2</v>
      </c>
      <c r="BU10" s="45">
        <v>1.342E-2</v>
      </c>
      <c r="BV10" s="45">
        <v>1.342E-2</v>
      </c>
      <c r="BW10" s="45">
        <v>1.342E-2</v>
      </c>
      <c r="BX10" s="45">
        <v>1.342E-2</v>
      </c>
      <c r="BY10" s="45">
        <v>2.46E-2</v>
      </c>
      <c r="BZ10" s="45">
        <v>2.46E-2</v>
      </c>
      <c r="CA10" s="45">
        <v>2.46E-2</v>
      </c>
      <c r="CB10" s="45">
        <v>2.46E-2</v>
      </c>
      <c r="CC10" s="45">
        <v>2.46E-2</v>
      </c>
      <c r="CD10" s="45">
        <v>4.6820000000000001E-2</v>
      </c>
      <c r="CE10" s="45">
        <v>4.6820000000000001E-2</v>
      </c>
      <c r="CF10" s="45">
        <v>4.6820000000000001E-2</v>
      </c>
      <c r="CG10" s="45">
        <v>4.6820000000000001E-2</v>
      </c>
      <c r="CH10" s="45">
        <v>4.6820000000000001E-2</v>
      </c>
      <c r="CI10" s="45">
        <v>8.5970000000000005E-2</v>
      </c>
      <c r="CJ10" s="45">
        <v>8.5970000000000005E-2</v>
      </c>
      <c r="CK10" s="45">
        <v>8.5970000000000005E-2</v>
      </c>
      <c r="CL10" s="45">
        <v>8.5970000000000005E-2</v>
      </c>
      <c r="CM10" s="45">
        <v>8.5970000000000005E-2</v>
      </c>
      <c r="CN10" s="45">
        <v>0.15235000000000001</v>
      </c>
      <c r="CO10" s="45">
        <v>0.15235000000000001</v>
      </c>
      <c r="CP10" s="45">
        <v>0.15235000000000001</v>
      </c>
      <c r="CQ10" s="45">
        <v>0.15235000000000001</v>
      </c>
      <c r="CR10" s="45">
        <v>0.15235000000000001</v>
      </c>
      <c r="CS10" s="45">
        <v>0.26052999999999998</v>
      </c>
      <c r="CT10" s="45">
        <v>0.26052999999999998</v>
      </c>
      <c r="CU10" s="45">
        <v>0.26052999999999998</v>
      </c>
      <c r="CV10" s="45">
        <v>0.26052999999999998</v>
      </c>
      <c r="CW10" s="45">
        <v>0.26052999999999998</v>
      </c>
      <c r="CX10" s="45">
        <v>1</v>
      </c>
    </row>
    <row r="11" spans="1:102" ht="14.25" customHeight="1" x14ac:dyDescent="0.3">
      <c r="A11" s="45" t="s">
        <v>137</v>
      </c>
      <c r="B11" s="45">
        <v>3.5300000000000002E-3</v>
      </c>
      <c r="C11" s="45">
        <v>2.2000000000000001E-4</v>
      </c>
      <c r="D11" s="45">
        <v>2.2000000000000001E-4</v>
      </c>
      <c r="E11" s="45">
        <v>2.2000000000000001E-4</v>
      </c>
      <c r="F11" s="45">
        <v>2.2000000000000001E-4</v>
      </c>
      <c r="G11" s="45">
        <v>9.0000000000000006E-5</v>
      </c>
      <c r="H11" s="45">
        <v>9.0000000000000006E-5</v>
      </c>
      <c r="I11" s="45">
        <v>9.0000000000000006E-5</v>
      </c>
      <c r="J11" s="45">
        <v>9.0000000000000006E-5</v>
      </c>
      <c r="K11" s="45">
        <v>9.0000000000000006E-5</v>
      </c>
      <c r="L11" s="45">
        <v>1.1E-4</v>
      </c>
      <c r="M11" s="45">
        <v>1.1E-4</v>
      </c>
      <c r="N11" s="45">
        <v>1.1E-4</v>
      </c>
      <c r="O11" s="45">
        <v>1.1E-4</v>
      </c>
      <c r="P11" s="45">
        <v>1.1E-4</v>
      </c>
      <c r="Q11" s="45">
        <v>2.1000000000000001E-4</v>
      </c>
      <c r="R11" s="45">
        <v>2.1000000000000001E-4</v>
      </c>
      <c r="S11" s="45">
        <v>2.1000000000000001E-4</v>
      </c>
      <c r="T11" s="45">
        <v>2.1000000000000001E-4</v>
      </c>
      <c r="U11" s="45">
        <v>2.1000000000000001E-4</v>
      </c>
      <c r="V11" s="45">
        <v>2.5999999999999998E-4</v>
      </c>
      <c r="W11" s="45">
        <v>2.5999999999999998E-4</v>
      </c>
      <c r="X11" s="45">
        <v>2.5999999999999998E-4</v>
      </c>
      <c r="Y11" s="45">
        <v>2.5999999999999998E-4</v>
      </c>
      <c r="Z11" s="45">
        <v>2.5999999999999998E-4</v>
      </c>
      <c r="AA11" s="45">
        <v>2.7E-4</v>
      </c>
      <c r="AB11" s="45">
        <v>2.7E-4</v>
      </c>
      <c r="AC11" s="45">
        <v>2.7E-4</v>
      </c>
      <c r="AD11" s="45">
        <v>2.7E-4</v>
      </c>
      <c r="AE11" s="45">
        <v>2.7E-4</v>
      </c>
      <c r="AF11" s="45">
        <v>3.4000000000000002E-4</v>
      </c>
      <c r="AG11" s="45">
        <v>3.4000000000000002E-4</v>
      </c>
      <c r="AH11" s="45">
        <v>3.4000000000000002E-4</v>
      </c>
      <c r="AI11" s="45">
        <v>3.4000000000000002E-4</v>
      </c>
      <c r="AJ11" s="45">
        <v>3.4000000000000002E-4</v>
      </c>
      <c r="AK11" s="45">
        <v>5.1999999999999995E-4</v>
      </c>
      <c r="AL11" s="45">
        <v>5.1999999999999995E-4</v>
      </c>
      <c r="AM11" s="45">
        <v>5.1999999999999995E-4</v>
      </c>
      <c r="AN11" s="45">
        <v>5.1999999999999995E-4</v>
      </c>
      <c r="AO11" s="45">
        <v>5.1999999999999995E-4</v>
      </c>
      <c r="AP11" s="45">
        <v>8.4999999999999995E-4</v>
      </c>
      <c r="AQ11" s="45">
        <v>8.4999999999999995E-4</v>
      </c>
      <c r="AR11" s="45">
        <v>8.4999999999999995E-4</v>
      </c>
      <c r="AS11" s="45">
        <v>8.4999999999999995E-4</v>
      </c>
      <c r="AT11" s="45">
        <v>8.4999999999999995E-4</v>
      </c>
      <c r="AU11" s="45">
        <v>1.5E-3</v>
      </c>
      <c r="AV11" s="45">
        <v>1.5E-3</v>
      </c>
      <c r="AW11" s="45">
        <v>1.5E-3</v>
      </c>
      <c r="AX11" s="45">
        <v>1.5E-3</v>
      </c>
      <c r="AY11" s="45">
        <v>1.5E-3</v>
      </c>
      <c r="AZ11" s="45">
        <v>2.5999999999999999E-3</v>
      </c>
      <c r="BA11" s="45">
        <v>2.5999999999999999E-3</v>
      </c>
      <c r="BB11" s="45">
        <v>2.5999999999999999E-3</v>
      </c>
      <c r="BC11" s="45">
        <v>2.5999999999999999E-3</v>
      </c>
      <c r="BD11" s="45">
        <v>2.5999999999999999E-3</v>
      </c>
      <c r="BE11" s="45">
        <v>3.65E-3</v>
      </c>
      <c r="BF11" s="45">
        <v>3.65E-3</v>
      </c>
      <c r="BG11" s="45">
        <v>3.65E-3</v>
      </c>
      <c r="BH11" s="45">
        <v>3.65E-3</v>
      </c>
      <c r="BI11" s="45">
        <v>3.65E-3</v>
      </c>
      <c r="BJ11" s="45">
        <v>6.1000000000000004E-3</v>
      </c>
      <c r="BK11" s="45">
        <v>6.1000000000000004E-3</v>
      </c>
      <c r="BL11" s="45">
        <v>6.1000000000000004E-3</v>
      </c>
      <c r="BM11" s="45">
        <v>6.1000000000000004E-3</v>
      </c>
      <c r="BN11" s="45">
        <v>6.1000000000000004E-3</v>
      </c>
      <c r="BO11" s="45">
        <v>9.0200000000000002E-3</v>
      </c>
      <c r="BP11" s="45">
        <v>9.0200000000000002E-3</v>
      </c>
      <c r="BQ11" s="45">
        <v>9.0200000000000002E-3</v>
      </c>
      <c r="BR11" s="45">
        <v>9.0200000000000002E-3</v>
      </c>
      <c r="BS11" s="45">
        <v>9.0200000000000002E-3</v>
      </c>
      <c r="BT11" s="45">
        <v>1.4290000000000001E-2</v>
      </c>
      <c r="BU11" s="45">
        <v>1.4290000000000001E-2</v>
      </c>
      <c r="BV11" s="45">
        <v>1.4290000000000001E-2</v>
      </c>
      <c r="BW11" s="45">
        <v>1.4290000000000001E-2</v>
      </c>
      <c r="BX11" s="45">
        <v>1.4290000000000001E-2</v>
      </c>
      <c r="BY11" s="45">
        <v>2.76E-2</v>
      </c>
      <c r="BZ11" s="45">
        <v>2.76E-2</v>
      </c>
      <c r="CA11" s="45">
        <v>2.76E-2</v>
      </c>
      <c r="CB11" s="45">
        <v>2.76E-2</v>
      </c>
      <c r="CC11" s="45">
        <v>2.76E-2</v>
      </c>
      <c r="CD11" s="45">
        <v>5.6210000000000003E-2</v>
      </c>
      <c r="CE11" s="45">
        <v>5.6210000000000003E-2</v>
      </c>
      <c r="CF11" s="45">
        <v>5.6210000000000003E-2</v>
      </c>
      <c r="CG11" s="45">
        <v>5.6210000000000003E-2</v>
      </c>
      <c r="CH11" s="45">
        <v>5.6210000000000003E-2</v>
      </c>
      <c r="CI11" s="45">
        <v>0.10675</v>
      </c>
      <c r="CJ11" s="45">
        <v>0.10675</v>
      </c>
      <c r="CK11" s="45">
        <v>0.10675</v>
      </c>
      <c r="CL11" s="45">
        <v>0.10675</v>
      </c>
      <c r="CM11" s="45">
        <v>0.10675</v>
      </c>
      <c r="CN11" s="45">
        <v>0.18895000000000001</v>
      </c>
      <c r="CO11" s="45">
        <v>0.18895000000000001</v>
      </c>
      <c r="CP11" s="45">
        <v>0.18895000000000001</v>
      </c>
      <c r="CQ11" s="45">
        <v>0.18895000000000001</v>
      </c>
      <c r="CR11" s="45">
        <v>0.18895000000000001</v>
      </c>
      <c r="CS11" s="45">
        <v>0.31178</v>
      </c>
      <c r="CT11" s="45">
        <v>0.31178</v>
      </c>
      <c r="CU11" s="45">
        <v>0.31178</v>
      </c>
      <c r="CV11" s="45">
        <v>0.31178</v>
      </c>
      <c r="CW11" s="45">
        <v>0.31178</v>
      </c>
      <c r="CX11" s="45">
        <v>1</v>
      </c>
    </row>
    <row r="12" spans="1:102" ht="14.25" customHeight="1" x14ac:dyDescent="0.3">
      <c r="A12" s="45" t="s">
        <v>139</v>
      </c>
      <c r="B12" s="45">
        <v>2.6259999999999999E-2</v>
      </c>
      <c r="C12" s="45">
        <v>8.4000000000000003E-4</v>
      </c>
      <c r="D12" s="45">
        <v>8.4000000000000003E-4</v>
      </c>
      <c r="E12" s="45">
        <v>8.4000000000000003E-4</v>
      </c>
      <c r="F12" s="45">
        <v>8.4000000000000003E-4</v>
      </c>
      <c r="G12" s="45">
        <v>4.4000000000000002E-4</v>
      </c>
      <c r="H12" s="45">
        <v>4.4000000000000002E-4</v>
      </c>
      <c r="I12" s="45">
        <v>4.4000000000000002E-4</v>
      </c>
      <c r="J12" s="45">
        <v>4.4000000000000002E-4</v>
      </c>
      <c r="K12" s="45">
        <v>4.4000000000000002E-4</v>
      </c>
      <c r="L12" s="45">
        <v>4.0000000000000002E-4</v>
      </c>
      <c r="M12" s="45">
        <v>4.0000000000000002E-4</v>
      </c>
      <c r="N12" s="45">
        <v>4.0000000000000002E-4</v>
      </c>
      <c r="O12" s="45">
        <v>4.0000000000000002E-4</v>
      </c>
      <c r="P12" s="45">
        <v>4.0000000000000002E-4</v>
      </c>
      <c r="Q12" s="45">
        <v>5.2999999999999998E-4</v>
      </c>
      <c r="R12" s="45">
        <v>5.2999999999999998E-4</v>
      </c>
      <c r="S12" s="45">
        <v>5.2999999999999998E-4</v>
      </c>
      <c r="T12" s="45">
        <v>5.2999999999999998E-4</v>
      </c>
      <c r="U12" s="45">
        <v>5.2999999999999998E-4</v>
      </c>
      <c r="V12" s="45">
        <v>6.8000000000000005E-4</v>
      </c>
      <c r="W12" s="45">
        <v>6.8000000000000005E-4</v>
      </c>
      <c r="X12" s="45">
        <v>6.8000000000000005E-4</v>
      </c>
      <c r="Y12" s="45">
        <v>6.8000000000000005E-4</v>
      </c>
      <c r="Z12" s="45">
        <v>6.8000000000000005E-4</v>
      </c>
      <c r="AA12" s="45">
        <v>8.3000000000000001E-4</v>
      </c>
      <c r="AB12" s="45">
        <v>8.3000000000000001E-4</v>
      </c>
      <c r="AC12" s="45">
        <v>8.3000000000000001E-4</v>
      </c>
      <c r="AD12" s="45">
        <v>8.3000000000000001E-4</v>
      </c>
      <c r="AE12" s="45">
        <v>8.3000000000000001E-4</v>
      </c>
      <c r="AF12" s="45">
        <v>1.0200000000000001E-3</v>
      </c>
      <c r="AG12" s="45">
        <v>1.0200000000000001E-3</v>
      </c>
      <c r="AH12" s="45">
        <v>1.0200000000000001E-3</v>
      </c>
      <c r="AI12" s="45">
        <v>1.0200000000000001E-3</v>
      </c>
      <c r="AJ12" s="45">
        <v>1.0200000000000001E-3</v>
      </c>
      <c r="AK12" s="45">
        <v>1.67E-3</v>
      </c>
      <c r="AL12" s="45">
        <v>1.67E-3</v>
      </c>
      <c r="AM12" s="45">
        <v>1.67E-3</v>
      </c>
      <c r="AN12" s="45">
        <v>1.67E-3</v>
      </c>
      <c r="AO12" s="45">
        <v>1.67E-3</v>
      </c>
      <c r="AP12" s="45">
        <v>2.2200000000000002E-3</v>
      </c>
      <c r="AQ12" s="45">
        <v>2.2200000000000002E-3</v>
      </c>
      <c r="AR12" s="45">
        <v>2.2200000000000002E-3</v>
      </c>
      <c r="AS12" s="45">
        <v>2.2200000000000002E-3</v>
      </c>
      <c r="AT12" s="45">
        <v>2.2200000000000002E-3</v>
      </c>
      <c r="AU12" s="45">
        <v>3.6800000000000001E-3</v>
      </c>
      <c r="AV12" s="45">
        <v>3.6800000000000001E-3</v>
      </c>
      <c r="AW12" s="45">
        <v>3.6800000000000001E-3</v>
      </c>
      <c r="AX12" s="45">
        <v>3.6800000000000001E-3</v>
      </c>
      <c r="AY12" s="45">
        <v>3.6800000000000001E-3</v>
      </c>
      <c r="AZ12" s="45">
        <v>6.3699999999999998E-3</v>
      </c>
      <c r="BA12" s="45">
        <v>6.3699999999999998E-3</v>
      </c>
      <c r="BB12" s="45">
        <v>6.3699999999999998E-3</v>
      </c>
      <c r="BC12" s="45">
        <v>6.3699999999999998E-3</v>
      </c>
      <c r="BD12" s="45">
        <v>6.3699999999999998E-3</v>
      </c>
      <c r="BE12" s="45">
        <v>1.174E-2</v>
      </c>
      <c r="BF12" s="45">
        <v>1.174E-2</v>
      </c>
      <c r="BG12" s="45">
        <v>1.174E-2</v>
      </c>
      <c r="BH12" s="45">
        <v>1.174E-2</v>
      </c>
      <c r="BI12" s="45">
        <v>1.174E-2</v>
      </c>
      <c r="BJ12" s="45">
        <v>1.821E-2</v>
      </c>
      <c r="BK12" s="45">
        <v>1.821E-2</v>
      </c>
      <c r="BL12" s="45">
        <v>1.821E-2</v>
      </c>
      <c r="BM12" s="45">
        <v>1.821E-2</v>
      </c>
      <c r="BN12" s="45">
        <v>1.821E-2</v>
      </c>
      <c r="BO12" s="45">
        <v>3.4729999999999997E-2</v>
      </c>
      <c r="BP12" s="45">
        <v>3.4729999999999997E-2</v>
      </c>
      <c r="BQ12" s="45">
        <v>3.4729999999999997E-2</v>
      </c>
      <c r="BR12" s="45">
        <v>3.4729999999999997E-2</v>
      </c>
      <c r="BS12" s="45">
        <v>3.4729999999999997E-2</v>
      </c>
      <c r="BT12" s="45">
        <v>5.8610000000000002E-2</v>
      </c>
      <c r="BU12" s="45">
        <v>5.8610000000000002E-2</v>
      </c>
      <c r="BV12" s="45">
        <v>5.8610000000000002E-2</v>
      </c>
      <c r="BW12" s="45">
        <v>5.8610000000000002E-2</v>
      </c>
      <c r="BX12" s="45">
        <v>5.8610000000000002E-2</v>
      </c>
      <c r="BY12" s="45">
        <v>0.10188</v>
      </c>
      <c r="BZ12" s="45">
        <v>0.10188</v>
      </c>
      <c r="CA12" s="45">
        <v>0.10188</v>
      </c>
      <c r="CB12" s="45">
        <v>0.10188</v>
      </c>
      <c r="CC12" s="45">
        <v>0.10188</v>
      </c>
      <c r="CD12" s="45">
        <v>0.15126000000000001</v>
      </c>
      <c r="CE12" s="45">
        <v>0.15126000000000001</v>
      </c>
      <c r="CF12" s="45">
        <v>0.15126000000000001</v>
      </c>
      <c r="CG12" s="45">
        <v>0.15126000000000001</v>
      </c>
      <c r="CH12" s="45">
        <v>0.15126000000000001</v>
      </c>
      <c r="CI12" s="45">
        <v>0.21925</v>
      </c>
      <c r="CJ12" s="45">
        <v>0.21925</v>
      </c>
      <c r="CK12" s="45">
        <v>0.21925</v>
      </c>
      <c r="CL12" s="45">
        <v>0.21925</v>
      </c>
      <c r="CM12" s="45">
        <v>0.21925</v>
      </c>
      <c r="CN12" s="45">
        <v>0.31029000000000001</v>
      </c>
      <c r="CO12" s="45">
        <v>0.31029000000000001</v>
      </c>
      <c r="CP12" s="45">
        <v>0.31029000000000001</v>
      </c>
      <c r="CQ12" s="45">
        <v>0.31029000000000001</v>
      </c>
      <c r="CR12" s="45">
        <v>0.31029000000000001</v>
      </c>
      <c r="CS12" s="45">
        <v>0.42875000000000002</v>
      </c>
      <c r="CT12" s="45">
        <v>0.42875000000000002</v>
      </c>
      <c r="CU12" s="45">
        <v>0.42875000000000002</v>
      </c>
      <c r="CV12" s="45">
        <v>0.42875000000000002</v>
      </c>
      <c r="CW12" s="45">
        <v>0.42875000000000002</v>
      </c>
      <c r="CX12" s="45">
        <v>1</v>
      </c>
    </row>
    <row r="13" spans="1:102" ht="14.25" customHeight="1" x14ac:dyDescent="0.3">
      <c r="A13" s="45" t="s">
        <v>141</v>
      </c>
      <c r="B13" s="45">
        <v>8.4200000000000004E-3</v>
      </c>
      <c r="C13" s="45">
        <v>9.2000000000000003E-4</v>
      </c>
      <c r="D13" s="45">
        <v>9.2000000000000003E-4</v>
      </c>
      <c r="E13" s="45">
        <v>9.2000000000000003E-4</v>
      </c>
      <c r="F13" s="45">
        <v>9.2000000000000003E-4</v>
      </c>
      <c r="G13" s="45">
        <v>2.1000000000000001E-4</v>
      </c>
      <c r="H13" s="45">
        <v>2.1000000000000001E-4</v>
      </c>
      <c r="I13" s="45">
        <v>2.1000000000000001E-4</v>
      </c>
      <c r="J13" s="45">
        <v>2.1000000000000001E-4</v>
      </c>
      <c r="K13" s="45">
        <v>2.1000000000000001E-4</v>
      </c>
      <c r="L13" s="45">
        <v>1.7000000000000001E-4</v>
      </c>
      <c r="M13" s="45">
        <v>1.7000000000000001E-4</v>
      </c>
      <c r="N13" s="45">
        <v>1.7000000000000001E-4</v>
      </c>
      <c r="O13" s="45">
        <v>1.7000000000000001E-4</v>
      </c>
      <c r="P13" s="45">
        <v>1.7000000000000001E-4</v>
      </c>
      <c r="Q13" s="45">
        <v>5.4000000000000001E-4</v>
      </c>
      <c r="R13" s="45">
        <v>5.4000000000000001E-4</v>
      </c>
      <c r="S13" s="45">
        <v>5.4000000000000001E-4</v>
      </c>
      <c r="T13" s="45">
        <v>5.4000000000000001E-4</v>
      </c>
      <c r="U13" s="45">
        <v>5.4000000000000001E-4</v>
      </c>
      <c r="V13" s="45">
        <v>7.1000000000000002E-4</v>
      </c>
      <c r="W13" s="45">
        <v>7.1000000000000002E-4</v>
      </c>
      <c r="X13" s="45">
        <v>7.1000000000000002E-4</v>
      </c>
      <c r="Y13" s="45">
        <v>7.1000000000000002E-4</v>
      </c>
      <c r="Z13" s="45">
        <v>7.1000000000000002E-4</v>
      </c>
      <c r="AA13" s="45">
        <v>1.32E-3</v>
      </c>
      <c r="AB13" s="45">
        <v>1.32E-3</v>
      </c>
      <c r="AC13" s="45">
        <v>1.32E-3</v>
      </c>
      <c r="AD13" s="45">
        <v>1.32E-3</v>
      </c>
      <c r="AE13" s="45">
        <v>1.32E-3</v>
      </c>
      <c r="AF13" s="45">
        <v>1.74E-3</v>
      </c>
      <c r="AG13" s="45">
        <v>1.74E-3</v>
      </c>
      <c r="AH13" s="45">
        <v>1.74E-3</v>
      </c>
      <c r="AI13" s="45">
        <v>1.74E-3</v>
      </c>
      <c r="AJ13" s="45">
        <v>1.74E-3</v>
      </c>
      <c r="AK13" s="45">
        <v>2.81E-3</v>
      </c>
      <c r="AL13" s="45">
        <v>2.81E-3</v>
      </c>
      <c r="AM13" s="45">
        <v>2.81E-3</v>
      </c>
      <c r="AN13" s="45">
        <v>2.81E-3</v>
      </c>
      <c r="AO13" s="45">
        <v>2.81E-3</v>
      </c>
      <c r="AP13" s="45">
        <v>2.9399999999999999E-3</v>
      </c>
      <c r="AQ13" s="45">
        <v>2.9399999999999999E-3</v>
      </c>
      <c r="AR13" s="45">
        <v>2.9399999999999999E-3</v>
      </c>
      <c r="AS13" s="45">
        <v>2.9399999999999999E-3</v>
      </c>
      <c r="AT13" s="45">
        <v>2.9399999999999999E-3</v>
      </c>
      <c r="AU13" s="45">
        <v>4.3699999999999998E-3</v>
      </c>
      <c r="AV13" s="45">
        <v>4.3699999999999998E-3</v>
      </c>
      <c r="AW13" s="45">
        <v>4.3699999999999998E-3</v>
      </c>
      <c r="AX13" s="45">
        <v>4.3699999999999998E-3</v>
      </c>
      <c r="AY13" s="45">
        <v>4.3699999999999998E-3</v>
      </c>
      <c r="AZ13" s="45">
        <v>5.3099999999999996E-3</v>
      </c>
      <c r="BA13" s="45">
        <v>5.3099999999999996E-3</v>
      </c>
      <c r="BB13" s="45">
        <v>5.3099999999999996E-3</v>
      </c>
      <c r="BC13" s="45">
        <v>5.3099999999999996E-3</v>
      </c>
      <c r="BD13" s="45">
        <v>5.3099999999999996E-3</v>
      </c>
      <c r="BE13" s="45">
        <v>7.1500000000000001E-3</v>
      </c>
      <c r="BF13" s="45">
        <v>7.1500000000000001E-3</v>
      </c>
      <c r="BG13" s="45">
        <v>7.1500000000000001E-3</v>
      </c>
      <c r="BH13" s="45">
        <v>7.1500000000000001E-3</v>
      </c>
      <c r="BI13" s="45">
        <v>7.1500000000000001E-3</v>
      </c>
      <c r="BJ13" s="45">
        <v>8.9899999999999997E-3</v>
      </c>
      <c r="BK13" s="45">
        <v>8.9899999999999997E-3</v>
      </c>
      <c r="BL13" s="45">
        <v>8.9899999999999997E-3</v>
      </c>
      <c r="BM13" s="45">
        <v>8.9899999999999997E-3</v>
      </c>
      <c r="BN13" s="45">
        <v>8.9899999999999997E-3</v>
      </c>
      <c r="BO13" s="45">
        <v>1.3350000000000001E-2</v>
      </c>
      <c r="BP13" s="45">
        <v>1.3350000000000001E-2</v>
      </c>
      <c r="BQ13" s="45">
        <v>1.3350000000000001E-2</v>
      </c>
      <c r="BR13" s="45">
        <v>1.3350000000000001E-2</v>
      </c>
      <c r="BS13" s="45">
        <v>1.3350000000000001E-2</v>
      </c>
      <c r="BT13" s="45">
        <v>2.2440000000000002E-2</v>
      </c>
      <c r="BU13" s="45">
        <v>2.2440000000000002E-2</v>
      </c>
      <c r="BV13" s="45">
        <v>2.2440000000000002E-2</v>
      </c>
      <c r="BW13" s="45">
        <v>2.2440000000000002E-2</v>
      </c>
      <c r="BX13" s="45">
        <v>2.2440000000000002E-2</v>
      </c>
      <c r="BY13" s="45">
        <v>3.2960000000000003E-2</v>
      </c>
      <c r="BZ13" s="45">
        <v>3.2960000000000003E-2</v>
      </c>
      <c r="CA13" s="45">
        <v>3.2960000000000003E-2</v>
      </c>
      <c r="CB13" s="45">
        <v>3.2960000000000003E-2</v>
      </c>
      <c r="CC13" s="45">
        <v>3.2960000000000003E-2</v>
      </c>
      <c r="CD13" s="45">
        <v>5.3409999999999999E-2</v>
      </c>
      <c r="CE13" s="45">
        <v>5.3409999999999999E-2</v>
      </c>
      <c r="CF13" s="45">
        <v>5.3409999999999999E-2</v>
      </c>
      <c r="CG13" s="45">
        <v>5.3409999999999999E-2</v>
      </c>
      <c r="CH13" s="45">
        <v>5.3409999999999999E-2</v>
      </c>
      <c r="CI13" s="45">
        <v>8.7410000000000002E-2</v>
      </c>
      <c r="CJ13" s="45">
        <v>8.7410000000000002E-2</v>
      </c>
      <c r="CK13" s="45">
        <v>8.7410000000000002E-2</v>
      </c>
      <c r="CL13" s="45">
        <v>8.7410000000000002E-2</v>
      </c>
      <c r="CM13" s="45">
        <v>8.7410000000000002E-2</v>
      </c>
      <c r="CN13" s="45">
        <v>0.14449000000000001</v>
      </c>
      <c r="CO13" s="45">
        <v>0.14449000000000001</v>
      </c>
      <c r="CP13" s="45">
        <v>0.14449000000000001</v>
      </c>
      <c r="CQ13" s="45">
        <v>0.14449000000000001</v>
      </c>
      <c r="CR13" s="45">
        <v>0.14449000000000001</v>
      </c>
      <c r="CS13" s="45">
        <v>0.24124999999999999</v>
      </c>
      <c r="CT13" s="45">
        <v>0.24124999999999999</v>
      </c>
      <c r="CU13" s="45">
        <v>0.24124999999999999</v>
      </c>
      <c r="CV13" s="45">
        <v>0.24124999999999999</v>
      </c>
      <c r="CW13" s="45">
        <v>0.24124999999999999</v>
      </c>
      <c r="CX13" s="45">
        <v>1</v>
      </c>
    </row>
    <row r="14" spans="1:102" ht="14.25" customHeight="1" x14ac:dyDescent="0.3">
      <c r="A14" s="45" t="s">
        <v>143</v>
      </c>
      <c r="B14" s="45">
        <v>8.9700000000000005E-3</v>
      </c>
      <c r="C14" s="45">
        <v>6.3000000000000003E-4</v>
      </c>
      <c r="D14" s="45">
        <v>6.3000000000000003E-4</v>
      </c>
      <c r="E14" s="45">
        <v>6.3000000000000003E-4</v>
      </c>
      <c r="F14" s="45">
        <v>6.3000000000000003E-4</v>
      </c>
      <c r="G14" s="45">
        <v>2.2000000000000001E-4</v>
      </c>
      <c r="H14" s="45">
        <v>2.2000000000000001E-4</v>
      </c>
      <c r="I14" s="45">
        <v>2.2000000000000001E-4</v>
      </c>
      <c r="J14" s="45">
        <v>2.2000000000000001E-4</v>
      </c>
      <c r="K14" s="45">
        <v>2.2000000000000001E-4</v>
      </c>
      <c r="L14" s="45">
        <v>1E-4</v>
      </c>
      <c r="M14" s="45">
        <v>1E-4</v>
      </c>
      <c r="N14" s="45">
        <v>1E-4</v>
      </c>
      <c r="O14" s="45">
        <v>1E-4</v>
      </c>
      <c r="P14" s="45">
        <v>1E-4</v>
      </c>
      <c r="Q14" s="45">
        <v>2.7E-4</v>
      </c>
      <c r="R14" s="45">
        <v>2.7E-4</v>
      </c>
      <c r="S14" s="45">
        <v>2.7E-4</v>
      </c>
      <c r="T14" s="45">
        <v>2.7E-4</v>
      </c>
      <c r="U14" s="45">
        <v>2.7E-4</v>
      </c>
      <c r="V14" s="45">
        <v>4.2000000000000002E-4</v>
      </c>
      <c r="W14" s="45">
        <v>4.2000000000000002E-4</v>
      </c>
      <c r="X14" s="45">
        <v>4.2000000000000002E-4</v>
      </c>
      <c r="Y14" s="45">
        <v>4.2000000000000002E-4</v>
      </c>
      <c r="Z14" s="45">
        <v>4.2000000000000002E-4</v>
      </c>
      <c r="AA14" s="45">
        <v>4.8999999999999998E-4</v>
      </c>
      <c r="AB14" s="45">
        <v>4.8999999999999998E-4</v>
      </c>
      <c r="AC14" s="45">
        <v>4.8999999999999998E-4</v>
      </c>
      <c r="AD14" s="45">
        <v>4.8999999999999998E-4</v>
      </c>
      <c r="AE14" s="45">
        <v>4.8999999999999998E-4</v>
      </c>
      <c r="AF14" s="45">
        <v>5.1000000000000004E-4</v>
      </c>
      <c r="AG14" s="45">
        <v>5.1000000000000004E-4</v>
      </c>
      <c r="AH14" s="45">
        <v>5.1000000000000004E-4</v>
      </c>
      <c r="AI14" s="45">
        <v>5.1000000000000004E-4</v>
      </c>
      <c r="AJ14" s="45">
        <v>5.1000000000000004E-4</v>
      </c>
      <c r="AK14" s="45">
        <v>7.2999999999999996E-4</v>
      </c>
      <c r="AL14" s="45">
        <v>7.2999999999999996E-4</v>
      </c>
      <c r="AM14" s="45">
        <v>7.2999999999999996E-4</v>
      </c>
      <c r="AN14" s="45">
        <v>7.2999999999999996E-4</v>
      </c>
      <c r="AO14" s="45">
        <v>7.2999999999999996E-4</v>
      </c>
      <c r="AP14" s="45">
        <v>1.2999999999999999E-3</v>
      </c>
      <c r="AQ14" s="45">
        <v>1.2999999999999999E-3</v>
      </c>
      <c r="AR14" s="45">
        <v>1.2999999999999999E-3</v>
      </c>
      <c r="AS14" s="45">
        <v>1.2999999999999999E-3</v>
      </c>
      <c r="AT14" s="45">
        <v>1.2999999999999999E-3</v>
      </c>
      <c r="AU14" s="45">
        <v>2.2699999999999999E-3</v>
      </c>
      <c r="AV14" s="45">
        <v>2.2699999999999999E-3</v>
      </c>
      <c r="AW14" s="45">
        <v>2.2699999999999999E-3</v>
      </c>
      <c r="AX14" s="45">
        <v>2.2699999999999999E-3</v>
      </c>
      <c r="AY14" s="45">
        <v>2.2699999999999999E-3</v>
      </c>
      <c r="AZ14" s="45">
        <v>3.7699999999999999E-3</v>
      </c>
      <c r="BA14" s="45">
        <v>3.7699999999999999E-3</v>
      </c>
      <c r="BB14" s="45">
        <v>3.7699999999999999E-3</v>
      </c>
      <c r="BC14" s="45">
        <v>3.7699999999999999E-3</v>
      </c>
      <c r="BD14" s="45">
        <v>3.7699999999999999E-3</v>
      </c>
      <c r="BE14" s="45">
        <v>8.5000000000000006E-3</v>
      </c>
      <c r="BF14" s="45">
        <v>8.5000000000000006E-3</v>
      </c>
      <c r="BG14" s="45">
        <v>8.5000000000000006E-3</v>
      </c>
      <c r="BH14" s="45">
        <v>8.5000000000000006E-3</v>
      </c>
      <c r="BI14" s="45">
        <v>8.5000000000000006E-3</v>
      </c>
      <c r="BJ14" s="45">
        <v>9.3799999999999994E-3</v>
      </c>
      <c r="BK14" s="45">
        <v>9.3799999999999994E-3</v>
      </c>
      <c r="BL14" s="45">
        <v>9.3799999999999994E-3</v>
      </c>
      <c r="BM14" s="45">
        <v>9.3799999999999994E-3</v>
      </c>
      <c r="BN14" s="45">
        <v>9.3799999999999994E-3</v>
      </c>
      <c r="BO14" s="45">
        <v>2.4060000000000002E-2</v>
      </c>
      <c r="BP14" s="45">
        <v>2.4060000000000002E-2</v>
      </c>
      <c r="BQ14" s="45">
        <v>2.4060000000000002E-2</v>
      </c>
      <c r="BR14" s="45">
        <v>2.4060000000000002E-2</v>
      </c>
      <c r="BS14" s="45">
        <v>2.4060000000000002E-2</v>
      </c>
      <c r="BT14" s="45">
        <v>5.1839999999999997E-2</v>
      </c>
      <c r="BU14" s="45">
        <v>5.1839999999999997E-2</v>
      </c>
      <c r="BV14" s="45">
        <v>5.1839999999999997E-2</v>
      </c>
      <c r="BW14" s="45">
        <v>5.1839999999999997E-2</v>
      </c>
      <c r="BX14" s="45">
        <v>5.1839999999999997E-2</v>
      </c>
      <c r="BY14" s="45">
        <v>0.10116</v>
      </c>
      <c r="BZ14" s="45">
        <v>0.10116</v>
      </c>
      <c r="CA14" s="45">
        <v>0.10116</v>
      </c>
      <c r="CB14" s="45">
        <v>0.10116</v>
      </c>
      <c r="CC14" s="45">
        <v>0.10116</v>
      </c>
      <c r="CD14" s="45">
        <v>8.8059999999999999E-2</v>
      </c>
      <c r="CE14" s="45">
        <v>8.8059999999999999E-2</v>
      </c>
      <c r="CF14" s="45">
        <v>8.8059999999999999E-2</v>
      </c>
      <c r="CG14" s="45">
        <v>8.8059999999999999E-2</v>
      </c>
      <c r="CH14" s="45">
        <v>8.8059999999999999E-2</v>
      </c>
      <c r="CI14" s="45">
        <v>9.2700000000000005E-2</v>
      </c>
      <c r="CJ14" s="45">
        <v>9.2700000000000005E-2</v>
      </c>
      <c r="CK14" s="45">
        <v>9.2700000000000005E-2</v>
      </c>
      <c r="CL14" s="45">
        <v>9.2700000000000005E-2</v>
      </c>
      <c r="CM14" s="45">
        <v>9.2700000000000005E-2</v>
      </c>
      <c r="CN14" s="45">
        <v>0.11799999999999999</v>
      </c>
      <c r="CO14" s="45">
        <v>0.11799999999999999</v>
      </c>
      <c r="CP14" s="45">
        <v>0.11799999999999999</v>
      </c>
      <c r="CQ14" s="45">
        <v>0.11799999999999999</v>
      </c>
      <c r="CR14" s="45">
        <v>0.11799999999999999</v>
      </c>
      <c r="CS14" s="45">
        <v>0.18164</v>
      </c>
      <c r="CT14" s="45">
        <v>0.18164</v>
      </c>
      <c r="CU14" s="45">
        <v>0.18164</v>
      </c>
      <c r="CV14" s="45">
        <v>0.18164</v>
      </c>
      <c r="CW14" s="45">
        <v>0.18164</v>
      </c>
      <c r="CX14" s="45">
        <v>1</v>
      </c>
    </row>
    <row r="15" spans="1:102" ht="14.25" customHeight="1" x14ac:dyDescent="0.3">
      <c r="A15" s="45" t="s">
        <v>145</v>
      </c>
      <c r="B15" s="45">
        <v>3.9750000000000001E-2</v>
      </c>
      <c r="C15" s="45">
        <v>3.1700000000000001E-3</v>
      </c>
      <c r="D15" s="45">
        <v>3.1700000000000001E-3</v>
      </c>
      <c r="E15" s="45">
        <v>3.1700000000000001E-3</v>
      </c>
      <c r="F15" s="45">
        <v>3.1700000000000001E-3</v>
      </c>
      <c r="G15" s="45">
        <v>1.17E-3</v>
      </c>
      <c r="H15" s="45">
        <v>1.17E-3</v>
      </c>
      <c r="I15" s="45">
        <v>1.17E-3</v>
      </c>
      <c r="J15" s="45">
        <v>1.17E-3</v>
      </c>
      <c r="K15" s="45">
        <v>1.17E-3</v>
      </c>
      <c r="L15" s="45">
        <v>8.9999999999999998E-4</v>
      </c>
      <c r="M15" s="45">
        <v>8.9999999999999998E-4</v>
      </c>
      <c r="N15" s="45">
        <v>8.9999999999999998E-4</v>
      </c>
      <c r="O15" s="45">
        <v>8.9999999999999998E-4</v>
      </c>
      <c r="P15" s="45">
        <v>8.9999999999999998E-4</v>
      </c>
      <c r="Q15" s="45">
        <v>1.58E-3</v>
      </c>
      <c r="R15" s="45">
        <v>1.58E-3</v>
      </c>
      <c r="S15" s="45">
        <v>1.58E-3</v>
      </c>
      <c r="T15" s="45">
        <v>1.58E-3</v>
      </c>
      <c r="U15" s="45">
        <v>1.58E-3</v>
      </c>
      <c r="V15" s="45">
        <v>2.0400000000000001E-3</v>
      </c>
      <c r="W15" s="45">
        <v>2.0400000000000001E-3</v>
      </c>
      <c r="X15" s="45">
        <v>2.0400000000000001E-3</v>
      </c>
      <c r="Y15" s="45">
        <v>2.0400000000000001E-3</v>
      </c>
      <c r="Z15" s="45">
        <v>2.0400000000000001E-3</v>
      </c>
      <c r="AA15" s="45">
        <v>2.32E-3</v>
      </c>
      <c r="AB15" s="45">
        <v>2.32E-3</v>
      </c>
      <c r="AC15" s="45">
        <v>2.32E-3</v>
      </c>
      <c r="AD15" s="45">
        <v>2.32E-3</v>
      </c>
      <c r="AE15" s="45">
        <v>2.32E-3</v>
      </c>
      <c r="AF15" s="45">
        <v>2.8600000000000001E-3</v>
      </c>
      <c r="AG15" s="45">
        <v>2.8600000000000001E-3</v>
      </c>
      <c r="AH15" s="45">
        <v>2.8600000000000001E-3</v>
      </c>
      <c r="AI15" s="45">
        <v>2.8600000000000001E-3</v>
      </c>
      <c r="AJ15" s="45">
        <v>2.8600000000000001E-3</v>
      </c>
      <c r="AK15" s="45">
        <v>3.8500000000000001E-3</v>
      </c>
      <c r="AL15" s="45">
        <v>3.8500000000000001E-3</v>
      </c>
      <c r="AM15" s="45">
        <v>3.8500000000000001E-3</v>
      </c>
      <c r="AN15" s="45">
        <v>3.8500000000000001E-3</v>
      </c>
      <c r="AO15" s="45">
        <v>3.8500000000000001E-3</v>
      </c>
      <c r="AP15" s="45">
        <v>5.28E-3</v>
      </c>
      <c r="AQ15" s="45">
        <v>5.28E-3</v>
      </c>
      <c r="AR15" s="45">
        <v>5.28E-3</v>
      </c>
      <c r="AS15" s="45">
        <v>5.28E-3</v>
      </c>
      <c r="AT15" s="45">
        <v>5.28E-3</v>
      </c>
      <c r="AU15" s="45">
        <v>7.2899999999999996E-3</v>
      </c>
      <c r="AV15" s="45">
        <v>7.2899999999999996E-3</v>
      </c>
      <c r="AW15" s="45">
        <v>7.2899999999999996E-3</v>
      </c>
      <c r="AX15" s="45">
        <v>7.2899999999999996E-3</v>
      </c>
      <c r="AY15" s="45">
        <v>7.2899999999999996E-3</v>
      </c>
      <c r="AZ15" s="45">
        <v>1.0290000000000001E-2</v>
      </c>
      <c r="BA15" s="45">
        <v>1.0290000000000001E-2</v>
      </c>
      <c r="BB15" s="45">
        <v>1.0290000000000001E-2</v>
      </c>
      <c r="BC15" s="45">
        <v>1.0290000000000001E-2</v>
      </c>
      <c r="BD15" s="45">
        <v>1.0290000000000001E-2</v>
      </c>
      <c r="BE15" s="45">
        <v>1.4710000000000001E-2</v>
      </c>
      <c r="BF15" s="45">
        <v>1.4710000000000001E-2</v>
      </c>
      <c r="BG15" s="45">
        <v>1.4710000000000001E-2</v>
      </c>
      <c r="BH15" s="45">
        <v>1.4710000000000001E-2</v>
      </c>
      <c r="BI15" s="45">
        <v>1.4710000000000001E-2</v>
      </c>
      <c r="BJ15" s="45">
        <v>2.1129999999999999E-2</v>
      </c>
      <c r="BK15" s="45">
        <v>2.1129999999999999E-2</v>
      </c>
      <c r="BL15" s="45">
        <v>2.1129999999999999E-2</v>
      </c>
      <c r="BM15" s="45">
        <v>2.1129999999999999E-2</v>
      </c>
      <c r="BN15" s="45">
        <v>2.1129999999999999E-2</v>
      </c>
      <c r="BO15" s="45">
        <v>3.2390000000000002E-2</v>
      </c>
      <c r="BP15" s="45">
        <v>3.2390000000000002E-2</v>
      </c>
      <c r="BQ15" s="45">
        <v>3.2390000000000002E-2</v>
      </c>
      <c r="BR15" s="45">
        <v>3.2390000000000002E-2</v>
      </c>
      <c r="BS15" s="45">
        <v>3.2390000000000002E-2</v>
      </c>
      <c r="BT15" s="45">
        <v>5.1659999999999998E-2</v>
      </c>
      <c r="BU15" s="45">
        <v>5.1659999999999998E-2</v>
      </c>
      <c r="BV15" s="45">
        <v>5.1659999999999998E-2</v>
      </c>
      <c r="BW15" s="45">
        <v>5.1659999999999998E-2</v>
      </c>
      <c r="BX15" s="45">
        <v>5.1659999999999998E-2</v>
      </c>
      <c r="BY15" s="45">
        <v>8.1790000000000002E-2</v>
      </c>
      <c r="BZ15" s="45">
        <v>8.1790000000000002E-2</v>
      </c>
      <c r="CA15" s="45">
        <v>8.1790000000000002E-2</v>
      </c>
      <c r="CB15" s="45">
        <v>8.1790000000000002E-2</v>
      </c>
      <c r="CC15" s="45">
        <v>8.1790000000000002E-2</v>
      </c>
      <c r="CD15" s="45">
        <v>0.12942000000000001</v>
      </c>
      <c r="CE15" s="45">
        <v>0.12942000000000001</v>
      </c>
      <c r="CF15" s="45">
        <v>0.12942000000000001</v>
      </c>
      <c r="CG15" s="45">
        <v>0.12942000000000001</v>
      </c>
      <c r="CH15" s="45">
        <v>0.12942000000000001</v>
      </c>
      <c r="CI15" s="45">
        <v>0.19744</v>
      </c>
      <c r="CJ15" s="45">
        <v>0.19744</v>
      </c>
      <c r="CK15" s="45">
        <v>0.19744</v>
      </c>
      <c r="CL15" s="45">
        <v>0.19744</v>
      </c>
      <c r="CM15" s="45">
        <v>0.19744</v>
      </c>
      <c r="CN15" s="45">
        <v>0.29038999999999998</v>
      </c>
      <c r="CO15" s="45">
        <v>0.29038999999999998</v>
      </c>
      <c r="CP15" s="45">
        <v>0.29038999999999998</v>
      </c>
      <c r="CQ15" s="45">
        <v>0.29038999999999998</v>
      </c>
      <c r="CR15" s="45">
        <v>0.29038999999999998</v>
      </c>
      <c r="CS15" s="45">
        <v>0.41176000000000001</v>
      </c>
      <c r="CT15" s="45">
        <v>0.41176000000000001</v>
      </c>
      <c r="CU15" s="45">
        <v>0.41176000000000001</v>
      </c>
      <c r="CV15" s="45">
        <v>0.41176000000000001</v>
      </c>
      <c r="CW15" s="45">
        <v>0.41176000000000001</v>
      </c>
      <c r="CX15" s="45">
        <v>1</v>
      </c>
    </row>
    <row r="16" spans="1:102" ht="14.25" customHeight="1" x14ac:dyDescent="0.3">
      <c r="A16" s="45" t="s">
        <v>148</v>
      </c>
      <c r="B16" s="45">
        <v>9.5399999999999999E-3</v>
      </c>
      <c r="C16" s="45">
        <v>3.1E-4</v>
      </c>
      <c r="D16" s="45">
        <v>3.1E-4</v>
      </c>
      <c r="E16" s="45">
        <v>3.1E-4</v>
      </c>
      <c r="F16" s="45">
        <v>3.1E-4</v>
      </c>
      <c r="G16" s="45">
        <v>1.8000000000000001E-4</v>
      </c>
      <c r="H16" s="45">
        <v>1.8000000000000001E-4</v>
      </c>
      <c r="I16" s="45">
        <v>1.8000000000000001E-4</v>
      </c>
      <c r="J16" s="45">
        <v>1.8000000000000001E-4</v>
      </c>
      <c r="K16" s="45">
        <v>1.8000000000000001E-4</v>
      </c>
      <c r="L16" s="45">
        <v>1E-4</v>
      </c>
      <c r="M16" s="45">
        <v>1E-4</v>
      </c>
      <c r="N16" s="45">
        <v>1E-4</v>
      </c>
      <c r="O16" s="45">
        <v>1E-4</v>
      </c>
      <c r="P16" s="45">
        <v>1E-4</v>
      </c>
      <c r="Q16" s="45">
        <v>3.2000000000000003E-4</v>
      </c>
      <c r="R16" s="45">
        <v>3.2000000000000003E-4</v>
      </c>
      <c r="S16" s="45">
        <v>3.2000000000000003E-4</v>
      </c>
      <c r="T16" s="45">
        <v>3.2000000000000003E-4</v>
      </c>
      <c r="U16" s="45">
        <v>3.2000000000000003E-4</v>
      </c>
      <c r="V16" s="45">
        <v>5.5999999999999995E-4</v>
      </c>
      <c r="W16" s="45">
        <v>5.5999999999999995E-4</v>
      </c>
      <c r="X16" s="45">
        <v>5.5999999999999995E-4</v>
      </c>
      <c r="Y16" s="45">
        <v>5.5999999999999995E-4</v>
      </c>
      <c r="Z16" s="45">
        <v>5.5999999999999995E-4</v>
      </c>
      <c r="AA16" s="45">
        <v>4.2000000000000002E-4</v>
      </c>
      <c r="AB16" s="45">
        <v>4.2000000000000002E-4</v>
      </c>
      <c r="AC16" s="45">
        <v>4.2000000000000002E-4</v>
      </c>
      <c r="AD16" s="45">
        <v>4.2000000000000002E-4</v>
      </c>
      <c r="AE16" s="45">
        <v>4.2000000000000002E-4</v>
      </c>
      <c r="AF16" s="45">
        <v>1.3600000000000001E-3</v>
      </c>
      <c r="AG16" s="45">
        <v>1.3600000000000001E-3</v>
      </c>
      <c r="AH16" s="45">
        <v>1.3600000000000001E-3</v>
      </c>
      <c r="AI16" s="45">
        <v>1.3600000000000001E-3</v>
      </c>
      <c r="AJ16" s="45">
        <v>1.3600000000000001E-3</v>
      </c>
      <c r="AK16" s="45">
        <v>1.31E-3</v>
      </c>
      <c r="AL16" s="45">
        <v>1.31E-3</v>
      </c>
      <c r="AM16" s="45">
        <v>1.31E-3</v>
      </c>
      <c r="AN16" s="45">
        <v>1.31E-3</v>
      </c>
      <c r="AO16" s="45">
        <v>1.31E-3</v>
      </c>
      <c r="AP16" s="45">
        <v>1.7700000000000001E-3</v>
      </c>
      <c r="AQ16" s="45">
        <v>1.7700000000000001E-3</v>
      </c>
      <c r="AR16" s="45">
        <v>1.7700000000000001E-3</v>
      </c>
      <c r="AS16" s="45">
        <v>1.7700000000000001E-3</v>
      </c>
      <c r="AT16" s="45">
        <v>1.7700000000000001E-3</v>
      </c>
      <c r="AU16" s="45">
        <v>2.5999999999999999E-3</v>
      </c>
      <c r="AV16" s="45">
        <v>2.5999999999999999E-3</v>
      </c>
      <c r="AW16" s="45">
        <v>2.5999999999999999E-3</v>
      </c>
      <c r="AX16" s="45">
        <v>2.5999999999999999E-3</v>
      </c>
      <c r="AY16" s="45">
        <v>2.5999999999999999E-3</v>
      </c>
      <c r="AZ16" s="45">
        <v>3.2000000000000002E-3</v>
      </c>
      <c r="BA16" s="45">
        <v>3.2000000000000002E-3</v>
      </c>
      <c r="BB16" s="45">
        <v>3.2000000000000002E-3</v>
      </c>
      <c r="BC16" s="45">
        <v>3.2000000000000002E-3</v>
      </c>
      <c r="BD16" s="45">
        <v>3.2000000000000002E-3</v>
      </c>
      <c r="BE16" s="45">
        <v>5.2599999999999999E-3</v>
      </c>
      <c r="BF16" s="45">
        <v>5.2599999999999999E-3</v>
      </c>
      <c r="BG16" s="45">
        <v>5.2599999999999999E-3</v>
      </c>
      <c r="BH16" s="45">
        <v>5.2599999999999999E-3</v>
      </c>
      <c r="BI16" s="45">
        <v>5.2599999999999999E-3</v>
      </c>
      <c r="BJ16" s="45">
        <v>1.0330000000000001E-2</v>
      </c>
      <c r="BK16" s="45">
        <v>1.0330000000000001E-2</v>
      </c>
      <c r="BL16" s="45">
        <v>1.0330000000000001E-2</v>
      </c>
      <c r="BM16" s="45">
        <v>1.0330000000000001E-2</v>
      </c>
      <c r="BN16" s="45">
        <v>1.0330000000000001E-2</v>
      </c>
      <c r="BO16" s="45">
        <v>1.401E-2</v>
      </c>
      <c r="BP16" s="45">
        <v>1.401E-2</v>
      </c>
      <c r="BQ16" s="45">
        <v>1.401E-2</v>
      </c>
      <c r="BR16" s="45">
        <v>1.401E-2</v>
      </c>
      <c r="BS16" s="45">
        <v>1.401E-2</v>
      </c>
      <c r="BT16" s="45">
        <v>2.094E-2</v>
      </c>
      <c r="BU16" s="45">
        <v>2.094E-2</v>
      </c>
      <c r="BV16" s="45">
        <v>2.094E-2</v>
      </c>
      <c r="BW16" s="45">
        <v>2.094E-2</v>
      </c>
      <c r="BX16" s="45">
        <v>2.094E-2</v>
      </c>
      <c r="BY16" s="45">
        <v>3.9530000000000003E-2</v>
      </c>
      <c r="BZ16" s="45">
        <v>3.9530000000000003E-2</v>
      </c>
      <c r="CA16" s="45">
        <v>3.9530000000000003E-2</v>
      </c>
      <c r="CB16" s="45">
        <v>3.9530000000000003E-2</v>
      </c>
      <c r="CC16" s="45">
        <v>3.9530000000000003E-2</v>
      </c>
      <c r="CD16" s="45">
        <v>6.2979999999999994E-2</v>
      </c>
      <c r="CE16" s="45">
        <v>6.2979999999999994E-2</v>
      </c>
      <c r="CF16" s="45">
        <v>6.2979999999999994E-2</v>
      </c>
      <c r="CG16" s="45">
        <v>6.2979999999999994E-2</v>
      </c>
      <c r="CH16" s="45">
        <v>6.2979999999999994E-2</v>
      </c>
      <c r="CI16" s="45">
        <v>0.10086000000000001</v>
      </c>
      <c r="CJ16" s="45">
        <v>0.10086000000000001</v>
      </c>
      <c r="CK16" s="45">
        <v>0.10086000000000001</v>
      </c>
      <c r="CL16" s="45">
        <v>0.10086000000000001</v>
      </c>
      <c r="CM16" s="45">
        <v>0.10086000000000001</v>
      </c>
      <c r="CN16" s="45">
        <v>0.16238</v>
      </c>
      <c r="CO16" s="45">
        <v>0.16238</v>
      </c>
      <c r="CP16" s="45">
        <v>0.16238</v>
      </c>
      <c r="CQ16" s="45">
        <v>0.16238</v>
      </c>
      <c r="CR16" s="45">
        <v>0.16238</v>
      </c>
      <c r="CS16" s="45">
        <v>0.26282</v>
      </c>
      <c r="CT16" s="45">
        <v>0.26282</v>
      </c>
      <c r="CU16" s="45">
        <v>0.26282</v>
      </c>
      <c r="CV16" s="45">
        <v>0.26282</v>
      </c>
      <c r="CW16" s="45">
        <v>0.26282</v>
      </c>
      <c r="CX16" s="45">
        <v>1</v>
      </c>
    </row>
    <row r="17" spans="1:102" ht="14.25" customHeight="1" x14ac:dyDescent="0.3">
      <c r="A17" s="45" t="s">
        <v>150</v>
      </c>
      <c r="B17" s="45">
        <v>8.7799999999999996E-3</v>
      </c>
      <c r="C17" s="45">
        <v>2.7999999999999998E-4</v>
      </c>
      <c r="D17" s="45">
        <v>2.7999999999999998E-4</v>
      </c>
      <c r="E17" s="45">
        <v>2.7999999999999998E-4</v>
      </c>
      <c r="F17" s="45">
        <v>2.7999999999999998E-4</v>
      </c>
      <c r="G17" s="45">
        <v>1.2999999999999999E-4</v>
      </c>
      <c r="H17" s="45">
        <v>1.2999999999999999E-4</v>
      </c>
      <c r="I17" s="45">
        <v>1.2999999999999999E-4</v>
      </c>
      <c r="J17" s="45">
        <v>1.2999999999999999E-4</v>
      </c>
      <c r="K17" s="45">
        <v>1.2999999999999999E-4</v>
      </c>
      <c r="L17" s="45">
        <v>1.3999999999999999E-4</v>
      </c>
      <c r="M17" s="45">
        <v>1.3999999999999999E-4</v>
      </c>
      <c r="N17" s="45">
        <v>1.3999999999999999E-4</v>
      </c>
      <c r="O17" s="45">
        <v>1.3999999999999999E-4</v>
      </c>
      <c r="P17" s="45">
        <v>1.3999999999999999E-4</v>
      </c>
      <c r="Q17" s="45">
        <v>2.9E-4</v>
      </c>
      <c r="R17" s="45">
        <v>2.9E-4</v>
      </c>
      <c r="S17" s="45">
        <v>2.9E-4</v>
      </c>
      <c r="T17" s="45">
        <v>2.9E-4</v>
      </c>
      <c r="U17" s="45">
        <v>2.9E-4</v>
      </c>
      <c r="V17" s="45">
        <v>4.4999999999999999E-4</v>
      </c>
      <c r="W17" s="45">
        <v>4.4999999999999999E-4</v>
      </c>
      <c r="X17" s="45">
        <v>4.4999999999999999E-4</v>
      </c>
      <c r="Y17" s="45">
        <v>4.4999999999999999E-4</v>
      </c>
      <c r="Z17" s="45">
        <v>4.4999999999999999E-4</v>
      </c>
      <c r="AA17" s="45">
        <v>7.7999999999999999E-4</v>
      </c>
      <c r="AB17" s="45">
        <v>7.7999999999999999E-4</v>
      </c>
      <c r="AC17" s="45">
        <v>7.7999999999999999E-4</v>
      </c>
      <c r="AD17" s="45">
        <v>7.7999999999999999E-4</v>
      </c>
      <c r="AE17" s="45">
        <v>7.7999999999999999E-4</v>
      </c>
      <c r="AF17" s="45">
        <v>1.1000000000000001E-3</v>
      </c>
      <c r="AG17" s="45">
        <v>1.1000000000000001E-3</v>
      </c>
      <c r="AH17" s="45">
        <v>1.1000000000000001E-3</v>
      </c>
      <c r="AI17" s="45">
        <v>1.1000000000000001E-3</v>
      </c>
      <c r="AJ17" s="45">
        <v>1.1000000000000001E-3</v>
      </c>
      <c r="AK17" s="45">
        <v>1.6999999999999999E-3</v>
      </c>
      <c r="AL17" s="45">
        <v>1.6999999999999999E-3</v>
      </c>
      <c r="AM17" s="45">
        <v>1.6999999999999999E-3</v>
      </c>
      <c r="AN17" s="45">
        <v>1.6999999999999999E-3</v>
      </c>
      <c r="AO17" s="45">
        <v>1.6999999999999999E-3</v>
      </c>
      <c r="AP17" s="45">
        <v>2.31E-3</v>
      </c>
      <c r="AQ17" s="45">
        <v>2.31E-3</v>
      </c>
      <c r="AR17" s="45">
        <v>2.31E-3</v>
      </c>
      <c r="AS17" s="45">
        <v>2.31E-3</v>
      </c>
      <c r="AT17" s="45">
        <v>2.31E-3</v>
      </c>
      <c r="AU17" s="45">
        <v>3.5500000000000002E-3</v>
      </c>
      <c r="AV17" s="45">
        <v>3.5500000000000002E-3</v>
      </c>
      <c r="AW17" s="45">
        <v>3.5500000000000002E-3</v>
      </c>
      <c r="AX17" s="45">
        <v>3.5500000000000002E-3</v>
      </c>
      <c r="AY17" s="45">
        <v>3.5500000000000002E-3</v>
      </c>
      <c r="AZ17" s="45">
        <v>5.7600000000000004E-3</v>
      </c>
      <c r="BA17" s="45">
        <v>5.7600000000000004E-3</v>
      </c>
      <c r="BB17" s="45">
        <v>5.7600000000000004E-3</v>
      </c>
      <c r="BC17" s="45">
        <v>5.7600000000000004E-3</v>
      </c>
      <c r="BD17" s="45">
        <v>5.7600000000000004E-3</v>
      </c>
      <c r="BE17" s="45">
        <v>8.8500000000000002E-3</v>
      </c>
      <c r="BF17" s="45">
        <v>8.8500000000000002E-3</v>
      </c>
      <c r="BG17" s="45">
        <v>8.8500000000000002E-3</v>
      </c>
      <c r="BH17" s="45">
        <v>8.8500000000000002E-3</v>
      </c>
      <c r="BI17" s="45">
        <v>8.8500000000000002E-3</v>
      </c>
      <c r="BJ17" s="45">
        <v>1.375E-2</v>
      </c>
      <c r="BK17" s="45">
        <v>1.375E-2</v>
      </c>
      <c r="BL17" s="45">
        <v>1.375E-2</v>
      </c>
      <c r="BM17" s="45">
        <v>1.375E-2</v>
      </c>
      <c r="BN17" s="45">
        <v>1.375E-2</v>
      </c>
      <c r="BO17" s="45">
        <v>1.9609999999999999E-2</v>
      </c>
      <c r="BP17" s="45">
        <v>1.9609999999999999E-2</v>
      </c>
      <c r="BQ17" s="45">
        <v>1.9609999999999999E-2</v>
      </c>
      <c r="BR17" s="45">
        <v>1.9609999999999999E-2</v>
      </c>
      <c r="BS17" s="45">
        <v>1.9609999999999999E-2</v>
      </c>
      <c r="BT17" s="45">
        <v>3.1629999999999998E-2</v>
      </c>
      <c r="BU17" s="45">
        <v>3.1629999999999998E-2</v>
      </c>
      <c r="BV17" s="45">
        <v>3.1629999999999998E-2</v>
      </c>
      <c r="BW17" s="45">
        <v>3.1629999999999998E-2</v>
      </c>
      <c r="BX17" s="45">
        <v>3.1629999999999998E-2</v>
      </c>
      <c r="BY17" s="45">
        <v>5.4190000000000002E-2</v>
      </c>
      <c r="BZ17" s="45">
        <v>5.4190000000000002E-2</v>
      </c>
      <c r="CA17" s="45">
        <v>5.4190000000000002E-2</v>
      </c>
      <c r="CB17" s="45">
        <v>5.4190000000000002E-2</v>
      </c>
      <c r="CC17" s="45">
        <v>5.4190000000000002E-2</v>
      </c>
      <c r="CD17" s="45">
        <v>9.3649999999999997E-2</v>
      </c>
      <c r="CE17" s="45">
        <v>9.3649999999999997E-2</v>
      </c>
      <c r="CF17" s="45">
        <v>9.3649999999999997E-2</v>
      </c>
      <c r="CG17" s="45">
        <v>9.3649999999999997E-2</v>
      </c>
      <c r="CH17" s="45">
        <v>9.3649999999999997E-2</v>
      </c>
      <c r="CI17" s="45">
        <v>0.15443000000000001</v>
      </c>
      <c r="CJ17" s="45">
        <v>0.15443000000000001</v>
      </c>
      <c r="CK17" s="45">
        <v>0.15443000000000001</v>
      </c>
      <c r="CL17" s="45">
        <v>0.15443000000000001</v>
      </c>
      <c r="CM17" s="45">
        <v>0.15443000000000001</v>
      </c>
      <c r="CN17" s="45">
        <v>0.24296999999999999</v>
      </c>
      <c r="CO17" s="45">
        <v>0.24296999999999999</v>
      </c>
      <c r="CP17" s="45">
        <v>0.24296999999999999</v>
      </c>
      <c r="CQ17" s="45">
        <v>0.24296999999999999</v>
      </c>
      <c r="CR17" s="45">
        <v>0.24296999999999999</v>
      </c>
      <c r="CS17" s="45">
        <v>0.36475999999999997</v>
      </c>
      <c r="CT17" s="45">
        <v>0.36475999999999997</v>
      </c>
      <c r="CU17" s="45">
        <v>0.36475999999999997</v>
      </c>
      <c r="CV17" s="45">
        <v>0.36475999999999997</v>
      </c>
      <c r="CW17" s="45">
        <v>0.36475999999999997</v>
      </c>
      <c r="CX17" s="45">
        <v>1</v>
      </c>
    </row>
    <row r="18" spans="1:102" ht="14.25" customHeight="1" x14ac:dyDescent="0.3">
      <c r="A18" s="45" t="s">
        <v>152</v>
      </c>
      <c r="B18" s="45">
        <v>9.7912499999999996E-3</v>
      </c>
      <c r="C18" s="45">
        <v>3.5649999999999999E-4</v>
      </c>
      <c r="D18" s="45">
        <v>3.5649999999999999E-4</v>
      </c>
      <c r="E18" s="45">
        <v>3.5649999999999999E-4</v>
      </c>
      <c r="F18" s="45">
        <v>3.5649999999999999E-4</v>
      </c>
      <c r="G18" s="45">
        <v>1.7899999999999999E-4</v>
      </c>
      <c r="H18" s="45">
        <v>1.7899999999999999E-4</v>
      </c>
      <c r="I18" s="45">
        <v>1.7899999999999999E-4</v>
      </c>
      <c r="J18" s="45">
        <v>1.7899999999999999E-4</v>
      </c>
      <c r="K18" s="45">
        <v>1.7899999999999999E-4</v>
      </c>
      <c r="L18" s="45">
        <v>1.8075E-4</v>
      </c>
      <c r="M18" s="45">
        <v>1.8075E-4</v>
      </c>
      <c r="N18" s="45">
        <v>1.8075E-4</v>
      </c>
      <c r="O18" s="45">
        <v>1.8075E-4</v>
      </c>
      <c r="P18" s="45">
        <v>1.8075E-4</v>
      </c>
      <c r="Q18" s="45">
        <v>3.0775000000000003E-4</v>
      </c>
      <c r="R18" s="45">
        <v>3.0775000000000003E-4</v>
      </c>
      <c r="S18" s="45">
        <v>3.0775000000000003E-4</v>
      </c>
      <c r="T18" s="45">
        <v>3.0775000000000003E-4</v>
      </c>
      <c r="U18" s="45">
        <v>3.0775000000000003E-4</v>
      </c>
      <c r="V18" s="45">
        <v>4.2025E-4</v>
      </c>
      <c r="W18" s="45">
        <v>4.2025E-4</v>
      </c>
      <c r="X18" s="45">
        <v>4.2025E-4</v>
      </c>
      <c r="Y18" s="45">
        <v>4.2025E-4</v>
      </c>
      <c r="Z18" s="45">
        <v>4.2025E-4</v>
      </c>
      <c r="AA18" s="45">
        <v>5.2674999999999998E-4</v>
      </c>
      <c r="AB18" s="45">
        <v>5.2674999999999998E-4</v>
      </c>
      <c r="AC18" s="45">
        <v>5.2674999999999998E-4</v>
      </c>
      <c r="AD18" s="45">
        <v>5.2674999999999998E-4</v>
      </c>
      <c r="AE18" s="45">
        <v>5.2674999999999998E-4</v>
      </c>
      <c r="AF18" s="45">
        <v>7.3850000000000001E-4</v>
      </c>
      <c r="AG18" s="45">
        <v>7.3850000000000001E-4</v>
      </c>
      <c r="AH18" s="45">
        <v>7.3850000000000001E-4</v>
      </c>
      <c r="AI18" s="45">
        <v>7.3850000000000001E-4</v>
      </c>
      <c r="AJ18" s="45">
        <v>7.3850000000000001E-4</v>
      </c>
      <c r="AK18" s="45">
        <v>1.0690000000000001E-3</v>
      </c>
      <c r="AL18" s="45">
        <v>1.0690000000000001E-3</v>
      </c>
      <c r="AM18" s="45">
        <v>1.0690000000000001E-3</v>
      </c>
      <c r="AN18" s="45">
        <v>1.0690000000000001E-3</v>
      </c>
      <c r="AO18" s="45">
        <v>1.0690000000000001E-3</v>
      </c>
      <c r="AP18" s="45">
        <v>1.622E-3</v>
      </c>
      <c r="AQ18" s="45">
        <v>1.622E-3</v>
      </c>
      <c r="AR18" s="45">
        <v>1.622E-3</v>
      </c>
      <c r="AS18" s="45">
        <v>1.622E-3</v>
      </c>
      <c r="AT18" s="45">
        <v>1.622E-3</v>
      </c>
      <c r="AU18" s="45">
        <v>2.5685E-3</v>
      </c>
      <c r="AV18" s="45">
        <v>2.5685E-3</v>
      </c>
      <c r="AW18" s="45">
        <v>2.5685E-3</v>
      </c>
      <c r="AX18" s="45">
        <v>2.5685E-3</v>
      </c>
      <c r="AY18" s="45">
        <v>2.5685E-3</v>
      </c>
      <c r="AZ18" s="45">
        <v>4.117E-3</v>
      </c>
      <c r="BA18" s="45">
        <v>4.117E-3</v>
      </c>
      <c r="BB18" s="45">
        <v>4.117E-3</v>
      </c>
      <c r="BC18" s="45">
        <v>4.117E-3</v>
      </c>
      <c r="BD18" s="45">
        <v>4.117E-3</v>
      </c>
      <c r="BE18" s="45">
        <v>6.4475000000000001E-3</v>
      </c>
      <c r="BF18" s="45">
        <v>6.4475000000000001E-3</v>
      </c>
      <c r="BG18" s="45">
        <v>6.4475000000000001E-3</v>
      </c>
      <c r="BH18" s="45">
        <v>6.4475000000000001E-3</v>
      </c>
      <c r="BI18" s="45">
        <v>6.4475000000000001E-3</v>
      </c>
      <c r="BJ18" s="45">
        <v>9.7327500000000001E-3</v>
      </c>
      <c r="BK18" s="45">
        <v>9.7327500000000001E-3</v>
      </c>
      <c r="BL18" s="45">
        <v>9.7327500000000001E-3</v>
      </c>
      <c r="BM18" s="45">
        <v>9.7327500000000001E-3</v>
      </c>
      <c r="BN18" s="45">
        <v>9.7327500000000001E-3</v>
      </c>
      <c r="BO18" s="45">
        <v>1.5950249999999999E-2</v>
      </c>
      <c r="BP18" s="45">
        <v>1.5950249999999999E-2</v>
      </c>
      <c r="BQ18" s="45">
        <v>1.5950249999999999E-2</v>
      </c>
      <c r="BR18" s="45">
        <v>1.5950249999999999E-2</v>
      </c>
      <c r="BS18" s="45">
        <v>1.5950249999999999E-2</v>
      </c>
      <c r="BT18" s="45">
        <v>2.6643500000000001E-2</v>
      </c>
      <c r="BU18" s="45">
        <v>2.6643500000000001E-2</v>
      </c>
      <c r="BV18" s="45">
        <v>2.6643500000000001E-2</v>
      </c>
      <c r="BW18" s="45">
        <v>2.6643500000000001E-2</v>
      </c>
      <c r="BX18" s="45">
        <v>2.6643500000000001E-2</v>
      </c>
      <c r="BY18" s="45">
        <v>4.6877250000000002E-2</v>
      </c>
      <c r="BZ18" s="45">
        <v>4.6877250000000002E-2</v>
      </c>
      <c r="CA18" s="45">
        <v>4.6877250000000002E-2</v>
      </c>
      <c r="CB18" s="45">
        <v>4.6877250000000002E-2</v>
      </c>
      <c r="CC18" s="45">
        <v>4.6877250000000002E-2</v>
      </c>
      <c r="CD18" s="45">
        <v>8.3014249999999998E-2</v>
      </c>
      <c r="CE18" s="45">
        <v>8.3014249999999998E-2</v>
      </c>
      <c r="CF18" s="45">
        <v>8.3014249999999998E-2</v>
      </c>
      <c r="CG18" s="45">
        <v>8.3014249999999998E-2</v>
      </c>
      <c r="CH18" s="45">
        <v>8.3014249999999998E-2</v>
      </c>
      <c r="CI18" s="45">
        <v>0.14132575</v>
      </c>
      <c r="CJ18" s="45">
        <v>0.14132575</v>
      </c>
      <c r="CK18" s="45">
        <v>0.14132575</v>
      </c>
      <c r="CL18" s="45">
        <v>0.14132575</v>
      </c>
      <c r="CM18" s="45">
        <v>0.14132575</v>
      </c>
      <c r="CN18" s="45">
        <v>0.22859225</v>
      </c>
      <c r="CO18" s="45">
        <v>0.22859225</v>
      </c>
      <c r="CP18" s="45">
        <v>0.22859225</v>
      </c>
      <c r="CQ18" s="45">
        <v>0.22859225</v>
      </c>
      <c r="CR18" s="45">
        <v>0.22859225</v>
      </c>
      <c r="CS18" s="45">
        <v>0.34928749999999997</v>
      </c>
      <c r="CT18" s="45">
        <v>0.34928749999999997</v>
      </c>
      <c r="CU18" s="45">
        <v>0.34928749999999997</v>
      </c>
      <c r="CV18" s="45">
        <v>0.34928749999999997</v>
      </c>
      <c r="CW18" s="45">
        <v>0.34928749999999997</v>
      </c>
      <c r="CX18" s="45">
        <v>1</v>
      </c>
    </row>
    <row r="19" spans="1:102" ht="14.25" customHeight="1" x14ac:dyDescent="0.3">
      <c r="A19" s="45" t="s">
        <v>154</v>
      </c>
      <c r="B19" s="45">
        <v>1.46E-2</v>
      </c>
      <c r="C19" s="45">
        <v>4.2000000000000002E-4</v>
      </c>
      <c r="D19" s="45">
        <v>4.2000000000000002E-4</v>
      </c>
      <c r="E19" s="45">
        <v>4.2000000000000002E-4</v>
      </c>
      <c r="F19" s="45">
        <v>4.2000000000000002E-4</v>
      </c>
      <c r="G19" s="45">
        <v>2.4000000000000001E-4</v>
      </c>
      <c r="H19" s="45">
        <v>2.4000000000000001E-4</v>
      </c>
      <c r="I19" s="45">
        <v>2.4000000000000001E-4</v>
      </c>
      <c r="J19" s="45">
        <v>2.4000000000000001E-4</v>
      </c>
      <c r="K19" s="45">
        <v>2.4000000000000001E-4</v>
      </c>
      <c r="L19" s="45">
        <v>3.2000000000000003E-4</v>
      </c>
      <c r="M19" s="45">
        <v>3.2000000000000003E-4</v>
      </c>
      <c r="N19" s="45">
        <v>3.2000000000000003E-4</v>
      </c>
      <c r="O19" s="45">
        <v>3.2000000000000003E-4</v>
      </c>
      <c r="P19" s="45">
        <v>3.2000000000000003E-4</v>
      </c>
      <c r="Q19" s="45">
        <v>7.2999999999999996E-4</v>
      </c>
      <c r="R19" s="45">
        <v>7.2999999999999996E-4</v>
      </c>
      <c r="S19" s="45">
        <v>7.2999999999999996E-4</v>
      </c>
      <c r="T19" s="45">
        <v>7.2999999999999996E-4</v>
      </c>
      <c r="U19" s="45">
        <v>7.2999999999999996E-4</v>
      </c>
      <c r="V19" s="45">
        <v>9.2000000000000003E-4</v>
      </c>
      <c r="W19" s="45">
        <v>9.2000000000000003E-4</v>
      </c>
      <c r="X19" s="45">
        <v>9.2000000000000003E-4</v>
      </c>
      <c r="Y19" s="45">
        <v>9.2000000000000003E-4</v>
      </c>
      <c r="Z19" s="45">
        <v>9.2000000000000003E-4</v>
      </c>
      <c r="AA19" s="45">
        <v>8.4999999999999995E-4</v>
      </c>
      <c r="AB19" s="45">
        <v>8.4999999999999995E-4</v>
      </c>
      <c r="AC19" s="45">
        <v>8.4999999999999995E-4</v>
      </c>
      <c r="AD19" s="45">
        <v>8.4999999999999995E-4</v>
      </c>
      <c r="AE19" s="45">
        <v>8.4999999999999995E-4</v>
      </c>
      <c r="AF19" s="45">
        <v>1.64E-3</v>
      </c>
      <c r="AG19" s="45">
        <v>1.64E-3</v>
      </c>
      <c r="AH19" s="45">
        <v>1.64E-3</v>
      </c>
      <c r="AI19" s="45">
        <v>1.64E-3</v>
      </c>
      <c r="AJ19" s="45">
        <v>1.64E-3</v>
      </c>
      <c r="AK19" s="45">
        <v>1.89E-3</v>
      </c>
      <c r="AL19" s="45">
        <v>1.89E-3</v>
      </c>
      <c r="AM19" s="45">
        <v>1.89E-3</v>
      </c>
      <c r="AN19" s="45">
        <v>1.89E-3</v>
      </c>
      <c r="AO19" s="45">
        <v>1.89E-3</v>
      </c>
      <c r="AP19" s="45">
        <v>2.2200000000000002E-3</v>
      </c>
      <c r="AQ19" s="45">
        <v>2.2200000000000002E-3</v>
      </c>
      <c r="AR19" s="45">
        <v>2.2200000000000002E-3</v>
      </c>
      <c r="AS19" s="45">
        <v>2.2200000000000002E-3</v>
      </c>
      <c r="AT19" s="45">
        <v>2.2200000000000002E-3</v>
      </c>
      <c r="AU19" s="45">
        <v>3.9500000000000004E-3</v>
      </c>
      <c r="AV19" s="45">
        <v>3.9500000000000004E-3</v>
      </c>
      <c r="AW19" s="45">
        <v>3.9500000000000004E-3</v>
      </c>
      <c r="AX19" s="45">
        <v>3.9500000000000004E-3</v>
      </c>
      <c r="AY19" s="45">
        <v>3.9500000000000004E-3</v>
      </c>
      <c r="AZ19" s="45">
        <v>7.1300000000000001E-3</v>
      </c>
      <c r="BA19" s="45">
        <v>7.1300000000000001E-3</v>
      </c>
      <c r="BB19" s="45">
        <v>7.1300000000000001E-3</v>
      </c>
      <c r="BC19" s="45">
        <v>7.1300000000000001E-3</v>
      </c>
      <c r="BD19" s="45">
        <v>7.1300000000000001E-3</v>
      </c>
      <c r="BE19" s="45">
        <v>8.2299999999999995E-3</v>
      </c>
      <c r="BF19" s="45">
        <v>8.2299999999999995E-3</v>
      </c>
      <c r="BG19" s="45">
        <v>8.2299999999999995E-3</v>
      </c>
      <c r="BH19" s="45">
        <v>8.2299999999999995E-3</v>
      </c>
      <c r="BI19" s="45">
        <v>8.2299999999999995E-3</v>
      </c>
      <c r="BJ19" s="45">
        <v>1.3939999999999999E-2</v>
      </c>
      <c r="BK19" s="45">
        <v>1.3939999999999999E-2</v>
      </c>
      <c r="BL19" s="45">
        <v>1.3939999999999999E-2</v>
      </c>
      <c r="BM19" s="45">
        <v>1.3939999999999999E-2</v>
      </c>
      <c r="BN19" s="45">
        <v>1.3939999999999999E-2</v>
      </c>
      <c r="BO19" s="45">
        <v>2.1780000000000001E-2</v>
      </c>
      <c r="BP19" s="45">
        <v>2.1780000000000001E-2</v>
      </c>
      <c r="BQ19" s="45">
        <v>2.1780000000000001E-2</v>
      </c>
      <c r="BR19" s="45">
        <v>2.1780000000000001E-2</v>
      </c>
      <c r="BS19" s="45">
        <v>2.1780000000000001E-2</v>
      </c>
      <c r="BT19" s="45">
        <v>2.6179999999999998E-2</v>
      </c>
      <c r="BU19" s="45">
        <v>2.6179999999999998E-2</v>
      </c>
      <c r="BV19" s="45">
        <v>2.6179999999999998E-2</v>
      </c>
      <c r="BW19" s="45">
        <v>2.6179999999999998E-2</v>
      </c>
      <c r="BX19" s="45">
        <v>2.6179999999999998E-2</v>
      </c>
      <c r="BY19" s="45">
        <v>3.6560000000000002E-2</v>
      </c>
      <c r="BZ19" s="45">
        <v>3.6560000000000002E-2</v>
      </c>
      <c r="CA19" s="45">
        <v>3.6560000000000002E-2</v>
      </c>
      <c r="CB19" s="45">
        <v>3.6560000000000002E-2</v>
      </c>
      <c r="CC19" s="45">
        <v>3.6560000000000002E-2</v>
      </c>
      <c r="CD19" s="45">
        <v>7.2669999999999998E-2</v>
      </c>
      <c r="CE19" s="45">
        <v>7.2669999999999998E-2</v>
      </c>
      <c r="CF19" s="45">
        <v>7.2669999999999998E-2</v>
      </c>
      <c r="CG19" s="45">
        <v>7.2669999999999998E-2</v>
      </c>
      <c r="CH19" s="45">
        <v>7.2669999999999998E-2</v>
      </c>
      <c r="CI19" s="45">
        <v>0.13356000000000001</v>
      </c>
      <c r="CJ19" s="45">
        <v>0.13356000000000001</v>
      </c>
      <c r="CK19" s="45">
        <v>0.13356000000000001</v>
      </c>
      <c r="CL19" s="45">
        <v>0.13356000000000001</v>
      </c>
      <c r="CM19" s="45">
        <v>0.13356000000000001</v>
      </c>
      <c r="CN19" s="45">
        <v>0.22700000000000001</v>
      </c>
      <c r="CO19" s="45">
        <v>0.22700000000000001</v>
      </c>
      <c r="CP19" s="45">
        <v>0.22700000000000001</v>
      </c>
      <c r="CQ19" s="45">
        <v>0.22700000000000001</v>
      </c>
      <c r="CR19" s="45">
        <v>0.22700000000000001</v>
      </c>
      <c r="CS19" s="45">
        <v>0.35675000000000001</v>
      </c>
      <c r="CT19" s="45">
        <v>0.35675000000000001</v>
      </c>
      <c r="CU19" s="45">
        <v>0.35675000000000001</v>
      </c>
      <c r="CV19" s="45">
        <v>0.35675000000000001</v>
      </c>
      <c r="CW19" s="45">
        <v>0.35675000000000001</v>
      </c>
      <c r="CX19" s="45">
        <v>1</v>
      </c>
    </row>
    <row r="20" spans="1:102" ht="14.25" customHeight="1" x14ac:dyDescent="0.3">
      <c r="A20" s="45" t="s">
        <v>156</v>
      </c>
      <c r="B20" s="45">
        <v>6.6841463000000004E-2</v>
      </c>
      <c r="C20" s="45">
        <v>1.0634390000000001E-2</v>
      </c>
      <c r="D20" s="45">
        <v>1.0634390000000001E-2</v>
      </c>
      <c r="E20" s="45">
        <v>1.0634390000000001E-2</v>
      </c>
      <c r="F20" s="45">
        <v>1.0634390000000001E-2</v>
      </c>
      <c r="G20" s="45">
        <v>2.2570730000000001E-3</v>
      </c>
      <c r="H20" s="45">
        <v>2.2570730000000001E-3</v>
      </c>
      <c r="I20" s="45">
        <v>2.2570730000000001E-3</v>
      </c>
      <c r="J20" s="45">
        <v>2.2570730000000001E-3</v>
      </c>
      <c r="K20" s="45">
        <v>2.2570730000000001E-3</v>
      </c>
      <c r="L20" s="45">
        <v>1.5885369999999999E-3</v>
      </c>
      <c r="M20" s="45">
        <v>1.5885369999999999E-3</v>
      </c>
      <c r="N20" s="45">
        <v>1.5885369999999999E-3</v>
      </c>
      <c r="O20" s="45">
        <v>1.5885369999999999E-3</v>
      </c>
      <c r="P20" s="45">
        <v>1.5885369999999999E-3</v>
      </c>
      <c r="Q20" s="45">
        <v>1.952683E-3</v>
      </c>
      <c r="R20" s="45">
        <v>1.952683E-3</v>
      </c>
      <c r="S20" s="45">
        <v>1.952683E-3</v>
      </c>
      <c r="T20" s="45">
        <v>1.952683E-3</v>
      </c>
      <c r="U20" s="45">
        <v>1.952683E-3</v>
      </c>
      <c r="V20" s="45">
        <v>3.7490240000000001E-3</v>
      </c>
      <c r="W20" s="45">
        <v>3.7490240000000001E-3</v>
      </c>
      <c r="X20" s="45">
        <v>3.7490240000000001E-3</v>
      </c>
      <c r="Y20" s="45">
        <v>3.7490240000000001E-3</v>
      </c>
      <c r="Z20" s="45">
        <v>3.7490240000000001E-3</v>
      </c>
      <c r="AA20" s="45">
        <v>6.1653660000000002E-3</v>
      </c>
      <c r="AB20" s="45">
        <v>6.1653660000000002E-3</v>
      </c>
      <c r="AC20" s="45">
        <v>6.1653660000000002E-3</v>
      </c>
      <c r="AD20" s="45">
        <v>6.1653660000000002E-3</v>
      </c>
      <c r="AE20" s="45">
        <v>6.1653660000000002E-3</v>
      </c>
      <c r="AF20" s="45">
        <v>8.7904880000000008E-3</v>
      </c>
      <c r="AG20" s="45">
        <v>8.7904880000000008E-3</v>
      </c>
      <c r="AH20" s="45">
        <v>8.7904880000000008E-3</v>
      </c>
      <c r="AI20" s="45">
        <v>8.7904880000000008E-3</v>
      </c>
      <c r="AJ20" s="45">
        <v>8.7904880000000008E-3</v>
      </c>
      <c r="AK20" s="45">
        <v>1.0272195E-2</v>
      </c>
      <c r="AL20" s="45">
        <v>1.0272195E-2</v>
      </c>
      <c r="AM20" s="45">
        <v>1.0272195E-2</v>
      </c>
      <c r="AN20" s="45">
        <v>1.0272195E-2</v>
      </c>
      <c r="AO20" s="45">
        <v>1.0272195E-2</v>
      </c>
      <c r="AP20" s="45">
        <v>1.0323659000000001E-2</v>
      </c>
      <c r="AQ20" s="45">
        <v>1.0323659000000001E-2</v>
      </c>
      <c r="AR20" s="45">
        <v>1.0323659000000001E-2</v>
      </c>
      <c r="AS20" s="45">
        <v>1.0323659000000001E-2</v>
      </c>
      <c r="AT20" s="45">
        <v>1.0323659000000001E-2</v>
      </c>
      <c r="AU20" s="45">
        <v>1.0378780000000001E-2</v>
      </c>
      <c r="AV20" s="45">
        <v>1.0378780000000001E-2</v>
      </c>
      <c r="AW20" s="45">
        <v>1.0378780000000001E-2</v>
      </c>
      <c r="AX20" s="45">
        <v>1.0378780000000001E-2</v>
      </c>
      <c r="AY20" s="45">
        <v>1.0378780000000001E-2</v>
      </c>
      <c r="AZ20" s="45">
        <v>1.2075122000000001E-2</v>
      </c>
      <c r="BA20" s="45">
        <v>1.2075122000000001E-2</v>
      </c>
      <c r="BB20" s="45">
        <v>1.2075122000000001E-2</v>
      </c>
      <c r="BC20" s="45">
        <v>1.2075122000000001E-2</v>
      </c>
      <c r="BD20" s="45">
        <v>1.2075122000000001E-2</v>
      </c>
      <c r="BE20" s="45">
        <v>1.6080000000000001E-2</v>
      </c>
      <c r="BF20" s="45">
        <v>1.6080000000000001E-2</v>
      </c>
      <c r="BG20" s="45">
        <v>1.6080000000000001E-2</v>
      </c>
      <c r="BH20" s="45">
        <v>1.6080000000000001E-2</v>
      </c>
      <c r="BI20" s="45">
        <v>1.6080000000000001E-2</v>
      </c>
      <c r="BJ20" s="45">
        <v>2.1788780000000001E-2</v>
      </c>
      <c r="BK20" s="45">
        <v>2.1788780000000001E-2</v>
      </c>
      <c r="BL20" s="45">
        <v>2.1788780000000001E-2</v>
      </c>
      <c r="BM20" s="45">
        <v>2.1788780000000001E-2</v>
      </c>
      <c r="BN20" s="45">
        <v>2.1788780000000001E-2</v>
      </c>
      <c r="BO20" s="45">
        <v>3.3969024E-2</v>
      </c>
      <c r="BP20" s="45">
        <v>3.3969024E-2</v>
      </c>
      <c r="BQ20" s="45">
        <v>3.3969024E-2</v>
      </c>
      <c r="BR20" s="45">
        <v>3.3969024E-2</v>
      </c>
      <c r="BS20" s="45">
        <v>3.3969024E-2</v>
      </c>
      <c r="BT20" s="45">
        <v>5.3909024E-2</v>
      </c>
      <c r="BU20" s="45">
        <v>5.3909024E-2</v>
      </c>
      <c r="BV20" s="45">
        <v>5.3909024E-2</v>
      </c>
      <c r="BW20" s="45">
        <v>5.3909024E-2</v>
      </c>
      <c r="BX20" s="45">
        <v>5.3909024E-2</v>
      </c>
      <c r="BY20" s="45">
        <v>8.5237561000000003E-2</v>
      </c>
      <c r="BZ20" s="45">
        <v>8.5237561000000003E-2</v>
      </c>
      <c r="CA20" s="45">
        <v>8.5237561000000003E-2</v>
      </c>
      <c r="CB20" s="45">
        <v>8.5237561000000003E-2</v>
      </c>
      <c r="CC20" s="45">
        <v>8.5237561000000003E-2</v>
      </c>
      <c r="CD20" s="45">
        <v>0.13244804900000001</v>
      </c>
      <c r="CE20" s="45">
        <v>0.13244804900000001</v>
      </c>
      <c r="CF20" s="45">
        <v>0.13244804900000001</v>
      </c>
      <c r="CG20" s="45">
        <v>0.13244804900000001</v>
      </c>
      <c r="CH20" s="45">
        <v>0.13244804900000001</v>
      </c>
      <c r="CI20" s="45">
        <v>0.19970122000000001</v>
      </c>
      <c r="CJ20" s="45">
        <v>0.19970122000000001</v>
      </c>
      <c r="CK20" s="45">
        <v>0.19970122000000001</v>
      </c>
      <c r="CL20" s="45">
        <v>0.19970122000000001</v>
      </c>
      <c r="CM20" s="45">
        <v>0.19970122000000001</v>
      </c>
      <c r="CN20" s="45">
        <v>0.29157146299999998</v>
      </c>
      <c r="CO20" s="45">
        <v>0.29157146299999998</v>
      </c>
      <c r="CP20" s="45">
        <v>0.29157146299999998</v>
      </c>
      <c r="CQ20" s="45">
        <v>0.29157146299999998</v>
      </c>
      <c r="CR20" s="45">
        <v>0.29157146299999998</v>
      </c>
      <c r="CS20" s="45">
        <v>0.41195365900000003</v>
      </c>
      <c r="CT20" s="45">
        <v>0.41195365900000003</v>
      </c>
      <c r="CU20" s="45">
        <v>0.41195365900000003</v>
      </c>
      <c r="CV20" s="45">
        <v>0.41195365900000003</v>
      </c>
      <c r="CW20" s="45">
        <v>0.41195365900000003</v>
      </c>
      <c r="CX20" s="45">
        <v>1</v>
      </c>
    </row>
    <row r="21" spans="1:102" ht="14.25" customHeight="1" x14ac:dyDescent="0.3">
      <c r="A21" s="45" t="s">
        <v>158</v>
      </c>
      <c r="B21" s="45">
        <v>4.9790000000000001E-2</v>
      </c>
      <c r="C21" s="45">
        <v>6.6400000000000001E-3</v>
      </c>
      <c r="D21" s="45">
        <v>6.6400000000000001E-3</v>
      </c>
      <c r="E21" s="45">
        <v>6.6400000000000001E-3</v>
      </c>
      <c r="F21" s="45">
        <v>6.6400000000000001E-3</v>
      </c>
      <c r="G21" s="45">
        <v>1.3600000000000001E-3</v>
      </c>
      <c r="H21" s="45">
        <v>1.3600000000000001E-3</v>
      </c>
      <c r="I21" s="45">
        <v>1.3600000000000001E-3</v>
      </c>
      <c r="J21" s="45">
        <v>1.3600000000000001E-3</v>
      </c>
      <c r="K21" s="45">
        <v>1.3600000000000001E-3</v>
      </c>
      <c r="L21" s="45">
        <v>8.8000000000000003E-4</v>
      </c>
      <c r="M21" s="45">
        <v>8.8000000000000003E-4</v>
      </c>
      <c r="N21" s="45">
        <v>8.8000000000000003E-4</v>
      </c>
      <c r="O21" s="45">
        <v>8.8000000000000003E-4</v>
      </c>
      <c r="P21" s="45">
        <v>8.8000000000000003E-4</v>
      </c>
      <c r="Q21" s="45">
        <v>1.33E-3</v>
      </c>
      <c r="R21" s="45">
        <v>1.33E-3</v>
      </c>
      <c r="S21" s="45">
        <v>1.33E-3</v>
      </c>
      <c r="T21" s="45">
        <v>1.33E-3</v>
      </c>
      <c r="U21" s="45">
        <v>1.33E-3</v>
      </c>
      <c r="V21" s="45">
        <v>1.8E-3</v>
      </c>
      <c r="W21" s="45">
        <v>1.8E-3</v>
      </c>
      <c r="X21" s="45">
        <v>1.8E-3</v>
      </c>
      <c r="Y21" s="45">
        <v>1.8E-3</v>
      </c>
      <c r="Z21" s="45">
        <v>1.8E-3</v>
      </c>
      <c r="AA21" s="45">
        <v>2.1099999999999999E-3</v>
      </c>
      <c r="AB21" s="45">
        <v>2.1099999999999999E-3</v>
      </c>
      <c r="AC21" s="45">
        <v>2.1099999999999999E-3</v>
      </c>
      <c r="AD21" s="45">
        <v>2.1099999999999999E-3</v>
      </c>
      <c r="AE21" s="45">
        <v>2.1099999999999999E-3</v>
      </c>
      <c r="AF21" s="45">
        <v>2.5600000000000002E-3</v>
      </c>
      <c r="AG21" s="45">
        <v>2.5600000000000002E-3</v>
      </c>
      <c r="AH21" s="45">
        <v>2.5600000000000002E-3</v>
      </c>
      <c r="AI21" s="45">
        <v>2.5600000000000002E-3</v>
      </c>
      <c r="AJ21" s="45">
        <v>2.5600000000000002E-3</v>
      </c>
      <c r="AK21" s="45">
        <v>3.3E-3</v>
      </c>
      <c r="AL21" s="45">
        <v>3.3E-3</v>
      </c>
      <c r="AM21" s="45">
        <v>3.3E-3</v>
      </c>
      <c r="AN21" s="45">
        <v>3.3E-3</v>
      </c>
      <c r="AO21" s="45">
        <v>3.3E-3</v>
      </c>
      <c r="AP21" s="45">
        <v>4.3499999999999997E-3</v>
      </c>
      <c r="AQ21" s="45">
        <v>4.3499999999999997E-3</v>
      </c>
      <c r="AR21" s="45">
        <v>4.3499999999999997E-3</v>
      </c>
      <c r="AS21" s="45">
        <v>4.3499999999999997E-3</v>
      </c>
      <c r="AT21" s="45">
        <v>4.3499999999999997E-3</v>
      </c>
      <c r="AU21" s="45">
        <v>6.0099999999999997E-3</v>
      </c>
      <c r="AV21" s="45">
        <v>6.0099999999999997E-3</v>
      </c>
      <c r="AW21" s="45">
        <v>6.0099999999999997E-3</v>
      </c>
      <c r="AX21" s="45">
        <v>6.0099999999999997E-3</v>
      </c>
      <c r="AY21" s="45">
        <v>6.0099999999999997E-3</v>
      </c>
      <c r="AZ21" s="45">
        <v>8.6800000000000002E-3</v>
      </c>
      <c r="BA21" s="45">
        <v>8.6800000000000002E-3</v>
      </c>
      <c r="BB21" s="45">
        <v>8.6800000000000002E-3</v>
      </c>
      <c r="BC21" s="45">
        <v>8.6800000000000002E-3</v>
      </c>
      <c r="BD21" s="45">
        <v>8.6800000000000002E-3</v>
      </c>
      <c r="BE21" s="45">
        <v>1.303E-2</v>
      </c>
      <c r="BF21" s="45">
        <v>1.303E-2</v>
      </c>
      <c r="BG21" s="45">
        <v>1.303E-2</v>
      </c>
      <c r="BH21" s="45">
        <v>1.303E-2</v>
      </c>
      <c r="BI21" s="45">
        <v>1.303E-2</v>
      </c>
      <c r="BJ21" s="45">
        <v>1.9140000000000001E-2</v>
      </c>
      <c r="BK21" s="45">
        <v>1.9140000000000001E-2</v>
      </c>
      <c r="BL21" s="45">
        <v>1.9140000000000001E-2</v>
      </c>
      <c r="BM21" s="45">
        <v>1.9140000000000001E-2</v>
      </c>
      <c r="BN21" s="45">
        <v>1.9140000000000001E-2</v>
      </c>
      <c r="BO21" s="45">
        <v>3.1060000000000001E-2</v>
      </c>
      <c r="BP21" s="45">
        <v>3.1060000000000001E-2</v>
      </c>
      <c r="BQ21" s="45">
        <v>3.1060000000000001E-2</v>
      </c>
      <c r="BR21" s="45">
        <v>3.1060000000000001E-2</v>
      </c>
      <c r="BS21" s="45">
        <v>3.1060000000000001E-2</v>
      </c>
      <c r="BT21" s="45">
        <v>5.1409999999999997E-2</v>
      </c>
      <c r="BU21" s="45">
        <v>5.1409999999999997E-2</v>
      </c>
      <c r="BV21" s="45">
        <v>5.1409999999999997E-2</v>
      </c>
      <c r="BW21" s="45">
        <v>5.1409999999999997E-2</v>
      </c>
      <c r="BX21" s="45">
        <v>5.1409999999999997E-2</v>
      </c>
      <c r="BY21" s="45">
        <v>8.3739999999999995E-2</v>
      </c>
      <c r="BZ21" s="45">
        <v>8.3739999999999995E-2</v>
      </c>
      <c r="CA21" s="45">
        <v>8.3739999999999995E-2</v>
      </c>
      <c r="CB21" s="45">
        <v>8.3739999999999995E-2</v>
      </c>
      <c r="CC21" s="45">
        <v>8.3739999999999995E-2</v>
      </c>
      <c r="CD21" s="45">
        <v>0.13275000000000001</v>
      </c>
      <c r="CE21" s="45">
        <v>0.13275000000000001</v>
      </c>
      <c r="CF21" s="45">
        <v>0.13275000000000001</v>
      </c>
      <c r="CG21" s="45">
        <v>0.13275000000000001</v>
      </c>
      <c r="CH21" s="45">
        <v>0.13275000000000001</v>
      </c>
      <c r="CI21" s="45">
        <v>0.20246</v>
      </c>
      <c r="CJ21" s="45">
        <v>0.20246</v>
      </c>
      <c r="CK21" s="45">
        <v>0.20246</v>
      </c>
      <c r="CL21" s="45">
        <v>0.20246</v>
      </c>
      <c r="CM21" s="45">
        <v>0.20246</v>
      </c>
      <c r="CN21" s="45">
        <v>0.29704999999999998</v>
      </c>
      <c r="CO21" s="45">
        <v>0.29704999999999998</v>
      </c>
      <c r="CP21" s="45">
        <v>0.29704999999999998</v>
      </c>
      <c r="CQ21" s="45">
        <v>0.29704999999999998</v>
      </c>
      <c r="CR21" s="45">
        <v>0.29704999999999998</v>
      </c>
      <c r="CS21" s="45">
        <v>0.41927999999999999</v>
      </c>
      <c r="CT21" s="45">
        <v>0.41927999999999999</v>
      </c>
      <c r="CU21" s="45">
        <v>0.41927999999999999</v>
      </c>
      <c r="CV21" s="45">
        <v>0.41927999999999999</v>
      </c>
      <c r="CW21" s="45">
        <v>0.41927999999999999</v>
      </c>
      <c r="CX21" s="45">
        <v>1</v>
      </c>
    </row>
    <row r="22" spans="1:102" ht="14.25" customHeight="1" x14ac:dyDescent="0.3">
      <c r="A22" s="45" t="s">
        <v>160</v>
      </c>
      <c r="B22" s="45">
        <v>1.6713667000000001E-2</v>
      </c>
      <c r="C22" s="45">
        <v>9.1033300000000004E-4</v>
      </c>
      <c r="D22" s="45">
        <v>9.1033300000000004E-4</v>
      </c>
      <c r="E22" s="45">
        <v>9.1033300000000004E-4</v>
      </c>
      <c r="F22" s="45">
        <v>9.1033300000000004E-4</v>
      </c>
      <c r="G22" s="45">
        <v>3.0566700000000003E-4</v>
      </c>
      <c r="H22" s="45">
        <v>3.0566700000000003E-4</v>
      </c>
      <c r="I22" s="45">
        <v>3.0566700000000003E-4</v>
      </c>
      <c r="J22" s="45">
        <v>3.0566700000000003E-4</v>
      </c>
      <c r="K22" s="45">
        <v>3.0566700000000003E-4</v>
      </c>
      <c r="L22" s="45">
        <v>3.2699999999999998E-4</v>
      </c>
      <c r="M22" s="45">
        <v>3.2699999999999998E-4</v>
      </c>
      <c r="N22" s="45">
        <v>3.2699999999999998E-4</v>
      </c>
      <c r="O22" s="45">
        <v>3.2699999999999998E-4</v>
      </c>
      <c r="P22" s="45">
        <v>3.2699999999999998E-4</v>
      </c>
      <c r="Q22" s="45">
        <v>5.5366699999999998E-4</v>
      </c>
      <c r="R22" s="45">
        <v>5.5366699999999998E-4</v>
      </c>
      <c r="S22" s="45">
        <v>5.5366699999999998E-4</v>
      </c>
      <c r="T22" s="45">
        <v>5.5366699999999998E-4</v>
      </c>
      <c r="U22" s="45">
        <v>5.5366699999999998E-4</v>
      </c>
      <c r="V22" s="45">
        <v>7.8866699999999995E-4</v>
      </c>
      <c r="W22" s="45">
        <v>7.8866699999999995E-4</v>
      </c>
      <c r="X22" s="45">
        <v>7.8866699999999995E-4</v>
      </c>
      <c r="Y22" s="45">
        <v>7.8866699999999995E-4</v>
      </c>
      <c r="Z22" s="45">
        <v>7.8866699999999995E-4</v>
      </c>
      <c r="AA22" s="45">
        <v>1.018333E-3</v>
      </c>
      <c r="AB22" s="45">
        <v>1.018333E-3</v>
      </c>
      <c r="AC22" s="45">
        <v>1.018333E-3</v>
      </c>
      <c r="AD22" s="45">
        <v>1.018333E-3</v>
      </c>
      <c r="AE22" s="45">
        <v>1.018333E-3</v>
      </c>
      <c r="AF22" s="45">
        <v>1.351E-3</v>
      </c>
      <c r="AG22" s="45">
        <v>1.351E-3</v>
      </c>
      <c r="AH22" s="45">
        <v>1.351E-3</v>
      </c>
      <c r="AI22" s="45">
        <v>1.351E-3</v>
      </c>
      <c r="AJ22" s="45">
        <v>1.351E-3</v>
      </c>
      <c r="AK22" s="45">
        <v>1.8489999999999999E-3</v>
      </c>
      <c r="AL22" s="45">
        <v>1.8489999999999999E-3</v>
      </c>
      <c r="AM22" s="45">
        <v>1.8489999999999999E-3</v>
      </c>
      <c r="AN22" s="45">
        <v>1.8489999999999999E-3</v>
      </c>
      <c r="AO22" s="45">
        <v>1.8489999999999999E-3</v>
      </c>
      <c r="AP22" s="45">
        <v>2.4580000000000001E-3</v>
      </c>
      <c r="AQ22" s="45">
        <v>2.4580000000000001E-3</v>
      </c>
      <c r="AR22" s="45">
        <v>2.4580000000000001E-3</v>
      </c>
      <c r="AS22" s="45">
        <v>2.4580000000000001E-3</v>
      </c>
      <c r="AT22" s="45">
        <v>2.4580000000000001E-3</v>
      </c>
      <c r="AU22" s="45">
        <v>3.637333E-3</v>
      </c>
      <c r="AV22" s="45">
        <v>3.637333E-3</v>
      </c>
      <c r="AW22" s="45">
        <v>3.637333E-3</v>
      </c>
      <c r="AX22" s="45">
        <v>3.637333E-3</v>
      </c>
      <c r="AY22" s="45">
        <v>3.637333E-3</v>
      </c>
      <c r="AZ22" s="45">
        <v>5.4383330000000001E-3</v>
      </c>
      <c r="BA22" s="45">
        <v>5.4383330000000001E-3</v>
      </c>
      <c r="BB22" s="45">
        <v>5.4383330000000001E-3</v>
      </c>
      <c r="BC22" s="45">
        <v>5.4383330000000001E-3</v>
      </c>
      <c r="BD22" s="45">
        <v>5.4383330000000001E-3</v>
      </c>
      <c r="BE22" s="45">
        <v>7.6373329999999996E-3</v>
      </c>
      <c r="BF22" s="45">
        <v>7.6373329999999996E-3</v>
      </c>
      <c r="BG22" s="45">
        <v>7.6373329999999996E-3</v>
      </c>
      <c r="BH22" s="45">
        <v>7.6373329999999996E-3</v>
      </c>
      <c r="BI22" s="45">
        <v>7.6373329999999996E-3</v>
      </c>
      <c r="BJ22" s="45">
        <v>1.1368333E-2</v>
      </c>
      <c r="BK22" s="45">
        <v>1.1368333E-2</v>
      </c>
      <c r="BL22" s="45">
        <v>1.1368333E-2</v>
      </c>
      <c r="BM22" s="45">
        <v>1.1368333E-2</v>
      </c>
      <c r="BN22" s="45">
        <v>1.1368333E-2</v>
      </c>
      <c r="BO22" s="45">
        <v>1.6976333E-2</v>
      </c>
      <c r="BP22" s="45">
        <v>1.6976333E-2</v>
      </c>
      <c r="BQ22" s="45">
        <v>1.6976333E-2</v>
      </c>
      <c r="BR22" s="45">
        <v>1.6976333E-2</v>
      </c>
      <c r="BS22" s="45">
        <v>1.6976333E-2</v>
      </c>
      <c r="BT22" s="45">
        <v>2.7087666999999999E-2</v>
      </c>
      <c r="BU22" s="45">
        <v>2.7087666999999999E-2</v>
      </c>
      <c r="BV22" s="45">
        <v>2.7087666999999999E-2</v>
      </c>
      <c r="BW22" s="45">
        <v>2.7087666999999999E-2</v>
      </c>
      <c r="BX22" s="45">
        <v>2.7087666999999999E-2</v>
      </c>
      <c r="BY22" s="45">
        <v>4.3817666999999998E-2</v>
      </c>
      <c r="BZ22" s="45">
        <v>4.3817666999999998E-2</v>
      </c>
      <c r="CA22" s="45">
        <v>4.3817666999999998E-2</v>
      </c>
      <c r="CB22" s="45">
        <v>4.3817666999999998E-2</v>
      </c>
      <c r="CC22" s="45">
        <v>4.3817666999999998E-2</v>
      </c>
      <c r="CD22" s="45">
        <v>7.3869000000000004E-2</v>
      </c>
      <c r="CE22" s="45">
        <v>7.3869000000000004E-2</v>
      </c>
      <c r="CF22" s="45">
        <v>7.3869000000000004E-2</v>
      </c>
      <c r="CG22" s="45">
        <v>7.3869000000000004E-2</v>
      </c>
      <c r="CH22" s="45">
        <v>7.3869000000000004E-2</v>
      </c>
      <c r="CI22" s="45">
        <v>0.122025333</v>
      </c>
      <c r="CJ22" s="45">
        <v>0.122025333</v>
      </c>
      <c r="CK22" s="45">
        <v>0.122025333</v>
      </c>
      <c r="CL22" s="45">
        <v>0.122025333</v>
      </c>
      <c r="CM22" s="45">
        <v>0.122025333</v>
      </c>
      <c r="CN22" s="45">
        <v>0.19647200000000001</v>
      </c>
      <c r="CO22" s="45">
        <v>0.19647200000000001</v>
      </c>
      <c r="CP22" s="45">
        <v>0.19647200000000001</v>
      </c>
      <c r="CQ22" s="45">
        <v>0.19647200000000001</v>
      </c>
      <c r="CR22" s="45">
        <v>0.19647200000000001</v>
      </c>
      <c r="CS22" s="45">
        <v>0.30780433299999999</v>
      </c>
      <c r="CT22" s="45">
        <v>0.30780433299999999</v>
      </c>
      <c r="CU22" s="45">
        <v>0.30780433299999999</v>
      </c>
      <c r="CV22" s="45">
        <v>0.30780433299999999</v>
      </c>
      <c r="CW22" s="45">
        <v>0.30780433299999999</v>
      </c>
      <c r="CX22" s="45">
        <v>1</v>
      </c>
    </row>
    <row r="23" spans="1:102" ht="14.25" customHeight="1" x14ac:dyDescent="0.3">
      <c r="A23" s="45" t="s">
        <v>162</v>
      </c>
      <c r="B23" s="45">
        <v>1.1509999999999999E-2</v>
      </c>
      <c r="C23" s="45">
        <v>3.5E-4</v>
      </c>
      <c r="D23" s="45">
        <v>3.5E-4</v>
      </c>
      <c r="E23" s="45">
        <v>3.5E-4</v>
      </c>
      <c r="F23" s="45">
        <v>3.5E-4</v>
      </c>
      <c r="G23" s="45">
        <v>6.9999999999999994E-5</v>
      </c>
      <c r="H23" s="45">
        <v>6.9999999999999994E-5</v>
      </c>
      <c r="I23" s="45">
        <v>6.9999999999999994E-5</v>
      </c>
      <c r="J23" s="45">
        <v>6.9999999999999994E-5</v>
      </c>
      <c r="K23" s="45">
        <v>6.9999999999999994E-5</v>
      </c>
      <c r="L23" s="45">
        <v>1.3999999999999999E-4</v>
      </c>
      <c r="M23" s="45">
        <v>1.3999999999999999E-4</v>
      </c>
      <c r="N23" s="45">
        <v>1.3999999999999999E-4</v>
      </c>
      <c r="O23" s="45">
        <v>1.3999999999999999E-4</v>
      </c>
      <c r="P23" s="45">
        <v>1.3999999999999999E-4</v>
      </c>
      <c r="Q23" s="45">
        <v>1.8000000000000001E-4</v>
      </c>
      <c r="R23" s="45">
        <v>1.8000000000000001E-4</v>
      </c>
      <c r="S23" s="45">
        <v>1.8000000000000001E-4</v>
      </c>
      <c r="T23" s="45">
        <v>1.8000000000000001E-4</v>
      </c>
      <c r="U23" s="45">
        <v>1.8000000000000001E-4</v>
      </c>
      <c r="V23" s="45">
        <v>2.4000000000000001E-4</v>
      </c>
      <c r="W23" s="45">
        <v>2.4000000000000001E-4</v>
      </c>
      <c r="X23" s="45">
        <v>2.4000000000000001E-4</v>
      </c>
      <c r="Y23" s="45">
        <v>2.4000000000000001E-4</v>
      </c>
      <c r="Z23" s="45">
        <v>2.4000000000000001E-4</v>
      </c>
      <c r="AA23" s="45">
        <v>2.2000000000000001E-4</v>
      </c>
      <c r="AB23" s="45">
        <v>2.2000000000000001E-4</v>
      </c>
      <c r="AC23" s="45">
        <v>2.2000000000000001E-4</v>
      </c>
      <c r="AD23" s="45">
        <v>2.2000000000000001E-4</v>
      </c>
      <c r="AE23" s="45">
        <v>2.2000000000000001E-4</v>
      </c>
      <c r="AF23" s="45">
        <v>4.4999999999999999E-4</v>
      </c>
      <c r="AG23" s="45">
        <v>4.4999999999999999E-4</v>
      </c>
      <c r="AH23" s="45">
        <v>4.4999999999999999E-4</v>
      </c>
      <c r="AI23" s="45">
        <v>4.4999999999999999E-4</v>
      </c>
      <c r="AJ23" s="45">
        <v>4.4999999999999999E-4</v>
      </c>
      <c r="AK23" s="45">
        <v>6.8999999999999997E-4</v>
      </c>
      <c r="AL23" s="45">
        <v>6.8999999999999997E-4</v>
      </c>
      <c r="AM23" s="45">
        <v>6.8999999999999997E-4</v>
      </c>
      <c r="AN23" s="45">
        <v>6.8999999999999997E-4</v>
      </c>
      <c r="AO23" s="45">
        <v>6.8999999999999997E-4</v>
      </c>
      <c r="AP23" s="45">
        <v>1.0300000000000001E-3</v>
      </c>
      <c r="AQ23" s="45">
        <v>1.0300000000000001E-3</v>
      </c>
      <c r="AR23" s="45">
        <v>1.0300000000000001E-3</v>
      </c>
      <c r="AS23" s="45">
        <v>1.0300000000000001E-3</v>
      </c>
      <c r="AT23" s="45">
        <v>1.0300000000000001E-3</v>
      </c>
      <c r="AU23" s="45">
        <v>2.0500000000000002E-3</v>
      </c>
      <c r="AV23" s="45">
        <v>2.0500000000000002E-3</v>
      </c>
      <c r="AW23" s="45">
        <v>2.0500000000000002E-3</v>
      </c>
      <c r="AX23" s="45">
        <v>2.0500000000000002E-3</v>
      </c>
      <c r="AY23" s="45">
        <v>2.0500000000000002E-3</v>
      </c>
      <c r="AZ23" s="45">
        <v>3.3800000000000002E-3</v>
      </c>
      <c r="BA23" s="45">
        <v>3.3800000000000002E-3</v>
      </c>
      <c r="BB23" s="45">
        <v>3.3800000000000002E-3</v>
      </c>
      <c r="BC23" s="45">
        <v>3.3800000000000002E-3</v>
      </c>
      <c r="BD23" s="45">
        <v>3.3800000000000002E-3</v>
      </c>
      <c r="BE23" s="45">
        <v>5.6100000000000004E-3</v>
      </c>
      <c r="BF23" s="45">
        <v>5.6100000000000004E-3</v>
      </c>
      <c r="BG23" s="45">
        <v>5.6100000000000004E-3</v>
      </c>
      <c r="BH23" s="45">
        <v>5.6100000000000004E-3</v>
      </c>
      <c r="BI23" s="45">
        <v>5.6100000000000004E-3</v>
      </c>
      <c r="BJ23" s="45">
        <v>7.9299999999999995E-3</v>
      </c>
      <c r="BK23" s="45">
        <v>7.9299999999999995E-3</v>
      </c>
      <c r="BL23" s="45">
        <v>7.9299999999999995E-3</v>
      </c>
      <c r="BM23" s="45">
        <v>7.9299999999999995E-3</v>
      </c>
      <c r="BN23" s="45">
        <v>7.9299999999999995E-3</v>
      </c>
      <c r="BO23" s="45">
        <v>1.4200000000000001E-2</v>
      </c>
      <c r="BP23" s="45">
        <v>1.4200000000000001E-2</v>
      </c>
      <c r="BQ23" s="45">
        <v>1.4200000000000001E-2</v>
      </c>
      <c r="BR23" s="45">
        <v>1.4200000000000001E-2</v>
      </c>
      <c r="BS23" s="45">
        <v>1.4200000000000001E-2</v>
      </c>
      <c r="BT23" s="45">
        <v>2.7799999999999998E-2</v>
      </c>
      <c r="BU23" s="45">
        <v>2.7799999999999998E-2</v>
      </c>
      <c r="BV23" s="45">
        <v>2.7799999999999998E-2</v>
      </c>
      <c r="BW23" s="45">
        <v>2.7799999999999998E-2</v>
      </c>
      <c r="BX23" s="45">
        <v>2.7799999999999998E-2</v>
      </c>
      <c r="BY23" s="45">
        <v>5.0810000000000001E-2</v>
      </c>
      <c r="BZ23" s="45">
        <v>5.0810000000000001E-2</v>
      </c>
      <c r="CA23" s="45">
        <v>5.0810000000000001E-2</v>
      </c>
      <c r="CB23" s="45">
        <v>5.0810000000000001E-2</v>
      </c>
      <c r="CC23" s="45">
        <v>5.0810000000000001E-2</v>
      </c>
      <c r="CD23" s="45">
        <v>0.10798000000000001</v>
      </c>
      <c r="CE23" s="45">
        <v>0.10798000000000001</v>
      </c>
      <c r="CF23" s="45">
        <v>0.10798000000000001</v>
      </c>
      <c r="CG23" s="45">
        <v>0.10798000000000001</v>
      </c>
      <c r="CH23" s="45">
        <v>0.10798000000000001</v>
      </c>
      <c r="CI23" s="45">
        <v>0.20238999999999999</v>
      </c>
      <c r="CJ23" s="45">
        <v>0.20238999999999999</v>
      </c>
      <c r="CK23" s="45">
        <v>0.20238999999999999</v>
      </c>
      <c r="CL23" s="45">
        <v>0.20238999999999999</v>
      </c>
      <c r="CM23" s="45">
        <v>0.20238999999999999</v>
      </c>
      <c r="CN23" s="45">
        <v>0.33455000000000001</v>
      </c>
      <c r="CO23" s="45">
        <v>0.33455000000000001</v>
      </c>
      <c r="CP23" s="45">
        <v>0.33455000000000001</v>
      </c>
      <c r="CQ23" s="45">
        <v>0.33455000000000001</v>
      </c>
      <c r="CR23" s="45">
        <v>0.33455000000000001</v>
      </c>
      <c r="CS23" s="45">
        <v>0.48769000000000001</v>
      </c>
      <c r="CT23" s="45">
        <v>0.48769000000000001</v>
      </c>
      <c r="CU23" s="45">
        <v>0.48769000000000001</v>
      </c>
      <c r="CV23" s="45">
        <v>0.48769000000000001</v>
      </c>
      <c r="CW23" s="45">
        <v>0.48769000000000001</v>
      </c>
      <c r="CX23" s="45">
        <v>1</v>
      </c>
    </row>
    <row r="24" spans="1:102" ht="14.25" customHeight="1" x14ac:dyDescent="0.3">
      <c r="A24" s="45" t="s">
        <v>164</v>
      </c>
      <c r="B24" s="45">
        <v>4.3270000000000003E-2</v>
      </c>
      <c r="C24" s="45">
        <v>3.3700000000000002E-3</v>
      </c>
      <c r="D24" s="45">
        <v>3.3700000000000002E-3</v>
      </c>
      <c r="E24" s="45">
        <v>3.3700000000000002E-3</v>
      </c>
      <c r="F24" s="45">
        <v>3.3700000000000002E-3</v>
      </c>
      <c r="G24" s="45">
        <v>1.6199999999999999E-3</v>
      </c>
      <c r="H24" s="45">
        <v>1.6199999999999999E-3</v>
      </c>
      <c r="I24" s="45">
        <v>1.6199999999999999E-3</v>
      </c>
      <c r="J24" s="45">
        <v>1.6199999999999999E-3</v>
      </c>
      <c r="K24" s="45">
        <v>1.6199999999999999E-3</v>
      </c>
      <c r="L24" s="45">
        <v>1.5200000000000001E-3</v>
      </c>
      <c r="M24" s="45">
        <v>1.5200000000000001E-3</v>
      </c>
      <c r="N24" s="45">
        <v>1.5200000000000001E-3</v>
      </c>
      <c r="O24" s="45">
        <v>1.5200000000000001E-3</v>
      </c>
      <c r="P24" s="45">
        <v>1.5200000000000001E-3</v>
      </c>
      <c r="Q24" s="45">
        <v>1.14E-3</v>
      </c>
      <c r="R24" s="45">
        <v>1.14E-3</v>
      </c>
      <c r="S24" s="45">
        <v>1.14E-3</v>
      </c>
      <c r="T24" s="45">
        <v>1.14E-3</v>
      </c>
      <c r="U24" s="45">
        <v>1.14E-3</v>
      </c>
      <c r="V24" s="45">
        <v>2.8E-3</v>
      </c>
      <c r="W24" s="45">
        <v>2.8E-3</v>
      </c>
      <c r="X24" s="45">
        <v>2.8E-3</v>
      </c>
      <c r="Y24" s="45">
        <v>2.8E-3</v>
      </c>
      <c r="Z24" s="45">
        <v>2.8E-3</v>
      </c>
      <c r="AA24" s="45">
        <v>6.2599999999999999E-3</v>
      </c>
      <c r="AB24" s="45">
        <v>6.2599999999999999E-3</v>
      </c>
      <c r="AC24" s="45">
        <v>6.2599999999999999E-3</v>
      </c>
      <c r="AD24" s="45">
        <v>6.2599999999999999E-3</v>
      </c>
      <c r="AE24" s="45">
        <v>6.2599999999999999E-3</v>
      </c>
      <c r="AF24" s="45">
        <v>1.082E-2</v>
      </c>
      <c r="AG24" s="45">
        <v>1.082E-2</v>
      </c>
      <c r="AH24" s="45">
        <v>1.082E-2</v>
      </c>
      <c r="AI24" s="45">
        <v>1.082E-2</v>
      </c>
      <c r="AJ24" s="45">
        <v>1.082E-2</v>
      </c>
      <c r="AK24" s="45">
        <v>1.289E-2</v>
      </c>
      <c r="AL24" s="45">
        <v>1.289E-2</v>
      </c>
      <c r="AM24" s="45">
        <v>1.289E-2</v>
      </c>
      <c r="AN24" s="45">
        <v>1.289E-2</v>
      </c>
      <c r="AO24" s="45">
        <v>1.289E-2</v>
      </c>
      <c r="AP24" s="45">
        <v>1.175E-2</v>
      </c>
      <c r="AQ24" s="45">
        <v>1.175E-2</v>
      </c>
      <c r="AR24" s="45">
        <v>1.175E-2</v>
      </c>
      <c r="AS24" s="45">
        <v>1.175E-2</v>
      </c>
      <c r="AT24" s="45">
        <v>1.175E-2</v>
      </c>
      <c r="AU24" s="45">
        <v>0.01</v>
      </c>
      <c r="AV24" s="45">
        <v>0.01</v>
      </c>
      <c r="AW24" s="45">
        <v>0.01</v>
      </c>
      <c r="AX24" s="45">
        <v>0.01</v>
      </c>
      <c r="AY24" s="45">
        <v>0.01</v>
      </c>
      <c r="AZ24" s="45">
        <v>1.01E-2</v>
      </c>
      <c r="BA24" s="45">
        <v>1.01E-2</v>
      </c>
      <c r="BB24" s="45">
        <v>1.01E-2</v>
      </c>
      <c r="BC24" s="45">
        <v>1.01E-2</v>
      </c>
      <c r="BD24" s="45">
        <v>1.01E-2</v>
      </c>
      <c r="BE24" s="45">
        <v>1.2619999999999999E-2</v>
      </c>
      <c r="BF24" s="45">
        <v>1.2619999999999999E-2</v>
      </c>
      <c r="BG24" s="45">
        <v>1.2619999999999999E-2</v>
      </c>
      <c r="BH24" s="45">
        <v>1.2619999999999999E-2</v>
      </c>
      <c r="BI24" s="45">
        <v>1.2619999999999999E-2</v>
      </c>
      <c r="BJ24" s="45">
        <v>1.7639999999999999E-2</v>
      </c>
      <c r="BK24" s="45">
        <v>1.7639999999999999E-2</v>
      </c>
      <c r="BL24" s="45">
        <v>1.7639999999999999E-2</v>
      </c>
      <c r="BM24" s="45">
        <v>1.7639999999999999E-2</v>
      </c>
      <c r="BN24" s="45">
        <v>1.7639999999999999E-2</v>
      </c>
      <c r="BO24" s="45">
        <v>2.733E-2</v>
      </c>
      <c r="BP24" s="45">
        <v>2.733E-2</v>
      </c>
      <c r="BQ24" s="45">
        <v>2.733E-2</v>
      </c>
      <c r="BR24" s="45">
        <v>2.733E-2</v>
      </c>
      <c r="BS24" s="45">
        <v>2.733E-2</v>
      </c>
      <c r="BT24" s="45">
        <v>4.514E-2</v>
      </c>
      <c r="BU24" s="45">
        <v>4.514E-2</v>
      </c>
      <c r="BV24" s="45">
        <v>4.514E-2</v>
      </c>
      <c r="BW24" s="45">
        <v>4.514E-2</v>
      </c>
      <c r="BX24" s="45">
        <v>4.514E-2</v>
      </c>
      <c r="BY24" s="45">
        <v>7.5029999999999999E-2</v>
      </c>
      <c r="BZ24" s="45">
        <v>7.5029999999999999E-2</v>
      </c>
      <c r="CA24" s="45">
        <v>7.5029999999999999E-2</v>
      </c>
      <c r="CB24" s="45">
        <v>7.5029999999999999E-2</v>
      </c>
      <c r="CC24" s="45">
        <v>7.5029999999999999E-2</v>
      </c>
      <c r="CD24" s="45">
        <v>0.12318</v>
      </c>
      <c r="CE24" s="45">
        <v>0.12318</v>
      </c>
      <c r="CF24" s="45">
        <v>0.12318</v>
      </c>
      <c r="CG24" s="45">
        <v>0.12318</v>
      </c>
      <c r="CH24" s="45">
        <v>0.12318</v>
      </c>
      <c r="CI24" s="45">
        <v>0.19312000000000001</v>
      </c>
      <c r="CJ24" s="45">
        <v>0.19312000000000001</v>
      </c>
      <c r="CK24" s="45">
        <v>0.19312000000000001</v>
      </c>
      <c r="CL24" s="45">
        <v>0.19312000000000001</v>
      </c>
      <c r="CM24" s="45">
        <v>0.19312000000000001</v>
      </c>
      <c r="CN24" s="45">
        <v>0.28921000000000002</v>
      </c>
      <c r="CO24" s="45">
        <v>0.28921000000000002</v>
      </c>
      <c r="CP24" s="45">
        <v>0.28921000000000002</v>
      </c>
      <c r="CQ24" s="45">
        <v>0.28921000000000002</v>
      </c>
      <c r="CR24" s="45">
        <v>0.28921000000000002</v>
      </c>
      <c r="CS24" s="45">
        <v>0.41343999999999997</v>
      </c>
      <c r="CT24" s="45">
        <v>0.41343999999999997</v>
      </c>
      <c r="CU24" s="45">
        <v>0.41343999999999997</v>
      </c>
      <c r="CV24" s="45">
        <v>0.41343999999999997</v>
      </c>
      <c r="CW24" s="45">
        <v>0.41343999999999997</v>
      </c>
      <c r="CX24" s="45">
        <v>1</v>
      </c>
    </row>
    <row r="25" spans="1:102" ht="14.25" customHeight="1" x14ac:dyDescent="0.3">
      <c r="A25" s="45" t="s">
        <v>166</v>
      </c>
      <c r="B25" s="45">
        <v>1.5859999999999999E-2</v>
      </c>
      <c r="C25" s="45">
        <v>7.7999999999999999E-4</v>
      </c>
      <c r="D25" s="45">
        <v>7.7999999999999999E-4</v>
      </c>
      <c r="E25" s="45">
        <v>7.7999999999999999E-4</v>
      </c>
      <c r="F25" s="45">
        <v>7.7999999999999999E-4</v>
      </c>
      <c r="G25" s="45">
        <v>2.4000000000000001E-4</v>
      </c>
      <c r="H25" s="45">
        <v>2.4000000000000001E-4</v>
      </c>
      <c r="I25" s="45">
        <v>2.4000000000000001E-4</v>
      </c>
      <c r="J25" s="45">
        <v>2.4000000000000001E-4</v>
      </c>
      <c r="K25" s="45">
        <v>2.4000000000000001E-4</v>
      </c>
      <c r="L25" s="45">
        <v>2.9E-4</v>
      </c>
      <c r="M25" s="45">
        <v>2.9E-4</v>
      </c>
      <c r="N25" s="45">
        <v>2.9E-4</v>
      </c>
      <c r="O25" s="45">
        <v>2.9E-4</v>
      </c>
      <c r="P25" s="45">
        <v>2.9E-4</v>
      </c>
      <c r="Q25" s="45">
        <v>5.0000000000000001E-4</v>
      </c>
      <c r="R25" s="45">
        <v>5.0000000000000001E-4</v>
      </c>
      <c r="S25" s="45">
        <v>5.0000000000000001E-4</v>
      </c>
      <c r="T25" s="45">
        <v>5.0000000000000001E-4</v>
      </c>
      <c r="U25" s="45">
        <v>5.0000000000000001E-4</v>
      </c>
      <c r="V25" s="45">
        <v>5.8E-4</v>
      </c>
      <c r="W25" s="45">
        <v>5.8E-4</v>
      </c>
      <c r="X25" s="45">
        <v>5.8E-4</v>
      </c>
      <c r="Y25" s="45">
        <v>5.8E-4</v>
      </c>
      <c r="Z25" s="45">
        <v>5.8E-4</v>
      </c>
      <c r="AA25" s="45">
        <v>7.3999999999999999E-4</v>
      </c>
      <c r="AB25" s="45">
        <v>7.3999999999999999E-4</v>
      </c>
      <c r="AC25" s="45">
        <v>7.3999999999999999E-4</v>
      </c>
      <c r="AD25" s="45">
        <v>7.3999999999999999E-4</v>
      </c>
      <c r="AE25" s="45">
        <v>7.3999999999999999E-4</v>
      </c>
      <c r="AF25" s="45">
        <v>9.7999999999999997E-4</v>
      </c>
      <c r="AG25" s="45">
        <v>9.7999999999999997E-4</v>
      </c>
      <c r="AH25" s="45">
        <v>9.7999999999999997E-4</v>
      </c>
      <c r="AI25" s="45">
        <v>9.7999999999999997E-4</v>
      </c>
      <c r="AJ25" s="45">
        <v>9.7999999999999997E-4</v>
      </c>
      <c r="AK25" s="45">
        <v>1.4400000000000001E-3</v>
      </c>
      <c r="AL25" s="45">
        <v>1.4400000000000001E-3</v>
      </c>
      <c r="AM25" s="45">
        <v>1.4400000000000001E-3</v>
      </c>
      <c r="AN25" s="45">
        <v>1.4400000000000001E-3</v>
      </c>
      <c r="AO25" s="45">
        <v>1.4400000000000001E-3</v>
      </c>
      <c r="AP25" s="45">
        <v>2.1700000000000001E-3</v>
      </c>
      <c r="AQ25" s="45">
        <v>2.1700000000000001E-3</v>
      </c>
      <c r="AR25" s="45">
        <v>2.1700000000000001E-3</v>
      </c>
      <c r="AS25" s="45">
        <v>2.1700000000000001E-3</v>
      </c>
      <c r="AT25" s="45">
        <v>2.1700000000000001E-3</v>
      </c>
      <c r="AU25" s="45">
        <v>3.1800000000000001E-3</v>
      </c>
      <c r="AV25" s="45">
        <v>3.1800000000000001E-3</v>
      </c>
      <c r="AW25" s="45">
        <v>3.1800000000000001E-3</v>
      </c>
      <c r="AX25" s="45">
        <v>3.1800000000000001E-3</v>
      </c>
      <c r="AY25" s="45">
        <v>3.1800000000000001E-3</v>
      </c>
      <c r="AZ25" s="45">
        <v>4.8799999999999998E-3</v>
      </c>
      <c r="BA25" s="45">
        <v>4.8799999999999998E-3</v>
      </c>
      <c r="BB25" s="45">
        <v>4.8799999999999998E-3</v>
      </c>
      <c r="BC25" s="45">
        <v>4.8799999999999998E-3</v>
      </c>
      <c r="BD25" s="45">
        <v>4.8799999999999998E-3</v>
      </c>
      <c r="BE25" s="45">
        <v>7.0800000000000004E-3</v>
      </c>
      <c r="BF25" s="45">
        <v>7.0800000000000004E-3</v>
      </c>
      <c r="BG25" s="45">
        <v>7.0800000000000004E-3</v>
      </c>
      <c r="BH25" s="45">
        <v>7.0800000000000004E-3</v>
      </c>
      <c r="BI25" s="45">
        <v>7.0800000000000004E-3</v>
      </c>
      <c r="BJ25" s="45">
        <v>1.1270000000000001E-2</v>
      </c>
      <c r="BK25" s="45">
        <v>1.1270000000000001E-2</v>
      </c>
      <c r="BL25" s="45">
        <v>1.1270000000000001E-2</v>
      </c>
      <c r="BM25" s="45">
        <v>1.1270000000000001E-2</v>
      </c>
      <c r="BN25" s="45">
        <v>1.1270000000000001E-2</v>
      </c>
      <c r="BO25" s="45">
        <v>1.7389999999999999E-2</v>
      </c>
      <c r="BP25" s="45">
        <v>1.7389999999999999E-2</v>
      </c>
      <c r="BQ25" s="45">
        <v>1.7389999999999999E-2</v>
      </c>
      <c r="BR25" s="45">
        <v>1.7389999999999999E-2</v>
      </c>
      <c r="BS25" s="45">
        <v>1.7389999999999999E-2</v>
      </c>
      <c r="BT25" s="45">
        <v>2.7119999999999998E-2</v>
      </c>
      <c r="BU25" s="45">
        <v>2.7119999999999998E-2</v>
      </c>
      <c r="BV25" s="45">
        <v>2.7119999999999998E-2</v>
      </c>
      <c r="BW25" s="45">
        <v>2.7119999999999998E-2</v>
      </c>
      <c r="BX25" s="45">
        <v>2.7119999999999998E-2</v>
      </c>
      <c r="BY25" s="45">
        <v>4.5240000000000002E-2</v>
      </c>
      <c r="BZ25" s="45">
        <v>4.5240000000000002E-2</v>
      </c>
      <c r="CA25" s="45">
        <v>4.5240000000000002E-2</v>
      </c>
      <c r="CB25" s="45">
        <v>4.5240000000000002E-2</v>
      </c>
      <c r="CC25" s="45">
        <v>4.5240000000000002E-2</v>
      </c>
      <c r="CD25" s="45">
        <v>7.1830000000000005E-2</v>
      </c>
      <c r="CE25" s="45">
        <v>7.1830000000000005E-2</v>
      </c>
      <c r="CF25" s="45">
        <v>7.1830000000000005E-2</v>
      </c>
      <c r="CG25" s="45">
        <v>7.1830000000000005E-2</v>
      </c>
      <c r="CH25" s="45">
        <v>7.1830000000000005E-2</v>
      </c>
      <c r="CI25" s="45">
        <v>0.11384</v>
      </c>
      <c r="CJ25" s="45">
        <v>0.11384</v>
      </c>
      <c r="CK25" s="45">
        <v>0.11384</v>
      </c>
      <c r="CL25" s="45">
        <v>0.11384</v>
      </c>
      <c r="CM25" s="45">
        <v>0.11384</v>
      </c>
      <c r="CN25" s="45">
        <v>0.18009</v>
      </c>
      <c r="CO25" s="45">
        <v>0.18009</v>
      </c>
      <c r="CP25" s="45">
        <v>0.18009</v>
      </c>
      <c r="CQ25" s="45">
        <v>0.18009</v>
      </c>
      <c r="CR25" s="45">
        <v>0.18009</v>
      </c>
      <c r="CS25" s="45">
        <v>0.28437000000000001</v>
      </c>
      <c r="CT25" s="45">
        <v>0.28437000000000001</v>
      </c>
      <c r="CU25" s="45">
        <v>0.28437000000000001</v>
      </c>
      <c r="CV25" s="45">
        <v>0.28437000000000001</v>
      </c>
      <c r="CW25" s="45">
        <v>0.28437000000000001</v>
      </c>
      <c r="CX25" s="45">
        <v>1</v>
      </c>
    </row>
    <row r="26" spans="1:102" ht="14.25" customHeight="1" x14ac:dyDescent="0.3">
      <c r="A26" s="45" t="s">
        <v>168</v>
      </c>
      <c r="B26" s="45">
        <v>5.2100000000000002E-3</v>
      </c>
      <c r="C26" s="45">
        <v>2.9E-4</v>
      </c>
      <c r="D26" s="45">
        <v>2.9E-4</v>
      </c>
      <c r="E26" s="45">
        <v>2.9E-4</v>
      </c>
      <c r="F26" s="45">
        <v>2.9E-4</v>
      </c>
      <c r="G26" s="45">
        <v>2.5999999999999998E-4</v>
      </c>
      <c r="H26" s="45">
        <v>2.5999999999999998E-4</v>
      </c>
      <c r="I26" s="45">
        <v>2.5999999999999998E-4</v>
      </c>
      <c r="J26" s="45">
        <v>2.5999999999999998E-4</v>
      </c>
      <c r="K26" s="45">
        <v>2.5999999999999998E-4</v>
      </c>
      <c r="L26" s="45">
        <v>2.4000000000000001E-4</v>
      </c>
      <c r="M26" s="45">
        <v>2.4000000000000001E-4</v>
      </c>
      <c r="N26" s="45">
        <v>2.4000000000000001E-4</v>
      </c>
      <c r="O26" s="45">
        <v>2.4000000000000001E-4</v>
      </c>
      <c r="P26" s="45">
        <v>2.4000000000000001E-4</v>
      </c>
      <c r="Q26" s="45">
        <v>3.5E-4</v>
      </c>
      <c r="R26" s="45">
        <v>3.5E-4</v>
      </c>
      <c r="S26" s="45">
        <v>3.5E-4</v>
      </c>
      <c r="T26" s="45">
        <v>3.5E-4</v>
      </c>
      <c r="U26" s="45">
        <v>3.5E-4</v>
      </c>
      <c r="V26" s="45">
        <v>4.6000000000000001E-4</v>
      </c>
      <c r="W26" s="45">
        <v>4.6000000000000001E-4</v>
      </c>
      <c r="X26" s="45">
        <v>4.6000000000000001E-4</v>
      </c>
      <c r="Y26" s="45">
        <v>4.6000000000000001E-4</v>
      </c>
      <c r="Z26" s="45">
        <v>4.6000000000000001E-4</v>
      </c>
      <c r="AA26" s="45">
        <v>2.4000000000000001E-4</v>
      </c>
      <c r="AB26" s="45">
        <v>2.4000000000000001E-4</v>
      </c>
      <c r="AC26" s="45">
        <v>2.4000000000000001E-4</v>
      </c>
      <c r="AD26" s="45">
        <v>2.4000000000000001E-4</v>
      </c>
      <c r="AE26" s="45">
        <v>2.4000000000000001E-4</v>
      </c>
      <c r="AF26" s="45">
        <v>5.9999999999999995E-4</v>
      </c>
      <c r="AG26" s="45">
        <v>5.9999999999999995E-4</v>
      </c>
      <c r="AH26" s="45">
        <v>5.9999999999999995E-4</v>
      </c>
      <c r="AI26" s="45">
        <v>5.9999999999999995E-4</v>
      </c>
      <c r="AJ26" s="45">
        <v>5.9999999999999995E-4</v>
      </c>
      <c r="AK26" s="45">
        <v>7.5000000000000002E-4</v>
      </c>
      <c r="AL26" s="45">
        <v>7.5000000000000002E-4</v>
      </c>
      <c r="AM26" s="45">
        <v>7.5000000000000002E-4</v>
      </c>
      <c r="AN26" s="45">
        <v>7.5000000000000002E-4</v>
      </c>
      <c r="AO26" s="45">
        <v>7.5000000000000002E-4</v>
      </c>
      <c r="AP26" s="45">
        <v>1.24E-3</v>
      </c>
      <c r="AQ26" s="45">
        <v>1.24E-3</v>
      </c>
      <c r="AR26" s="45">
        <v>1.24E-3</v>
      </c>
      <c r="AS26" s="45">
        <v>1.24E-3</v>
      </c>
      <c r="AT26" s="45">
        <v>1.24E-3</v>
      </c>
      <c r="AU26" s="45">
        <v>2.8900000000000002E-3</v>
      </c>
      <c r="AV26" s="45">
        <v>2.8900000000000002E-3</v>
      </c>
      <c r="AW26" s="45">
        <v>2.8900000000000002E-3</v>
      </c>
      <c r="AX26" s="45">
        <v>2.8900000000000002E-3</v>
      </c>
      <c r="AY26" s="45">
        <v>2.8900000000000002E-3</v>
      </c>
      <c r="AZ26" s="45">
        <v>3.5300000000000002E-3</v>
      </c>
      <c r="BA26" s="45">
        <v>3.5300000000000002E-3</v>
      </c>
      <c r="BB26" s="45">
        <v>3.5300000000000002E-3</v>
      </c>
      <c r="BC26" s="45">
        <v>3.5300000000000002E-3</v>
      </c>
      <c r="BD26" s="45">
        <v>3.5300000000000002E-3</v>
      </c>
      <c r="BE26" s="45">
        <v>6.96E-3</v>
      </c>
      <c r="BF26" s="45">
        <v>6.96E-3</v>
      </c>
      <c r="BG26" s="45">
        <v>6.96E-3</v>
      </c>
      <c r="BH26" s="45">
        <v>6.96E-3</v>
      </c>
      <c r="BI26" s="45">
        <v>6.96E-3</v>
      </c>
      <c r="BJ26" s="45">
        <v>1.2999999999999999E-2</v>
      </c>
      <c r="BK26" s="45">
        <v>1.2999999999999999E-2</v>
      </c>
      <c r="BL26" s="45">
        <v>1.2999999999999999E-2</v>
      </c>
      <c r="BM26" s="45">
        <v>1.2999999999999999E-2</v>
      </c>
      <c r="BN26" s="45">
        <v>1.2999999999999999E-2</v>
      </c>
      <c r="BO26" s="45">
        <v>2.5059999999999999E-2</v>
      </c>
      <c r="BP26" s="45">
        <v>2.5059999999999999E-2</v>
      </c>
      <c r="BQ26" s="45">
        <v>2.5059999999999999E-2</v>
      </c>
      <c r="BR26" s="45">
        <v>2.5059999999999999E-2</v>
      </c>
      <c r="BS26" s="45">
        <v>2.5059999999999999E-2</v>
      </c>
      <c r="BT26" s="45">
        <v>2.9479999999999999E-2</v>
      </c>
      <c r="BU26" s="45">
        <v>2.9479999999999999E-2</v>
      </c>
      <c r="BV26" s="45">
        <v>2.9479999999999999E-2</v>
      </c>
      <c r="BW26" s="45">
        <v>2.9479999999999999E-2</v>
      </c>
      <c r="BX26" s="45">
        <v>2.9479999999999999E-2</v>
      </c>
      <c r="BY26" s="45">
        <v>4.3679999999999997E-2</v>
      </c>
      <c r="BZ26" s="45">
        <v>4.3679999999999997E-2</v>
      </c>
      <c r="CA26" s="45">
        <v>4.3679999999999997E-2</v>
      </c>
      <c r="CB26" s="45">
        <v>4.3679999999999997E-2</v>
      </c>
      <c r="CC26" s="45">
        <v>4.3679999999999997E-2</v>
      </c>
      <c r="CD26" s="45">
        <v>9.325E-2</v>
      </c>
      <c r="CE26" s="45">
        <v>9.325E-2</v>
      </c>
      <c r="CF26" s="45">
        <v>9.325E-2</v>
      </c>
      <c r="CG26" s="45">
        <v>9.325E-2</v>
      </c>
      <c r="CH26" s="45">
        <v>9.325E-2</v>
      </c>
      <c r="CI26" s="45">
        <v>0.17691000000000001</v>
      </c>
      <c r="CJ26" s="45">
        <v>0.17691000000000001</v>
      </c>
      <c r="CK26" s="45">
        <v>0.17691000000000001</v>
      </c>
      <c r="CL26" s="45">
        <v>0.17691000000000001</v>
      </c>
      <c r="CM26" s="45">
        <v>0.17691000000000001</v>
      </c>
      <c r="CN26" s="45">
        <v>0.29825000000000002</v>
      </c>
      <c r="CO26" s="45">
        <v>0.29825000000000002</v>
      </c>
      <c r="CP26" s="45">
        <v>0.29825000000000002</v>
      </c>
      <c r="CQ26" s="45">
        <v>0.29825000000000002</v>
      </c>
      <c r="CR26" s="45">
        <v>0.29825000000000002</v>
      </c>
      <c r="CS26" s="45">
        <v>0.44680999999999998</v>
      </c>
      <c r="CT26" s="45">
        <v>0.44680999999999998</v>
      </c>
      <c r="CU26" s="45">
        <v>0.44680999999999998</v>
      </c>
      <c r="CV26" s="45">
        <v>0.44680999999999998</v>
      </c>
      <c r="CW26" s="45">
        <v>0.44680999999999998</v>
      </c>
      <c r="CX26" s="45">
        <v>1</v>
      </c>
    </row>
    <row r="27" spans="1:102" ht="14.25" customHeight="1" x14ac:dyDescent="0.3">
      <c r="A27" s="45" t="s">
        <v>170</v>
      </c>
      <c r="B27" s="45">
        <v>9.7912499999999996E-3</v>
      </c>
      <c r="C27" s="45">
        <v>3.5649999999999999E-4</v>
      </c>
      <c r="D27" s="45">
        <v>3.5649999999999999E-4</v>
      </c>
      <c r="E27" s="45">
        <v>3.5649999999999999E-4</v>
      </c>
      <c r="F27" s="45">
        <v>3.5649999999999999E-4</v>
      </c>
      <c r="G27" s="45">
        <v>1.7899999999999999E-4</v>
      </c>
      <c r="H27" s="45">
        <v>1.7899999999999999E-4</v>
      </c>
      <c r="I27" s="45">
        <v>1.7899999999999999E-4</v>
      </c>
      <c r="J27" s="45">
        <v>1.7899999999999999E-4</v>
      </c>
      <c r="K27" s="45">
        <v>1.7899999999999999E-4</v>
      </c>
      <c r="L27" s="45">
        <v>1.8075E-4</v>
      </c>
      <c r="M27" s="45">
        <v>1.8075E-4</v>
      </c>
      <c r="N27" s="45">
        <v>1.8075E-4</v>
      </c>
      <c r="O27" s="45">
        <v>1.8075E-4</v>
      </c>
      <c r="P27" s="45">
        <v>1.8075E-4</v>
      </c>
      <c r="Q27" s="45">
        <v>3.0775000000000003E-4</v>
      </c>
      <c r="R27" s="45">
        <v>3.0775000000000003E-4</v>
      </c>
      <c r="S27" s="45">
        <v>3.0775000000000003E-4</v>
      </c>
      <c r="T27" s="45">
        <v>3.0775000000000003E-4</v>
      </c>
      <c r="U27" s="45">
        <v>3.0775000000000003E-4</v>
      </c>
      <c r="V27" s="45">
        <v>4.2025E-4</v>
      </c>
      <c r="W27" s="45">
        <v>4.2025E-4</v>
      </c>
      <c r="X27" s="45">
        <v>4.2025E-4</v>
      </c>
      <c r="Y27" s="45">
        <v>4.2025E-4</v>
      </c>
      <c r="Z27" s="45">
        <v>4.2025E-4</v>
      </c>
      <c r="AA27" s="45">
        <v>5.2674999999999998E-4</v>
      </c>
      <c r="AB27" s="45">
        <v>5.2674999999999998E-4</v>
      </c>
      <c r="AC27" s="45">
        <v>5.2674999999999998E-4</v>
      </c>
      <c r="AD27" s="45">
        <v>5.2674999999999998E-4</v>
      </c>
      <c r="AE27" s="45">
        <v>5.2674999999999998E-4</v>
      </c>
      <c r="AF27" s="45">
        <v>7.3850000000000001E-4</v>
      </c>
      <c r="AG27" s="45">
        <v>7.3850000000000001E-4</v>
      </c>
      <c r="AH27" s="45">
        <v>7.3850000000000001E-4</v>
      </c>
      <c r="AI27" s="45">
        <v>7.3850000000000001E-4</v>
      </c>
      <c r="AJ27" s="45">
        <v>7.3850000000000001E-4</v>
      </c>
      <c r="AK27" s="45">
        <v>1.0690000000000001E-3</v>
      </c>
      <c r="AL27" s="45">
        <v>1.0690000000000001E-3</v>
      </c>
      <c r="AM27" s="45">
        <v>1.0690000000000001E-3</v>
      </c>
      <c r="AN27" s="45">
        <v>1.0690000000000001E-3</v>
      </c>
      <c r="AO27" s="45">
        <v>1.0690000000000001E-3</v>
      </c>
      <c r="AP27" s="45">
        <v>1.622E-3</v>
      </c>
      <c r="AQ27" s="45">
        <v>1.622E-3</v>
      </c>
      <c r="AR27" s="45">
        <v>1.622E-3</v>
      </c>
      <c r="AS27" s="45">
        <v>1.622E-3</v>
      </c>
      <c r="AT27" s="45">
        <v>1.622E-3</v>
      </c>
      <c r="AU27" s="45">
        <v>2.5685E-3</v>
      </c>
      <c r="AV27" s="45">
        <v>2.5685E-3</v>
      </c>
      <c r="AW27" s="45">
        <v>2.5685E-3</v>
      </c>
      <c r="AX27" s="45">
        <v>2.5685E-3</v>
      </c>
      <c r="AY27" s="45">
        <v>2.5685E-3</v>
      </c>
      <c r="AZ27" s="45">
        <v>4.117E-3</v>
      </c>
      <c r="BA27" s="45">
        <v>4.117E-3</v>
      </c>
      <c r="BB27" s="45">
        <v>4.117E-3</v>
      </c>
      <c r="BC27" s="45">
        <v>4.117E-3</v>
      </c>
      <c r="BD27" s="45">
        <v>4.117E-3</v>
      </c>
      <c r="BE27" s="45">
        <v>6.4475000000000001E-3</v>
      </c>
      <c r="BF27" s="45">
        <v>6.4475000000000001E-3</v>
      </c>
      <c r="BG27" s="45">
        <v>6.4475000000000001E-3</v>
      </c>
      <c r="BH27" s="45">
        <v>6.4475000000000001E-3</v>
      </c>
      <c r="BI27" s="45">
        <v>6.4475000000000001E-3</v>
      </c>
      <c r="BJ27" s="45">
        <v>9.7327500000000001E-3</v>
      </c>
      <c r="BK27" s="45">
        <v>9.7327500000000001E-3</v>
      </c>
      <c r="BL27" s="45">
        <v>9.7327500000000001E-3</v>
      </c>
      <c r="BM27" s="45">
        <v>9.7327500000000001E-3</v>
      </c>
      <c r="BN27" s="45">
        <v>9.7327500000000001E-3</v>
      </c>
      <c r="BO27" s="45">
        <v>1.5950249999999999E-2</v>
      </c>
      <c r="BP27" s="45">
        <v>1.5950249999999999E-2</v>
      </c>
      <c r="BQ27" s="45">
        <v>1.5950249999999999E-2</v>
      </c>
      <c r="BR27" s="45">
        <v>1.5950249999999999E-2</v>
      </c>
      <c r="BS27" s="45">
        <v>1.5950249999999999E-2</v>
      </c>
      <c r="BT27" s="45">
        <v>2.6643500000000001E-2</v>
      </c>
      <c r="BU27" s="45">
        <v>2.6643500000000001E-2</v>
      </c>
      <c r="BV27" s="45">
        <v>2.6643500000000001E-2</v>
      </c>
      <c r="BW27" s="45">
        <v>2.6643500000000001E-2</v>
      </c>
      <c r="BX27" s="45">
        <v>2.6643500000000001E-2</v>
      </c>
      <c r="BY27" s="45">
        <v>4.6877250000000002E-2</v>
      </c>
      <c r="BZ27" s="45">
        <v>4.6877250000000002E-2</v>
      </c>
      <c r="CA27" s="45">
        <v>4.6877250000000002E-2</v>
      </c>
      <c r="CB27" s="45">
        <v>4.6877250000000002E-2</v>
      </c>
      <c r="CC27" s="45">
        <v>4.6877250000000002E-2</v>
      </c>
      <c r="CD27" s="45">
        <v>8.3014249999999998E-2</v>
      </c>
      <c r="CE27" s="45">
        <v>8.3014249999999998E-2</v>
      </c>
      <c r="CF27" s="45">
        <v>8.3014249999999998E-2</v>
      </c>
      <c r="CG27" s="45">
        <v>8.3014249999999998E-2</v>
      </c>
      <c r="CH27" s="45">
        <v>8.3014249999999998E-2</v>
      </c>
      <c r="CI27" s="45">
        <v>0.14132575</v>
      </c>
      <c r="CJ27" s="45">
        <v>0.14132575</v>
      </c>
      <c r="CK27" s="45">
        <v>0.14132575</v>
      </c>
      <c r="CL27" s="45">
        <v>0.14132575</v>
      </c>
      <c r="CM27" s="45">
        <v>0.14132575</v>
      </c>
      <c r="CN27" s="45">
        <v>0.22859225</v>
      </c>
      <c r="CO27" s="45">
        <v>0.22859225</v>
      </c>
      <c r="CP27" s="45">
        <v>0.22859225</v>
      </c>
      <c r="CQ27" s="45">
        <v>0.22859225</v>
      </c>
      <c r="CR27" s="45">
        <v>0.22859225</v>
      </c>
      <c r="CS27" s="45">
        <v>0.34928749999999997</v>
      </c>
      <c r="CT27" s="45">
        <v>0.34928749999999997</v>
      </c>
      <c r="CU27" s="45">
        <v>0.34928749999999997</v>
      </c>
      <c r="CV27" s="45">
        <v>0.34928749999999997</v>
      </c>
      <c r="CW27" s="45">
        <v>0.34928749999999997</v>
      </c>
      <c r="CX27" s="45">
        <v>1</v>
      </c>
    </row>
    <row r="28" spans="1:102" ht="14.25" customHeight="1" x14ac:dyDescent="0.3">
      <c r="A28" s="45" t="s">
        <v>172</v>
      </c>
      <c r="B28" s="45">
        <v>6.6841463000000004E-2</v>
      </c>
      <c r="C28" s="45">
        <v>1.0634390000000001E-2</v>
      </c>
      <c r="D28" s="45">
        <v>1.0634390000000001E-2</v>
      </c>
      <c r="E28" s="45">
        <v>1.0634390000000001E-2</v>
      </c>
      <c r="F28" s="45">
        <v>1.0634390000000001E-2</v>
      </c>
      <c r="G28" s="45">
        <v>2.2570730000000001E-3</v>
      </c>
      <c r="H28" s="45">
        <v>2.2570730000000001E-3</v>
      </c>
      <c r="I28" s="45">
        <v>2.2570730000000001E-3</v>
      </c>
      <c r="J28" s="45">
        <v>2.2570730000000001E-3</v>
      </c>
      <c r="K28" s="45">
        <v>2.2570730000000001E-3</v>
      </c>
      <c r="L28" s="45">
        <v>1.5885369999999999E-3</v>
      </c>
      <c r="M28" s="45">
        <v>1.5885369999999999E-3</v>
      </c>
      <c r="N28" s="45">
        <v>1.5885369999999999E-3</v>
      </c>
      <c r="O28" s="45">
        <v>1.5885369999999999E-3</v>
      </c>
      <c r="P28" s="45">
        <v>1.5885369999999999E-3</v>
      </c>
      <c r="Q28" s="45">
        <v>1.952683E-3</v>
      </c>
      <c r="R28" s="45">
        <v>1.952683E-3</v>
      </c>
      <c r="S28" s="45">
        <v>1.952683E-3</v>
      </c>
      <c r="T28" s="45">
        <v>1.952683E-3</v>
      </c>
      <c r="U28" s="45">
        <v>1.952683E-3</v>
      </c>
      <c r="V28" s="45">
        <v>3.7490240000000001E-3</v>
      </c>
      <c r="W28" s="45">
        <v>3.7490240000000001E-3</v>
      </c>
      <c r="X28" s="45">
        <v>3.7490240000000001E-3</v>
      </c>
      <c r="Y28" s="45">
        <v>3.7490240000000001E-3</v>
      </c>
      <c r="Z28" s="45">
        <v>3.7490240000000001E-3</v>
      </c>
      <c r="AA28" s="45">
        <v>6.1653660000000002E-3</v>
      </c>
      <c r="AB28" s="45">
        <v>6.1653660000000002E-3</v>
      </c>
      <c r="AC28" s="45">
        <v>6.1653660000000002E-3</v>
      </c>
      <c r="AD28" s="45">
        <v>6.1653660000000002E-3</v>
      </c>
      <c r="AE28" s="45">
        <v>6.1653660000000002E-3</v>
      </c>
      <c r="AF28" s="45">
        <v>8.7904880000000008E-3</v>
      </c>
      <c r="AG28" s="45">
        <v>8.7904880000000008E-3</v>
      </c>
      <c r="AH28" s="45">
        <v>8.7904880000000008E-3</v>
      </c>
      <c r="AI28" s="45">
        <v>8.7904880000000008E-3</v>
      </c>
      <c r="AJ28" s="45">
        <v>8.7904880000000008E-3</v>
      </c>
      <c r="AK28" s="45">
        <v>1.0272195E-2</v>
      </c>
      <c r="AL28" s="45">
        <v>1.0272195E-2</v>
      </c>
      <c r="AM28" s="45">
        <v>1.0272195E-2</v>
      </c>
      <c r="AN28" s="45">
        <v>1.0272195E-2</v>
      </c>
      <c r="AO28" s="45">
        <v>1.0272195E-2</v>
      </c>
      <c r="AP28" s="45">
        <v>1.0323659000000001E-2</v>
      </c>
      <c r="AQ28" s="45">
        <v>1.0323659000000001E-2</v>
      </c>
      <c r="AR28" s="45">
        <v>1.0323659000000001E-2</v>
      </c>
      <c r="AS28" s="45">
        <v>1.0323659000000001E-2</v>
      </c>
      <c r="AT28" s="45">
        <v>1.0323659000000001E-2</v>
      </c>
      <c r="AU28" s="45">
        <v>1.0378780000000001E-2</v>
      </c>
      <c r="AV28" s="45">
        <v>1.0378780000000001E-2</v>
      </c>
      <c r="AW28" s="45">
        <v>1.0378780000000001E-2</v>
      </c>
      <c r="AX28" s="45">
        <v>1.0378780000000001E-2</v>
      </c>
      <c r="AY28" s="45">
        <v>1.0378780000000001E-2</v>
      </c>
      <c r="AZ28" s="45">
        <v>1.2075122000000001E-2</v>
      </c>
      <c r="BA28" s="45">
        <v>1.2075122000000001E-2</v>
      </c>
      <c r="BB28" s="45">
        <v>1.2075122000000001E-2</v>
      </c>
      <c r="BC28" s="45">
        <v>1.2075122000000001E-2</v>
      </c>
      <c r="BD28" s="45">
        <v>1.2075122000000001E-2</v>
      </c>
      <c r="BE28" s="45">
        <v>1.6080000000000001E-2</v>
      </c>
      <c r="BF28" s="45">
        <v>1.6080000000000001E-2</v>
      </c>
      <c r="BG28" s="45">
        <v>1.6080000000000001E-2</v>
      </c>
      <c r="BH28" s="45">
        <v>1.6080000000000001E-2</v>
      </c>
      <c r="BI28" s="45">
        <v>1.6080000000000001E-2</v>
      </c>
      <c r="BJ28" s="45">
        <v>2.1788780000000001E-2</v>
      </c>
      <c r="BK28" s="45">
        <v>2.1788780000000001E-2</v>
      </c>
      <c r="BL28" s="45">
        <v>2.1788780000000001E-2</v>
      </c>
      <c r="BM28" s="45">
        <v>2.1788780000000001E-2</v>
      </c>
      <c r="BN28" s="45">
        <v>2.1788780000000001E-2</v>
      </c>
      <c r="BO28" s="45">
        <v>3.3969024E-2</v>
      </c>
      <c r="BP28" s="45">
        <v>3.3969024E-2</v>
      </c>
      <c r="BQ28" s="45">
        <v>3.3969024E-2</v>
      </c>
      <c r="BR28" s="45">
        <v>3.3969024E-2</v>
      </c>
      <c r="BS28" s="45">
        <v>3.3969024E-2</v>
      </c>
      <c r="BT28" s="45">
        <v>5.3909024E-2</v>
      </c>
      <c r="BU28" s="45">
        <v>5.3909024E-2</v>
      </c>
      <c r="BV28" s="45">
        <v>5.3909024E-2</v>
      </c>
      <c r="BW28" s="45">
        <v>5.3909024E-2</v>
      </c>
      <c r="BX28" s="45">
        <v>5.3909024E-2</v>
      </c>
      <c r="BY28" s="45">
        <v>8.5237561000000003E-2</v>
      </c>
      <c r="BZ28" s="45">
        <v>8.5237561000000003E-2</v>
      </c>
      <c r="CA28" s="45">
        <v>8.5237561000000003E-2</v>
      </c>
      <c r="CB28" s="45">
        <v>8.5237561000000003E-2</v>
      </c>
      <c r="CC28" s="45">
        <v>8.5237561000000003E-2</v>
      </c>
      <c r="CD28" s="45">
        <v>0.13244804900000001</v>
      </c>
      <c r="CE28" s="45">
        <v>0.13244804900000001</v>
      </c>
      <c r="CF28" s="45">
        <v>0.13244804900000001</v>
      </c>
      <c r="CG28" s="45">
        <v>0.13244804900000001</v>
      </c>
      <c r="CH28" s="45">
        <v>0.13244804900000001</v>
      </c>
      <c r="CI28" s="45">
        <v>0.19970122000000001</v>
      </c>
      <c r="CJ28" s="45">
        <v>0.19970122000000001</v>
      </c>
      <c r="CK28" s="45">
        <v>0.19970122000000001</v>
      </c>
      <c r="CL28" s="45">
        <v>0.19970122000000001</v>
      </c>
      <c r="CM28" s="45">
        <v>0.19970122000000001</v>
      </c>
      <c r="CN28" s="45">
        <v>0.29157146299999998</v>
      </c>
      <c r="CO28" s="45">
        <v>0.29157146299999998</v>
      </c>
      <c r="CP28" s="45">
        <v>0.29157146299999998</v>
      </c>
      <c r="CQ28" s="45">
        <v>0.29157146299999998</v>
      </c>
      <c r="CR28" s="45">
        <v>0.29157146299999998</v>
      </c>
      <c r="CS28" s="45">
        <v>0.41195365900000003</v>
      </c>
      <c r="CT28" s="45">
        <v>0.41195365900000003</v>
      </c>
      <c r="CU28" s="45">
        <v>0.41195365900000003</v>
      </c>
      <c r="CV28" s="45">
        <v>0.41195365900000003</v>
      </c>
      <c r="CW28" s="45">
        <v>0.41195365900000003</v>
      </c>
      <c r="CX28" s="45">
        <v>1</v>
      </c>
    </row>
    <row r="29" spans="1:102" ht="14.25" customHeight="1" x14ac:dyDescent="0.3">
      <c r="A29" s="45" t="s">
        <v>174</v>
      </c>
      <c r="B29" s="45">
        <v>6.6841463000000004E-2</v>
      </c>
      <c r="C29" s="45">
        <v>1.0634390000000001E-2</v>
      </c>
      <c r="D29" s="45">
        <v>1.0634390000000001E-2</v>
      </c>
      <c r="E29" s="45">
        <v>1.0634390000000001E-2</v>
      </c>
      <c r="F29" s="45">
        <v>1.0634390000000001E-2</v>
      </c>
      <c r="G29" s="45">
        <v>2.2570730000000001E-3</v>
      </c>
      <c r="H29" s="45">
        <v>2.2570730000000001E-3</v>
      </c>
      <c r="I29" s="45">
        <v>2.2570730000000001E-3</v>
      </c>
      <c r="J29" s="45">
        <v>2.2570730000000001E-3</v>
      </c>
      <c r="K29" s="45">
        <v>2.2570730000000001E-3</v>
      </c>
      <c r="L29" s="45">
        <v>1.5885369999999999E-3</v>
      </c>
      <c r="M29" s="45">
        <v>1.5885369999999999E-3</v>
      </c>
      <c r="N29" s="45">
        <v>1.5885369999999999E-3</v>
      </c>
      <c r="O29" s="45">
        <v>1.5885369999999999E-3</v>
      </c>
      <c r="P29" s="45">
        <v>1.5885369999999999E-3</v>
      </c>
      <c r="Q29" s="45">
        <v>1.952683E-3</v>
      </c>
      <c r="R29" s="45">
        <v>1.952683E-3</v>
      </c>
      <c r="S29" s="45">
        <v>1.952683E-3</v>
      </c>
      <c r="T29" s="45">
        <v>1.952683E-3</v>
      </c>
      <c r="U29" s="45">
        <v>1.952683E-3</v>
      </c>
      <c r="V29" s="45">
        <v>3.7490240000000001E-3</v>
      </c>
      <c r="W29" s="45">
        <v>3.7490240000000001E-3</v>
      </c>
      <c r="X29" s="45">
        <v>3.7490240000000001E-3</v>
      </c>
      <c r="Y29" s="45">
        <v>3.7490240000000001E-3</v>
      </c>
      <c r="Z29" s="45">
        <v>3.7490240000000001E-3</v>
      </c>
      <c r="AA29" s="45">
        <v>6.1653660000000002E-3</v>
      </c>
      <c r="AB29" s="45">
        <v>6.1653660000000002E-3</v>
      </c>
      <c r="AC29" s="45">
        <v>6.1653660000000002E-3</v>
      </c>
      <c r="AD29" s="45">
        <v>6.1653660000000002E-3</v>
      </c>
      <c r="AE29" s="45">
        <v>6.1653660000000002E-3</v>
      </c>
      <c r="AF29" s="45">
        <v>8.7904880000000008E-3</v>
      </c>
      <c r="AG29" s="45">
        <v>8.7904880000000008E-3</v>
      </c>
      <c r="AH29" s="45">
        <v>8.7904880000000008E-3</v>
      </c>
      <c r="AI29" s="45">
        <v>8.7904880000000008E-3</v>
      </c>
      <c r="AJ29" s="45">
        <v>8.7904880000000008E-3</v>
      </c>
      <c r="AK29" s="45">
        <v>1.0272195E-2</v>
      </c>
      <c r="AL29" s="45">
        <v>1.0272195E-2</v>
      </c>
      <c r="AM29" s="45">
        <v>1.0272195E-2</v>
      </c>
      <c r="AN29" s="45">
        <v>1.0272195E-2</v>
      </c>
      <c r="AO29" s="45">
        <v>1.0272195E-2</v>
      </c>
      <c r="AP29" s="45">
        <v>1.0323659000000001E-2</v>
      </c>
      <c r="AQ29" s="45">
        <v>1.0323659000000001E-2</v>
      </c>
      <c r="AR29" s="45">
        <v>1.0323659000000001E-2</v>
      </c>
      <c r="AS29" s="45">
        <v>1.0323659000000001E-2</v>
      </c>
      <c r="AT29" s="45">
        <v>1.0323659000000001E-2</v>
      </c>
      <c r="AU29" s="45">
        <v>1.0378780000000001E-2</v>
      </c>
      <c r="AV29" s="45">
        <v>1.0378780000000001E-2</v>
      </c>
      <c r="AW29" s="45">
        <v>1.0378780000000001E-2</v>
      </c>
      <c r="AX29" s="45">
        <v>1.0378780000000001E-2</v>
      </c>
      <c r="AY29" s="45">
        <v>1.0378780000000001E-2</v>
      </c>
      <c r="AZ29" s="45">
        <v>1.2075122000000001E-2</v>
      </c>
      <c r="BA29" s="45">
        <v>1.2075122000000001E-2</v>
      </c>
      <c r="BB29" s="45">
        <v>1.2075122000000001E-2</v>
      </c>
      <c r="BC29" s="45">
        <v>1.2075122000000001E-2</v>
      </c>
      <c r="BD29" s="45">
        <v>1.2075122000000001E-2</v>
      </c>
      <c r="BE29" s="45">
        <v>1.6080000000000001E-2</v>
      </c>
      <c r="BF29" s="45">
        <v>1.6080000000000001E-2</v>
      </c>
      <c r="BG29" s="45">
        <v>1.6080000000000001E-2</v>
      </c>
      <c r="BH29" s="45">
        <v>1.6080000000000001E-2</v>
      </c>
      <c r="BI29" s="45">
        <v>1.6080000000000001E-2</v>
      </c>
      <c r="BJ29" s="45">
        <v>2.1788780000000001E-2</v>
      </c>
      <c r="BK29" s="45">
        <v>2.1788780000000001E-2</v>
      </c>
      <c r="BL29" s="45">
        <v>2.1788780000000001E-2</v>
      </c>
      <c r="BM29" s="45">
        <v>2.1788780000000001E-2</v>
      </c>
      <c r="BN29" s="45">
        <v>2.1788780000000001E-2</v>
      </c>
      <c r="BO29" s="45">
        <v>3.3969024E-2</v>
      </c>
      <c r="BP29" s="45">
        <v>3.3969024E-2</v>
      </c>
      <c r="BQ29" s="45">
        <v>3.3969024E-2</v>
      </c>
      <c r="BR29" s="45">
        <v>3.3969024E-2</v>
      </c>
      <c r="BS29" s="45">
        <v>3.3969024E-2</v>
      </c>
      <c r="BT29" s="45">
        <v>5.3909024E-2</v>
      </c>
      <c r="BU29" s="45">
        <v>5.3909024E-2</v>
      </c>
      <c r="BV29" s="45">
        <v>5.3909024E-2</v>
      </c>
      <c r="BW29" s="45">
        <v>5.3909024E-2</v>
      </c>
      <c r="BX29" s="45">
        <v>5.3909024E-2</v>
      </c>
      <c r="BY29" s="45">
        <v>8.5237561000000003E-2</v>
      </c>
      <c r="BZ29" s="45">
        <v>8.5237561000000003E-2</v>
      </c>
      <c r="CA29" s="45">
        <v>8.5237561000000003E-2</v>
      </c>
      <c r="CB29" s="45">
        <v>8.5237561000000003E-2</v>
      </c>
      <c r="CC29" s="45">
        <v>8.5237561000000003E-2</v>
      </c>
      <c r="CD29" s="45">
        <v>0.13244804900000001</v>
      </c>
      <c r="CE29" s="45">
        <v>0.13244804900000001</v>
      </c>
      <c r="CF29" s="45">
        <v>0.13244804900000001</v>
      </c>
      <c r="CG29" s="45">
        <v>0.13244804900000001</v>
      </c>
      <c r="CH29" s="45">
        <v>0.13244804900000001</v>
      </c>
      <c r="CI29" s="45">
        <v>0.19970122000000001</v>
      </c>
      <c r="CJ29" s="45">
        <v>0.19970122000000001</v>
      </c>
      <c r="CK29" s="45">
        <v>0.19970122000000001</v>
      </c>
      <c r="CL29" s="45">
        <v>0.19970122000000001</v>
      </c>
      <c r="CM29" s="45">
        <v>0.19970122000000001</v>
      </c>
      <c r="CN29" s="45">
        <v>0.29157146299999998</v>
      </c>
      <c r="CO29" s="45">
        <v>0.29157146299999998</v>
      </c>
      <c r="CP29" s="45">
        <v>0.29157146299999998</v>
      </c>
      <c r="CQ29" s="45">
        <v>0.29157146299999998</v>
      </c>
      <c r="CR29" s="45">
        <v>0.29157146299999998</v>
      </c>
      <c r="CS29" s="45">
        <v>0.41195365900000003</v>
      </c>
      <c r="CT29" s="45">
        <v>0.41195365900000003</v>
      </c>
      <c r="CU29" s="45">
        <v>0.41195365900000003</v>
      </c>
      <c r="CV29" s="45">
        <v>0.41195365900000003</v>
      </c>
      <c r="CW29" s="45">
        <v>0.41195365900000003</v>
      </c>
      <c r="CX29" s="45">
        <v>1</v>
      </c>
    </row>
    <row r="30" spans="1:102" ht="14.25" customHeight="1" x14ac:dyDescent="0.3">
      <c r="A30" s="45" t="s">
        <v>176</v>
      </c>
      <c r="B30" s="45">
        <v>6.3560000000000005E-2</v>
      </c>
      <c r="C30" s="45">
        <v>5.1399999999999996E-3</v>
      </c>
      <c r="D30" s="45">
        <v>5.1399999999999996E-3</v>
      </c>
      <c r="E30" s="45">
        <v>5.1399999999999996E-3</v>
      </c>
      <c r="F30" s="45">
        <v>5.1399999999999996E-3</v>
      </c>
      <c r="G30" s="45">
        <v>1.3699999999999999E-3</v>
      </c>
      <c r="H30" s="45">
        <v>1.3699999999999999E-3</v>
      </c>
      <c r="I30" s="45">
        <v>1.3699999999999999E-3</v>
      </c>
      <c r="J30" s="45">
        <v>1.3699999999999999E-3</v>
      </c>
      <c r="K30" s="45">
        <v>1.3699999999999999E-3</v>
      </c>
      <c r="L30" s="45">
        <v>8.5999999999999998E-4</v>
      </c>
      <c r="M30" s="45">
        <v>8.5999999999999998E-4</v>
      </c>
      <c r="N30" s="45">
        <v>8.5999999999999998E-4</v>
      </c>
      <c r="O30" s="45">
        <v>8.5999999999999998E-4</v>
      </c>
      <c r="P30" s="45">
        <v>8.5999999999999998E-4</v>
      </c>
      <c r="Q30" s="45">
        <v>1.09E-3</v>
      </c>
      <c r="R30" s="45">
        <v>1.09E-3</v>
      </c>
      <c r="S30" s="45">
        <v>1.09E-3</v>
      </c>
      <c r="T30" s="45">
        <v>1.09E-3</v>
      </c>
      <c r="U30" s="45">
        <v>1.09E-3</v>
      </c>
      <c r="V30" s="45">
        <v>1.5399999999999999E-3</v>
      </c>
      <c r="W30" s="45">
        <v>1.5399999999999999E-3</v>
      </c>
      <c r="X30" s="45">
        <v>1.5399999999999999E-3</v>
      </c>
      <c r="Y30" s="45">
        <v>1.5399999999999999E-3</v>
      </c>
      <c r="Z30" s="45">
        <v>1.5399999999999999E-3</v>
      </c>
      <c r="AA30" s="45">
        <v>2.0200000000000001E-3</v>
      </c>
      <c r="AB30" s="45">
        <v>2.0200000000000001E-3</v>
      </c>
      <c r="AC30" s="45">
        <v>2.0200000000000001E-3</v>
      </c>
      <c r="AD30" s="45">
        <v>2.0200000000000001E-3</v>
      </c>
      <c r="AE30" s="45">
        <v>2.0200000000000001E-3</v>
      </c>
      <c r="AF30" s="45">
        <v>2.9399999999999999E-3</v>
      </c>
      <c r="AG30" s="45">
        <v>2.9399999999999999E-3</v>
      </c>
      <c r="AH30" s="45">
        <v>2.9399999999999999E-3</v>
      </c>
      <c r="AI30" s="45">
        <v>2.9399999999999999E-3</v>
      </c>
      <c r="AJ30" s="45">
        <v>2.9399999999999999E-3</v>
      </c>
      <c r="AK30" s="45">
        <v>3.6099999999999999E-3</v>
      </c>
      <c r="AL30" s="45">
        <v>3.6099999999999999E-3</v>
      </c>
      <c r="AM30" s="45">
        <v>3.6099999999999999E-3</v>
      </c>
      <c r="AN30" s="45">
        <v>3.6099999999999999E-3</v>
      </c>
      <c r="AO30" s="45">
        <v>3.6099999999999999E-3</v>
      </c>
      <c r="AP30" s="45">
        <v>4.3299999999999996E-3</v>
      </c>
      <c r="AQ30" s="45">
        <v>4.3299999999999996E-3</v>
      </c>
      <c r="AR30" s="45">
        <v>4.3299999999999996E-3</v>
      </c>
      <c r="AS30" s="45">
        <v>4.3299999999999996E-3</v>
      </c>
      <c r="AT30" s="45">
        <v>4.3299999999999996E-3</v>
      </c>
      <c r="AU30" s="45">
        <v>5.7800000000000004E-3</v>
      </c>
      <c r="AV30" s="45">
        <v>5.7800000000000004E-3</v>
      </c>
      <c r="AW30" s="45">
        <v>5.7800000000000004E-3</v>
      </c>
      <c r="AX30" s="45">
        <v>5.7800000000000004E-3</v>
      </c>
      <c r="AY30" s="45">
        <v>5.7800000000000004E-3</v>
      </c>
      <c r="AZ30" s="45">
        <v>8.2799999999999992E-3</v>
      </c>
      <c r="BA30" s="45">
        <v>8.2799999999999992E-3</v>
      </c>
      <c r="BB30" s="45">
        <v>8.2799999999999992E-3</v>
      </c>
      <c r="BC30" s="45">
        <v>8.2799999999999992E-3</v>
      </c>
      <c r="BD30" s="45">
        <v>8.2799999999999992E-3</v>
      </c>
      <c r="BE30" s="45">
        <v>1.2449999999999999E-2</v>
      </c>
      <c r="BF30" s="45">
        <v>1.2449999999999999E-2</v>
      </c>
      <c r="BG30" s="45">
        <v>1.2449999999999999E-2</v>
      </c>
      <c r="BH30" s="45">
        <v>1.2449999999999999E-2</v>
      </c>
      <c r="BI30" s="45">
        <v>1.2449999999999999E-2</v>
      </c>
      <c r="BJ30" s="45">
        <v>1.8200000000000001E-2</v>
      </c>
      <c r="BK30" s="45">
        <v>1.8200000000000001E-2</v>
      </c>
      <c r="BL30" s="45">
        <v>1.8200000000000001E-2</v>
      </c>
      <c r="BM30" s="45">
        <v>1.8200000000000001E-2</v>
      </c>
      <c r="BN30" s="45">
        <v>1.8200000000000001E-2</v>
      </c>
      <c r="BO30" s="45">
        <v>2.9960000000000001E-2</v>
      </c>
      <c r="BP30" s="45">
        <v>2.9960000000000001E-2</v>
      </c>
      <c r="BQ30" s="45">
        <v>2.9960000000000001E-2</v>
      </c>
      <c r="BR30" s="45">
        <v>2.9960000000000001E-2</v>
      </c>
      <c r="BS30" s="45">
        <v>2.9960000000000001E-2</v>
      </c>
      <c r="BT30" s="45">
        <v>5.033E-2</v>
      </c>
      <c r="BU30" s="45">
        <v>5.033E-2</v>
      </c>
      <c r="BV30" s="45">
        <v>5.033E-2</v>
      </c>
      <c r="BW30" s="45">
        <v>5.033E-2</v>
      </c>
      <c r="BX30" s="45">
        <v>5.033E-2</v>
      </c>
      <c r="BY30" s="45">
        <v>8.3269999999999997E-2</v>
      </c>
      <c r="BZ30" s="45">
        <v>8.3269999999999997E-2</v>
      </c>
      <c r="CA30" s="45">
        <v>8.3269999999999997E-2</v>
      </c>
      <c r="CB30" s="45">
        <v>8.3269999999999997E-2</v>
      </c>
      <c r="CC30" s="45">
        <v>8.3269999999999997E-2</v>
      </c>
      <c r="CD30" s="45">
        <v>0.13281000000000001</v>
      </c>
      <c r="CE30" s="45">
        <v>0.13281000000000001</v>
      </c>
      <c r="CF30" s="45">
        <v>0.13281000000000001</v>
      </c>
      <c r="CG30" s="45">
        <v>0.13281000000000001</v>
      </c>
      <c r="CH30" s="45">
        <v>0.13281000000000001</v>
      </c>
      <c r="CI30" s="45">
        <v>0.20333999999999999</v>
      </c>
      <c r="CJ30" s="45">
        <v>0.20333999999999999</v>
      </c>
      <c r="CK30" s="45">
        <v>0.20333999999999999</v>
      </c>
      <c r="CL30" s="45">
        <v>0.20333999999999999</v>
      </c>
      <c r="CM30" s="45">
        <v>0.20333999999999999</v>
      </c>
      <c r="CN30" s="45">
        <v>0.2989</v>
      </c>
      <c r="CO30" s="45">
        <v>0.2989</v>
      </c>
      <c r="CP30" s="45">
        <v>0.2989</v>
      </c>
      <c r="CQ30" s="45">
        <v>0.2989</v>
      </c>
      <c r="CR30" s="45">
        <v>0.2989</v>
      </c>
      <c r="CS30" s="45">
        <v>0.42181000000000002</v>
      </c>
      <c r="CT30" s="45">
        <v>0.42181000000000002</v>
      </c>
      <c r="CU30" s="45">
        <v>0.42181000000000002</v>
      </c>
      <c r="CV30" s="45">
        <v>0.42181000000000002</v>
      </c>
      <c r="CW30" s="45">
        <v>0.42181000000000002</v>
      </c>
      <c r="CX30" s="45">
        <v>1</v>
      </c>
    </row>
    <row r="31" spans="1:102" ht="14.25" customHeight="1" x14ac:dyDescent="0.3">
      <c r="A31" s="45" t="s">
        <v>178</v>
      </c>
      <c r="B31" s="45">
        <v>9.2100000000000001E-2</v>
      </c>
      <c r="C31" s="45">
        <v>1.729E-2</v>
      </c>
      <c r="D31" s="45">
        <v>1.729E-2</v>
      </c>
      <c r="E31" s="45">
        <v>1.729E-2</v>
      </c>
      <c r="F31" s="45">
        <v>1.729E-2</v>
      </c>
      <c r="G31" s="45">
        <v>3.48E-3</v>
      </c>
      <c r="H31" s="45">
        <v>3.48E-3</v>
      </c>
      <c r="I31" s="45">
        <v>3.48E-3</v>
      </c>
      <c r="J31" s="45">
        <v>3.48E-3</v>
      </c>
      <c r="K31" s="45">
        <v>3.48E-3</v>
      </c>
      <c r="L31" s="45">
        <v>2.33E-3</v>
      </c>
      <c r="M31" s="45">
        <v>2.33E-3</v>
      </c>
      <c r="N31" s="45">
        <v>2.33E-3</v>
      </c>
      <c r="O31" s="45">
        <v>2.33E-3</v>
      </c>
      <c r="P31" s="45">
        <v>2.33E-3</v>
      </c>
      <c r="Q31" s="45">
        <v>3.1800000000000001E-3</v>
      </c>
      <c r="R31" s="45">
        <v>3.1800000000000001E-3</v>
      </c>
      <c r="S31" s="45">
        <v>3.1800000000000001E-3</v>
      </c>
      <c r="T31" s="45">
        <v>3.1800000000000001E-3</v>
      </c>
      <c r="U31" s="45">
        <v>3.1800000000000001E-3</v>
      </c>
      <c r="V31" s="45">
        <v>5.7200000000000003E-3</v>
      </c>
      <c r="W31" s="45">
        <v>5.7200000000000003E-3</v>
      </c>
      <c r="X31" s="45">
        <v>5.7200000000000003E-3</v>
      </c>
      <c r="Y31" s="45">
        <v>5.7200000000000003E-3</v>
      </c>
      <c r="Z31" s="45">
        <v>5.7200000000000003E-3</v>
      </c>
      <c r="AA31" s="45">
        <v>8.4399999999999996E-3</v>
      </c>
      <c r="AB31" s="45">
        <v>8.4399999999999996E-3</v>
      </c>
      <c r="AC31" s="45">
        <v>8.4399999999999996E-3</v>
      </c>
      <c r="AD31" s="45">
        <v>8.4399999999999996E-3</v>
      </c>
      <c r="AE31" s="45">
        <v>8.4399999999999996E-3</v>
      </c>
      <c r="AF31" s="45">
        <v>1.179E-2</v>
      </c>
      <c r="AG31" s="45">
        <v>1.179E-2</v>
      </c>
      <c r="AH31" s="45">
        <v>1.179E-2</v>
      </c>
      <c r="AI31" s="45">
        <v>1.179E-2</v>
      </c>
      <c r="AJ31" s="45">
        <v>1.179E-2</v>
      </c>
      <c r="AK31" s="45">
        <v>1.307E-2</v>
      </c>
      <c r="AL31" s="45">
        <v>1.307E-2</v>
      </c>
      <c r="AM31" s="45">
        <v>1.307E-2</v>
      </c>
      <c r="AN31" s="45">
        <v>1.307E-2</v>
      </c>
      <c r="AO31" s="45">
        <v>1.307E-2</v>
      </c>
      <c r="AP31" s="45">
        <v>1.3100000000000001E-2</v>
      </c>
      <c r="AQ31" s="45">
        <v>1.3100000000000001E-2</v>
      </c>
      <c r="AR31" s="45">
        <v>1.3100000000000001E-2</v>
      </c>
      <c r="AS31" s="45">
        <v>1.3100000000000001E-2</v>
      </c>
      <c r="AT31" s="45">
        <v>1.3100000000000001E-2</v>
      </c>
      <c r="AU31" s="45">
        <v>1.3339999999999999E-2</v>
      </c>
      <c r="AV31" s="45">
        <v>1.3339999999999999E-2</v>
      </c>
      <c r="AW31" s="45">
        <v>1.3339999999999999E-2</v>
      </c>
      <c r="AX31" s="45">
        <v>1.3339999999999999E-2</v>
      </c>
      <c r="AY31" s="45">
        <v>1.3339999999999999E-2</v>
      </c>
      <c r="AZ31" s="45">
        <v>1.5630000000000002E-2</v>
      </c>
      <c r="BA31" s="45">
        <v>1.5630000000000002E-2</v>
      </c>
      <c r="BB31" s="45">
        <v>1.5630000000000002E-2</v>
      </c>
      <c r="BC31" s="45">
        <v>1.5630000000000002E-2</v>
      </c>
      <c r="BD31" s="45">
        <v>1.5630000000000002E-2</v>
      </c>
      <c r="BE31" s="45">
        <v>2.0809999999999999E-2</v>
      </c>
      <c r="BF31" s="45">
        <v>2.0809999999999999E-2</v>
      </c>
      <c r="BG31" s="45">
        <v>2.0809999999999999E-2</v>
      </c>
      <c r="BH31" s="45">
        <v>2.0809999999999999E-2</v>
      </c>
      <c r="BI31" s="45">
        <v>2.0809999999999999E-2</v>
      </c>
      <c r="BJ31" s="45">
        <v>2.7019999999999999E-2</v>
      </c>
      <c r="BK31" s="45">
        <v>2.7019999999999999E-2</v>
      </c>
      <c r="BL31" s="45">
        <v>2.7019999999999999E-2</v>
      </c>
      <c r="BM31" s="45">
        <v>2.7019999999999999E-2</v>
      </c>
      <c r="BN31" s="45">
        <v>2.7019999999999999E-2</v>
      </c>
      <c r="BO31" s="45">
        <v>4.1169999999999998E-2</v>
      </c>
      <c r="BP31" s="45">
        <v>4.1169999999999998E-2</v>
      </c>
      <c r="BQ31" s="45">
        <v>4.1169999999999998E-2</v>
      </c>
      <c r="BR31" s="45">
        <v>4.1169999999999998E-2</v>
      </c>
      <c r="BS31" s="45">
        <v>4.1169999999999998E-2</v>
      </c>
      <c r="BT31" s="45">
        <v>6.3780000000000003E-2</v>
      </c>
      <c r="BU31" s="45">
        <v>6.3780000000000003E-2</v>
      </c>
      <c r="BV31" s="45">
        <v>6.3780000000000003E-2</v>
      </c>
      <c r="BW31" s="45">
        <v>6.3780000000000003E-2</v>
      </c>
      <c r="BX31" s="45">
        <v>6.3780000000000003E-2</v>
      </c>
      <c r="BY31" s="45">
        <v>9.7070000000000004E-2</v>
      </c>
      <c r="BZ31" s="45">
        <v>9.7070000000000004E-2</v>
      </c>
      <c r="CA31" s="45">
        <v>9.7070000000000004E-2</v>
      </c>
      <c r="CB31" s="45">
        <v>9.7070000000000004E-2</v>
      </c>
      <c r="CC31" s="45">
        <v>9.7070000000000004E-2</v>
      </c>
      <c r="CD31" s="45">
        <v>0.14605000000000001</v>
      </c>
      <c r="CE31" s="45">
        <v>0.14605000000000001</v>
      </c>
      <c r="CF31" s="45">
        <v>0.14605000000000001</v>
      </c>
      <c r="CG31" s="45">
        <v>0.14605000000000001</v>
      </c>
      <c r="CH31" s="45">
        <v>0.14605000000000001</v>
      </c>
      <c r="CI31" s="45">
        <v>0.21403</v>
      </c>
      <c r="CJ31" s="45">
        <v>0.21403</v>
      </c>
      <c r="CK31" s="45">
        <v>0.21403</v>
      </c>
      <c r="CL31" s="45">
        <v>0.21403</v>
      </c>
      <c r="CM31" s="45">
        <v>0.21403</v>
      </c>
      <c r="CN31" s="45">
        <v>0.30549999999999999</v>
      </c>
      <c r="CO31" s="45">
        <v>0.30549999999999999</v>
      </c>
      <c r="CP31" s="45">
        <v>0.30549999999999999</v>
      </c>
      <c r="CQ31" s="45">
        <v>0.30549999999999999</v>
      </c>
      <c r="CR31" s="45">
        <v>0.30549999999999999</v>
      </c>
      <c r="CS31" s="45">
        <v>0.42458000000000001</v>
      </c>
      <c r="CT31" s="45">
        <v>0.42458000000000001</v>
      </c>
      <c r="CU31" s="45">
        <v>0.42458000000000001</v>
      </c>
      <c r="CV31" s="45">
        <v>0.42458000000000001</v>
      </c>
      <c r="CW31" s="45">
        <v>0.42458000000000001</v>
      </c>
      <c r="CX31" s="45">
        <v>1</v>
      </c>
    </row>
    <row r="32" spans="1:102" ht="14.25" customHeight="1" x14ac:dyDescent="0.3">
      <c r="A32" s="45" t="s">
        <v>180</v>
      </c>
      <c r="B32" s="45">
        <v>4.6499999999999996E-3</v>
      </c>
      <c r="C32" s="45">
        <v>1.7000000000000001E-4</v>
      </c>
      <c r="D32" s="45">
        <v>1.7000000000000001E-4</v>
      </c>
      <c r="E32" s="45">
        <v>1.7000000000000001E-4</v>
      </c>
      <c r="F32" s="45">
        <v>1.7000000000000001E-4</v>
      </c>
      <c r="G32" s="45">
        <v>1.2E-4</v>
      </c>
      <c r="H32" s="45">
        <v>1.2E-4</v>
      </c>
      <c r="I32" s="45">
        <v>1.2E-4</v>
      </c>
      <c r="J32" s="45">
        <v>1.2E-4</v>
      </c>
      <c r="K32" s="45">
        <v>1.2E-4</v>
      </c>
      <c r="L32" s="45">
        <v>1.1E-4</v>
      </c>
      <c r="M32" s="45">
        <v>1.1E-4</v>
      </c>
      <c r="N32" s="45">
        <v>1.1E-4</v>
      </c>
      <c r="O32" s="45">
        <v>1.1E-4</v>
      </c>
      <c r="P32" s="45">
        <v>1.1E-4</v>
      </c>
      <c r="Q32" s="45">
        <v>2.5000000000000001E-4</v>
      </c>
      <c r="R32" s="45">
        <v>2.5000000000000001E-4</v>
      </c>
      <c r="S32" s="45">
        <v>2.5000000000000001E-4</v>
      </c>
      <c r="T32" s="45">
        <v>2.5000000000000001E-4</v>
      </c>
      <c r="U32" s="45">
        <v>2.5000000000000001E-4</v>
      </c>
      <c r="V32" s="45">
        <v>2.9E-4</v>
      </c>
      <c r="W32" s="45">
        <v>2.9E-4</v>
      </c>
      <c r="X32" s="45">
        <v>2.9E-4</v>
      </c>
      <c r="Y32" s="45">
        <v>2.9E-4</v>
      </c>
      <c r="Z32" s="45">
        <v>2.9E-4</v>
      </c>
      <c r="AA32" s="45">
        <v>3.1E-4</v>
      </c>
      <c r="AB32" s="45">
        <v>3.1E-4</v>
      </c>
      <c r="AC32" s="45">
        <v>3.1E-4</v>
      </c>
      <c r="AD32" s="45">
        <v>3.1E-4</v>
      </c>
      <c r="AE32" s="45">
        <v>3.1E-4</v>
      </c>
      <c r="AF32" s="45">
        <v>4.0000000000000002E-4</v>
      </c>
      <c r="AG32" s="45">
        <v>4.0000000000000002E-4</v>
      </c>
      <c r="AH32" s="45">
        <v>4.0000000000000002E-4</v>
      </c>
      <c r="AI32" s="45">
        <v>4.0000000000000002E-4</v>
      </c>
      <c r="AJ32" s="45">
        <v>4.0000000000000002E-4</v>
      </c>
      <c r="AK32" s="45">
        <v>5.8E-4</v>
      </c>
      <c r="AL32" s="45">
        <v>5.8E-4</v>
      </c>
      <c r="AM32" s="45">
        <v>5.8E-4</v>
      </c>
      <c r="AN32" s="45">
        <v>5.8E-4</v>
      </c>
      <c r="AO32" s="45">
        <v>5.8E-4</v>
      </c>
      <c r="AP32" s="45">
        <v>9.6000000000000002E-4</v>
      </c>
      <c r="AQ32" s="45">
        <v>9.6000000000000002E-4</v>
      </c>
      <c r="AR32" s="45">
        <v>9.6000000000000002E-4</v>
      </c>
      <c r="AS32" s="45">
        <v>9.6000000000000002E-4</v>
      </c>
      <c r="AT32" s="45">
        <v>9.6000000000000002E-4</v>
      </c>
      <c r="AU32" s="45">
        <v>1.6900000000000001E-3</v>
      </c>
      <c r="AV32" s="45">
        <v>1.6900000000000001E-3</v>
      </c>
      <c r="AW32" s="45">
        <v>1.6900000000000001E-3</v>
      </c>
      <c r="AX32" s="45">
        <v>1.6900000000000001E-3</v>
      </c>
      <c r="AY32" s="45">
        <v>1.6900000000000001E-3</v>
      </c>
      <c r="AZ32" s="45">
        <v>2.5300000000000001E-3</v>
      </c>
      <c r="BA32" s="45">
        <v>2.5300000000000001E-3</v>
      </c>
      <c r="BB32" s="45">
        <v>2.5300000000000001E-3</v>
      </c>
      <c r="BC32" s="45">
        <v>2.5300000000000001E-3</v>
      </c>
      <c r="BD32" s="45">
        <v>2.5300000000000001E-3</v>
      </c>
      <c r="BE32" s="45">
        <v>3.9100000000000003E-3</v>
      </c>
      <c r="BF32" s="45">
        <v>3.9100000000000003E-3</v>
      </c>
      <c r="BG32" s="45">
        <v>3.9100000000000003E-3</v>
      </c>
      <c r="BH32" s="45">
        <v>3.9100000000000003E-3</v>
      </c>
      <c r="BI32" s="45">
        <v>3.9100000000000003E-3</v>
      </c>
      <c r="BJ32" s="45">
        <v>6.0400000000000002E-3</v>
      </c>
      <c r="BK32" s="45">
        <v>6.0400000000000002E-3</v>
      </c>
      <c r="BL32" s="45">
        <v>6.0400000000000002E-3</v>
      </c>
      <c r="BM32" s="45">
        <v>6.0400000000000002E-3</v>
      </c>
      <c r="BN32" s="45">
        <v>6.0400000000000002E-3</v>
      </c>
      <c r="BO32" s="45">
        <v>9.8700000000000003E-3</v>
      </c>
      <c r="BP32" s="45">
        <v>9.8700000000000003E-3</v>
      </c>
      <c r="BQ32" s="45">
        <v>9.8700000000000003E-3</v>
      </c>
      <c r="BR32" s="45">
        <v>9.8700000000000003E-3</v>
      </c>
      <c r="BS32" s="45">
        <v>9.8700000000000003E-3</v>
      </c>
      <c r="BT32" s="45">
        <v>1.6250000000000001E-2</v>
      </c>
      <c r="BU32" s="45">
        <v>1.6250000000000001E-2</v>
      </c>
      <c r="BV32" s="45">
        <v>1.6250000000000001E-2</v>
      </c>
      <c r="BW32" s="45">
        <v>1.6250000000000001E-2</v>
      </c>
      <c r="BX32" s="45">
        <v>1.6250000000000001E-2</v>
      </c>
      <c r="BY32" s="45">
        <v>2.682E-2</v>
      </c>
      <c r="BZ32" s="45">
        <v>2.682E-2</v>
      </c>
      <c r="CA32" s="45">
        <v>2.682E-2</v>
      </c>
      <c r="CB32" s="45">
        <v>2.682E-2</v>
      </c>
      <c r="CC32" s="45">
        <v>2.682E-2</v>
      </c>
      <c r="CD32" s="45">
        <v>4.7890000000000002E-2</v>
      </c>
      <c r="CE32" s="45">
        <v>4.7890000000000002E-2</v>
      </c>
      <c r="CF32" s="45">
        <v>4.7890000000000002E-2</v>
      </c>
      <c r="CG32" s="45">
        <v>4.7890000000000002E-2</v>
      </c>
      <c r="CH32" s="45">
        <v>4.7890000000000002E-2</v>
      </c>
      <c r="CI32" s="45">
        <v>8.4190000000000001E-2</v>
      </c>
      <c r="CJ32" s="45">
        <v>8.4190000000000001E-2</v>
      </c>
      <c r="CK32" s="45">
        <v>8.4190000000000001E-2</v>
      </c>
      <c r="CL32" s="45">
        <v>8.4190000000000001E-2</v>
      </c>
      <c r="CM32" s="45">
        <v>8.4190000000000001E-2</v>
      </c>
      <c r="CN32" s="45">
        <v>0.14568999999999999</v>
      </c>
      <c r="CO32" s="45">
        <v>0.14568999999999999</v>
      </c>
      <c r="CP32" s="45">
        <v>0.14568999999999999</v>
      </c>
      <c r="CQ32" s="45">
        <v>0.14568999999999999</v>
      </c>
      <c r="CR32" s="45">
        <v>0.14568999999999999</v>
      </c>
      <c r="CS32" s="45">
        <v>0.24817</v>
      </c>
      <c r="CT32" s="45">
        <v>0.24817</v>
      </c>
      <c r="CU32" s="45">
        <v>0.24817</v>
      </c>
      <c r="CV32" s="45">
        <v>0.24817</v>
      </c>
      <c r="CW32" s="45">
        <v>0.24817</v>
      </c>
      <c r="CX32" s="45">
        <v>1</v>
      </c>
    </row>
    <row r="33" spans="1:102" ht="14.25" customHeight="1" x14ac:dyDescent="0.3">
      <c r="A33" s="45" t="s">
        <v>183</v>
      </c>
      <c r="B33" s="45">
        <v>1.8759999999999999E-2</v>
      </c>
      <c r="C33" s="45">
        <v>1.07E-3</v>
      </c>
      <c r="D33" s="45">
        <v>1.07E-3</v>
      </c>
      <c r="E33" s="45">
        <v>1.07E-3</v>
      </c>
      <c r="F33" s="45">
        <v>1.07E-3</v>
      </c>
      <c r="G33" s="45">
        <v>2.5000000000000001E-4</v>
      </c>
      <c r="H33" s="45">
        <v>2.5000000000000001E-4</v>
      </c>
      <c r="I33" s="45">
        <v>2.5000000000000001E-4</v>
      </c>
      <c r="J33" s="45">
        <v>2.5000000000000001E-4</v>
      </c>
      <c r="K33" s="45">
        <v>2.5000000000000001E-4</v>
      </c>
      <c r="L33" s="45">
        <v>4.8000000000000001E-4</v>
      </c>
      <c r="M33" s="45">
        <v>4.8000000000000001E-4</v>
      </c>
      <c r="N33" s="45">
        <v>4.8000000000000001E-4</v>
      </c>
      <c r="O33" s="45">
        <v>4.8000000000000001E-4</v>
      </c>
      <c r="P33" s="45">
        <v>4.8000000000000001E-4</v>
      </c>
      <c r="Q33" s="45">
        <v>5.2999999999999998E-4</v>
      </c>
      <c r="R33" s="45">
        <v>5.2999999999999998E-4</v>
      </c>
      <c r="S33" s="45">
        <v>5.2999999999999998E-4</v>
      </c>
      <c r="T33" s="45">
        <v>5.2999999999999998E-4</v>
      </c>
      <c r="U33" s="45">
        <v>5.2999999999999998E-4</v>
      </c>
      <c r="V33" s="45">
        <v>7.5000000000000002E-4</v>
      </c>
      <c r="W33" s="45">
        <v>7.5000000000000002E-4</v>
      </c>
      <c r="X33" s="45">
        <v>7.5000000000000002E-4</v>
      </c>
      <c r="Y33" s="45">
        <v>7.5000000000000002E-4</v>
      </c>
      <c r="Z33" s="45">
        <v>7.5000000000000002E-4</v>
      </c>
      <c r="AA33" s="45">
        <v>7.6999999999999996E-4</v>
      </c>
      <c r="AB33" s="45">
        <v>7.6999999999999996E-4</v>
      </c>
      <c r="AC33" s="45">
        <v>7.6999999999999996E-4</v>
      </c>
      <c r="AD33" s="45">
        <v>7.6999999999999996E-4</v>
      </c>
      <c r="AE33" s="45">
        <v>7.6999999999999996E-4</v>
      </c>
      <c r="AF33" s="45">
        <v>1.3799999999999999E-3</v>
      </c>
      <c r="AG33" s="45">
        <v>1.3799999999999999E-3</v>
      </c>
      <c r="AH33" s="45">
        <v>1.3799999999999999E-3</v>
      </c>
      <c r="AI33" s="45">
        <v>1.3799999999999999E-3</v>
      </c>
      <c r="AJ33" s="45">
        <v>1.3799999999999999E-3</v>
      </c>
      <c r="AK33" s="45">
        <v>2.0799999999999998E-3</v>
      </c>
      <c r="AL33" s="45">
        <v>2.0799999999999998E-3</v>
      </c>
      <c r="AM33" s="45">
        <v>2.0799999999999998E-3</v>
      </c>
      <c r="AN33" s="45">
        <v>2.0799999999999998E-3</v>
      </c>
      <c r="AO33" s="45">
        <v>2.0799999999999998E-3</v>
      </c>
      <c r="AP33" s="45">
        <v>2.0500000000000002E-3</v>
      </c>
      <c r="AQ33" s="45">
        <v>2.0500000000000002E-3</v>
      </c>
      <c r="AR33" s="45">
        <v>2.0500000000000002E-3</v>
      </c>
      <c r="AS33" s="45">
        <v>2.0500000000000002E-3</v>
      </c>
      <c r="AT33" s="45">
        <v>2.0500000000000002E-3</v>
      </c>
      <c r="AU33" s="45">
        <v>3.7399999999999998E-3</v>
      </c>
      <c r="AV33" s="45">
        <v>3.7399999999999998E-3</v>
      </c>
      <c r="AW33" s="45">
        <v>3.7399999999999998E-3</v>
      </c>
      <c r="AX33" s="45">
        <v>3.7399999999999998E-3</v>
      </c>
      <c r="AY33" s="45">
        <v>3.7399999999999998E-3</v>
      </c>
      <c r="AZ33" s="45">
        <v>5.4999999999999997E-3</v>
      </c>
      <c r="BA33" s="45">
        <v>5.4999999999999997E-3</v>
      </c>
      <c r="BB33" s="45">
        <v>5.4999999999999997E-3</v>
      </c>
      <c r="BC33" s="45">
        <v>5.4999999999999997E-3</v>
      </c>
      <c r="BD33" s="45">
        <v>5.4999999999999997E-3</v>
      </c>
      <c r="BE33" s="45">
        <v>6.6899999999999998E-3</v>
      </c>
      <c r="BF33" s="45">
        <v>6.6899999999999998E-3</v>
      </c>
      <c r="BG33" s="45">
        <v>6.6899999999999998E-3</v>
      </c>
      <c r="BH33" s="45">
        <v>6.6899999999999998E-3</v>
      </c>
      <c r="BI33" s="45">
        <v>6.6899999999999998E-3</v>
      </c>
      <c r="BJ33" s="45">
        <v>1.107E-2</v>
      </c>
      <c r="BK33" s="45">
        <v>1.107E-2</v>
      </c>
      <c r="BL33" s="45">
        <v>1.107E-2</v>
      </c>
      <c r="BM33" s="45">
        <v>1.107E-2</v>
      </c>
      <c r="BN33" s="45">
        <v>1.107E-2</v>
      </c>
      <c r="BO33" s="45">
        <v>2.2669999999999999E-2</v>
      </c>
      <c r="BP33" s="45">
        <v>2.2669999999999999E-2</v>
      </c>
      <c r="BQ33" s="45">
        <v>2.2669999999999999E-2</v>
      </c>
      <c r="BR33" s="45">
        <v>2.2669999999999999E-2</v>
      </c>
      <c r="BS33" s="45">
        <v>2.2669999999999999E-2</v>
      </c>
      <c r="BT33" s="45">
        <v>3.7659999999999999E-2</v>
      </c>
      <c r="BU33" s="45">
        <v>3.7659999999999999E-2</v>
      </c>
      <c r="BV33" s="45">
        <v>3.7659999999999999E-2</v>
      </c>
      <c r="BW33" s="45">
        <v>3.7659999999999999E-2</v>
      </c>
      <c r="BX33" s="45">
        <v>3.7659999999999999E-2</v>
      </c>
      <c r="BY33" s="45">
        <v>5.688E-2</v>
      </c>
      <c r="BZ33" s="45">
        <v>5.688E-2</v>
      </c>
      <c r="CA33" s="45">
        <v>5.688E-2</v>
      </c>
      <c r="CB33" s="45">
        <v>5.688E-2</v>
      </c>
      <c r="CC33" s="45">
        <v>5.688E-2</v>
      </c>
      <c r="CD33" s="45">
        <v>9.357E-2</v>
      </c>
      <c r="CE33" s="45">
        <v>9.357E-2</v>
      </c>
      <c r="CF33" s="45">
        <v>9.357E-2</v>
      </c>
      <c r="CG33" s="45">
        <v>9.357E-2</v>
      </c>
      <c r="CH33" s="45">
        <v>9.357E-2</v>
      </c>
      <c r="CI33" s="45">
        <v>0.14935000000000001</v>
      </c>
      <c r="CJ33" s="45">
        <v>0.14935000000000001</v>
      </c>
      <c r="CK33" s="45">
        <v>0.14935000000000001</v>
      </c>
      <c r="CL33" s="45">
        <v>0.14935000000000001</v>
      </c>
      <c r="CM33" s="45">
        <v>0.14935000000000001</v>
      </c>
      <c r="CN33" s="45">
        <v>0.23130000000000001</v>
      </c>
      <c r="CO33" s="45">
        <v>0.23130000000000001</v>
      </c>
      <c r="CP33" s="45">
        <v>0.23130000000000001</v>
      </c>
      <c r="CQ33" s="45">
        <v>0.23130000000000001</v>
      </c>
      <c r="CR33" s="45">
        <v>0.23130000000000001</v>
      </c>
      <c r="CS33" s="45">
        <v>0.34756999999999999</v>
      </c>
      <c r="CT33" s="45">
        <v>0.34756999999999999</v>
      </c>
      <c r="CU33" s="45">
        <v>0.34756999999999999</v>
      </c>
      <c r="CV33" s="45">
        <v>0.34756999999999999</v>
      </c>
      <c r="CW33" s="45">
        <v>0.34756999999999999</v>
      </c>
      <c r="CX33" s="45">
        <v>1</v>
      </c>
    </row>
    <row r="34" spans="1:102" ht="14.25" customHeight="1" x14ac:dyDescent="0.3">
      <c r="A34" s="45" t="s">
        <v>185</v>
      </c>
      <c r="B34" s="45">
        <v>0.11719</v>
      </c>
      <c r="C34" s="45">
        <v>1.8440000000000002E-2</v>
      </c>
      <c r="D34" s="45">
        <v>1.8440000000000002E-2</v>
      </c>
      <c r="E34" s="45">
        <v>1.8440000000000002E-2</v>
      </c>
      <c r="F34" s="45">
        <v>1.8440000000000002E-2</v>
      </c>
      <c r="G34" s="45">
        <v>4.3499999999999997E-3</v>
      </c>
      <c r="H34" s="45">
        <v>4.3499999999999997E-3</v>
      </c>
      <c r="I34" s="45">
        <v>4.3499999999999997E-3</v>
      </c>
      <c r="J34" s="45">
        <v>4.3499999999999997E-3</v>
      </c>
      <c r="K34" s="45">
        <v>4.3499999999999997E-3</v>
      </c>
      <c r="L34" s="45">
        <v>3.1099999999999999E-3</v>
      </c>
      <c r="M34" s="45">
        <v>3.1099999999999999E-3</v>
      </c>
      <c r="N34" s="45">
        <v>3.1099999999999999E-3</v>
      </c>
      <c r="O34" s="45">
        <v>3.1099999999999999E-3</v>
      </c>
      <c r="P34" s="45">
        <v>3.1099999999999999E-3</v>
      </c>
      <c r="Q34" s="45">
        <v>3.7000000000000002E-3</v>
      </c>
      <c r="R34" s="45">
        <v>3.7000000000000002E-3</v>
      </c>
      <c r="S34" s="45">
        <v>3.7000000000000002E-3</v>
      </c>
      <c r="T34" s="45">
        <v>3.7000000000000002E-3</v>
      </c>
      <c r="U34" s="45">
        <v>3.7000000000000002E-3</v>
      </c>
      <c r="V34" s="45">
        <v>6.1500000000000001E-3</v>
      </c>
      <c r="W34" s="45">
        <v>6.1500000000000001E-3</v>
      </c>
      <c r="X34" s="45">
        <v>6.1500000000000001E-3</v>
      </c>
      <c r="Y34" s="45">
        <v>6.1500000000000001E-3</v>
      </c>
      <c r="Z34" s="45">
        <v>6.1500000000000001E-3</v>
      </c>
      <c r="AA34" s="45">
        <v>9.5399999999999999E-3</v>
      </c>
      <c r="AB34" s="45">
        <v>9.5399999999999999E-3</v>
      </c>
      <c r="AC34" s="45">
        <v>9.5399999999999999E-3</v>
      </c>
      <c r="AD34" s="45">
        <v>9.5399999999999999E-3</v>
      </c>
      <c r="AE34" s="45">
        <v>9.5399999999999999E-3</v>
      </c>
      <c r="AF34" s="45">
        <v>1.487E-2</v>
      </c>
      <c r="AG34" s="45">
        <v>1.487E-2</v>
      </c>
      <c r="AH34" s="45">
        <v>1.487E-2</v>
      </c>
      <c r="AI34" s="45">
        <v>1.487E-2</v>
      </c>
      <c r="AJ34" s="45">
        <v>1.487E-2</v>
      </c>
      <c r="AK34" s="45">
        <v>1.7760000000000001E-2</v>
      </c>
      <c r="AL34" s="45">
        <v>1.7760000000000001E-2</v>
      </c>
      <c r="AM34" s="45">
        <v>1.7760000000000001E-2</v>
      </c>
      <c r="AN34" s="45">
        <v>1.7760000000000001E-2</v>
      </c>
      <c r="AO34" s="45">
        <v>1.7760000000000001E-2</v>
      </c>
      <c r="AP34" s="45">
        <v>1.7260000000000001E-2</v>
      </c>
      <c r="AQ34" s="45">
        <v>1.7260000000000001E-2</v>
      </c>
      <c r="AR34" s="45">
        <v>1.7260000000000001E-2</v>
      </c>
      <c r="AS34" s="45">
        <v>1.7260000000000001E-2</v>
      </c>
      <c r="AT34" s="45">
        <v>1.7260000000000001E-2</v>
      </c>
      <c r="AU34" s="45">
        <v>1.6459999999999999E-2</v>
      </c>
      <c r="AV34" s="45">
        <v>1.6459999999999999E-2</v>
      </c>
      <c r="AW34" s="45">
        <v>1.6459999999999999E-2</v>
      </c>
      <c r="AX34" s="45">
        <v>1.6459999999999999E-2</v>
      </c>
      <c r="AY34" s="45">
        <v>1.6459999999999999E-2</v>
      </c>
      <c r="AZ34" s="45">
        <v>1.7989999999999999E-2</v>
      </c>
      <c r="BA34" s="45">
        <v>1.7989999999999999E-2</v>
      </c>
      <c r="BB34" s="45">
        <v>1.7989999999999999E-2</v>
      </c>
      <c r="BC34" s="45">
        <v>1.7989999999999999E-2</v>
      </c>
      <c r="BD34" s="45">
        <v>1.7989999999999999E-2</v>
      </c>
      <c r="BE34" s="45">
        <v>2.3189999999999999E-2</v>
      </c>
      <c r="BF34" s="45">
        <v>2.3189999999999999E-2</v>
      </c>
      <c r="BG34" s="45">
        <v>2.3189999999999999E-2</v>
      </c>
      <c r="BH34" s="45">
        <v>2.3189999999999999E-2</v>
      </c>
      <c r="BI34" s="45">
        <v>2.3189999999999999E-2</v>
      </c>
      <c r="BJ34" s="45">
        <v>2.895E-2</v>
      </c>
      <c r="BK34" s="45">
        <v>2.895E-2</v>
      </c>
      <c r="BL34" s="45">
        <v>2.895E-2</v>
      </c>
      <c r="BM34" s="45">
        <v>2.895E-2</v>
      </c>
      <c r="BN34" s="45">
        <v>2.895E-2</v>
      </c>
      <c r="BO34" s="45">
        <v>4.3409999999999997E-2</v>
      </c>
      <c r="BP34" s="45">
        <v>4.3409999999999997E-2</v>
      </c>
      <c r="BQ34" s="45">
        <v>4.3409999999999997E-2</v>
      </c>
      <c r="BR34" s="45">
        <v>4.3409999999999997E-2</v>
      </c>
      <c r="BS34" s="45">
        <v>4.3409999999999997E-2</v>
      </c>
      <c r="BT34" s="45">
        <v>6.6430000000000003E-2</v>
      </c>
      <c r="BU34" s="45">
        <v>6.6430000000000003E-2</v>
      </c>
      <c r="BV34" s="45">
        <v>6.6430000000000003E-2</v>
      </c>
      <c r="BW34" s="45">
        <v>6.6430000000000003E-2</v>
      </c>
      <c r="BX34" s="45">
        <v>6.6430000000000003E-2</v>
      </c>
      <c r="BY34" s="45">
        <v>9.9830000000000002E-2</v>
      </c>
      <c r="BZ34" s="45">
        <v>9.9830000000000002E-2</v>
      </c>
      <c r="CA34" s="45">
        <v>9.9830000000000002E-2</v>
      </c>
      <c r="CB34" s="45">
        <v>9.9830000000000002E-2</v>
      </c>
      <c r="CC34" s="45">
        <v>9.9830000000000002E-2</v>
      </c>
      <c r="CD34" s="45">
        <v>0.14871999999999999</v>
      </c>
      <c r="CE34" s="45">
        <v>0.14871999999999999</v>
      </c>
      <c r="CF34" s="45">
        <v>0.14871999999999999</v>
      </c>
      <c r="CG34" s="45">
        <v>0.14871999999999999</v>
      </c>
      <c r="CH34" s="45">
        <v>0.14871999999999999</v>
      </c>
      <c r="CI34" s="45">
        <v>0.21651000000000001</v>
      </c>
      <c r="CJ34" s="45">
        <v>0.21651000000000001</v>
      </c>
      <c r="CK34" s="45">
        <v>0.21651000000000001</v>
      </c>
      <c r="CL34" s="45">
        <v>0.21651000000000001</v>
      </c>
      <c r="CM34" s="45">
        <v>0.21651000000000001</v>
      </c>
      <c r="CN34" s="45">
        <v>0.30758999999999997</v>
      </c>
      <c r="CO34" s="45">
        <v>0.30758999999999997</v>
      </c>
      <c r="CP34" s="45">
        <v>0.30758999999999997</v>
      </c>
      <c r="CQ34" s="45">
        <v>0.30758999999999997</v>
      </c>
      <c r="CR34" s="45">
        <v>0.30758999999999997</v>
      </c>
      <c r="CS34" s="45">
        <v>0.42624000000000001</v>
      </c>
      <c r="CT34" s="45">
        <v>0.42624000000000001</v>
      </c>
      <c r="CU34" s="45">
        <v>0.42624000000000001</v>
      </c>
      <c r="CV34" s="45">
        <v>0.42624000000000001</v>
      </c>
      <c r="CW34" s="45">
        <v>0.42624000000000001</v>
      </c>
      <c r="CX34" s="45">
        <v>1</v>
      </c>
    </row>
    <row r="35" spans="1:102" ht="14.25" customHeight="1" x14ac:dyDescent="0.3">
      <c r="A35" s="45" t="s">
        <v>187</v>
      </c>
      <c r="B35" s="45">
        <v>0.12626000000000001</v>
      </c>
      <c r="C35" s="45">
        <v>2.656E-2</v>
      </c>
      <c r="D35" s="45">
        <v>2.656E-2</v>
      </c>
      <c r="E35" s="45">
        <v>2.656E-2</v>
      </c>
      <c r="F35" s="45">
        <v>2.656E-2</v>
      </c>
      <c r="G35" s="45">
        <v>4.7099999999999998E-3</v>
      </c>
      <c r="H35" s="45">
        <v>4.7099999999999998E-3</v>
      </c>
      <c r="I35" s="45">
        <v>4.7099999999999998E-3</v>
      </c>
      <c r="J35" s="45">
        <v>4.7099999999999998E-3</v>
      </c>
      <c r="K35" s="45">
        <v>4.7099999999999998E-3</v>
      </c>
      <c r="L35" s="45">
        <v>2.7399999999999998E-3</v>
      </c>
      <c r="M35" s="45">
        <v>2.7399999999999998E-3</v>
      </c>
      <c r="N35" s="45">
        <v>2.7399999999999998E-3</v>
      </c>
      <c r="O35" s="45">
        <v>2.7399999999999998E-3</v>
      </c>
      <c r="P35" s="45">
        <v>2.7399999999999998E-3</v>
      </c>
      <c r="Q35" s="45">
        <v>3.7599999999999999E-3</v>
      </c>
      <c r="R35" s="45">
        <v>3.7599999999999999E-3</v>
      </c>
      <c r="S35" s="45">
        <v>3.7599999999999999E-3</v>
      </c>
      <c r="T35" s="45">
        <v>3.7599999999999999E-3</v>
      </c>
      <c r="U35" s="45">
        <v>3.7599999999999999E-3</v>
      </c>
      <c r="V35" s="45">
        <v>6.3E-3</v>
      </c>
      <c r="W35" s="45">
        <v>6.3E-3</v>
      </c>
      <c r="X35" s="45">
        <v>6.3E-3</v>
      </c>
      <c r="Y35" s="45">
        <v>6.3E-3</v>
      </c>
      <c r="Z35" s="45">
        <v>6.3E-3</v>
      </c>
      <c r="AA35" s="45">
        <v>8.2400000000000008E-3</v>
      </c>
      <c r="AB35" s="45">
        <v>8.2400000000000008E-3</v>
      </c>
      <c r="AC35" s="45">
        <v>8.2400000000000008E-3</v>
      </c>
      <c r="AD35" s="45">
        <v>8.2400000000000008E-3</v>
      </c>
      <c r="AE35" s="45">
        <v>8.2400000000000008E-3</v>
      </c>
      <c r="AF35" s="45">
        <v>9.5600000000000008E-3</v>
      </c>
      <c r="AG35" s="45">
        <v>9.5600000000000008E-3</v>
      </c>
      <c r="AH35" s="45">
        <v>9.5600000000000008E-3</v>
      </c>
      <c r="AI35" s="45">
        <v>9.5600000000000008E-3</v>
      </c>
      <c r="AJ35" s="45">
        <v>9.5600000000000008E-3</v>
      </c>
      <c r="AK35" s="45">
        <v>1.0500000000000001E-2</v>
      </c>
      <c r="AL35" s="45">
        <v>1.0500000000000001E-2</v>
      </c>
      <c r="AM35" s="45">
        <v>1.0500000000000001E-2</v>
      </c>
      <c r="AN35" s="45">
        <v>1.0500000000000001E-2</v>
      </c>
      <c r="AO35" s="45">
        <v>1.0500000000000001E-2</v>
      </c>
      <c r="AP35" s="45">
        <v>1.0829999999999999E-2</v>
      </c>
      <c r="AQ35" s="45">
        <v>1.0829999999999999E-2</v>
      </c>
      <c r="AR35" s="45">
        <v>1.0829999999999999E-2</v>
      </c>
      <c r="AS35" s="45">
        <v>1.0829999999999999E-2</v>
      </c>
      <c r="AT35" s="45">
        <v>1.0829999999999999E-2</v>
      </c>
      <c r="AU35" s="45">
        <v>1.172E-2</v>
      </c>
      <c r="AV35" s="45">
        <v>1.172E-2</v>
      </c>
      <c r="AW35" s="45">
        <v>1.172E-2</v>
      </c>
      <c r="AX35" s="45">
        <v>1.172E-2</v>
      </c>
      <c r="AY35" s="45">
        <v>1.172E-2</v>
      </c>
      <c r="AZ35" s="45">
        <v>1.486E-2</v>
      </c>
      <c r="BA35" s="45">
        <v>1.486E-2</v>
      </c>
      <c r="BB35" s="45">
        <v>1.486E-2</v>
      </c>
      <c r="BC35" s="45">
        <v>1.486E-2</v>
      </c>
      <c r="BD35" s="45">
        <v>1.486E-2</v>
      </c>
      <c r="BE35" s="45">
        <v>2.1239999999999998E-2</v>
      </c>
      <c r="BF35" s="45">
        <v>2.1239999999999998E-2</v>
      </c>
      <c r="BG35" s="45">
        <v>2.1239999999999998E-2</v>
      </c>
      <c r="BH35" s="45">
        <v>2.1239999999999998E-2</v>
      </c>
      <c r="BI35" s="45">
        <v>2.1239999999999998E-2</v>
      </c>
      <c r="BJ35" s="45">
        <v>2.7740000000000001E-2</v>
      </c>
      <c r="BK35" s="45">
        <v>2.7740000000000001E-2</v>
      </c>
      <c r="BL35" s="45">
        <v>2.7740000000000001E-2</v>
      </c>
      <c r="BM35" s="45">
        <v>2.7740000000000001E-2</v>
      </c>
      <c r="BN35" s="45">
        <v>2.7740000000000001E-2</v>
      </c>
      <c r="BO35" s="45">
        <v>4.3470000000000002E-2</v>
      </c>
      <c r="BP35" s="45">
        <v>4.3470000000000002E-2</v>
      </c>
      <c r="BQ35" s="45">
        <v>4.3470000000000002E-2</v>
      </c>
      <c r="BR35" s="45">
        <v>4.3470000000000002E-2</v>
      </c>
      <c r="BS35" s="45">
        <v>4.3470000000000002E-2</v>
      </c>
      <c r="BT35" s="45">
        <v>6.7400000000000002E-2</v>
      </c>
      <c r="BU35" s="45">
        <v>6.7400000000000002E-2</v>
      </c>
      <c r="BV35" s="45">
        <v>6.7400000000000002E-2</v>
      </c>
      <c r="BW35" s="45">
        <v>6.7400000000000002E-2</v>
      </c>
      <c r="BX35" s="45">
        <v>6.7400000000000002E-2</v>
      </c>
      <c r="BY35" s="45">
        <v>0.10195</v>
      </c>
      <c r="BZ35" s="45">
        <v>0.10195</v>
      </c>
      <c r="CA35" s="45">
        <v>0.10195</v>
      </c>
      <c r="CB35" s="45">
        <v>0.10195</v>
      </c>
      <c r="CC35" s="45">
        <v>0.10195</v>
      </c>
      <c r="CD35" s="45">
        <v>0.15126999999999999</v>
      </c>
      <c r="CE35" s="45">
        <v>0.15126999999999999</v>
      </c>
      <c r="CF35" s="45">
        <v>0.15126999999999999</v>
      </c>
      <c r="CG35" s="45">
        <v>0.15126999999999999</v>
      </c>
      <c r="CH35" s="45">
        <v>0.15126999999999999</v>
      </c>
      <c r="CI35" s="45">
        <v>0.21919</v>
      </c>
      <c r="CJ35" s="45">
        <v>0.21919</v>
      </c>
      <c r="CK35" s="45">
        <v>0.21919</v>
      </c>
      <c r="CL35" s="45">
        <v>0.21919</v>
      </c>
      <c r="CM35" s="45">
        <v>0.21919</v>
      </c>
      <c r="CN35" s="45">
        <v>0.31019000000000002</v>
      </c>
      <c r="CO35" s="45">
        <v>0.31019000000000002</v>
      </c>
      <c r="CP35" s="45">
        <v>0.31019000000000002</v>
      </c>
      <c r="CQ35" s="45">
        <v>0.31019000000000002</v>
      </c>
      <c r="CR35" s="45">
        <v>0.31019000000000002</v>
      </c>
      <c r="CS35" s="45">
        <v>0.42862</v>
      </c>
      <c r="CT35" s="45">
        <v>0.42862</v>
      </c>
      <c r="CU35" s="45">
        <v>0.42862</v>
      </c>
      <c r="CV35" s="45">
        <v>0.42862</v>
      </c>
      <c r="CW35" s="45">
        <v>0.42862</v>
      </c>
      <c r="CX35" s="45">
        <v>1</v>
      </c>
    </row>
    <row r="36" spans="1:102" ht="14.25" customHeight="1" x14ac:dyDescent="0.3">
      <c r="A36" s="45" t="s">
        <v>190</v>
      </c>
      <c r="B36" s="45">
        <v>1.6713667000000001E-2</v>
      </c>
      <c r="C36" s="45">
        <v>9.1033300000000004E-4</v>
      </c>
      <c r="D36" s="45">
        <v>9.1033300000000004E-4</v>
      </c>
      <c r="E36" s="45">
        <v>9.1033300000000004E-4</v>
      </c>
      <c r="F36" s="45">
        <v>9.1033300000000004E-4</v>
      </c>
      <c r="G36" s="45">
        <v>3.0566700000000003E-4</v>
      </c>
      <c r="H36" s="45">
        <v>3.0566700000000003E-4</v>
      </c>
      <c r="I36" s="45">
        <v>3.0566700000000003E-4</v>
      </c>
      <c r="J36" s="45">
        <v>3.0566700000000003E-4</v>
      </c>
      <c r="K36" s="45">
        <v>3.0566700000000003E-4</v>
      </c>
      <c r="L36" s="45">
        <v>3.2699999999999998E-4</v>
      </c>
      <c r="M36" s="45">
        <v>3.2699999999999998E-4</v>
      </c>
      <c r="N36" s="45">
        <v>3.2699999999999998E-4</v>
      </c>
      <c r="O36" s="45">
        <v>3.2699999999999998E-4</v>
      </c>
      <c r="P36" s="45">
        <v>3.2699999999999998E-4</v>
      </c>
      <c r="Q36" s="45">
        <v>5.5366699999999998E-4</v>
      </c>
      <c r="R36" s="45">
        <v>5.5366699999999998E-4</v>
      </c>
      <c r="S36" s="45">
        <v>5.5366699999999998E-4</v>
      </c>
      <c r="T36" s="45">
        <v>5.5366699999999998E-4</v>
      </c>
      <c r="U36" s="45">
        <v>5.5366699999999998E-4</v>
      </c>
      <c r="V36" s="45">
        <v>7.8866699999999995E-4</v>
      </c>
      <c r="W36" s="45">
        <v>7.8866699999999995E-4</v>
      </c>
      <c r="X36" s="45">
        <v>7.8866699999999995E-4</v>
      </c>
      <c r="Y36" s="45">
        <v>7.8866699999999995E-4</v>
      </c>
      <c r="Z36" s="45">
        <v>7.8866699999999995E-4</v>
      </c>
      <c r="AA36" s="45">
        <v>1.018333E-3</v>
      </c>
      <c r="AB36" s="45">
        <v>1.018333E-3</v>
      </c>
      <c r="AC36" s="45">
        <v>1.018333E-3</v>
      </c>
      <c r="AD36" s="45">
        <v>1.018333E-3</v>
      </c>
      <c r="AE36" s="45">
        <v>1.018333E-3</v>
      </c>
      <c r="AF36" s="45">
        <v>1.351E-3</v>
      </c>
      <c r="AG36" s="45">
        <v>1.351E-3</v>
      </c>
      <c r="AH36" s="45">
        <v>1.351E-3</v>
      </c>
      <c r="AI36" s="45">
        <v>1.351E-3</v>
      </c>
      <c r="AJ36" s="45">
        <v>1.351E-3</v>
      </c>
      <c r="AK36" s="45">
        <v>1.8489999999999999E-3</v>
      </c>
      <c r="AL36" s="45">
        <v>1.8489999999999999E-3</v>
      </c>
      <c r="AM36" s="45">
        <v>1.8489999999999999E-3</v>
      </c>
      <c r="AN36" s="45">
        <v>1.8489999999999999E-3</v>
      </c>
      <c r="AO36" s="45">
        <v>1.8489999999999999E-3</v>
      </c>
      <c r="AP36" s="45">
        <v>2.4580000000000001E-3</v>
      </c>
      <c r="AQ36" s="45">
        <v>2.4580000000000001E-3</v>
      </c>
      <c r="AR36" s="45">
        <v>2.4580000000000001E-3</v>
      </c>
      <c r="AS36" s="45">
        <v>2.4580000000000001E-3</v>
      </c>
      <c r="AT36" s="45">
        <v>2.4580000000000001E-3</v>
      </c>
      <c r="AU36" s="45">
        <v>3.637333E-3</v>
      </c>
      <c r="AV36" s="45">
        <v>3.637333E-3</v>
      </c>
      <c r="AW36" s="45">
        <v>3.637333E-3</v>
      </c>
      <c r="AX36" s="45">
        <v>3.637333E-3</v>
      </c>
      <c r="AY36" s="45">
        <v>3.637333E-3</v>
      </c>
      <c r="AZ36" s="45">
        <v>5.4383330000000001E-3</v>
      </c>
      <c r="BA36" s="45">
        <v>5.4383330000000001E-3</v>
      </c>
      <c r="BB36" s="45">
        <v>5.4383330000000001E-3</v>
      </c>
      <c r="BC36" s="45">
        <v>5.4383330000000001E-3</v>
      </c>
      <c r="BD36" s="45">
        <v>5.4383330000000001E-3</v>
      </c>
      <c r="BE36" s="45">
        <v>7.6373329999999996E-3</v>
      </c>
      <c r="BF36" s="45">
        <v>7.6373329999999996E-3</v>
      </c>
      <c r="BG36" s="45">
        <v>7.6373329999999996E-3</v>
      </c>
      <c r="BH36" s="45">
        <v>7.6373329999999996E-3</v>
      </c>
      <c r="BI36" s="45">
        <v>7.6373329999999996E-3</v>
      </c>
      <c r="BJ36" s="45">
        <v>1.1368333E-2</v>
      </c>
      <c r="BK36" s="45">
        <v>1.1368333E-2</v>
      </c>
      <c r="BL36" s="45">
        <v>1.1368333E-2</v>
      </c>
      <c r="BM36" s="45">
        <v>1.1368333E-2</v>
      </c>
      <c r="BN36" s="45">
        <v>1.1368333E-2</v>
      </c>
      <c r="BO36" s="45">
        <v>1.6976333E-2</v>
      </c>
      <c r="BP36" s="45">
        <v>1.6976333E-2</v>
      </c>
      <c r="BQ36" s="45">
        <v>1.6976333E-2</v>
      </c>
      <c r="BR36" s="45">
        <v>1.6976333E-2</v>
      </c>
      <c r="BS36" s="45">
        <v>1.6976333E-2</v>
      </c>
      <c r="BT36" s="45">
        <v>2.7087666999999999E-2</v>
      </c>
      <c r="BU36" s="45">
        <v>2.7087666999999999E-2</v>
      </c>
      <c r="BV36" s="45">
        <v>2.7087666999999999E-2</v>
      </c>
      <c r="BW36" s="45">
        <v>2.7087666999999999E-2</v>
      </c>
      <c r="BX36" s="45">
        <v>2.7087666999999999E-2</v>
      </c>
      <c r="BY36" s="45">
        <v>4.3817666999999998E-2</v>
      </c>
      <c r="BZ36" s="45">
        <v>4.3817666999999998E-2</v>
      </c>
      <c r="CA36" s="45">
        <v>4.3817666999999998E-2</v>
      </c>
      <c r="CB36" s="45">
        <v>4.3817666999999998E-2</v>
      </c>
      <c r="CC36" s="45">
        <v>4.3817666999999998E-2</v>
      </c>
      <c r="CD36" s="45">
        <v>7.3869000000000004E-2</v>
      </c>
      <c r="CE36" s="45">
        <v>7.3869000000000004E-2</v>
      </c>
      <c r="CF36" s="45">
        <v>7.3869000000000004E-2</v>
      </c>
      <c r="CG36" s="45">
        <v>7.3869000000000004E-2</v>
      </c>
      <c r="CH36" s="45">
        <v>7.3869000000000004E-2</v>
      </c>
      <c r="CI36" s="45">
        <v>0.122025333</v>
      </c>
      <c r="CJ36" s="45">
        <v>0.122025333</v>
      </c>
      <c r="CK36" s="45">
        <v>0.122025333</v>
      </c>
      <c r="CL36" s="45">
        <v>0.122025333</v>
      </c>
      <c r="CM36" s="45">
        <v>0.122025333</v>
      </c>
      <c r="CN36" s="45">
        <v>0.19647200000000001</v>
      </c>
      <c r="CO36" s="45">
        <v>0.19647200000000001</v>
      </c>
      <c r="CP36" s="45">
        <v>0.19647200000000001</v>
      </c>
      <c r="CQ36" s="45">
        <v>0.19647200000000001</v>
      </c>
      <c r="CR36" s="45">
        <v>0.19647200000000001</v>
      </c>
      <c r="CS36" s="45">
        <v>0.30780433299999999</v>
      </c>
      <c r="CT36" s="45">
        <v>0.30780433299999999</v>
      </c>
      <c r="CU36" s="45">
        <v>0.30780433299999999</v>
      </c>
      <c r="CV36" s="45">
        <v>0.30780433299999999</v>
      </c>
      <c r="CW36" s="45">
        <v>0.30780433299999999</v>
      </c>
      <c r="CX36" s="45">
        <v>1</v>
      </c>
    </row>
    <row r="37" spans="1:102" ht="14.25" customHeight="1" x14ac:dyDescent="0.3">
      <c r="A37" s="45" t="s">
        <v>192</v>
      </c>
      <c r="B37" s="45">
        <v>2.0109999999999999E-2</v>
      </c>
      <c r="C37" s="45">
        <v>5.9000000000000003E-4</v>
      </c>
      <c r="D37" s="45">
        <v>5.9000000000000003E-4</v>
      </c>
      <c r="E37" s="45">
        <v>5.9000000000000003E-4</v>
      </c>
      <c r="F37" s="45">
        <v>5.9000000000000003E-4</v>
      </c>
      <c r="G37" s="45">
        <v>3.2000000000000003E-4</v>
      </c>
      <c r="H37" s="45">
        <v>3.2000000000000003E-4</v>
      </c>
      <c r="I37" s="45">
        <v>3.2000000000000003E-4</v>
      </c>
      <c r="J37" s="45">
        <v>3.2000000000000003E-4</v>
      </c>
      <c r="K37" s="45">
        <v>3.2000000000000003E-4</v>
      </c>
      <c r="L37" s="45">
        <v>2.5999999999999998E-4</v>
      </c>
      <c r="M37" s="45">
        <v>2.5999999999999998E-4</v>
      </c>
      <c r="N37" s="45">
        <v>2.5999999999999998E-4</v>
      </c>
      <c r="O37" s="45">
        <v>2.5999999999999998E-4</v>
      </c>
      <c r="P37" s="45">
        <v>2.5999999999999998E-4</v>
      </c>
      <c r="Q37" s="45">
        <v>4.0999999999999999E-4</v>
      </c>
      <c r="R37" s="45">
        <v>4.0999999999999999E-4</v>
      </c>
      <c r="S37" s="45">
        <v>4.0999999999999999E-4</v>
      </c>
      <c r="T37" s="45">
        <v>4.0999999999999999E-4</v>
      </c>
      <c r="U37" s="45">
        <v>4.0999999999999999E-4</v>
      </c>
      <c r="V37" s="45">
        <v>4.8999999999999998E-4</v>
      </c>
      <c r="W37" s="45">
        <v>4.8999999999999998E-4</v>
      </c>
      <c r="X37" s="45">
        <v>4.8999999999999998E-4</v>
      </c>
      <c r="Y37" s="45">
        <v>4.8999999999999998E-4</v>
      </c>
      <c r="Z37" s="45">
        <v>4.8999999999999998E-4</v>
      </c>
      <c r="AA37" s="45">
        <v>5.9000000000000003E-4</v>
      </c>
      <c r="AB37" s="45">
        <v>5.9000000000000003E-4</v>
      </c>
      <c r="AC37" s="45">
        <v>5.9000000000000003E-4</v>
      </c>
      <c r="AD37" s="45">
        <v>5.9000000000000003E-4</v>
      </c>
      <c r="AE37" s="45">
        <v>5.9000000000000003E-4</v>
      </c>
      <c r="AF37" s="45">
        <v>7.9000000000000001E-4</v>
      </c>
      <c r="AG37" s="45">
        <v>7.9000000000000001E-4</v>
      </c>
      <c r="AH37" s="45">
        <v>7.9000000000000001E-4</v>
      </c>
      <c r="AI37" s="45">
        <v>7.9000000000000001E-4</v>
      </c>
      <c r="AJ37" s="45">
        <v>7.9000000000000001E-4</v>
      </c>
      <c r="AK37" s="45">
        <v>1.1299999999999999E-3</v>
      </c>
      <c r="AL37" s="45">
        <v>1.1299999999999999E-3</v>
      </c>
      <c r="AM37" s="45">
        <v>1.1299999999999999E-3</v>
      </c>
      <c r="AN37" s="45">
        <v>1.1299999999999999E-3</v>
      </c>
      <c r="AO37" s="45">
        <v>1.1299999999999999E-3</v>
      </c>
      <c r="AP37" s="45">
        <v>1.7099999999999999E-3</v>
      </c>
      <c r="AQ37" s="45">
        <v>1.7099999999999999E-3</v>
      </c>
      <c r="AR37" s="45">
        <v>1.7099999999999999E-3</v>
      </c>
      <c r="AS37" s="45">
        <v>1.7099999999999999E-3</v>
      </c>
      <c r="AT37" s="45">
        <v>1.7099999999999999E-3</v>
      </c>
      <c r="AU37" s="45">
        <v>2.6700000000000001E-3</v>
      </c>
      <c r="AV37" s="45">
        <v>2.6700000000000001E-3</v>
      </c>
      <c r="AW37" s="45">
        <v>2.6700000000000001E-3</v>
      </c>
      <c r="AX37" s="45">
        <v>2.6700000000000001E-3</v>
      </c>
      <c r="AY37" s="45">
        <v>2.6700000000000001E-3</v>
      </c>
      <c r="AZ37" s="45">
        <v>4.1200000000000004E-3</v>
      </c>
      <c r="BA37" s="45">
        <v>4.1200000000000004E-3</v>
      </c>
      <c r="BB37" s="45">
        <v>4.1200000000000004E-3</v>
      </c>
      <c r="BC37" s="45">
        <v>4.1200000000000004E-3</v>
      </c>
      <c r="BD37" s="45">
        <v>4.1200000000000004E-3</v>
      </c>
      <c r="BE37" s="45">
        <v>6.3899999999999998E-3</v>
      </c>
      <c r="BF37" s="45">
        <v>6.3899999999999998E-3</v>
      </c>
      <c r="BG37" s="45">
        <v>6.3899999999999998E-3</v>
      </c>
      <c r="BH37" s="45">
        <v>6.3899999999999998E-3</v>
      </c>
      <c r="BI37" s="45">
        <v>6.3899999999999998E-3</v>
      </c>
      <c r="BJ37" s="45">
        <v>1.0410000000000001E-2</v>
      </c>
      <c r="BK37" s="45">
        <v>1.0410000000000001E-2</v>
      </c>
      <c r="BL37" s="45">
        <v>1.0410000000000001E-2</v>
      </c>
      <c r="BM37" s="45">
        <v>1.0410000000000001E-2</v>
      </c>
      <c r="BN37" s="45">
        <v>1.0410000000000001E-2</v>
      </c>
      <c r="BO37" s="45">
        <v>1.7749999999999998E-2</v>
      </c>
      <c r="BP37" s="45">
        <v>1.7749999999999998E-2</v>
      </c>
      <c r="BQ37" s="45">
        <v>1.7749999999999998E-2</v>
      </c>
      <c r="BR37" s="45">
        <v>1.7749999999999998E-2</v>
      </c>
      <c r="BS37" s="45">
        <v>1.7749999999999998E-2</v>
      </c>
      <c r="BT37" s="45">
        <v>3.1829999999999997E-2</v>
      </c>
      <c r="BU37" s="45">
        <v>3.1829999999999997E-2</v>
      </c>
      <c r="BV37" s="45">
        <v>3.1829999999999997E-2</v>
      </c>
      <c r="BW37" s="45">
        <v>3.1829999999999997E-2</v>
      </c>
      <c r="BX37" s="45">
        <v>3.1829999999999997E-2</v>
      </c>
      <c r="BY37" s="45">
        <v>5.7529999999999998E-2</v>
      </c>
      <c r="BZ37" s="45">
        <v>5.7529999999999998E-2</v>
      </c>
      <c r="CA37" s="45">
        <v>5.7529999999999998E-2</v>
      </c>
      <c r="CB37" s="45">
        <v>5.7529999999999998E-2</v>
      </c>
      <c r="CC37" s="45">
        <v>5.7529999999999998E-2</v>
      </c>
      <c r="CD37" s="45">
        <v>0.10249</v>
      </c>
      <c r="CE37" s="45">
        <v>0.10249</v>
      </c>
      <c r="CF37" s="45">
        <v>0.10249</v>
      </c>
      <c r="CG37" s="45">
        <v>0.10249</v>
      </c>
      <c r="CH37" s="45">
        <v>0.10249</v>
      </c>
      <c r="CI37" s="45">
        <v>0.17150000000000001</v>
      </c>
      <c r="CJ37" s="45">
        <v>0.17150000000000001</v>
      </c>
      <c r="CK37" s="45">
        <v>0.17150000000000001</v>
      </c>
      <c r="CL37" s="45">
        <v>0.17150000000000001</v>
      </c>
      <c r="CM37" s="45">
        <v>0.17150000000000001</v>
      </c>
      <c r="CN37" s="45">
        <v>0.26949000000000001</v>
      </c>
      <c r="CO37" s="45">
        <v>0.26949000000000001</v>
      </c>
      <c r="CP37" s="45">
        <v>0.26949000000000001</v>
      </c>
      <c r="CQ37" s="45">
        <v>0.26949000000000001</v>
      </c>
      <c r="CR37" s="45">
        <v>0.26949000000000001</v>
      </c>
      <c r="CS37" s="45">
        <v>0.39772000000000002</v>
      </c>
      <c r="CT37" s="45">
        <v>0.39772000000000002</v>
      </c>
      <c r="CU37" s="45">
        <v>0.39772000000000002</v>
      </c>
      <c r="CV37" s="45">
        <v>0.39772000000000002</v>
      </c>
      <c r="CW37" s="45">
        <v>0.39772000000000002</v>
      </c>
      <c r="CX37" s="45">
        <v>1</v>
      </c>
    </row>
    <row r="38" spans="1:102" ht="14.25" customHeight="1" x14ac:dyDescent="0.3">
      <c r="A38" s="45" t="s">
        <v>194</v>
      </c>
      <c r="B38" s="45">
        <v>1.6713667000000001E-2</v>
      </c>
      <c r="C38" s="45">
        <v>9.1033300000000004E-4</v>
      </c>
      <c r="D38" s="45">
        <v>9.1033300000000004E-4</v>
      </c>
      <c r="E38" s="45">
        <v>9.1033300000000004E-4</v>
      </c>
      <c r="F38" s="45">
        <v>9.1033300000000004E-4</v>
      </c>
      <c r="G38" s="45">
        <v>3.0566700000000003E-4</v>
      </c>
      <c r="H38" s="45">
        <v>3.0566700000000003E-4</v>
      </c>
      <c r="I38" s="45">
        <v>3.0566700000000003E-4</v>
      </c>
      <c r="J38" s="45">
        <v>3.0566700000000003E-4</v>
      </c>
      <c r="K38" s="45">
        <v>3.0566700000000003E-4</v>
      </c>
      <c r="L38" s="45">
        <v>3.2699999999999998E-4</v>
      </c>
      <c r="M38" s="45">
        <v>3.2699999999999998E-4</v>
      </c>
      <c r="N38" s="45">
        <v>3.2699999999999998E-4</v>
      </c>
      <c r="O38" s="45">
        <v>3.2699999999999998E-4</v>
      </c>
      <c r="P38" s="45">
        <v>3.2699999999999998E-4</v>
      </c>
      <c r="Q38" s="45">
        <v>5.5366699999999998E-4</v>
      </c>
      <c r="R38" s="45">
        <v>5.5366699999999998E-4</v>
      </c>
      <c r="S38" s="45">
        <v>5.5366699999999998E-4</v>
      </c>
      <c r="T38" s="45">
        <v>5.5366699999999998E-4</v>
      </c>
      <c r="U38" s="45">
        <v>5.5366699999999998E-4</v>
      </c>
      <c r="V38" s="45">
        <v>7.8866699999999995E-4</v>
      </c>
      <c r="W38" s="45">
        <v>7.8866699999999995E-4</v>
      </c>
      <c r="X38" s="45">
        <v>7.8866699999999995E-4</v>
      </c>
      <c r="Y38" s="45">
        <v>7.8866699999999995E-4</v>
      </c>
      <c r="Z38" s="45">
        <v>7.8866699999999995E-4</v>
      </c>
      <c r="AA38" s="45">
        <v>1.018333E-3</v>
      </c>
      <c r="AB38" s="45">
        <v>1.018333E-3</v>
      </c>
      <c r="AC38" s="45">
        <v>1.018333E-3</v>
      </c>
      <c r="AD38" s="45">
        <v>1.018333E-3</v>
      </c>
      <c r="AE38" s="45">
        <v>1.018333E-3</v>
      </c>
      <c r="AF38" s="45">
        <v>1.351E-3</v>
      </c>
      <c r="AG38" s="45">
        <v>1.351E-3</v>
      </c>
      <c r="AH38" s="45">
        <v>1.351E-3</v>
      </c>
      <c r="AI38" s="45">
        <v>1.351E-3</v>
      </c>
      <c r="AJ38" s="45">
        <v>1.351E-3</v>
      </c>
      <c r="AK38" s="45">
        <v>1.8489999999999999E-3</v>
      </c>
      <c r="AL38" s="45">
        <v>1.8489999999999999E-3</v>
      </c>
      <c r="AM38" s="45">
        <v>1.8489999999999999E-3</v>
      </c>
      <c r="AN38" s="45">
        <v>1.8489999999999999E-3</v>
      </c>
      <c r="AO38" s="45">
        <v>1.8489999999999999E-3</v>
      </c>
      <c r="AP38" s="45">
        <v>2.4580000000000001E-3</v>
      </c>
      <c r="AQ38" s="45">
        <v>2.4580000000000001E-3</v>
      </c>
      <c r="AR38" s="45">
        <v>2.4580000000000001E-3</v>
      </c>
      <c r="AS38" s="45">
        <v>2.4580000000000001E-3</v>
      </c>
      <c r="AT38" s="45">
        <v>2.4580000000000001E-3</v>
      </c>
      <c r="AU38" s="45">
        <v>3.637333E-3</v>
      </c>
      <c r="AV38" s="45">
        <v>3.637333E-3</v>
      </c>
      <c r="AW38" s="45">
        <v>3.637333E-3</v>
      </c>
      <c r="AX38" s="45">
        <v>3.637333E-3</v>
      </c>
      <c r="AY38" s="45">
        <v>3.637333E-3</v>
      </c>
      <c r="AZ38" s="45">
        <v>5.4383330000000001E-3</v>
      </c>
      <c r="BA38" s="45">
        <v>5.4383330000000001E-3</v>
      </c>
      <c r="BB38" s="45">
        <v>5.4383330000000001E-3</v>
      </c>
      <c r="BC38" s="45">
        <v>5.4383330000000001E-3</v>
      </c>
      <c r="BD38" s="45">
        <v>5.4383330000000001E-3</v>
      </c>
      <c r="BE38" s="45">
        <v>7.6373329999999996E-3</v>
      </c>
      <c r="BF38" s="45">
        <v>7.6373329999999996E-3</v>
      </c>
      <c r="BG38" s="45">
        <v>7.6373329999999996E-3</v>
      </c>
      <c r="BH38" s="45">
        <v>7.6373329999999996E-3</v>
      </c>
      <c r="BI38" s="45">
        <v>7.6373329999999996E-3</v>
      </c>
      <c r="BJ38" s="45">
        <v>1.1368333E-2</v>
      </c>
      <c r="BK38" s="45">
        <v>1.1368333E-2</v>
      </c>
      <c r="BL38" s="45">
        <v>1.1368333E-2</v>
      </c>
      <c r="BM38" s="45">
        <v>1.1368333E-2</v>
      </c>
      <c r="BN38" s="45">
        <v>1.1368333E-2</v>
      </c>
      <c r="BO38" s="45">
        <v>1.6976333E-2</v>
      </c>
      <c r="BP38" s="45">
        <v>1.6976333E-2</v>
      </c>
      <c r="BQ38" s="45">
        <v>1.6976333E-2</v>
      </c>
      <c r="BR38" s="45">
        <v>1.6976333E-2</v>
      </c>
      <c r="BS38" s="45">
        <v>1.6976333E-2</v>
      </c>
      <c r="BT38" s="45">
        <v>2.7087666999999999E-2</v>
      </c>
      <c r="BU38" s="45">
        <v>2.7087666999999999E-2</v>
      </c>
      <c r="BV38" s="45">
        <v>2.7087666999999999E-2</v>
      </c>
      <c r="BW38" s="45">
        <v>2.7087666999999999E-2</v>
      </c>
      <c r="BX38" s="45">
        <v>2.7087666999999999E-2</v>
      </c>
      <c r="BY38" s="45">
        <v>4.3817666999999998E-2</v>
      </c>
      <c r="BZ38" s="45">
        <v>4.3817666999999998E-2</v>
      </c>
      <c r="CA38" s="45">
        <v>4.3817666999999998E-2</v>
      </c>
      <c r="CB38" s="45">
        <v>4.3817666999999998E-2</v>
      </c>
      <c r="CC38" s="45">
        <v>4.3817666999999998E-2</v>
      </c>
      <c r="CD38" s="45">
        <v>7.3869000000000004E-2</v>
      </c>
      <c r="CE38" s="45">
        <v>7.3869000000000004E-2</v>
      </c>
      <c r="CF38" s="45">
        <v>7.3869000000000004E-2</v>
      </c>
      <c r="CG38" s="45">
        <v>7.3869000000000004E-2</v>
      </c>
      <c r="CH38" s="45">
        <v>7.3869000000000004E-2</v>
      </c>
      <c r="CI38" s="45">
        <v>0.122025333</v>
      </c>
      <c r="CJ38" s="45">
        <v>0.122025333</v>
      </c>
      <c r="CK38" s="45">
        <v>0.122025333</v>
      </c>
      <c r="CL38" s="45">
        <v>0.122025333</v>
      </c>
      <c r="CM38" s="45">
        <v>0.122025333</v>
      </c>
      <c r="CN38" s="45">
        <v>0.19647200000000001</v>
      </c>
      <c r="CO38" s="45">
        <v>0.19647200000000001</v>
      </c>
      <c r="CP38" s="45">
        <v>0.19647200000000001</v>
      </c>
      <c r="CQ38" s="45">
        <v>0.19647200000000001</v>
      </c>
      <c r="CR38" s="45">
        <v>0.19647200000000001</v>
      </c>
      <c r="CS38" s="45">
        <v>0.30780433299999999</v>
      </c>
      <c r="CT38" s="45">
        <v>0.30780433299999999</v>
      </c>
      <c r="CU38" s="45">
        <v>0.30780433299999999</v>
      </c>
      <c r="CV38" s="45">
        <v>0.30780433299999999</v>
      </c>
      <c r="CW38" s="45">
        <v>0.30780433299999999</v>
      </c>
      <c r="CX38" s="45">
        <v>1</v>
      </c>
    </row>
    <row r="39" spans="1:102" ht="14.25" customHeight="1" x14ac:dyDescent="0.3">
      <c r="A39" s="45" t="s">
        <v>196</v>
      </c>
      <c r="B39" s="45">
        <v>6.9970000000000004E-2</v>
      </c>
      <c r="C39" s="45">
        <v>7.7499999999999999E-3</v>
      </c>
      <c r="D39" s="45">
        <v>7.7499999999999999E-3</v>
      </c>
      <c r="E39" s="45">
        <v>7.7499999999999999E-3</v>
      </c>
      <c r="F39" s="45">
        <v>7.7499999999999999E-3</v>
      </c>
      <c r="G39" s="45">
        <v>1.8799999999999999E-3</v>
      </c>
      <c r="H39" s="45">
        <v>1.8799999999999999E-3</v>
      </c>
      <c r="I39" s="45">
        <v>1.8799999999999999E-3</v>
      </c>
      <c r="J39" s="45">
        <v>1.8799999999999999E-3</v>
      </c>
      <c r="K39" s="45">
        <v>1.8799999999999999E-3</v>
      </c>
      <c r="L39" s="45">
        <v>1.1800000000000001E-3</v>
      </c>
      <c r="M39" s="45">
        <v>1.1800000000000001E-3</v>
      </c>
      <c r="N39" s="45">
        <v>1.1800000000000001E-3</v>
      </c>
      <c r="O39" s="45">
        <v>1.1800000000000001E-3</v>
      </c>
      <c r="P39" s="45">
        <v>1.1800000000000001E-3</v>
      </c>
      <c r="Q39" s="45">
        <v>1.7600000000000001E-3</v>
      </c>
      <c r="R39" s="45">
        <v>1.7600000000000001E-3</v>
      </c>
      <c r="S39" s="45">
        <v>1.7600000000000001E-3</v>
      </c>
      <c r="T39" s="45">
        <v>1.7600000000000001E-3</v>
      </c>
      <c r="U39" s="45">
        <v>1.7600000000000001E-3</v>
      </c>
      <c r="V39" s="45">
        <v>2.4499999999999999E-3</v>
      </c>
      <c r="W39" s="45">
        <v>2.4499999999999999E-3</v>
      </c>
      <c r="X39" s="45">
        <v>2.4499999999999999E-3</v>
      </c>
      <c r="Y39" s="45">
        <v>2.4499999999999999E-3</v>
      </c>
      <c r="Z39" s="45">
        <v>2.4499999999999999E-3</v>
      </c>
      <c r="AA39" s="45">
        <v>2.8300000000000001E-3</v>
      </c>
      <c r="AB39" s="45">
        <v>2.8300000000000001E-3</v>
      </c>
      <c r="AC39" s="45">
        <v>2.8300000000000001E-3</v>
      </c>
      <c r="AD39" s="45">
        <v>2.8300000000000001E-3</v>
      </c>
      <c r="AE39" s="45">
        <v>2.8300000000000001E-3</v>
      </c>
      <c r="AF39" s="45">
        <v>3.32E-3</v>
      </c>
      <c r="AG39" s="45">
        <v>3.32E-3</v>
      </c>
      <c r="AH39" s="45">
        <v>3.32E-3</v>
      </c>
      <c r="AI39" s="45">
        <v>3.32E-3</v>
      </c>
      <c r="AJ39" s="45">
        <v>3.32E-3</v>
      </c>
      <c r="AK39" s="45">
        <v>4.15E-3</v>
      </c>
      <c r="AL39" s="45">
        <v>4.15E-3</v>
      </c>
      <c r="AM39" s="45">
        <v>4.15E-3</v>
      </c>
      <c r="AN39" s="45">
        <v>4.15E-3</v>
      </c>
      <c r="AO39" s="45">
        <v>4.15E-3</v>
      </c>
      <c r="AP39" s="45">
        <v>5.3E-3</v>
      </c>
      <c r="AQ39" s="45">
        <v>5.3E-3</v>
      </c>
      <c r="AR39" s="45">
        <v>5.3E-3</v>
      </c>
      <c r="AS39" s="45">
        <v>5.3E-3</v>
      </c>
      <c r="AT39" s="45">
        <v>5.3E-3</v>
      </c>
      <c r="AU39" s="45">
        <v>7.0899999999999999E-3</v>
      </c>
      <c r="AV39" s="45">
        <v>7.0899999999999999E-3</v>
      </c>
      <c r="AW39" s="45">
        <v>7.0899999999999999E-3</v>
      </c>
      <c r="AX39" s="45">
        <v>7.0899999999999999E-3</v>
      </c>
      <c r="AY39" s="45">
        <v>7.0899999999999999E-3</v>
      </c>
      <c r="AZ39" s="45">
        <v>1.01E-2</v>
      </c>
      <c r="BA39" s="45">
        <v>1.01E-2</v>
      </c>
      <c r="BB39" s="45">
        <v>1.01E-2</v>
      </c>
      <c r="BC39" s="45">
        <v>1.01E-2</v>
      </c>
      <c r="BD39" s="45">
        <v>1.01E-2</v>
      </c>
      <c r="BE39" s="45">
        <v>1.506E-2</v>
      </c>
      <c r="BF39" s="45">
        <v>1.506E-2</v>
      </c>
      <c r="BG39" s="45">
        <v>1.506E-2</v>
      </c>
      <c r="BH39" s="45">
        <v>1.506E-2</v>
      </c>
      <c r="BI39" s="45">
        <v>1.506E-2</v>
      </c>
      <c r="BJ39" s="45">
        <v>2.1510000000000001E-2</v>
      </c>
      <c r="BK39" s="45">
        <v>2.1510000000000001E-2</v>
      </c>
      <c r="BL39" s="45">
        <v>2.1510000000000001E-2</v>
      </c>
      <c r="BM39" s="45">
        <v>2.1510000000000001E-2</v>
      </c>
      <c r="BN39" s="45">
        <v>2.1510000000000001E-2</v>
      </c>
      <c r="BO39" s="45">
        <v>3.4529999999999998E-2</v>
      </c>
      <c r="BP39" s="45">
        <v>3.4529999999999998E-2</v>
      </c>
      <c r="BQ39" s="45">
        <v>3.4529999999999998E-2</v>
      </c>
      <c r="BR39" s="45">
        <v>3.4529999999999998E-2</v>
      </c>
      <c r="BS39" s="45">
        <v>3.4529999999999998E-2</v>
      </c>
      <c r="BT39" s="45">
        <v>5.6059999999999999E-2</v>
      </c>
      <c r="BU39" s="45">
        <v>5.6059999999999999E-2</v>
      </c>
      <c r="BV39" s="45">
        <v>5.6059999999999999E-2</v>
      </c>
      <c r="BW39" s="45">
        <v>5.6059999999999999E-2</v>
      </c>
      <c r="BX39" s="45">
        <v>5.6059999999999999E-2</v>
      </c>
      <c r="BY39" s="45">
        <v>8.9219999999999994E-2</v>
      </c>
      <c r="BZ39" s="45">
        <v>8.9219999999999994E-2</v>
      </c>
      <c r="CA39" s="45">
        <v>8.9219999999999994E-2</v>
      </c>
      <c r="CB39" s="45">
        <v>8.9219999999999994E-2</v>
      </c>
      <c r="CC39" s="45">
        <v>8.9219999999999994E-2</v>
      </c>
      <c r="CD39" s="45">
        <v>0.13838</v>
      </c>
      <c r="CE39" s="45">
        <v>0.13838</v>
      </c>
      <c r="CF39" s="45">
        <v>0.13838</v>
      </c>
      <c r="CG39" s="45">
        <v>0.13838</v>
      </c>
      <c r="CH39" s="45">
        <v>0.13838</v>
      </c>
      <c r="CI39" s="45">
        <v>0.20751</v>
      </c>
      <c r="CJ39" s="45">
        <v>0.20751</v>
      </c>
      <c r="CK39" s="45">
        <v>0.20751</v>
      </c>
      <c r="CL39" s="45">
        <v>0.20751</v>
      </c>
      <c r="CM39" s="45">
        <v>0.20751</v>
      </c>
      <c r="CN39" s="45">
        <v>0.30086000000000002</v>
      </c>
      <c r="CO39" s="45">
        <v>0.30086000000000002</v>
      </c>
      <c r="CP39" s="45">
        <v>0.30086000000000002</v>
      </c>
      <c r="CQ39" s="45">
        <v>0.30086000000000002</v>
      </c>
      <c r="CR39" s="45">
        <v>0.30086000000000002</v>
      </c>
      <c r="CS39" s="45">
        <v>0.42176999999999998</v>
      </c>
      <c r="CT39" s="45">
        <v>0.42176999999999998</v>
      </c>
      <c r="CU39" s="45">
        <v>0.42176999999999998</v>
      </c>
      <c r="CV39" s="45">
        <v>0.42176999999999998</v>
      </c>
      <c r="CW39" s="45">
        <v>0.42176999999999998</v>
      </c>
      <c r="CX39" s="45">
        <v>1</v>
      </c>
    </row>
    <row r="40" spans="1:102" ht="14.25" customHeight="1" x14ac:dyDescent="0.3">
      <c r="A40" s="45" t="s">
        <v>198</v>
      </c>
      <c r="B40" s="45">
        <v>8.2159999999999997E-2</v>
      </c>
      <c r="C40" s="45">
        <v>1.2449999999999999E-2</v>
      </c>
      <c r="D40" s="45">
        <v>1.2449999999999999E-2</v>
      </c>
      <c r="E40" s="45">
        <v>1.2449999999999999E-2</v>
      </c>
      <c r="F40" s="45">
        <v>1.2449999999999999E-2</v>
      </c>
      <c r="G40" s="45">
        <v>2.4499999999999999E-3</v>
      </c>
      <c r="H40" s="45">
        <v>2.4499999999999999E-3</v>
      </c>
      <c r="I40" s="45">
        <v>2.4499999999999999E-3</v>
      </c>
      <c r="J40" s="45">
        <v>2.4499999999999999E-3</v>
      </c>
      <c r="K40" s="45">
        <v>2.4499999999999999E-3</v>
      </c>
      <c r="L40" s="45">
        <v>1.64E-3</v>
      </c>
      <c r="M40" s="45">
        <v>1.64E-3</v>
      </c>
      <c r="N40" s="45">
        <v>1.64E-3</v>
      </c>
      <c r="O40" s="45">
        <v>1.64E-3</v>
      </c>
      <c r="P40" s="45">
        <v>1.64E-3</v>
      </c>
      <c r="Q40" s="45">
        <v>2.0100000000000001E-3</v>
      </c>
      <c r="R40" s="45">
        <v>2.0100000000000001E-3</v>
      </c>
      <c r="S40" s="45">
        <v>2.0100000000000001E-3</v>
      </c>
      <c r="T40" s="45">
        <v>2.0100000000000001E-3</v>
      </c>
      <c r="U40" s="45">
        <v>2.0100000000000001E-3</v>
      </c>
      <c r="V40" s="45">
        <v>3.7799999999999999E-3</v>
      </c>
      <c r="W40" s="45">
        <v>3.7799999999999999E-3</v>
      </c>
      <c r="X40" s="45">
        <v>3.7799999999999999E-3</v>
      </c>
      <c r="Y40" s="45">
        <v>3.7799999999999999E-3</v>
      </c>
      <c r="Z40" s="45">
        <v>3.7799999999999999E-3</v>
      </c>
      <c r="AA40" s="45">
        <v>5.6800000000000002E-3</v>
      </c>
      <c r="AB40" s="45">
        <v>5.6800000000000002E-3</v>
      </c>
      <c r="AC40" s="45">
        <v>5.6800000000000002E-3</v>
      </c>
      <c r="AD40" s="45">
        <v>5.6800000000000002E-3</v>
      </c>
      <c r="AE40" s="45">
        <v>5.6800000000000002E-3</v>
      </c>
      <c r="AF40" s="45">
        <v>7.11E-3</v>
      </c>
      <c r="AG40" s="45">
        <v>7.11E-3</v>
      </c>
      <c r="AH40" s="45">
        <v>7.11E-3</v>
      </c>
      <c r="AI40" s="45">
        <v>7.11E-3</v>
      </c>
      <c r="AJ40" s="45">
        <v>7.11E-3</v>
      </c>
      <c r="AK40" s="45">
        <v>8.7100000000000007E-3</v>
      </c>
      <c r="AL40" s="45">
        <v>8.7100000000000007E-3</v>
      </c>
      <c r="AM40" s="45">
        <v>8.7100000000000007E-3</v>
      </c>
      <c r="AN40" s="45">
        <v>8.7100000000000007E-3</v>
      </c>
      <c r="AO40" s="45">
        <v>8.7100000000000007E-3</v>
      </c>
      <c r="AP40" s="45">
        <v>9.7699999999999992E-3</v>
      </c>
      <c r="AQ40" s="45">
        <v>9.7699999999999992E-3</v>
      </c>
      <c r="AR40" s="45">
        <v>9.7699999999999992E-3</v>
      </c>
      <c r="AS40" s="45">
        <v>9.7699999999999992E-3</v>
      </c>
      <c r="AT40" s="45">
        <v>9.7699999999999992E-3</v>
      </c>
      <c r="AU40" s="45">
        <v>1.0529999999999999E-2</v>
      </c>
      <c r="AV40" s="45">
        <v>1.0529999999999999E-2</v>
      </c>
      <c r="AW40" s="45">
        <v>1.0529999999999999E-2</v>
      </c>
      <c r="AX40" s="45">
        <v>1.0529999999999999E-2</v>
      </c>
      <c r="AY40" s="45">
        <v>1.0529999999999999E-2</v>
      </c>
      <c r="AZ40" s="45">
        <v>1.257E-2</v>
      </c>
      <c r="BA40" s="45">
        <v>1.257E-2</v>
      </c>
      <c r="BB40" s="45">
        <v>1.257E-2</v>
      </c>
      <c r="BC40" s="45">
        <v>1.257E-2</v>
      </c>
      <c r="BD40" s="45">
        <v>1.257E-2</v>
      </c>
      <c r="BE40" s="45">
        <v>1.694E-2</v>
      </c>
      <c r="BF40" s="45">
        <v>1.694E-2</v>
      </c>
      <c r="BG40" s="45">
        <v>1.694E-2</v>
      </c>
      <c r="BH40" s="45">
        <v>1.694E-2</v>
      </c>
      <c r="BI40" s="45">
        <v>1.694E-2</v>
      </c>
      <c r="BJ40" s="45">
        <v>2.2960000000000001E-2</v>
      </c>
      <c r="BK40" s="45">
        <v>2.2960000000000001E-2</v>
      </c>
      <c r="BL40" s="45">
        <v>2.2960000000000001E-2</v>
      </c>
      <c r="BM40" s="45">
        <v>2.2960000000000001E-2</v>
      </c>
      <c r="BN40" s="45">
        <v>2.2960000000000001E-2</v>
      </c>
      <c r="BO40" s="45">
        <v>3.6330000000000001E-2</v>
      </c>
      <c r="BP40" s="45">
        <v>3.6330000000000001E-2</v>
      </c>
      <c r="BQ40" s="45">
        <v>3.6330000000000001E-2</v>
      </c>
      <c r="BR40" s="45">
        <v>3.6330000000000001E-2</v>
      </c>
      <c r="BS40" s="45">
        <v>3.6330000000000001E-2</v>
      </c>
      <c r="BT40" s="45">
        <v>5.8319999999999997E-2</v>
      </c>
      <c r="BU40" s="45">
        <v>5.8319999999999997E-2</v>
      </c>
      <c r="BV40" s="45">
        <v>5.8319999999999997E-2</v>
      </c>
      <c r="BW40" s="45">
        <v>5.8319999999999997E-2</v>
      </c>
      <c r="BX40" s="45">
        <v>5.8319999999999997E-2</v>
      </c>
      <c r="BY40" s="45">
        <v>9.2280000000000001E-2</v>
      </c>
      <c r="BZ40" s="45">
        <v>9.2280000000000001E-2</v>
      </c>
      <c r="CA40" s="45">
        <v>9.2280000000000001E-2</v>
      </c>
      <c r="CB40" s="45">
        <v>9.2280000000000001E-2</v>
      </c>
      <c r="CC40" s="45">
        <v>9.2280000000000001E-2</v>
      </c>
      <c r="CD40" s="45">
        <v>0.14171</v>
      </c>
      <c r="CE40" s="45">
        <v>0.14171</v>
      </c>
      <c r="CF40" s="45">
        <v>0.14171</v>
      </c>
      <c r="CG40" s="45">
        <v>0.14171</v>
      </c>
      <c r="CH40" s="45">
        <v>0.14171</v>
      </c>
      <c r="CI40" s="45">
        <v>0.21088000000000001</v>
      </c>
      <c r="CJ40" s="45">
        <v>0.21088000000000001</v>
      </c>
      <c r="CK40" s="45">
        <v>0.21088000000000001</v>
      </c>
      <c r="CL40" s="45">
        <v>0.21088000000000001</v>
      </c>
      <c r="CM40" s="45">
        <v>0.21088000000000001</v>
      </c>
      <c r="CN40" s="45">
        <v>0.30412</v>
      </c>
      <c r="CO40" s="45">
        <v>0.30412</v>
      </c>
      <c r="CP40" s="45">
        <v>0.30412</v>
      </c>
      <c r="CQ40" s="45">
        <v>0.30412</v>
      </c>
      <c r="CR40" s="45">
        <v>0.30412</v>
      </c>
      <c r="CS40" s="45">
        <v>0.42470000000000002</v>
      </c>
      <c r="CT40" s="45">
        <v>0.42470000000000002</v>
      </c>
      <c r="CU40" s="45">
        <v>0.42470000000000002</v>
      </c>
      <c r="CV40" s="45">
        <v>0.42470000000000002</v>
      </c>
      <c r="CW40" s="45">
        <v>0.42470000000000002</v>
      </c>
      <c r="CX40" s="45">
        <v>1</v>
      </c>
    </row>
    <row r="41" spans="1:102" ht="14.25" customHeight="1" x14ac:dyDescent="0.3">
      <c r="A41" s="45" t="s">
        <v>200</v>
      </c>
      <c r="B41" s="45">
        <v>0.13122</v>
      </c>
      <c r="C41" s="45">
        <v>2.078E-2</v>
      </c>
      <c r="D41" s="45">
        <v>2.078E-2</v>
      </c>
      <c r="E41" s="45">
        <v>2.078E-2</v>
      </c>
      <c r="F41" s="45">
        <v>2.078E-2</v>
      </c>
      <c r="G41" s="45">
        <v>4.0200000000000001E-3</v>
      </c>
      <c r="H41" s="45">
        <v>4.0200000000000001E-3</v>
      </c>
      <c r="I41" s="45">
        <v>4.0200000000000001E-3</v>
      </c>
      <c r="J41" s="45">
        <v>4.0200000000000001E-3</v>
      </c>
      <c r="K41" s="45">
        <v>4.0200000000000001E-3</v>
      </c>
      <c r="L41" s="45">
        <v>2.2399999999999998E-3</v>
      </c>
      <c r="M41" s="45">
        <v>2.2399999999999998E-3</v>
      </c>
      <c r="N41" s="45">
        <v>2.2399999999999998E-3</v>
      </c>
      <c r="O41" s="45">
        <v>2.2399999999999998E-3</v>
      </c>
      <c r="P41" s="45">
        <v>2.2399999999999998E-3</v>
      </c>
      <c r="Q41" s="45">
        <v>2.96E-3</v>
      </c>
      <c r="R41" s="45">
        <v>2.96E-3</v>
      </c>
      <c r="S41" s="45">
        <v>2.96E-3</v>
      </c>
      <c r="T41" s="45">
        <v>2.96E-3</v>
      </c>
      <c r="U41" s="45">
        <v>2.96E-3</v>
      </c>
      <c r="V41" s="45">
        <v>4.8799999999999998E-3</v>
      </c>
      <c r="W41" s="45">
        <v>4.8799999999999998E-3</v>
      </c>
      <c r="X41" s="45">
        <v>4.8799999999999998E-3</v>
      </c>
      <c r="Y41" s="45">
        <v>4.8799999999999998E-3</v>
      </c>
      <c r="Z41" s="45">
        <v>4.8799999999999998E-3</v>
      </c>
      <c r="AA41" s="45">
        <v>6.13E-3</v>
      </c>
      <c r="AB41" s="45">
        <v>6.13E-3</v>
      </c>
      <c r="AC41" s="45">
        <v>6.13E-3</v>
      </c>
      <c r="AD41" s="45">
        <v>6.13E-3</v>
      </c>
      <c r="AE41" s="45">
        <v>6.13E-3</v>
      </c>
      <c r="AF41" s="45">
        <v>7.0099999999999997E-3</v>
      </c>
      <c r="AG41" s="45">
        <v>7.0099999999999997E-3</v>
      </c>
      <c r="AH41" s="45">
        <v>7.0099999999999997E-3</v>
      </c>
      <c r="AI41" s="45">
        <v>7.0099999999999997E-3</v>
      </c>
      <c r="AJ41" s="45">
        <v>7.0099999999999997E-3</v>
      </c>
      <c r="AK41" s="45">
        <v>7.8600000000000007E-3</v>
      </c>
      <c r="AL41" s="45">
        <v>7.8600000000000007E-3</v>
      </c>
      <c r="AM41" s="45">
        <v>7.8600000000000007E-3</v>
      </c>
      <c r="AN41" s="45">
        <v>7.8600000000000007E-3</v>
      </c>
      <c r="AO41" s="45">
        <v>7.8600000000000007E-3</v>
      </c>
      <c r="AP41" s="45">
        <v>8.5900000000000004E-3</v>
      </c>
      <c r="AQ41" s="45">
        <v>8.5900000000000004E-3</v>
      </c>
      <c r="AR41" s="45">
        <v>8.5900000000000004E-3</v>
      </c>
      <c r="AS41" s="45">
        <v>8.5900000000000004E-3</v>
      </c>
      <c r="AT41" s="45">
        <v>8.5900000000000004E-3</v>
      </c>
      <c r="AU41" s="45">
        <v>9.9699999999999997E-3</v>
      </c>
      <c r="AV41" s="45">
        <v>9.9699999999999997E-3</v>
      </c>
      <c r="AW41" s="45">
        <v>9.9699999999999997E-3</v>
      </c>
      <c r="AX41" s="45">
        <v>9.9699999999999997E-3</v>
      </c>
      <c r="AY41" s="45">
        <v>9.9699999999999997E-3</v>
      </c>
      <c r="AZ41" s="45">
        <v>1.328E-2</v>
      </c>
      <c r="BA41" s="45">
        <v>1.328E-2</v>
      </c>
      <c r="BB41" s="45">
        <v>1.328E-2</v>
      </c>
      <c r="BC41" s="45">
        <v>1.328E-2</v>
      </c>
      <c r="BD41" s="45">
        <v>1.328E-2</v>
      </c>
      <c r="BE41" s="45">
        <v>1.9560000000000001E-2</v>
      </c>
      <c r="BF41" s="45">
        <v>1.9560000000000001E-2</v>
      </c>
      <c r="BG41" s="45">
        <v>1.9560000000000001E-2</v>
      </c>
      <c r="BH41" s="45">
        <v>1.9560000000000001E-2</v>
      </c>
      <c r="BI41" s="45">
        <v>1.9560000000000001E-2</v>
      </c>
      <c r="BJ41" s="45">
        <v>2.613E-2</v>
      </c>
      <c r="BK41" s="45">
        <v>2.613E-2</v>
      </c>
      <c r="BL41" s="45">
        <v>2.613E-2</v>
      </c>
      <c r="BM41" s="45">
        <v>2.613E-2</v>
      </c>
      <c r="BN41" s="45">
        <v>2.613E-2</v>
      </c>
      <c r="BO41" s="45">
        <v>4.1790000000000001E-2</v>
      </c>
      <c r="BP41" s="45">
        <v>4.1790000000000001E-2</v>
      </c>
      <c r="BQ41" s="45">
        <v>4.1790000000000001E-2</v>
      </c>
      <c r="BR41" s="45">
        <v>4.1790000000000001E-2</v>
      </c>
      <c r="BS41" s="45">
        <v>4.1790000000000001E-2</v>
      </c>
      <c r="BT41" s="45">
        <v>6.5790000000000001E-2</v>
      </c>
      <c r="BU41" s="45">
        <v>6.5790000000000001E-2</v>
      </c>
      <c r="BV41" s="45">
        <v>6.5790000000000001E-2</v>
      </c>
      <c r="BW41" s="45">
        <v>6.5790000000000001E-2</v>
      </c>
      <c r="BX41" s="45">
        <v>6.5790000000000001E-2</v>
      </c>
      <c r="BY41" s="45">
        <v>0.10094</v>
      </c>
      <c r="BZ41" s="45">
        <v>0.10094</v>
      </c>
      <c r="CA41" s="45">
        <v>0.10094</v>
      </c>
      <c r="CB41" s="45">
        <v>0.10094</v>
      </c>
      <c r="CC41" s="45">
        <v>0.10094</v>
      </c>
      <c r="CD41" s="45">
        <v>0.15082999999999999</v>
      </c>
      <c r="CE41" s="45">
        <v>0.15082999999999999</v>
      </c>
      <c r="CF41" s="45">
        <v>0.15082999999999999</v>
      </c>
      <c r="CG41" s="45">
        <v>0.15082999999999999</v>
      </c>
      <c r="CH41" s="45">
        <v>0.15082999999999999</v>
      </c>
      <c r="CI41" s="45">
        <v>0.22025</v>
      </c>
      <c r="CJ41" s="45">
        <v>0.22025</v>
      </c>
      <c r="CK41" s="45">
        <v>0.22025</v>
      </c>
      <c r="CL41" s="45">
        <v>0.22025</v>
      </c>
      <c r="CM41" s="45">
        <v>0.22025</v>
      </c>
      <c r="CN41" s="45">
        <v>0.30986999999999998</v>
      </c>
      <c r="CO41" s="45">
        <v>0.30986999999999998</v>
      </c>
      <c r="CP41" s="45">
        <v>0.30986999999999998</v>
      </c>
      <c r="CQ41" s="45">
        <v>0.30986999999999998</v>
      </c>
      <c r="CR41" s="45">
        <v>0.30986999999999998</v>
      </c>
      <c r="CS41" s="45">
        <v>0.42873</v>
      </c>
      <c r="CT41" s="45">
        <v>0.42873</v>
      </c>
      <c r="CU41" s="45">
        <v>0.42873</v>
      </c>
      <c r="CV41" s="45">
        <v>0.42873</v>
      </c>
      <c r="CW41" s="45">
        <v>0.42873</v>
      </c>
      <c r="CX41" s="45">
        <v>1</v>
      </c>
    </row>
    <row r="42" spans="1:102" ht="14.25" customHeight="1" x14ac:dyDescent="0.3">
      <c r="A42" s="45" t="s">
        <v>202</v>
      </c>
      <c r="B42" s="45">
        <v>2.0693684E-2</v>
      </c>
      <c r="C42" s="45">
        <v>1.3699999999999999E-3</v>
      </c>
      <c r="D42" s="45">
        <v>1.3699999999999999E-3</v>
      </c>
      <c r="E42" s="45">
        <v>1.3699999999999999E-3</v>
      </c>
      <c r="F42" s="45">
        <v>1.3699999999999999E-3</v>
      </c>
      <c r="G42" s="45">
        <v>5.1000000000000004E-4</v>
      </c>
      <c r="H42" s="45">
        <v>5.1000000000000004E-4</v>
      </c>
      <c r="I42" s="45">
        <v>5.1000000000000004E-4</v>
      </c>
      <c r="J42" s="45">
        <v>5.1000000000000004E-4</v>
      </c>
      <c r="K42" s="45">
        <v>5.1000000000000004E-4</v>
      </c>
      <c r="L42" s="45">
        <v>5.9315799999999999E-4</v>
      </c>
      <c r="M42" s="45">
        <v>5.9315799999999999E-4</v>
      </c>
      <c r="N42" s="45">
        <v>5.9315799999999999E-4</v>
      </c>
      <c r="O42" s="45">
        <v>5.9315799999999999E-4</v>
      </c>
      <c r="P42" s="45">
        <v>5.9315799999999999E-4</v>
      </c>
      <c r="Q42" s="45">
        <v>9.81579E-4</v>
      </c>
      <c r="R42" s="45">
        <v>9.81579E-4</v>
      </c>
      <c r="S42" s="45">
        <v>9.81579E-4</v>
      </c>
      <c r="T42" s="45">
        <v>9.81579E-4</v>
      </c>
      <c r="U42" s="45">
        <v>9.81579E-4</v>
      </c>
      <c r="V42" s="45">
        <v>8.9421100000000001E-4</v>
      </c>
      <c r="W42" s="45">
        <v>8.9421100000000001E-4</v>
      </c>
      <c r="X42" s="45">
        <v>8.9421100000000001E-4</v>
      </c>
      <c r="Y42" s="45">
        <v>8.9421100000000001E-4</v>
      </c>
      <c r="Z42" s="45">
        <v>8.9421100000000001E-4</v>
      </c>
      <c r="AA42" s="45">
        <v>1.1073680000000001E-3</v>
      </c>
      <c r="AB42" s="45">
        <v>1.1073680000000001E-3</v>
      </c>
      <c r="AC42" s="45">
        <v>1.1073680000000001E-3</v>
      </c>
      <c r="AD42" s="45">
        <v>1.1073680000000001E-3</v>
      </c>
      <c r="AE42" s="45">
        <v>1.1073680000000001E-3</v>
      </c>
      <c r="AF42" s="45">
        <v>1.6073680000000001E-3</v>
      </c>
      <c r="AG42" s="45">
        <v>1.6073680000000001E-3</v>
      </c>
      <c r="AH42" s="45">
        <v>1.6073680000000001E-3</v>
      </c>
      <c r="AI42" s="45">
        <v>1.6073680000000001E-3</v>
      </c>
      <c r="AJ42" s="45">
        <v>1.6073680000000001E-3</v>
      </c>
      <c r="AK42" s="45">
        <v>1.9905259999999998E-3</v>
      </c>
      <c r="AL42" s="45">
        <v>1.9905259999999998E-3</v>
      </c>
      <c r="AM42" s="45">
        <v>1.9905259999999998E-3</v>
      </c>
      <c r="AN42" s="45">
        <v>1.9905259999999998E-3</v>
      </c>
      <c r="AO42" s="45">
        <v>1.9905259999999998E-3</v>
      </c>
      <c r="AP42" s="45">
        <v>3.283158E-3</v>
      </c>
      <c r="AQ42" s="45">
        <v>3.283158E-3</v>
      </c>
      <c r="AR42" s="45">
        <v>3.283158E-3</v>
      </c>
      <c r="AS42" s="45">
        <v>3.283158E-3</v>
      </c>
      <c r="AT42" s="45">
        <v>3.283158E-3</v>
      </c>
      <c r="AU42" s="45">
        <v>4.5542109999999998E-3</v>
      </c>
      <c r="AV42" s="45">
        <v>4.5542109999999998E-3</v>
      </c>
      <c r="AW42" s="45">
        <v>4.5542109999999998E-3</v>
      </c>
      <c r="AX42" s="45">
        <v>4.5542109999999998E-3</v>
      </c>
      <c r="AY42" s="45">
        <v>4.5542109999999998E-3</v>
      </c>
      <c r="AZ42" s="45">
        <v>6.844737E-3</v>
      </c>
      <c r="BA42" s="45">
        <v>6.844737E-3</v>
      </c>
      <c r="BB42" s="45">
        <v>6.844737E-3</v>
      </c>
      <c r="BC42" s="45">
        <v>6.844737E-3</v>
      </c>
      <c r="BD42" s="45">
        <v>6.844737E-3</v>
      </c>
      <c r="BE42" s="45">
        <v>1.0072105E-2</v>
      </c>
      <c r="BF42" s="45">
        <v>1.0072105E-2</v>
      </c>
      <c r="BG42" s="45">
        <v>1.0072105E-2</v>
      </c>
      <c r="BH42" s="45">
        <v>1.0072105E-2</v>
      </c>
      <c r="BI42" s="45">
        <v>1.0072105E-2</v>
      </c>
      <c r="BJ42" s="45">
        <v>1.6034211E-2</v>
      </c>
      <c r="BK42" s="45">
        <v>1.6034211E-2</v>
      </c>
      <c r="BL42" s="45">
        <v>1.6034211E-2</v>
      </c>
      <c r="BM42" s="45">
        <v>1.6034211E-2</v>
      </c>
      <c r="BN42" s="45">
        <v>1.6034211E-2</v>
      </c>
      <c r="BO42" s="45">
        <v>2.4366315999999999E-2</v>
      </c>
      <c r="BP42" s="45">
        <v>2.4366315999999999E-2</v>
      </c>
      <c r="BQ42" s="45">
        <v>2.4366315999999999E-2</v>
      </c>
      <c r="BR42" s="45">
        <v>2.4366315999999999E-2</v>
      </c>
      <c r="BS42" s="45">
        <v>2.4366315999999999E-2</v>
      </c>
      <c r="BT42" s="45">
        <v>3.6406842000000002E-2</v>
      </c>
      <c r="BU42" s="45">
        <v>3.6406842000000002E-2</v>
      </c>
      <c r="BV42" s="45">
        <v>3.6406842000000002E-2</v>
      </c>
      <c r="BW42" s="45">
        <v>3.6406842000000002E-2</v>
      </c>
      <c r="BX42" s="45">
        <v>3.6406842000000002E-2</v>
      </c>
      <c r="BY42" s="45">
        <v>6.3028421000000001E-2</v>
      </c>
      <c r="BZ42" s="45">
        <v>6.3028421000000001E-2</v>
      </c>
      <c r="CA42" s="45">
        <v>6.3028421000000001E-2</v>
      </c>
      <c r="CB42" s="45">
        <v>6.3028421000000001E-2</v>
      </c>
      <c r="CC42" s="45">
        <v>6.3028421000000001E-2</v>
      </c>
      <c r="CD42" s="45">
        <v>9.6411578999999997E-2</v>
      </c>
      <c r="CE42" s="45">
        <v>9.6411578999999997E-2</v>
      </c>
      <c r="CF42" s="45">
        <v>9.6411578999999997E-2</v>
      </c>
      <c r="CG42" s="45">
        <v>9.6411578999999997E-2</v>
      </c>
      <c r="CH42" s="45">
        <v>9.6411578999999997E-2</v>
      </c>
      <c r="CI42" s="45">
        <v>0.148308947</v>
      </c>
      <c r="CJ42" s="45">
        <v>0.148308947</v>
      </c>
      <c r="CK42" s="45">
        <v>0.148308947</v>
      </c>
      <c r="CL42" s="45">
        <v>0.148308947</v>
      </c>
      <c r="CM42" s="45">
        <v>0.148308947</v>
      </c>
      <c r="CN42" s="45">
        <v>0.225275789</v>
      </c>
      <c r="CO42" s="45">
        <v>0.225275789</v>
      </c>
      <c r="CP42" s="45">
        <v>0.225275789</v>
      </c>
      <c r="CQ42" s="45">
        <v>0.225275789</v>
      </c>
      <c r="CR42" s="45">
        <v>0.225275789</v>
      </c>
      <c r="CS42" s="45">
        <v>0.33575105300000002</v>
      </c>
      <c r="CT42" s="45">
        <v>0.33575105300000002</v>
      </c>
      <c r="CU42" s="45">
        <v>0.33575105300000002</v>
      </c>
      <c r="CV42" s="45">
        <v>0.33575105300000002</v>
      </c>
      <c r="CW42" s="45">
        <v>0.33575105300000002</v>
      </c>
      <c r="CX42" s="45">
        <v>1</v>
      </c>
    </row>
    <row r="43" spans="1:102" ht="14.25" customHeight="1" x14ac:dyDescent="0.3">
      <c r="A43" s="45" t="s">
        <v>204</v>
      </c>
      <c r="B43" s="45">
        <v>8.8500000000000002E-3</v>
      </c>
      <c r="C43" s="45">
        <v>1.9000000000000001E-4</v>
      </c>
      <c r="D43" s="45">
        <v>1.9000000000000001E-4</v>
      </c>
      <c r="E43" s="45">
        <v>1.9000000000000001E-4</v>
      </c>
      <c r="F43" s="45">
        <v>1.9000000000000001E-4</v>
      </c>
      <c r="G43" s="45">
        <v>1.2E-4</v>
      </c>
      <c r="H43" s="45">
        <v>1.2E-4</v>
      </c>
      <c r="I43" s="45">
        <v>1.2E-4</v>
      </c>
      <c r="J43" s="45">
        <v>1.2E-4</v>
      </c>
      <c r="K43" s="45">
        <v>1.2E-4</v>
      </c>
      <c r="L43" s="45">
        <v>2.5000000000000001E-4</v>
      </c>
      <c r="M43" s="45">
        <v>2.5000000000000001E-4</v>
      </c>
      <c r="N43" s="45">
        <v>2.5000000000000001E-4</v>
      </c>
      <c r="O43" s="45">
        <v>2.5000000000000001E-4</v>
      </c>
      <c r="P43" s="45">
        <v>2.5000000000000001E-4</v>
      </c>
      <c r="Q43" s="45">
        <v>3.2000000000000003E-4</v>
      </c>
      <c r="R43" s="45">
        <v>3.2000000000000003E-4</v>
      </c>
      <c r="S43" s="45">
        <v>3.2000000000000003E-4</v>
      </c>
      <c r="T43" s="45">
        <v>3.2000000000000003E-4</v>
      </c>
      <c r="U43" s="45">
        <v>3.2000000000000003E-4</v>
      </c>
      <c r="V43" s="45">
        <v>4.4999999999999999E-4</v>
      </c>
      <c r="W43" s="45">
        <v>4.4999999999999999E-4</v>
      </c>
      <c r="X43" s="45">
        <v>4.4999999999999999E-4</v>
      </c>
      <c r="Y43" s="45">
        <v>4.4999999999999999E-4</v>
      </c>
      <c r="Z43" s="45">
        <v>4.4999999999999999E-4</v>
      </c>
      <c r="AA43" s="45">
        <v>4.8000000000000001E-4</v>
      </c>
      <c r="AB43" s="45">
        <v>4.8000000000000001E-4</v>
      </c>
      <c r="AC43" s="45">
        <v>4.8000000000000001E-4</v>
      </c>
      <c r="AD43" s="45">
        <v>4.8000000000000001E-4</v>
      </c>
      <c r="AE43" s="45">
        <v>4.8000000000000001E-4</v>
      </c>
      <c r="AF43" s="45">
        <v>5.8E-4</v>
      </c>
      <c r="AG43" s="45">
        <v>5.8E-4</v>
      </c>
      <c r="AH43" s="45">
        <v>5.8E-4</v>
      </c>
      <c r="AI43" s="45">
        <v>5.8E-4</v>
      </c>
      <c r="AJ43" s="45">
        <v>5.8E-4</v>
      </c>
      <c r="AK43" s="45">
        <v>9.3999999999999997E-4</v>
      </c>
      <c r="AL43" s="45">
        <v>9.3999999999999997E-4</v>
      </c>
      <c r="AM43" s="45">
        <v>9.3999999999999997E-4</v>
      </c>
      <c r="AN43" s="45">
        <v>9.3999999999999997E-4</v>
      </c>
      <c r="AO43" s="45">
        <v>9.3999999999999997E-4</v>
      </c>
      <c r="AP43" s="45">
        <v>1.4E-3</v>
      </c>
      <c r="AQ43" s="45">
        <v>1.4E-3</v>
      </c>
      <c r="AR43" s="45">
        <v>1.4E-3</v>
      </c>
      <c r="AS43" s="45">
        <v>1.4E-3</v>
      </c>
      <c r="AT43" s="45">
        <v>1.4E-3</v>
      </c>
      <c r="AU43" s="45">
        <v>2.0100000000000001E-3</v>
      </c>
      <c r="AV43" s="45">
        <v>2.0100000000000001E-3</v>
      </c>
      <c r="AW43" s="45">
        <v>2.0100000000000001E-3</v>
      </c>
      <c r="AX43" s="45">
        <v>2.0100000000000001E-3</v>
      </c>
      <c r="AY43" s="45">
        <v>2.0100000000000001E-3</v>
      </c>
      <c r="AZ43" s="45">
        <v>2.8999999999999998E-3</v>
      </c>
      <c r="BA43" s="45">
        <v>2.8999999999999998E-3</v>
      </c>
      <c r="BB43" s="45">
        <v>2.8999999999999998E-3</v>
      </c>
      <c r="BC43" s="45">
        <v>2.8999999999999998E-3</v>
      </c>
      <c r="BD43" s="45">
        <v>2.8999999999999998E-3</v>
      </c>
      <c r="BE43" s="45">
        <v>5.2700000000000004E-3</v>
      </c>
      <c r="BF43" s="45">
        <v>5.2700000000000004E-3</v>
      </c>
      <c r="BG43" s="45">
        <v>5.2700000000000004E-3</v>
      </c>
      <c r="BH43" s="45">
        <v>5.2700000000000004E-3</v>
      </c>
      <c r="BI43" s="45">
        <v>5.2700000000000004E-3</v>
      </c>
      <c r="BJ43" s="45">
        <v>7.11E-3</v>
      </c>
      <c r="BK43" s="45">
        <v>7.11E-3</v>
      </c>
      <c r="BL43" s="45">
        <v>7.11E-3</v>
      </c>
      <c r="BM43" s="45">
        <v>7.11E-3</v>
      </c>
      <c r="BN43" s="45">
        <v>7.11E-3</v>
      </c>
      <c r="BO43" s="45">
        <v>1.239E-2</v>
      </c>
      <c r="BP43" s="45">
        <v>1.239E-2</v>
      </c>
      <c r="BQ43" s="45">
        <v>1.239E-2</v>
      </c>
      <c r="BR43" s="45">
        <v>1.239E-2</v>
      </c>
      <c r="BS43" s="45">
        <v>1.239E-2</v>
      </c>
      <c r="BT43" s="45">
        <v>1.967E-2</v>
      </c>
      <c r="BU43" s="45">
        <v>1.967E-2</v>
      </c>
      <c r="BV43" s="45">
        <v>1.967E-2</v>
      </c>
      <c r="BW43" s="45">
        <v>1.967E-2</v>
      </c>
      <c r="BX43" s="45">
        <v>1.967E-2</v>
      </c>
      <c r="BY43" s="45">
        <v>3.1669999999999997E-2</v>
      </c>
      <c r="BZ43" s="45">
        <v>3.1669999999999997E-2</v>
      </c>
      <c r="CA43" s="45">
        <v>3.1669999999999997E-2</v>
      </c>
      <c r="CB43" s="45">
        <v>3.1669999999999997E-2</v>
      </c>
      <c r="CC43" s="45">
        <v>3.1669999999999997E-2</v>
      </c>
      <c r="CD43" s="45">
        <v>5.5780000000000003E-2</v>
      </c>
      <c r="CE43" s="45">
        <v>5.5780000000000003E-2</v>
      </c>
      <c r="CF43" s="45">
        <v>5.5780000000000003E-2</v>
      </c>
      <c r="CG43" s="45">
        <v>5.5780000000000003E-2</v>
      </c>
      <c r="CH43" s="45">
        <v>5.5780000000000003E-2</v>
      </c>
      <c r="CI43" s="45">
        <v>9.6199999999999994E-2</v>
      </c>
      <c r="CJ43" s="45">
        <v>9.6199999999999994E-2</v>
      </c>
      <c r="CK43" s="45">
        <v>9.6199999999999994E-2</v>
      </c>
      <c r="CL43" s="45">
        <v>9.6199999999999994E-2</v>
      </c>
      <c r="CM43" s="45">
        <v>9.6199999999999994E-2</v>
      </c>
      <c r="CN43" s="45">
        <v>0.16250999999999999</v>
      </c>
      <c r="CO43" s="45">
        <v>0.16250999999999999</v>
      </c>
      <c r="CP43" s="45">
        <v>0.16250999999999999</v>
      </c>
      <c r="CQ43" s="45">
        <v>0.16250999999999999</v>
      </c>
      <c r="CR43" s="45">
        <v>0.16250999999999999</v>
      </c>
      <c r="CS43" s="45">
        <v>0.26889000000000002</v>
      </c>
      <c r="CT43" s="45">
        <v>0.26889000000000002</v>
      </c>
      <c r="CU43" s="45">
        <v>0.26889000000000002</v>
      </c>
      <c r="CV43" s="45">
        <v>0.26889000000000002</v>
      </c>
      <c r="CW43" s="45">
        <v>0.26889000000000002</v>
      </c>
      <c r="CX43" s="45">
        <v>1</v>
      </c>
    </row>
    <row r="44" spans="1:102" ht="14.25" customHeight="1" x14ac:dyDescent="0.3">
      <c r="A44" s="45" t="s">
        <v>206</v>
      </c>
      <c r="B44" s="45">
        <v>6.6841463000000004E-2</v>
      </c>
      <c r="C44" s="45">
        <v>1.0634390000000001E-2</v>
      </c>
      <c r="D44" s="45">
        <v>1.0634390000000001E-2</v>
      </c>
      <c r="E44" s="45">
        <v>1.0634390000000001E-2</v>
      </c>
      <c r="F44" s="45">
        <v>1.0634390000000001E-2</v>
      </c>
      <c r="G44" s="45">
        <v>2.2570730000000001E-3</v>
      </c>
      <c r="H44" s="45">
        <v>2.2570730000000001E-3</v>
      </c>
      <c r="I44" s="45">
        <v>2.2570730000000001E-3</v>
      </c>
      <c r="J44" s="45">
        <v>2.2570730000000001E-3</v>
      </c>
      <c r="K44" s="45">
        <v>2.2570730000000001E-3</v>
      </c>
      <c r="L44" s="45">
        <v>1.5885369999999999E-3</v>
      </c>
      <c r="M44" s="45">
        <v>1.5885369999999999E-3</v>
      </c>
      <c r="N44" s="45">
        <v>1.5885369999999999E-3</v>
      </c>
      <c r="O44" s="45">
        <v>1.5885369999999999E-3</v>
      </c>
      <c r="P44" s="45">
        <v>1.5885369999999999E-3</v>
      </c>
      <c r="Q44" s="45">
        <v>1.952683E-3</v>
      </c>
      <c r="R44" s="45">
        <v>1.952683E-3</v>
      </c>
      <c r="S44" s="45">
        <v>1.952683E-3</v>
      </c>
      <c r="T44" s="45">
        <v>1.952683E-3</v>
      </c>
      <c r="U44" s="45">
        <v>1.952683E-3</v>
      </c>
      <c r="V44" s="45">
        <v>3.7490240000000001E-3</v>
      </c>
      <c r="W44" s="45">
        <v>3.7490240000000001E-3</v>
      </c>
      <c r="X44" s="45">
        <v>3.7490240000000001E-3</v>
      </c>
      <c r="Y44" s="45">
        <v>3.7490240000000001E-3</v>
      </c>
      <c r="Z44" s="45">
        <v>3.7490240000000001E-3</v>
      </c>
      <c r="AA44" s="45">
        <v>6.1653660000000002E-3</v>
      </c>
      <c r="AB44" s="45">
        <v>6.1653660000000002E-3</v>
      </c>
      <c r="AC44" s="45">
        <v>6.1653660000000002E-3</v>
      </c>
      <c r="AD44" s="45">
        <v>6.1653660000000002E-3</v>
      </c>
      <c r="AE44" s="45">
        <v>6.1653660000000002E-3</v>
      </c>
      <c r="AF44" s="45">
        <v>8.7904880000000008E-3</v>
      </c>
      <c r="AG44" s="45">
        <v>8.7904880000000008E-3</v>
      </c>
      <c r="AH44" s="45">
        <v>8.7904880000000008E-3</v>
      </c>
      <c r="AI44" s="45">
        <v>8.7904880000000008E-3</v>
      </c>
      <c r="AJ44" s="45">
        <v>8.7904880000000008E-3</v>
      </c>
      <c r="AK44" s="45">
        <v>1.0272195E-2</v>
      </c>
      <c r="AL44" s="45">
        <v>1.0272195E-2</v>
      </c>
      <c r="AM44" s="45">
        <v>1.0272195E-2</v>
      </c>
      <c r="AN44" s="45">
        <v>1.0272195E-2</v>
      </c>
      <c r="AO44" s="45">
        <v>1.0272195E-2</v>
      </c>
      <c r="AP44" s="45">
        <v>1.0323659000000001E-2</v>
      </c>
      <c r="AQ44" s="45">
        <v>1.0323659000000001E-2</v>
      </c>
      <c r="AR44" s="45">
        <v>1.0323659000000001E-2</v>
      </c>
      <c r="AS44" s="45">
        <v>1.0323659000000001E-2</v>
      </c>
      <c r="AT44" s="45">
        <v>1.0323659000000001E-2</v>
      </c>
      <c r="AU44" s="45">
        <v>1.0378780000000001E-2</v>
      </c>
      <c r="AV44" s="45">
        <v>1.0378780000000001E-2</v>
      </c>
      <c r="AW44" s="45">
        <v>1.0378780000000001E-2</v>
      </c>
      <c r="AX44" s="45">
        <v>1.0378780000000001E-2</v>
      </c>
      <c r="AY44" s="45">
        <v>1.0378780000000001E-2</v>
      </c>
      <c r="AZ44" s="45">
        <v>1.2075122000000001E-2</v>
      </c>
      <c r="BA44" s="45">
        <v>1.2075122000000001E-2</v>
      </c>
      <c r="BB44" s="45">
        <v>1.2075122000000001E-2</v>
      </c>
      <c r="BC44" s="45">
        <v>1.2075122000000001E-2</v>
      </c>
      <c r="BD44" s="45">
        <v>1.2075122000000001E-2</v>
      </c>
      <c r="BE44" s="45">
        <v>1.6080000000000001E-2</v>
      </c>
      <c r="BF44" s="45">
        <v>1.6080000000000001E-2</v>
      </c>
      <c r="BG44" s="45">
        <v>1.6080000000000001E-2</v>
      </c>
      <c r="BH44" s="45">
        <v>1.6080000000000001E-2</v>
      </c>
      <c r="BI44" s="45">
        <v>1.6080000000000001E-2</v>
      </c>
      <c r="BJ44" s="45">
        <v>2.1788780000000001E-2</v>
      </c>
      <c r="BK44" s="45">
        <v>2.1788780000000001E-2</v>
      </c>
      <c r="BL44" s="45">
        <v>2.1788780000000001E-2</v>
      </c>
      <c r="BM44" s="45">
        <v>2.1788780000000001E-2</v>
      </c>
      <c r="BN44" s="45">
        <v>2.1788780000000001E-2</v>
      </c>
      <c r="BO44" s="45">
        <v>3.3969024E-2</v>
      </c>
      <c r="BP44" s="45">
        <v>3.3969024E-2</v>
      </c>
      <c r="BQ44" s="45">
        <v>3.3969024E-2</v>
      </c>
      <c r="BR44" s="45">
        <v>3.3969024E-2</v>
      </c>
      <c r="BS44" s="45">
        <v>3.3969024E-2</v>
      </c>
      <c r="BT44" s="45">
        <v>5.3909024E-2</v>
      </c>
      <c r="BU44" s="45">
        <v>5.3909024E-2</v>
      </c>
      <c r="BV44" s="45">
        <v>5.3909024E-2</v>
      </c>
      <c r="BW44" s="45">
        <v>5.3909024E-2</v>
      </c>
      <c r="BX44" s="45">
        <v>5.3909024E-2</v>
      </c>
      <c r="BY44" s="45">
        <v>8.5237561000000003E-2</v>
      </c>
      <c r="BZ44" s="45">
        <v>8.5237561000000003E-2</v>
      </c>
      <c r="CA44" s="45">
        <v>8.5237561000000003E-2</v>
      </c>
      <c r="CB44" s="45">
        <v>8.5237561000000003E-2</v>
      </c>
      <c r="CC44" s="45">
        <v>8.5237561000000003E-2</v>
      </c>
      <c r="CD44" s="45">
        <v>0.13244804900000001</v>
      </c>
      <c r="CE44" s="45">
        <v>0.13244804900000001</v>
      </c>
      <c r="CF44" s="45">
        <v>0.13244804900000001</v>
      </c>
      <c r="CG44" s="45">
        <v>0.13244804900000001</v>
      </c>
      <c r="CH44" s="45">
        <v>0.13244804900000001</v>
      </c>
      <c r="CI44" s="45">
        <v>0.19970122000000001</v>
      </c>
      <c r="CJ44" s="45">
        <v>0.19970122000000001</v>
      </c>
      <c r="CK44" s="45">
        <v>0.19970122000000001</v>
      </c>
      <c r="CL44" s="45">
        <v>0.19970122000000001</v>
      </c>
      <c r="CM44" s="45">
        <v>0.19970122000000001</v>
      </c>
      <c r="CN44" s="45">
        <v>0.29157146299999998</v>
      </c>
      <c r="CO44" s="45">
        <v>0.29157146299999998</v>
      </c>
      <c r="CP44" s="45">
        <v>0.29157146299999998</v>
      </c>
      <c r="CQ44" s="45">
        <v>0.29157146299999998</v>
      </c>
      <c r="CR44" s="45">
        <v>0.29157146299999998</v>
      </c>
      <c r="CS44" s="45">
        <v>0.41195365900000003</v>
      </c>
      <c r="CT44" s="45">
        <v>0.41195365900000003</v>
      </c>
      <c r="CU44" s="45">
        <v>0.41195365900000003</v>
      </c>
      <c r="CV44" s="45">
        <v>0.41195365900000003</v>
      </c>
      <c r="CW44" s="45">
        <v>0.41195365900000003</v>
      </c>
      <c r="CX44" s="45">
        <v>1</v>
      </c>
    </row>
    <row r="45" spans="1:102" ht="14.25" customHeight="1" x14ac:dyDescent="0.3">
      <c r="A45" s="45" t="s">
        <v>208</v>
      </c>
      <c r="B45" s="45">
        <v>5.45E-3</v>
      </c>
      <c r="C45" s="45">
        <v>1.6000000000000001E-4</v>
      </c>
      <c r="D45" s="45">
        <v>1.6000000000000001E-4</v>
      </c>
      <c r="E45" s="45">
        <v>1.6000000000000001E-4</v>
      </c>
      <c r="F45" s="45">
        <v>1.6000000000000001E-4</v>
      </c>
      <c r="G45" s="45">
        <v>1.2E-4</v>
      </c>
      <c r="H45" s="45">
        <v>1.2E-4</v>
      </c>
      <c r="I45" s="45">
        <v>1.2E-4</v>
      </c>
      <c r="J45" s="45">
        <v>1.2E-4</v>
      </c>
      <c r="K45" s="45">
        <v>1.2E-4</v>
      </c>
      <c r="L45" s="45">
        <v>1.3999999999999999E-4</v>
      </c>
      <c r="M45" s="45">
        <v>1.3999999999999999E-4</v>
      </c>
      <c r="N45" s="45">
        <v>1.3999999999999999E-4</v>
      </c>
      <c r="O45" s="45">
        <v>1.3999999999999999E-4</v>
      </c>
      <c r="P45" s="45">
        <v>1.3999999999999999E-4</v>
      </c>
      <c r="Q45" s="45">
        <v>2.9E-4</v>
      </c>
      <c r="R45" s="45">
        <v>2.9E-4</v>
      </c>
      <c r="S45" s="45">
        <v>2.9E-4</v>
      </c>
      <c r="T45" s="45">
        <v>2.9E-4</v>
      </c>
      <c r="U45" s="45">
        <v>2.9E-4</v>
      </c>
      <c r="V45" s="45">
        <v>2.1000000000000001E-4</v>
      </c>
      <c r="W45" s="45">
        <v>2.1000000000000001E-4</v>
      </c>
      <c r="X45" s="45">
        <v>2.1000000000000001E-4</v>
      </c>
      <c r="Y45" s="45">
        <v>2.1000000000000001E-4</v>
      </c>
      <c r="Z45" s="45">
        <v>2.1000000000000001E-4</v>
      </c>
      <c r="AA45" s="45">
        <v>3.2000000000000003E-4</v>
      </c>
      <c r="AB45" s="45">
        <v>3.2000000000000003E-4</v>
      </c>
      <c r="AC45" s="45">
        <v>3.2000000000000003E-4</v>
      </c>
      <c r="AD45" s="45">
        <v>3.2000000000000003E-4</v>
      </c>
      <c r="AE45" s="45">
        <v>3.2000000000000003E-4</v>
      </c>
      <c r="AF45" s="45">
        <v>2.7999999999999998E-4</v>
      </c>
      <c r="AG45" s="45">
        <v>2.7999999999999998E-4</v>
      </c>
      <c r="AH45" s="45">
        <v>2.7999999999999998E-4</v>
      </c>
      <c r="AI45" s="45">
        <v>2.7999999999999998E-4</v>
      </c>
      <c r="AJ45" s="45">
        <v>2.7999999999999998E-4</v>
      </c>
      <c r="AK45" s="45">
        <v>6.4000000000000005E-4</v>
      </c>
      <c r="AL45" s="45">
        <v>6.4000000000000005E-4</v>
      </c>
      <c r="AM45" s="45">
        <v>6.4000000000000005E-4</v>
      </c>
      <c r="AN45" s="45">
        <v>6.4000000000000005E-4</v>
      </c>
      <c r="AO45" s="45">
        <v>6.4000000000000005E-4</v>
      </c>
      <c r="AP45" s="45">
        <v>1.08E-3</v>
      </c>
      <c r="AQ45" s="45">
        <v>1.08E-3</v>
      </c>
      <c r="AR45" s="45">
        <v>1.08E-3</v>
      </c>
      <c r="AS45" s="45">
        <v>1.08E-3</v>
      </c>
      <c r="AT45" s="45">
        <v>1.08E-3</v>
      </c>
      <c r="AU45" s="45">
        <v>1.8400000000000001E-3</v>
      </c>
      <c r="AV45" s="45">
        <v>1.8400000000000001E-3</v>
      </c>
      <c r="AW45" s="45">
        <v>1.8400000000000001E-3</v>
      </c>
      <c r="AX45" s="45">
        <v>1.8400000000000001E-3</v>
      </c>
      <c r="AY45" s="45">
        <v>1.8400000000000001E-3</v>
      </c>
      <c r="AZ45" s="45">
        <v>3.0899999999999999E-3</v>
      </c>
      <c r="BA45" s="45">
        <v>3.0899999999999999E-3</v>
      </c>
      <c r="BB45" s="45">
        <v>3.0899999999999999E-3</v>
      </c>
      <c r="BC45" s="45">
        <v>3.0899999999999999E-3</v>
      </c>
      <c r="BD45" s="45">
        <v>3.0899999999999999E-3</v>
      </c>
      <c r="BE45" s="45">
        <v>4.5300000000000002E-3</v>
      </c>
      <c r="BF45" s="45">
        <v>4.5300000000000002E-3</v>
      </c>
      <c r="BG45" s="45">
        <v>4.5300000000000002E-3</v>
      </c>
      <c r="BH45" s="45">
        <v>4.5300000000000002E-3</v>
      </c>
      <c r="BI45" s="45">
        <v>4.5300000000000002E-3</v>
      </c>
      <c r="BJ45" s="45">
        <v>7.3600000000000002E-3</v>
      </c>
      <c r="BK45" s="45">
        <v>7.3600000000000002E-3</v>
      </c>
      <c r="BL45" s="45">
        <v>7.3600000000000002E-3</v>
      </c>
      <c r="BM45" s="45">
        <v>7.3600000000000002E-3</v>
      </c>
      <c r="BN45" s="45">
        <v>7.3600000000000002E-3</v>
      </c>
      <c r="BO45" s="45">
        <v>1.3180000000000001E-2</v>
      </c>
      <c r="BP45" s="45">
        <v>1.3180000000000001E-2</v>
      </c>
      <c r="BQ45" s="45">
        <v>1.3180000000000001E-2</v>
      </c>
      <c r="BR45" s="45">
        <v>1.3180000000000001E-2</v>
      </c>
      <c r="BS45" s="45">
        <v>1.3180000000000001E-2</v>
      </c>
      <c r="BT45" s="45">
        <v>2.359E-2</v>
      </c>
      <c r="BU45" s="45">
        <v>2.359E-2</v>
      </c>
      <c r="BV45" s="45">
        <v>2.359E-2</v>
      </c>
      <c r="BW45" s="45">
        <v>2.359E-2</v>
      </c>
      <c r="BX45" s="45">
        <v>2.359E-2</v>
      </c>
      <c r="BY45" s="45">
        <v>4.6559999999999997E-2</v>
      </c>
      <c r="BZ45" s="45">
        <v>4.6559999999999997E-2</v>
      </c>
      <c r="CA45" s="45">
        <v>4.6559999999999997E-2</v>
      </c>
      <c r="CB45" s="45">
        <v>4.6559999999999997E-2</v>
      </c>
      <c r="CC45" s="45">
        <v>4.6559999999999997E-2</v>
      </c>
      <c r="CD45" s="45">
        <v>9.0730000000000005E-2</v>
      </c>
      <c r="CE45" s="45">
        <v>9.0730000000000005E-2</v>
      </c>
      <c r="CF45" s="45">
        <v>9.0730000000000005E-2</v>
      </c>
      <c r="CG45" s="45">
        <v>9.0730000000000005E-2</v>
      </c>
      <c r="CH45" s="45">
        <v>9.0730000000000005E-2</v>
      </c>
      <c r="CI45" s="45">
        <v>0.16231999999999999</v>
      </c>
      <c r="CJ45" s="45">
        <v>0.16231999999999999</v>
      </c>
      <c r="CK45" s="45">
        <v>0.16231999999999999</v>
      </c>
      <c r="CL45" s="45">
        <v>0.16231999999999999</v>
      </c>
      <c r="CM45" s="45">
        <v>0.16231999999999999</v>
      </c>
      <c r="CN45" s="45">
        <v>0.26656999999999997</v>
      </c>
      <c r="CO45" s="45">
        <v>0.26656999999999997</v>
      </c>
      <c r="CP45" s="45">
        <v>0.26656999999999997</v>
      </c>
      <c r="CQ45" s="45">
        <v>0.26656999999999997</v>
      </c>
      <c r="CR45" s="45">
        <v>0.26656999999999997</v>
      </c>
      <c r="CS45" s="45">
        <v>0.40188000000000001</v>
      </c>
      <c r="CT45" s="45">
        <v>0.40188000000000001</v>
      </c>
      <c r="CU45" s="45">
        <v>0.40188000000000001</v>
      </c>
      <c r="CV45" s="45">
        <v>0.40188000000000001</v>
      </c>
      <c r="CW45" s="45">
        <v>0.40188000000000001</v>
      </c>
      <c r="CX45" s="45">
        <v>1</v>
      </c>
    </row>
    <row r="46" spans="1:102" ht="14.25" customHeight="1" x14ac:dyDescent="0.3">
      <c r="A46" s="45" t="s">
        <v>210</v>
      </c>
      <c r="B46" s="45">
        <v>4.5500000000000002E-3</v>
      </c>
      <c r="C46" s="45">
        <v>3.1E-4</v>
      </c>
      <c r="D46" s="45">
        <v>3.1E-4</v>
      </c>
      <c r="E46" s="45">
        <v>3.1E-4</v>
      </c>
      <c r="F46" s="45">
        <v>3.1E-4</v>
      </c>
      <c r="G46" s="45">
        <v>1.2E-4</v>
      </c>
      <c r="H46" s="45">
        <v>1.2E-4</v>
      </c>
      <c r="I46" s="45">
        <v>1.2E-4</v>
      </c>
      <c r="J46" s="45">
        <v>1.2E-4</v>
      </c>
      <c r="K46" s="45">
        <v>1.2E-4</v>
      </c>
      <c r="L46" s="45">
        <v>1.3999999999999999E-4</v>
      </c>
      <c r="M46" s="45">
        <v>1.3999999999999999E-4</v>
      </c>
      <c r="N46" s="45">
        <v>1.3999999999999999E-4</v>
      </c>
      <c r="O46" s="45">
        <v>1.3999999999999999E-4</v>
      </c>
      <c r="P46" s="45">
        <v>1.3999999999999999E-4</v>
      </c>
      <c r="Q46" s="45">
        <v>2.7999999999999998E-4</v>
      </c>
      <c r="R46" s="45">
        <v>2.7999999999999998E-4</v>
      </c>
      <c r="S46" s="45">
        <v>2.7999999999999998E-4</v>
      </c>
      <c r="T46" s="45">
        <v>2.7999999999999998E-4</v>
      </c>
      <c r="U46" s="45">
        <v>2.7999999999999998E-4</v>
      </c>
      <c r="V46" s="45">
        <v>3.8000000000000002E-4</v>
      </c>
      <c r="W46" s="45">
        <v>3.8000000000000002E-4</v>
      </c>
      <c r="X46" s="45">
        <v>3.8000000000000002E-4</v>
      </c>
      <c r="Y46" s="45">
        <v>3.8000000000000002E-4</v>
      </c>
      <c r="Z46" s="45">
        <v>3.8000000000000002E-4</v>
      </c>
      <c r="AA46" s="45">
        <v>3.8999999999999999E-4</v>
      </c>
      <c r="AB46" s="45">
        <v>3.8999999999999999E-4</v>
      </c>
      <c r="AC46" s="45">
        <v>3.8999999999999999E-4</v>
      </c>
      <c r="AD46" s="45">
        <v>3.8999999999999999E-4</v>
      </c>
      <c r="AE46" s="45">
        <v>3.8999999999999999E-4</v>
      </c>
      <c r="AF46" s="45">
        <v>5.0000000000000001E-4</v>
      </c>
      <c r="AG46" s="45">
        <v>5.0000000000000001E-4</v>
      </c>
      <c r="AH46" s="45">
        <v>5.0000000000000001E-4</v>
      </c>
      <c r="AI46" s="45">
        <v>5.0000000000000001E-4</v>
      </c>
      <c r="AJ46" s="45">
        <v>5.0000000000000001E-4</v>
      </c>
      <c r="AK46" s="45">
        <v>8.4999999999999995E-4</v>
      </c>
      <c r="AL46" s="45">
        <v>8.4999999999999995E-4</v>
      </c>
      <c r="AM46" s="45">
        <v>8.4999999999999995E-4</v>
      </c>
      <c r="AN46" s="45">
        <v>8.4999999999999995E-4</v>
      </c>
      <c r="AO46" s="45">
        <v>8.4999999999999995E-4</v>
      </c>
      <c r="AP46" s="45">
        <v>1.2999999999999999E-3</v>
      </c>
      <c r="AQ46" s="45">
        <v>1.2999999999999999E-3</v>
      </c>
      <c r="AR46" s="45">
        <v>1.2999999999999999E-3</v>
      </c>
      <c r="AS46" s="45">
        <v>1.2999999999999999E-3</v>
      </c>
      <c r="AT46" s="45">
        <v>1.2999999999999999E-3</v>
      </c>
      <c r="AU46" s="45">
        <v>2.47E-3</v>
      </c>
      <c r="AV46" s="45">
        <v>2.47E-3</v>
      </c>
      <c r="AW46" s="45">
        <v>2.47E-3</v>
      </c>
      <c r="AX46" s="45">
        <v>2.47E-3</v>
      </c>
      <c r="AY46" s="45">
        <v>2.47E-3</v>
      </c>
      <c r="AZ46" s="45">
        <v>3.9300000000000003E-3</v>
      </c>
      <c r="BA46" s="45">
        <v>3.9300000000000003E-3</v>
      </c>
      <c r="BB46" s="45">
        <v>3.9300000000000003E-3</v>
      </c>
      <c r="BC46" s="45">
        <v>3.9300000000000003E-3</v>
      </c>
      <c r="BD46" s="45">
        <v>3.9300000000000003E-3</v>
      </c>
      <c r="BE46" s="45">
        <v>6.0499999999999998E-3</v>
      </c>
      <c r="BF46" s="45">
        <v>6.0499999999999998E-3</v>
      </c>
      <c r="BG46" s="45">
        <v>6.0499999999999998E-3</v>
      </c>
      <c r="BH46" s="45">
        <v>6.0499999999999998E-3</v>
      </c>
      <c r="BI46" s="45">
        <v>6.0499999999999998E-3</v>
      </c>
      <c r="BJ46" s="45">
        <v>9.4299999999999991E-3</v>
      </c>
      <c r="BK46" s="45">
        <v>9.4299999999999991E-3</v>
      </c>
      <c r="BL46" s="45">
        <v>9.4299999999999991E-3</v>
      </c>
      <c r="BM46" s="45">
        <v>9.4299999999999991E-3</v>
      </c>
      <c r="BN46" s="45">
        <v>9.4299999999999991E-3</v>
      </c>
      <c r="BO46" s="45">
        <v>1.383E-2</v>
      </c>
      <c r="BP46" s="45">
        <v>1.383E-2</v>
      </c>
      <c r="BQ46" s="45">
        <v>1.383E-2</v>
      </c>
      <c r="BR46" s="45">
        <v>1.383E-2</v>
      </c>
      <c r="BS46" s="45">
        <v>1.383E-2</v>
      </c>
      <c r="BT46" s="45">
        <v>2.486E-2</v>
      </c>
      <c r="BU46" s="45">
        <v>2.486E-2</v>
      </c>
      <c r="BV46" s="45">
        <v>2.486E-2</v>
      </c>
      <c r="BW46" s="45">
        <v>2.486E-2</v>
      </c>
      <c r="BX46" s="45">
        <v>2.486E-2</v>
      </c>
      <c r="BY46" s="45">
        <v>3.5770000000000003E-2</v>
      </c>
      <c r="BZ46" s="45">
        <v>3.5770000000000003E-2</v>
      </c>
      <c r="CA46" s="45">
        <v>3.5770000000000003E-2</v>
      </c>
      <c r="CB46" s="45">
        <v>3.5770000000000003E-2</v>
      </c>
      <c r="CC46" s="45">
        <v>3.5770000000000003E-2</v>
      </c>
      <c r="CD46" s="45">
        <v>7.1669999999999998E-2</v>
      </c>
      <c r="CE46" s="45">
        <v>7.1669999999999998E-2</v>
      </c>
      <c r="CF46" s="45">
        <v>7.1669999999999998E-2</v>
      </c>
      <c r="CG46" s="45">
        <v>7.1669999999999998E-2</v>
      </c>
      <c r="CH46" s="45">
        <v>7.1669999999999998E-2</v>
      </c>
      <c r="CI46" s="45">
        <v>0.13253999999999999</v>
      </c>
      <c r="CJ46" s="45">
        <v>0.13253999999999999</v>
      </c>
      <c r="CK46" s="45">
        <v>0.13253999999999999</v>
      </c>
      <c r="CL46" s="45">
        <v>0.13253999999999999</v>
      </c>
      <c r="CM46" s="45">
        <v>0.13253999999999999</v>
      </c>
      <c r="CN46" s="45">
        <v>0.22622999999999999</v>
      </c>
      <c r="CO46" s="45">
        <v>0.22622999999999999</v>
      </c>
      <c r="CP46" s="45">
        <v>0.22622999999999999</v>
      </c>
      <c r="CQ46" s="45">
        <v>0.22622999999999999</v>
      </c>
      <c r="CR46" s="45">
        <v>0.22622999999999999</v>
      </c>
      <c r="CS46" s="45">
        <v>0.35643000000000002</v>
      </c>
      <c r="CT46" s="45">
        <v>0.35643000000000002</v>
      </c>
      <c r="CU46" s="45">
        <v>0.35643000000000002</v>
      </c>
      <c r="CV46" s="45">
        <v>0.35643000000000002</v>
      </c>
      <c r="CW46" s="45">
        <v>0.35643000000000002</v>
      </c>
      <c r="CX46" s="45">
        <v>1</v>
      </c>
    </row>
    <row r="47" spans="1:102" ht="14.25" customHeight="1" x14ac:dyDescent="0.3">
      <c r="A47" s="45" t="s">
        <v>212</v>
      </c>
      <c r="B47" s="45">
        <v>1.8400000000000001E-3</v>
      </c>
      <c r="C47" s="45">
        <v>6.9999999999999994E-5</v>
      </c>
      <c r="D47" s="45">
        <v>6.9999999999999994E-5</v>
      </c>
      <c r="E47" s="45">
        <v>6.9999999999999994E-5</v>
      </c>
      <c r="F47" s="45">
        <v>6.9999999999999994E-5</v>
      </c>
      <c r="G47" s="45">
        <v>1E-4</v>
      </c>
      <c r="H47" s="45">
        <v>1E-4</v>
      </c>
      <c r="I47" s="45">
        <v>1E-4</v>
      </c>
      <c r="J47" s="45">
        <v>1E-4</v>
      </c>
      <c r="K47" s="45">
        <v>1E-4</v>
      </c>
      <c r="L47" s="45">
        <v>4.0000000000000003E-5</v>
      </c>
      <c r="M47" s="45">
        <v>4.0000000000000003E-5</v>
      </c>
      <c r="N47" s="45">
        <v>4.0000000000000003E-5</v>
      </c>
      <c r="O47" s="45">
        <v>4.0000000000000003E-5</v>
      </c>
      <c r="P47" s="45">
        <v>4.0000000000000003E-5</v>
      </c>
      <c r="Q47" s="45">
        <v>2.2000000000000001E-4</v>
      </c>
      <c r="R47" s="45">
        <v>2.2000000000000001E-4</v>
      </c>
      <c r="S47" s="45">
        <v>2.2000000000000001E-4</v>
      </c>
      <c r="T47" s="45">
        <v>2.2000000000000001E-4</v>
      </c>
      <c r="U47" s="45">
        <v>2.2000000000000001E-4</v>
      </c>
      <c r="V47" s="45">
        <v>9.0000000000000006E-5</v>
      </c>
      <c r="W47" s="45">
        <v>9.0000000000000006E-5</v>
      </c>
      <c r="X47" s="45">
        <v>9.0000000000000006E-5</v>
      </c>
      <c r="Y47" s="45">
        <v>9.0000000000000006E-5</v>
      </c>
      <c r="Z47" s="45">
        <v>9.0000000000000006E-5</v>
      </c>
      <c r="AA47" s="45">
        <v>2.3000000000000001E-4</v>
      </c>
      <c r="AB47" s="45">
        <v>2.3000000000000001E-4</v>
      </c>
      <c r="AC47" s="45">
        <v>2.3000000000000001E-4</v>
      </c>
      <c r="AD47" s="45">
        <v>2.3000000000000001E-4</v>
      </c>
      <c r="AE47" s="45">
        <v>2.3000000000000001E-4</v>
      </c>
      <c r="AF47" s="45">
        <v>4.0000000000000002E-4</v>
      </c>
      <c r="AG47" s="45">
        <v>4.0000000000000002E-4</v>
      </c>
      <c r="AH47" s="45">
        <v>4.0000000000000002E-4</v>
      </c>
      <c r="AI47" s="45">
        <v>4.0000000000000002E-4</v>
      </c>
      <c r="AJ47" s="45">
        <v>4.0000000000000002E-4</v>
      </c>
      <c r="AK47" s="45">
        <v>4.8999999999999998E-4</v>
      </c>
      <c r="AL47" s="45">
        <v>4.8999999999999998E-4</v>
      </c>
      <c r="AM47" s="45">
        <v>4.8999999999999998E-4</v>
      </c>
      <c r="AN47" s="45">
        <v>4.8999999999999998E-4</v>
      </c>
      <c r="AO47" s="45">
        <v>4.8999999999999998E-4</v>
      </c>
      <c r="AP47" s="45">
        <v>8.7000000000000001E-4</v>
      </c>
      <c r="AQ47" s="45">
        <v>8.7000000000000001E-4</v>
      </c>
      <c r="AR47" s="45">
        <v>8.7000000000000001E-4</v>
      </c>
      <c r="AS47" s="45">
        <v>8.7000000000000001E-4</v>
      </c>
      <c r="AT47" s="45">
        <v>8.7000000000000001E-4</v>
      </c>
      <c r="AU47" s="45">
        <v>1.15E-3</v>
      </c>
      <c r="AV47" s="45">
        <v>1.15E-3</v>
      </c>
      <c r="AW47" s="45">
        <v>1.15E-3</v>
      </c>
      <c r="AX47" s="45">
        <v>1.15E-3</v>
      </c>
      <c r="AY47" s="45">
        <v>1.15E-3</v>
      </c>
      <c r="AZ47" s="45">
        <v>1.7799999999999999E-3</v>
      </c>
      <c r="BA47" s="45">
        <v>1.7799999999999999E-3</v>
      </c>
      <c r="BB47" s="45">
        <v>1.7799999999999999E-3</v>
      </c>
      <c r="BC47" s="45">
        <v>1.7799999999999999E-3</v>
      </c>
      <c r="BD47" s="45">
        <v>1.7799999999999999E-3</v>
      </c>
      <c r="BE47" s="45">
        <v>3.1800000000000001E-3</v>
      </c>
      <c r="BF47" s="45">
        <v>3.1800000000000001E-3</v>
      </c>
      <c r="BG47" s="45">
        <v>3.1800000000000001E-3</v>
      </c>
      <c r="BH47" s="45">
        <v>3.1800000000000001E-3</v>
      </c>
      <c r="BI47" s="45">
        <v>3.1800000000000001E-3</v>
      </c>
      <c r="BJ47" s="45">
        <v>4.7800000000000004E-3</v>
      </c>
      <c r="BK47" s="45">
        <v>4.7800000000000004E-3</v>
      </c>
      <c r="BL47" s="45">
        <v>4.7800000000000004E-3</v>
      </c>
      <c r="BM47" s="45">
        <v>4.7800000000000004E-3</v>
      </c>
      <c r="BN47" s="45">
        <v>4.7800000000000004E-3</v>
      </c>
      <c r="BO47" s="45">
        <v>7.3699999999999998E-3</v>
      </c>
      <c r="BP47" s="45">
        <v>7.3699999999999998E-3</v>
      </c>
      <c r="BQ47" s="45">
        <v>7.3699999999999998E-3</v>
      </c>
      <c r="BR47" s="45">
        <v>7.3699999999999998E-3</v>
      </c>
      <c r="BS47" s="45">
        <v>7.3699999999999998E-3</v>
      </c>
      <c r="BT47" s="45">
        <v>1.452E-2</v>
      </c>
      <c r="BU47" s="45">
        <v>1.452E-2</v>
      </c>
      <c r="BV47" s="45">
        <v>1.452E-2</v>
      </c>
      <c r="BW47" s="45">
        <v>1.452E-2</v>
      </c>
      <c r="BX47" s="45">
        <v>1.452E-2</v>
      </c>
      <c r="BY47" s="45">
        <v>3.2039999999999999E-2</v>
      </c>
      <c r="BZ47" s="45">
        <v>3.2039999999999999E-2</v>
      </c>
      <c r="CA47" s="45">
        <v>3.2039999999999999E-2</v>
      </c>
      <c r="CB47" s="45">
        <v>3.2039999999999999E-2</v>
      </c>
      <c r="CC47" s="45">
        <v>3.2039999999999999E-2</v>
      </c>
      <c r="CD47" s="45">
        <v>6.5240000000000006E-2</v>
      </c>
      <c r="CE47" s="45">
        <v>6.5240000000000006E-2</v>
      </c>
      <c r="CF47" s="45">
        <v>6.5240000000000006E-2</v>
      </c>
      <c r="CG47" s="45">
        <v>6.5240000000000006E-2</v>
      </c>
      <c r="CH47" s="45">
        <v>6.5240000000000006E-2</v>
      </c>
      <c r="CI47" s="45">
        <v>0.12268999999999999</v>
      </c>
      <c r="CJ47" s="45">
        <v>0.12268999999999999</v>
      </c>
      <c r="CK47" s="45">
        <v>0.12268999999999999</v>
      </c>
      <c r="CL47" s="45">
        <v>0.12268999999999999</v>
      </c>
      <c r="CM47" s="45">
        <v>0.12268999999999999</v>
      </c>
      <c r="CN47" s="45">
        <v>0.21306</v>
      </c>
      <c r="CO47" s="45">
        <v>0.21306</v>
      </c>
      <c r="CP47" s="45">
        <v>0.21306</v>
      </c>
      <c r="CQ47" s="45">
        <v>0.21306</v>
      </c>
      <c r="CR47" s="45">
        <v>0.21306</v>
      </c>
      <c r="CS47" s="45">
        <v>0.34166999999999997</v>
      </c>
      <c r="CT47" s="45">
        <v>0.34166999999999997</v>
      </c>
      <c r="CU47" s="45">
        <v>0.34166999999999997</v>
      </c>
      <c r="CV47" s="45">
        <v>0.34166999999999997</v>
      </c>
      <c r="CW47" s="45">
        <v>0.34166999999999997</v>
      </c>
      <c r="CX47" s="45">
        <v>1</v>
      </c>
    </row>
    <row r="48" spans="1:102" ht="14.25" customHeight="1" x14ac:dyDescent="0.3">
      <c r="A48" s="45" t="s">
        <v>214</v>
      </c>
      <c r="B48" s="45">
        <v>2.6800000000000001E-3</v>
      </c>
      <c r="C48" s="45">
        <v>1.7000000000000001E-4</v>
      </c>
      <c r="D48" s="45">
        <v>1.7000000000000001E-4</v>
      </c>
      <c r="E48" s="45">
        <v>1.7000000000000001E-4</v>
      </c>
      <c r="F48" s="45">
        <v>1.7000000000000001E-4</v>
      </c>
      <c r="G48" s="45">
        <v>1.1E-4</v>
      </c>
      <c r="H48" s="45">
        <v>1.1E-4</v>
      </c>
      <c r="I48" s="45">
        <v>1.1E-4</v>
      </c>
      <c r="J48" s="45">
        <v>1.1E-4</v>
      </c>
      <c r="K48" s="45">
        <v>1.1E-4</v>
      </c>
      <c r="L48" s="45">
        <v>1.1E-4</v>
      </c>
      <c r="M48" s="45">
        <v>1.1E-4</v>
      </c>
      <c r="N48" s="45">
        <v>1.1E-4</v>
      </c>
      <c r="O48" s="45">
        <v>1.1E-4</v>
      </c>
      <c r="P48" s="45">
        <v>1.1E-4</v>
      </c>
      <c r="Q48" s="45">
        <v>2.0000000000000001E-4</v>
      </c>
      <c r="R48" s="45">
        <v>2.0000000000000001E-4</v>
      </c>
      <c r="S48" s="45">
        <v>2.0000000000000001E-4</v>
      </c>
      <c r="T48" s="45">
        <v>2.0000000000000001E-4</v>
      </c>
      <c r="U48" s="45">
        <v>2.0000000000000001E-4</v>
      </c>
      <c r="V48" s="45">
        <v>3.2000000000000003E-4</v>
      </c>
      <c r="W48" s="45">
        <v>3.2000000000000003E-4</v>
      </c>
      <c r="X48" s="45">
        <v>3.2000000000000003E-4</v>
      </c>
      <c r="Y48" s="45">
        <v>3.2000000000000003E-4</v>
      </c>
      <c r="Z48" s="45">
        <v>3.2000000000000003E-4</v>
      </c>
      <c r="AA48" s="45">
        <v>2.4000000000000001E-4</v>
      </c>
      <c r="AB48" s="45">
        <v>2.4000000000000001E-4</v>
      </c>
      <c r="AC48" s="45">
        <v>2.4000000000000001E-4</v>
      </c>
      <c r="AD48" s="45">
        <v>2.4000000000000001E-4</v>
      </c>
      <c r="AE48" s="45">
        <v>2.4000000000000001E-4</v>
      </c>
      <c r="AF48" s="45">
        <v>4.2999999999999999E-4</v>
      </c>
      <c r="AG48" s="45">
        <v>4.2999999999999999E-4</v>
      </c>
      <c r="AH48" s="45">
        <v>4.2999999999999999E-4</v>
      </c>
      <c r="AI48" s="45">
        <v>4.2999999999999999E-4</v>
      </c>
      <c r="AJ48" s="45">
        <v>4.2999999999999999E-4</v>
      </c>
      <c r="AK48" s="45">
        <v>6.4000000000000005E-4</v>
      </c>
      <c r="AL48" s="45">
        <v>6.4000000000000005E-4</v>
      </c>
      <c r="AM48" s="45">
        <v>6.4000000000000005E-4</v>
      </c>
      <c r="AN48" s="45">
        <v>6.4000000000000005E-4</v>
      </c>
      <c r="AO48" s="45">
        <v>6.4000000000000005E-4</v>
      </c>
      <c r="AP48" s="45">
        <v>1.1100000000000001E-3</v>
      </c>
      <c r="AQ48" s="45">
        <v>1.1100000000000001E-3</v>
      </c>
      <c r="AR48" s="45">
        <v>1.1100000000000001E-3</v>
      </c>
      <c r="AS48" s="45">
        <v>1.1100000000000001E-3</v>
      </c>
      <c r="AT48" s="45">
        <v>1.1100000000000001E-3</v>
      </c>
      <c r="AU48" s="45">
        <v>1.9E-3</v>
      </c>
      <c r="AV48" s="45">
        <v>1.9E-3</v>
      </c>
      <c r="AW48" s="45">
        <v>1.9E-3</v>
      </c>
      <c r="AX48" s="45">
        <v>1.9E-3</v>
      </c>
      <c r="AY48" s="45">
        <v>1.9E-3</v>
      </c>
      <c r="AZ48" s="45">
        <v>3.1099999999999999E-3</v>
      </c>
      <c r="BA48" s="45">
        <v>3.1099999999999999E-3</v>
      </c>
      <c r="BB48" s="45">
        <v>3.1099999999999999E-3</v>
      </c>
      <c r="BC48" s="45">
        <v>3.1099999999999999E-3</v>
      </c>
      <c r="BD48" s="45">
        <v>3.1099999999999999E-3</v>
      </c>
      <c r="BE48" s="45">
        <v>4.9800000000000001E-3</v>
      </c>
      <c r="BF48" s="45">
        <v>4.9800000000000001E-3</v>
      </c>
      <c r="BG48" s="45">
        <v>4.9800000000000001E-3</v>
      </c>
      <c r="BH48" s="45">
        <v>4.9800000000000001E-3</v>
      </c>
      <c r="BI48" s="45">
        <v>4.9800000000000001E-3</v>
      </c>
      <c r="BJ48" s="45">
        <v>7.9699999999999997E-3</v>
      </c>
      <c r="BK48" s="45">
        <v>7.9699999999999997E-3</v>
      </c>
      <c r="BL48" s="45">
        <v>7.9699999999999997E-3</v>
      </c>
      <c r="BM48" s="45">
        <v>7.9699999999999997E-3</v>
      </c>
      <c r="BN48" s="45">
        <v>7.9699999999999997E-3</v>
      </c>
      <c r="BO48" s="45">
        <v>1.274E-2</v>
      </c>
      <c r="BP48" s="45">
        <v>1.274E-2</v>
      </c>
      <c r="BQ48" s="45">
        <v>1.274E-2</v>
      </c>
      <c r="BR48" s="45">
        <v>1.274E-2</v>
      </c>
      <c r="BS48" s="45">
        <v>1.274E-2</v>
      </c>
      <c r="BT48" s="45">
        <v>2.129E-2</v>
      </c>
      <c r="BU48" s="45">
        <v>2.129E-2</v>
      </c>
      <c r="BV48" s="45">
        <v>2.129E-2</v>
      </c>
      <c r="BW48" s="45">
        <v>2.129E-2</v>
      </c>
      <c r="BX48" s="45">
        <v>2.129E-2</v>
      </c>
      <c r="BY48" s="45">
        <v>4.0710000000000003E-2</v>
      </c>
      <c r="BZ48" s="45">
        <v>4.0710000000000003E-2</v>
      </c>
      <c r="CA48" s="45">
        <v>4.0710000000000003E-2</v>
      </c>
      <c r="CB48" s="45">
        <v>4.0710000000000003E-2</v>
      </c>
      <c r="CC48" s="45">
        <v>4.0710000000000003E-2</v>
      </c>
      <c r="CD48" s="45">
        <v>7.7829999999999996E-2</v>
      </c>
      <c r="CE48" s="45">
        <v>7.7829999999999996E-2</v>
      </c>
      <c r="CF48" s="45">
        <v>7.7829999999999996E-2</v>
      </c>
      <c r="CG48" s="45">
        <v>7.7829999999999996E-2</v>
      </c>
      <c r="CH48" s="45">
        <v>7.7829999999999996E-2</v>
      </c>
      <c r="CI48" s="45">
        <v>0.13879</v>
      </c>
      <c r="CJ48" s="45">
        <v>0.13879</v>
      </c>
      <c r="CK48" s="45">
        <v>0.13879</v>
      </c>
      <c r="CL48" s="45">
        <v>0.13879</v>
      </c>
      <c r="CM48" s="45">
        <v>0.13879</v>
      </c>
      <c r="CN48" s="45">
        <v>0.23089000000000001</v>
      </c>
      <c r="CO48" s="45">
        <v>0.23089000000000001</v>
      </c>
      <c r="CP48" s="45">
        <v>0.23089000000000001</v>
      </c>
      <c r="CQ48" s="45">
        <v>0.23089000000000001</v>
      </c>
      <c r="CR48" s="45">
        <v>0.23089000000000001</v>
      </c>
      <c r="CS48" s="45">
        <v>0.35833999999999999</v>
      </c>
      <c r="CT48" s="45">
        <v>0.35833999999999999</v>
      </c>
      <c r="CU48" s="45">
        <v>0.35833999999999999</v>
      </c>
      <c r="CV48" s="45">
        <v>0.35833999999999999</v>
      </c>
      <c r="CW48" s="45">
        <v>0.35833999999999999</v>
      </c>
      <c r="CX48" s="45">
        <v>1</v>
      </c>
    </row>
    <row r="49" spans="1:102" ht="14.25" customHeight="1" x14ac:dyDescent="0.3">
      <c r="A49" s="45" t="s">
        <v>216</v>
      </c>
      <c r="B49" s="45">
        <v>2.8700000000000002E-3</v>
      </c>
      <c r="C49" s="45">
        <v>2.2000000000000001E-4</v>
      </c>
      <c r="D49" s="45">
        <v>2.2000000000000001E-4</v>
      </c>
      <c r="E49" s="45">
        <v>2.2000000000000001E-4</v>
      </c>
      <c r="F49" s="45">
        <v>2.2000000000000001E-4</v>
      </c>
      <c r="G49" s="45">
        <v>9.0000000000000006E-5</v>
      </c>
      <c r="H49" s="45">
        <v>9.0000000000000006E-5</v>
      </c>
      <c r="I49" s="45">
        <v>9.0000000000000006E-5</v>
      </c>
      <c r="J49" s="45">
        <v>9.0000000000000006E-5</v>
      </c>
      <c r="K49" s="45">
        <v>9.0000000000000006E-5</v>
      </c>
      <c r="L49" s="45">
        <v>6.9999999999999994E-5</v>
      </c>
      <c r="M49" s="45">
        <v>6.9999999999999994E-5</v>
      </c>
      <c r="N49" s="45">
        <v>6.9999999999999994E-5</v>
      </c>
      <c r="O49" s="45">
        <v>6.9999999999999994E-5</v>
      </c>
      <c r="P49" s="45">
        <v>6.9999999999999994E-5</v>
      </c>
      <c r="Q49" s="45">
        <v>2.0000000000000001E-4</v>
      </c>
      <c r="R49" s="45">
        <v>2.0000000000000001E-4</v>
      </c>
      <c r="S49" s="45">
        <v>2.0000000000000001E-4</v>
      </c>
      <c r="T49" s="45">
        <v>2.0000000000000001E-4</v>
      </c>
      <c r="U49" s="45">
        <v>2.0000000000000001E-4</v>
      </c>
      <c r="V49" s="45">
        <v>2.2000000000000001E-4</v>
      </c>
      <c r="W49" s="45">
        <v>2.2000000000000001E-4</v>
      </c>
      <c r="X49" s="45">
        <v>2.2000000000000001E-4</v>
      </c>
      <c r="Y49" s="45">
        <v>2.2000000000000001E-4</v>
      </c>
      <c r="Z49" s="45">
        <v>2.2000000000000001E-4</v>
      </c>
      <c r="AA49" s="45">
        <v>3.3E-4</v>
      </c>
      <c r="AB49" s="45">
        <v>3.3E-4</v>
      </c>
      <c r="AC49" s="45">
        <v>3.3E-4</v>
      </c>
      <c r="AD49" s="45">
        <v>3.3E-4</v>
      </c>
      <c r="AE49" s="45">
        <v>3.3E-4</v>
      </c>
      <c r="AF49" s="45">
        <v>4.0000000000000002E-4</v>
      </c>
      <c r="AG49" s="45">
        <v>4.0000000000000002E-4</v>
      </c>
      <c r="AH49" s="45">
        <v>4.0000000000000002E-4</v>
      </c>
      <c r="AI49" s="45">
        <v>4.0000000000000002E-4</v>
      </c>
      <c r="AJ49" s="45">
        <v>4.0000000000000002E-4</v>
      </c>
      <c r="AK49" s="45">
        <v>5.9999999999999995E-4</v>
      </c>
      <c r="AL49" s="45">
        <v>5.9999999999999995E-4</v>
      </c>
      <c r="AM49" s="45">
        <v>5.9999999999999995E-4</v>
      </c>
      <c r="AN49" s="45">
        <v>5.9999999999999995E-4</v>
      </c>
      <c r="AO49" s="45">
        <v>5.9999999999999995E-4</v>
      </c>
      <c r="AP49" s="45">
        <v>1.0399999999999999E-3</v>
      </c>
      <c r="AQ49" s="45">
        <v>1.0399999999999999E-3</v>
      </c>
      <c r="AR49" s="45">
        <v>1.0399999999999999E-3</v>
      </c>
      <c r="AS49" s="45">
        <v>1.0399999999999999E-3</v>
      </c>
      <c r="AT49" s="45">
        <v>1.0399999999999999E-3</v>
      </c>
      <c r="AU49" s="45">
        <v>1.97E-3</v>
      </c>
      <c r="AV49" s="45">
        <v>1.97E-3</v>
      </c>
      <c r="AW49" s="45">
        <v>1.97E-3</v>
      </c>
      <c r="AX49" s="45">
        <v>1.97E-3</v>
      </c>
      <c r="AY49" s="45">
        <v>1.97E-3</v>
      </c>
      <c r="AZ49" s="45">
        <v>3.3400000000000001E-3</v>
      </c>
      <c r="BA49" s="45">
        <v>3.3400000000000001E-3</v>
      </c>
      <c r="BB49" s="45">
        <v>3.3400000000000001E-3</v>
      </c>
      <c r="BC49" s="45">
        <v>3.3400000000000001E-3</v>
      </c>
      <c r="BD49" s="45">
        <v>3.3400000000000001E-3</v>
      </c>
      <c r="BE49" s="45">
        <v>5.3200000000000001E-3</v>
      </c>
      <c r="BF49" s="45">
        <v>5.3200000000000001E-3</v>
      </c>
      <c r="BG49" s="45">
        <v>5.3200000000000001E-3</v>
      </c>
      <c r="BH49" s="45">
        <v>5.3200000000000001E-3</v>
      </c>
      <c r="BI49" s="45">
        <v>5.3200000000000001E-3</v>
      </c>
      <c r="BJ49" s="45">
        <v>8.0700000000000008E-3</v>
      </c>
      <c r="BK49" s="45">
        <v>8.0700000000000008E-3</v>
      </c>
      <c r="BL49" s="45">
        <v>8.0700000000000008E-3</v>
      </c>
      <c r="BM49" s="45">
        <v>8.0700000000000008E-3</v>
      </c>
      <c r="BN49" s="45">
        <v>8.0700000000000008E-3</v>
      </c>
      <c r="BO49" s="45">
        <v>1.2840000000000001E-2</v>
      </c>
      <c r="BP49" s="45">
        <v>1.2840000000000001E-2</v>
      </c>
      <c r="BQ49" s="45">
        <v>1.2840000000000001E-2</v>
      </c>
      <c r="BR49" s="45">
        <v>1.2840000000000001E-2</v>
      </c>
      <c r="BS49" s="45">
        <v>1.2840000000000001E-2</v>
      </c>
      <c r="BT49" s="45">
        <v>2.0590000000000001E-2</v>
      </c>
      <c r="BU49" s="45">
        <v>2.0590000000000001E-2</v>
      </c>
      <c r="BV49" s="45">
        <v>2.0590000000000001E-2</v>
      </c>
      <c r="BW49" s="45">
        <v>2.0590000000000001E-2</v>
      </c>
      <c r="BX49" s="45">
        <v>2.0590000000000001E-2</v>
      </c>
      <c r="BY49" s="45">
        <v>3.8289999999999998E-2</v>
      </c>
      <c r="BZ49" s="45">
        <v>3.8289999999999998E-2</v>
      </c>
      <c r="CA49" s="45">
        <v>3.8289999999999998E-2</v>
      </c>
      <c r="CB49" s="45">
        <v>3.8289999999999998E-2</v>
      </c>
      <c r="CC49" s="45">
        <v>3.8289999999999998E-2</v>
      </c>
      <c r="CD49" s="45">
        <v>6.3630000000000006E-2</v>
      </c>
      <c r="CE49" s="45">
        <v>6.3630000000000006E-2</v>
      </c>
      <c r="CF49" s="45">
        <v>6.3630000000000006E-2</v>
      </c>
      <c r="CG49" s="45">
        <v>6.3630000000000006E-2</v>
      </c>
      <c r="CH49" s="45">
        <v>6.3630000000000006E-2</v>
      </c>
      <c r="CI49" s="45">
        <v>0.10475</v>
      </c>
      <c r="CJ49" s="45">
        <v>0.10475</v>
      </c>
      <c r="CK49" s="45">
        <v>0.10475</v>
      </c>
      <c r="CL49" s="45">
        <v>0.10475</v>
      </c>
      <c r="CM49" s="45">
        <v>0.10475</v>
      </c>
      <c r="CN49" s="45">
        <v>0.17076</v>
      </c>
      <c r="CO49" s="45">
        <v>0.17076</v>
      </c>
      <c r="CP49" s="45">
        <v>0.17076</v>
      </c>
      <c r="CQ49" s="45">
        <v>0.17076</v>
      </c>
      <c r="CR49" s="45">
        <v>0.17076</v>
      </c>
      <c r="CS49" s="45">
        <v>0.27571000000000001</v>
      </c>
      <c r="CT49" s="45">
        <v>0.27571000000000001</v>
      </c>
      <c r="CU49" s="45">
        <v>0.27571000000000001</v>
      </c>
      <c r="CV49" s="45">
        <v>0.27571000000000001</v>
      </c>
      <c r="CW49" s="45">
        <v>0.27571000000000001</v>
      </c>
      <c r="CX49" s="45">
        <v>1</v>
      </c>
    </row>
    <row r="50" spans="1:102" ht="14.25" customHeight="1" x14ac:dyDescent="0.3">
      <c r="A50" s="45" t="s">
        <v>218</v>
      </c>
      <c r="B50" s="45">
        <v>6.7799999999999999E-2</v>
      </c>
      <c r="C50" s="45">
        <v>4.7400000000000003E-3</v>
      </c>
      <c r="D50" s="45">
        <v>4.7400000000000003E-3</v>
      </c>
      <c r="E50" s="45">
        <v>4.7400000000000003E-3</v>
      </c>
      <c r="F50" s="45">
        <v>4.7400000000000003E-3</v>
      </c>
      <c r="G50" s="45">
        <v>1.66E-3</v>
      </c>
      <c r="H50" s="45">
        <v>1.66E-3</v>
      </c>
      <c r="I50" s="45">
        <v>1.66E-3</v>
      </c>
      <c r="J50" s="45">
        <v>1.66E-3</v>
      </c>
      <c r="K50" s="45">
        <v>1.66E-3</v>
      </c>
      <c r="L50" s="45">
        <v>1.16E-3</v>
      </c>
      <c r="M50" s="45">
        <v>1.16E-3</v>
      </c>
      <c r="N50" s="45">
        <v>1.16E-3</v>
      </c>
      <c r="O50" s="45">
        <v>1.16E-3</v>
      </c>
      <c r="P50" s="45">
        <v>1.16E-3</v>
      </c>
      <c r="Q50" s="45">
        <v>1.5399999999999999E-3</v>
      </c>
      <c r="R50" s="45">
        <v>1.5399999999999999E-3</v>
      </c>
      <c r="S50" s="45">
        <v>1.5399999999999999E-3</v>
      </c>
      <c r="T50" s="45">
        <v>1.5399999999999999E-3</v>
      </c>
      <c r="U50" s="45">
        <v>1.5399999999999999E-3</v>
      </c>
      <c r="V50" s="45">
        <v>2.7899999999999999E-3</v>
      </c>
      <c r="W50" s="45">
        <v>2.7899999999999999E-3</v>
      </c>
      <c r="X50" s="45">
        <v>2.7899999999999999E-3</v>
      </c>
      <c r="Y50" s="45">
        <v>2.7899999999999999E-3</v>
      </c>
      <c r="Z50" s="45">
        <v>2.7899999999999999E-3</v>
      </c>
      <c r="AA50" s="45">
        <v>4.6100000000000004E-3</v>
      </c>
      <c r="AB50" s="45">
        <v>4.6100000000000004E-3</v>
      </c>
      <c r="AC50" s="45">
        <v>4.6100000000000004E-3</v>
      </c>
      <c r="AD50" s="45">
        <v>4.6100000000000004E-3</v>
      </c>
      <c r="AE50" s="45">
        <v>4.6100000000000004E-3</v>
      </c>
      <c r="AF50" s="45">
        <v>6.4000000000000003E-3</v>
      </c>
      <c r="AG50" s="45">
        <v>6.4000000000000003E-3</v>
      </c>
      <c r="AH50" s="45">
        <v>6.4000000000000003E-3</v>
      </c>
      <c r="AI50" s="45">
        <v>6.4000000000000003E-3</v>
      </c>
      <c r="AJ50" s="45">
        <v>6.4000000000000003E-3</v>
      </c>
      <c r="AK50" s="45">
        <v>7.11E-3</v>
      </c>
      <c r="AL50" s="45">
        <v>7.11E-3</v>
      </c>
      <c r="AM50" s="45">
        <v>7.11E-3</v>
      </c>
      <c r="AN50" s="45">
        <v>7.11E-3</v>
      </c>
      <c r="AO50" s="45">
        <v>7.11E-3</v>
      </c>
      <c r="AP50" s="45">
        <v>7.4099999999999999E-3</v>
      </c>
      <c r="AQ50" s="45">
        <v>7.4099999999999999E-3</v>
      </c>
      <c r="AR50" s="45">
        <v>7.4099999999999999E-3</v>
      </c>
      <c r="AS50" s="45">
        <v>7.4099999999999999E-3</v>
      </c>
      <c r="AT50" s="45">
        <v>7.4099999999999999E-3</v>
      </c>
      <c r="AU50" s="45">
        <v>8.3099999999999997E-3</v>
      </c>
      <c r="AV50" s="45">
        <v>8.3099999999999997E-3</v>
      </c>
      <c r="AW50" s="45">
        <v>8.3099999999999997E-3</v>
      </c>
      <c r="AX50" s="45">
        <v>8.3099999999999997E-3</v>
      </c>
      <c r="AY50" s="45">
        <v>8.3099999999999997E-3</v>
      </c>
      <c r="AZ50" s="45">
        <v>1.048E-2</v>
      </c>
      <c r="BA50" s="45">
        <v>1.048E-2</v>
      </c>
      <c r="BB50" s="45">
        <v>1.048E-2</v>
      </c>
      <c r="BC50" s="45">
        <v>1.048E-2</v>
      </c>
      <c r="BD50" s="45">
        <v>1.048E-2</v>
      </c>
      <c r="BE50" s="45">
        <v>1.4500000000000001E-2</v>
      </c>
      <c r="BF50" s="45">
        <v>1.4500000000000001E-2</v>
      </c>
      <c r="BG50" s="45">
        <v>1.4500000000000001E-2</v>
      </c>
      <c r="BH50" s="45">
        <v>1.4500000000000001E-2</v>
      </c>
      <c r="BI50" s="45">
        <v>1.4500000000000001E-2</v>
      </c>
      <c r="BJ50" s="45">
        <v>2.0400000000000001E-2</v>
      </c>
      <c r="BK50" s="45">
        <v>2.0400000000000001E-2</v>
      </c>
      <c r="BL50" s="45">
        <v>2.0400000000000001E-2</v>
      </c>
      <c r="BM50" s="45">
        <v>2.0400000000000001E-2</v>
      </c>
      <c r="BN50" s="45">
        <v>2.0400000000000001E-2</v>
      </c>
      <c r="BO50" s="45">
        <v>3.2289999999999999E-2</v>
      </c>
      <c r="BP50" s="45">
        <v>3.2289999999999999E-2</v>
      </c>
      <c r="BQ50" s="45">
        <v>3.2289999999999999E-2</v>
      </c>
      <c r="BR50" s="45">
        <v>3.2289999999999999E-2</v>
      </c>
      <c r="BS50" s="45">
        <v>3.2289999999999999E-2</v>
      </c>
      <c r="BT50" s="45">
        <v>5.2740000000000002E-2</v>
      </c>
      <c r="BU50" s="45">
        <v>5.2740000000000002E-2</v>
      </c>
      <c r="BV50" s="45">
        <v>5.2740000000000002E-2</v>
      </c>
      <c r="BW50" s="45">
        <v>5.2740000000000002E-2</v>
      </c>
      <c r="BX50" s="45">
        <v>5.2740000000000002E-2</v>
      </c>
      <c r="BY50" s="45">
        <v>8.5190000000000002E-2</v>
      </c>
      <c r="BZ50" s="45">
        <v>8.5190000000000002E-2</v>
      </c>
      <c r="CA50" s="45">
        <v>8.5190000000000002E-2</v>
      </c>
      <c r="CB50" s="45">
        <v>8.5190000000000002E-2</v>
      </c>
      <c r="CC50" s="45">
        <v>8.5190000000000002E-2</v>
      </c>
      <c r="CD50" s="45">
        <v>0.13421</v>
      </c>
      <c r="CE50" s="45">
        <v>0.13421</v>
      </c>
      <c r="CF50" s="45">
        <v>0.13421</v>
      </c>
      <c r="CG50" s="45">
        <v>0.13421</v>
      </c>
      <c r="CH50" s="45">
        <v>0.13421</v>
      </c>
      <c r="CI50" s="45">
        <v>0.20374999999999999</v>
      </c>
      <c r="CJ50" s="45">
        <v>0.20374999999999999</v>
      </c>
      <c r="CK50" s="45">
        <v>0.20374999999999999</v>
      </c>
      <c r="CL50" s="45">
        <v>0.20374999999999999</v>
      </c>
      <c r="CM50" s="45">
        <v>0.20374999999999999</v>
      </c>
      <c r="CN50" s="45">
        <v>0.29804999999999998</v>
      </c>
      <c r="CO50" s="45">
        <v>0.29804999999999998</v>
      </c>
      <c r="CP50" s="45">
        <v>0.29804999999999998</v>
      </c>
      <c r="CQ50" s="45">
        <v>0.29804999999999998</v>
      </c>
      <c r="CR50" s="45">
        <v>0.29804999999999998</v>
      </c>
      <c r="CS50" s="45">
        <v>0.41996</v>
      </c>
      <c r="CT50" s="45">
        <v>0.41996</v>
      </c>
      <c r="CU50" s="45">
        <v>0.41996</v>
      </c>
      <c r="CV50" s="45">
        <v>0.41996</v>
      </c>
      <c r="CW50" s="45">
        <v>0.41996</v>
      </c>
      <c r="CX50" s="45">
        <v>1</v>
      </c>
    </row>
    <row r="51" spans="1:102" ht="14.25" customHeight="1" x14ac:dyDescent="0.3">
      <c r="A51" s="45" t="s">
        <v>220</v>
      </c>
      <c r="B51" s="45">
        <v>7.7299999999999999E-3</v>
      </c>
      <c r="C51" s="45">
        <v>3.5E-4</v>
      </c>
      <c r="D51" s="45">
        <v>3.5E-4</v>
      </c>
      <c r="E51" s="45">
        <v>3.5E-4</v>
      </c>
      <c r="F51" s="45">
        <v>3.5E-4</v>
      </c>
      <c r="G51" s="45">
        <v>1.1E-4</v>
      </c>
      <c r="H51" s="45">
        <v>1.1E-4</v>
      </c>
      <c r="I51" s="45">
        <v>1.1E-4</v>
      </c>
      <c r="J51" s="45">
        <v>1.1E-4</v>
      </c>
      <c r="K51" s="45">
        <v>1.1E-4</v>
      </c>
      <c r="L51" s="45">
        <v>1.4999999999999999E-4</v>
      </c>
      <c r="M51" s="45">
        <v>1.4999999999999999E-4</v>
      </c>
      <c r="N51" s="45">
        <v>1.4999999999999999E-4</v>
      </c>
      <c r="O51" s="45">
        <v>1.4999999999999999E-4</v>
      </c>
      <c r="P51" s="45">
        <v>1.4999999999999999E-4</v>
      </c>
      <c r="Q51" s="45">
        <v>1.2999999999999999E-4</v>
      </c>
      <c r="R51" s="45">
        <v>1.2999999999999999E-4</v>
      </c>
      <c r="S51" s="45">
        <v>1.2999999999999999E-4</v>
      </c>
      <c r="T51" s="45">
        <v>1.2999999999999999E-4</v>
      </c>
      <c r="U51" s="45">
        <v>1.2999999999999999E-4</v>
      </c>
      <c r="V51" s="45">
        <v>7.3999999999999999E-4</v>
      </c>
      <c r="W51" s="45">
        <v>7.3999999999999999E-4</v>
      </c>
      <c r="X51" s="45">
        <v>7.3999999999999999E-4</v>
      </c>
      <c r="Y51" s="45">
        <v>7.3999999999999999E-4</v>
      </c>
      <c r="Z51" s="45">
        <v>7.3999999999999999E-4</v>
      </c>
      <c r="AA51" s="45">
        <v>5.6999999999999998E-4</v>
      </c>
      <c r="AB51" s="45">
        <v>5.6999999999999998E-4</v>
      </c>
      <c r="AC51" s="45">
        <v>5.6999999999999998E-4</v>
      </c>
      <c r="AD51" s="45">
        <v>5.6999999999999998E-4</v>
      </c>
      <c r="AE51" s="45">
        <v>5.6999999999999998E-4</v>
      </c>
      <c r="AF51" s="45">
        <v>7.2000000000000005E-4</v>
      </c>
      <c r="AG51" s="45">
        <v>7.2000000000000005E-4</v>
      </c>
      <c r="AH51" s="45">
        <v>7.2000000000000005E-4</v>
      </c>
      <c r="AI51" s="45">
        <v>7.2000000000000005E-4</v>
      </c>
      <c r="AJ51" s="45">
        <v>7.2000000000000005E-4</v>
      </c>
      <c r="AK51" s="45">
        <v>1.6800000000000001E-3</v>
      </c>
      <c r="AL51" s="45">
        <v>1.6800000000000001E-3</v>
      </c>
      <c r="AM51" s="45">
        <v>1.6800000000000001E-3</v>
      </c>
      <c r="AN51" s="45">
        <v>1.6800000000000001E-3</v>
      </c>
      <c r="AO51" s="45">
        <v>1.6800000000000001E-3</v>
      </c>
      <c r="AP51" s="45">
        <v>2.4099999999999998E-3</v>
      </c>
      <c r="AQ51" s="45">
        <v>2.4099999999999998E-3</v>
      </c>
      <c r="AR51" s="45">
        <v>2.4099999999999998E-3</v>
      </c>
      <c r="AS51" s="45">
        <v>2.4099999999999998E-3</v>
      </c>
      <c r="AT51" s="45">
        <v>2.4099999999999998E-3</v>
      </c>
      <c r="AU51" s="45">
        <v>4.3E-3</v>
      </c>
      <c r="AV51" s="45">
        <v>4.3E-3</v>
      </c>
      <c r="AW51" s="45">
        <v>4.3E-3</v>
      </c>
      <c r="AX51" s="45">
        <v>4.3E-3</v>
      </c>
      <c r="AY51" s="45">
        <v>4.3E-3</v>
      </c>
      <c r="AZ51" s="45">
        <v>4.5999999999999999E-3</v>
      </c>
      <c r="BA51" s="45">
        <v>4.5999999999999999E-3</v>
      </c>
      <c r="BB51" s="45">
        <v>4.5999999999999999E-3</v>
      </c>
      <c r="BC51" s="45">
        <v>4.5999999999999999E-3</v>
      </c>
      <c r="BD51" s="45">
        <v>4.5999999999999999E-3</v>
      </c>
      <c r="BE51" s="45">
        <v>6.5399999999999998E-3</v>
      </c>
      <c r="BF51" s="45">
        <v>6.5399999999999998E-3</v>
      </c>
      <c r="BG51" s="45">
        <v>6.5399999999999998E-3</v>
      </c>
      <c r="BH51" s="45">
        <v>6.5399999999999998E-3</v>
      </c>
      <c r="BI51" s="45">
        <v>6.5399999999999998E-3</v>
      </c>
      <c r="BJ51" s="45">
        <v>8.8699999999999994E-3</v>
      </c>
      <c r="BK51" s="45">
        <v>8.8699999999999994E-3</v>
      </c>
      <c r="BL51" s="45">
        <v>8.8699999999999994E-3</v>
      </c>
      <c r="BM51" s="45">
        <v>8.8699999999999994E-3</v>
      </c>
      <c r="BN51" s="45">
        <v>8.8699999999999994E-3</v>
      </c>
      <c r="BO51" s="45">
        <v>1.6480000000000002E-2</v>
      </c>
      <c r="BP51" s="45">
        <v>1.6480000000000002E-2</v>
      </c>
      <c r="BQ51" s="45">
        <v>1.6480000000000002E-2</v>
      </c>
      <c r="BR51" s="45">
        <v>1.6480000000000002E-2</v>
      </c>
      <c r="BS51" s="45">
        <v>1.6480000000000002E-2</v>
      </c>
      <c r="BT51" s="45">
        <v>3.7409999999999999E-2</v>
      </c>
      <c r="BU51" s="45">
        <v>3.7409999999999999E-2</v>
      </c>
      <c r="BV51" s="45">
        <v>3.7409999999999999E-2</v>
      </c>
      <c r="BW51" s="45">
        <v>3.7409999999999999E-2</v>
      </c>
      <c r="BX51" s="45">
        <v>3.7409999999999999E-2</v>
      </c>
      <c r="BY51" s="45">
        <v>5.8939999999999999E-2</v>
      </c>
      <c r="BZ51" s="45">
        <v>5.8939999999999999E-2</v>
      </c>
      <c r="CA51" s="45">
        <v>5.8939999999999999E-2</v>
      </c>
      <c r="CB51" s="45">
        <v>5.8939999999999999E-2</v>
      </c>
      <c r="CC51" s="45">
        <v>5.8939999999999999E-2</v>
      </c>
      <c r="CD51" s="45">
        <v>9.6839999999999996E-2</v>
      </c>
      <c r="CE51" s="45">
        <v>9.6839999999999996E-2</v>
      </c>
      <c r="CF51" s="45">
        <v>9.6839999999999996E-2</v>
      </c>
      <c r="CG51" s="45">
        <v>9.6839999999999996E-2</v>
      </c>
      <c r="CH51" s="45">
        <v>9.6839999999999996E-2</v>
      </c>
      <c r="CI51" s="45">
        <v>0.15412999999999999</v>
      </c>
      <c r="CJ51" s="45">
        <v>0.15412999999999999</v>
      </c>
      <c r="CK51" s="45">
        <v>0.15412999999999999</v>
      </c>
      <c r="CL51" s="45">
        <v>0.15412999999999999</v>
      </c>
      <c r="CM51" s="45">
        <v>0.15412999999999999</v>
      </c>
      <c r="CN51" s="45">
        <v>0.23762</v>
      </c>
      <c r="CO51" s="45">
        <v>0.23762</v>
      </c>
      <c r="CP51" s="45">
        <v>0.23762</v>
      </c>
      <c r="CQ51" s="45">
        <v>0.23762</v>
      </c>
      <c r="CR51" s="45">
        <v>0.23762</v>
      </c>
      <c r="CS51" s="45">
        <v>0.35482000000000002</v>
      </c>
      <c r="CT51" s="45">
        <v>0.35482000000000002</v>
      </c>
      <c r="CU51" s="45">
        <v>0.35482000000000002</v>
      </c>
      <c r="CV51" s="45">
        <v>0.35482000000000002</v>
      </c>
      <c r="CW51" s="45">
        <v>0.35482000000000002</v>
      </c>
      <c r="CX51" s="45">
        <v>1</v>
      </c>
    </row>
    <row r="52" spans="1:102" ht="14.25" customHeight="1" x14ac:dyDescent="0.3">
      <c r="A52" s="45" t="s">
        <v>222</v>
      </c>
      <c r="B52" s="45">
        <v>2.554E-2</v>
      </c>
      <c r="C52" s="45">
        <v>1.1100000000000001E-3</v>
      </c>
      <c r="D52" s="45">
        <v>1.1100000000000001E-3</v>
      </c>
      <c r="E52" s="45">
        <v>1.1100000000000001E-3</v>
      </c>
      <c r="F52" s="45">
        <v>1.1100000000000001E-3</v>
      </c>
      <c r="G52" s="45">
        <v>2.9999999999999997E-4</v>
      </c>
      <c r="H52" s="45">
        <v>2.9999999999999997E-4</v>
      </c>
      <c r="I52" s="45">
        <v>2.9999999999999997E-4</v>
      </c>
      <c r="J52" s="45">
        <v>2.9999999999999997E-4</v>
      </c>
      <c r="K52" s="45">
        <v>2.9999999999999997E-4</v>
      </c>
      <c r="L52" s="45">
        <v>3.3E-4</v>
      </c>
      <c r="M52" s="45">
        <v>3.3E-4</v>
      </c>
      <c r="N52" s="45">
        <v>3.3E-4</v>
      </c>
      <c r="O52" s="45">
        <v>3.3E-4</v>
      </c>
      <c r="P52" s="45">
        <v>3.3E-4</v>
      </c>
      <c r="Q52" s="45">
        <v>6.8000000000000005E-4</v>
      </c>
      <c r="R52" s="45">
        <v>6.8000000000000005E-4</v>
      </c>
      <c r="S52" s="45">
        <v>6.8000000000000005E-4</v>
      </c>
      <c r="T52" s="45">
        <v>6.8000000000000005E-4</v>
      </c>
      <c r="U52" s="45">
        <v>6.8000000000000005E-4</v>
      </c>
      <c r="V52" s="45">
        <v>1.0399999999999999E-3</v>
      </c>
      <c r="W52" s="45">
        <v>1.0399999999999999E-3</v>
      </c>
      <c r="X52" s="45">
        <v>1.0399999999999999E-3</v>
      </c>
      <c r="Y52" s="45">
        <v>1.0399999999999999E-3</v>
      </c>
      <c r="Z52" s="45">
        <v>1.0399999999999999E-3</v>
      </c>
      <c r="AA52" s="45">
        <v>1.66E-3</v>
      </c>
      <c r="AB52" s="45">
        <v>1.66E-3</v>
      </c>
      <c r="AC52" s="45">
        <v>1.66E-3</v>
      </c>
      <c r="AD52" s="45">
        <v>1.66E-3</v>
      </c>
      <c r="AE52" s="45">
        <v>1.66E-3</v>
      </c>
      <c r="AF52" s="45">
        <v>1.83E-3</v>
      </c>
      <c r="AG52" s="45">
        <v>1.83E-3</v>
      </c>
      <c r="AH52" s="45">
        <v>1.83E-3</v>
      </c>
      <c r="AI52" s="45">
        <v>1.83E-3</v>
      </c>
      <c r="AJ52" s="45">
        <v>1.83E-3</v>
      </c>
      <c r="AK52" s="45">
        <v>2.6800000000000001E-3</v>
      </c>
      <c r="AL52" s="45">
        <v>2.6800000000000001E-3</v>
      </c>
      <c r="AM52" s="45">
        <v>2.6800000000000001E-3</v>
      </c>
      <c r="AN52" s="45">
        <v>2.6800000000000001E-3</v>
      </c>
      <c r="AO52" s="45">
        <v>2.6800000000000001E-3</v>
      </c>
      <c r="AP52" s="45">
        <v>3.3500000000000001E-3</v>
      </c>
      <c r="AQ52" s="45">
        <v>3.3500000000000001E-3</v>
      </c>
      <c r="AR52" s="45">
        <v>3.3500000000000001E-3</v>
      </c>
      <c r="AS52" s="45">
        <v>3.3500000000000001E-3</v>
      </c>
      <c r="AT52" s="45">
        <v>3.3500000000000001E-3</v>
      </c>
      <c r="AU52" s="45">
        <v>4.6299999999999996E-3</v>
      </c>
      <c r="AV52" s="45">
        <v>4.6299999999999996E-3</v>
      </c>
      <c r="AW52" s="45">
        <v>4.6299999999999996E-3</v>
      </c>
      <c r="AX52" s="45">
        <v>4.6299999999999996E-3</v>
      </c>
      <c r="AY52" s="45">
        <v>4.6299999999999996E-3</v>
      </c>
      <c r="AZ52" s="45">
        <v>6.62E-3</v>
      </c>
      <c r="BA52" s="45">
        <v>6.62E-3</v>
      </c>
      <c r="BB52" s="45">
        <v>6.62E-3</v>
      </c>
      <c r="BC52" s="45">
        <v>6.62E-3</v>
      </c>
      <c r="BD52" s="45">
        <v>6.62E-3</v>
      </c>
      <c r="BE52" s="45">
        <v>9.7199999999999995E-3</v>
      </c>
      <c r="BF52" s="45">
        <v>9.7199999999999995E-3</v>
      </c>
      <c r="BG52" s="45">
        <v>9.7199999999999995E-3</v>
      </c>
      <c r="BH52" s="45">
        <v>9.7199999999999995E-3</v>
      </c>
      <c r="BI52" s="45">
        <v>9.7199999999999995E-3</v>
      </c>
      <c r="BJ52" s="45">
        <v>1.602E-2</v>
      </c>
      <c r="BK52" s="45">
        <v>1.602E-2</v>
      </c>
      <c r="BL52" s="45">
        <v>1.602E-2</v>
      </c>
      <c r="BM52" s="45">
        <v>1.602E-2</v>
      </c>
      <c r="BN52" s="45">
        <v>1.602E-2</v>
      </c>
      <c r="BO52" s="45">
        <v>2.2290000000000001E-2</v>
      </c>
      <c r="BP52" s="45">
        <v>2.2290000000000001E-2</v>
      </c>
      <c r="BQ52" s="45">
        <v>2.2290000000000001E-2</v>
      </c>
      <c r="BR52" s="45">
        <v>2.2290000000000001E-2</v>
      </c>
      <c r="BS52" s="45">
        <v>2.2290000000000001E-2</v>
      </c>
      <c r="BT52" s="45">
        <v>3.891E-2</v>
      </c>
      <c r="BU52" s="45">
        <v>3.891E-2</v>
      </c>
      <c r="BV52" s="45">
        <v>3.891E-2</v>
      </c>
      <c r="BW52" s="45">
        <v>3.891E-2</v>
      </c>
      <c r="BX52" s="45">
        <v>3.891E-2</v>
      </c>
      <c r="BY52" s="45">
        <v>5.1049999999999998E-2</v>
      </c>
      <c r="BZ52" s="45">
        <v>5.1049999999999998E-2</v>
      </c>
      <c r="CA52" s="45">
        <v>5.1049999999999998E-2</v>
      </c>
      <c r="CB52" s="45">
        <v>5.1049999999999998E-2</v>
      </c>
      <c r="CC52" s="45">
        <v>5.1049999999999998E-2</v>
      </c>
      <c r="CD52" s="45">
        <v>9.4509999999999997E-2</v>
      </c>
      <c r="CE52" s="45">
        <v>9.4509999999999997E-2</v>
      </c>
      <c r="CF52" s="45">
        <v>9.4509999999999997E-2</v>
      </c>
      <c r="CG52" s="45">
        <v>9.4509999999999997E-2</v>
      </c>
      <c r="CH52" s="45">
        <v>9.4509999999999997E-2</v>
      </c>
      <c r="CI52" s="45">
        <v>0.16300000000000001</v>
      </c>
      <c r="CJ52" s="45">
        <v>0.16300000000000001</v>
      </c>
      <c r="CK52" s="45">
        <v>0.16300000000000001</v>
      </c>
      <c r="CL52" s="45">
        <v>0.16300000000000001</v>
      </c>
      <c r="CM52" s="45">
        <v>0.16300000000000001</v>
      </c>
      <c r="CN52" s="45">
        <v>0.26193</v>
      </c>
      <c r="CO52" s="45">
        <v>0.26193</v>
      </c>
      <c r="CP52" s="45">
        <v>0.26193</v>
      </c>
      <c r="CQ52" s="45">
        <v>0.26193</v>
      </c>
      <c r="CR52" s="45">
        <v>0.26193</v>
      </c>
      <c r="CS52" s="45">
        <v>0.39217000000000002</v>
      </c>
      <c r="CT52" s="45">
        <v>0.39217000000000002</v>
      </c>
      <c r="CU52" s="45">
        <v>0.39217000000000002</v>
      </c>
      <c r="CV52" s="45">
        <v>0.39217000000000002</v>
      </c>
      <c r="CW52" s="45">
        <v>0.39217000000000002</v>
      </c>
      <c r="CX52" s="45">
        <v>1</v>
      </c>
    </row>
    <row r="53" spans="1:102" ht="14.25" customHeight="1" x14ac:dyDescent="0.3">
      <c r="A53" s="45" t="s">
        <v>224</v>
      </c>
      <c r="B53" s="45">
        <v>1.7489999999999999E-2</v>
      </c>
      <c r="C53" s="45">
        <v>1.2099999999999999E-3</v>
      </c>
      <c r="D53" s="45">
        <v>1.2099999999999999E-3</v>
      </c>
      <c r="E53" s="45">
        <v>1.2099999999999999E-3</v>
      </c>
      <c r="F53" s="45">
        <v>1.2099999999999999E-3</v>
      </c>
      <c r="G53" s="45">
        <v>5.0000000000000001E-4</v>
      </c>
      <c r="H53" s="45">
        <v>5.0000000000000001E-4</v>
      </c>
      <c r="I53" s="45">
        <v>5.0000000000000001E-4</v>
      </c>
      <c r="J53" s="45">
        <v>5.0000000000000001E-4</v>
      </c>
      <c r="K53" s="45">
        <v>5.0000000000000001E-4</v>
      </c>
      <c r="L53" s="45">
        <v>4.4000000000000002E-4</v>
      </c>
      <c r="M53" s="45">
        <v>4.4000000000000002E-4</v>
      </c>
      <c r="N53" s="45">
        <v>4.4000000000000002E-4</v>
      </c>
      <c r="O53" s="45">
        <v>4.4000000000000002E-4</v>
      </c>
      <c r="P53" s="45">
        <v>4.4000000000000002E-4</v>
      </c>
      <c r="Q53" s="45">
        <v>6.8000000000000005E-4</v>
      </c>
      <c r="R53" s="45">
        <v>6.8000000000000005E-4</v>
      </c>
      <c r="S53" s="45">
        <v>6.8000000000000005E-4</v>
      </c>
      <c r="T53" s="45">
        <v>6.8000000000000005E-4</v>
      </c>
      <c r="U53" s="45">
        <v>6.8000000000000005E-4</v>
      </c>
      <c r="V53" s="45">
        <v>9.3999999999999997E-4</v>
      </c>
      <c r="W53" s="45">
        <v>9.3999999999999997E-4</v>
      </c>
      <c r="X53" s="45">
        <v>9.3999999999999997E-4</v>
      </c>
      <c r="Y53" s="45">
        <v>9.3999999999999997E-4</v>
      </c>
      <c r="Z53" s="45">
        <v>9.3999999999999997E-4</v>
      </c>
      <c r="AA53" s="45">
        <v>1.08E-3</v>
      </c>
      <c r="AB53" s="45">
        <v>1.08E-3</v>
      </c>
      <c r="AC53" s="45">
        <v>1.08E-3</v>
      </c>
      <c r="AD53" s="45">
        <v>1.08E-3</v>
      </c>
      <c r="AE53" s="45">
        <v>1.08E-3</v>
      </c>
      <c r="AF53" s="45">
        <v>1.15E-3</v>
      </c>
      <c r="AG53" s="45">
        <v>1.15E-3</v>
      </c>
      <c r="AH53" s="45">
        <v>1.15E-3</v>
      </c>
      <c r="AI53" s="45">
        <v>1.15E-3</v>
      </c>
      <c r="AJ53" s="45">
        <v>1.15E-3</v>
      </c>
      <c r="AK53" s="45">
        <v>1.4599999999999999E-3</v>
      </c>
      <c r="AL53" s="45">
        <v>1.4599999999999999E-3</v>
      </c>
      <c r="AM53" s="45">
        <v>1.4599999999999999E-3</v>
      </c>
      <c r="AN53" s="45">
        <v>1.4599999999999999E-3</v>
      </c>
      <c r="AO53" s="45">
        <v>1.4599999999999999E-3</v>
      </c>
      <c r="AP53" s="45">
        <v>1.92E-3</v>
      </c>
      <c r="AQ53" s="45">
        <v>1.92E-3</v>
      </c>
      <c r="AR53" s="45">
        <v>1.92E-3</v>
      </c>
      <c r="AS53" s="45">
        <v>1.92E-3</v>
      </c>
      <c r="AT53" s="45">
        <v>1.92E-3</v>
      </c>
      <c r="AU53" s="45">
        <v>2.9199999999999999E-3</v>
      </c>
      <c r="AV53" s="45">
        <v>2.9199999999999999E-3</v>
      </c>
      <c r="AW53" s="45">
        <v>2.9199999999999999E-3</v>
      </c>
      <c r="AX53" s="45">
        <v>2.9199999999999999E-3</v>
      </c>
      <c r="AY53" s="45">
        <v>2.9199999999999999E-3</v>
      </c>
      <c r="AZ53" s="45">
        <v>4.2300000000000003E-3</v>
      </c>
      <c r="BA53" s="45">
        <v>4.2300000000000003E-3</v>
      </c>
      <c r="BB53" s="45">
        <v>4.2300000000000003E-3</v>
      </c>
      <c r="BC53" s="45">
        <v>4.2300000000000003E-3</v>
      </c>
      <c r="BD53" s="45">
        <v>4.2300000000000003E-3</v>
      </c>
      <c r="BE53" s="45">
        <v>5.8900000000000003E-3</v>
      </c>
      <c r="BF53" s="45">
        <v>5.8900000000000003E-3</v>
      </c>
      <c r="BG53" s="45">
        <v>5.8900000000000003E-3</v>
      </c>
      <c r="BH53" s="45">
        <v>5.8900000000000003E-3</v>
      </c>
      <c r="BI53" s="45">
        <v>5.8900000000000003E-3</v>
      </c>
      <c r="BJ53" s="45">
        <v>9.7800000000000005E-3</v>
      </c>
      <c r="BK53" s="45">
        <v>9.7800000000000005E-3</v>
      </c>
      <c r="BL53" s="45">
        <v>9.7800000000000005E-3</v>
      </c>
      <c r="BM53" s="45">
        <v>9.7800000000000005E-3</v>
      </c>
      <c r="BN53" s="45">
        <v>9.7800000000000005E-3</v>
      </c>
      <c r="BO53" s="45">
        <v>1.3299999999999999E-2</v>
      </c>
      <c r="BP53" s="45">
        <v>1.3299999999999999E-2</v>
      </c>
      <c r="BQ53" s="45">
        <v>1.3299999999999999E-2</v>
      </c>
      <c r="BR53" s="45">
        <v>1.3299999999999999E-2</v>
      </c>
      <c r="BS53" s="45">
        <v>1.3299999999999999E-2</v>
      </c>
      <c r="BT53" s="45">
        <v>1.942E-2</v>
      </c>
      <c r="BU53" s="45">
        <v>1.942E-2</v>
      </c>
      <c r="BV53" s="45">
        <v>1.942E-2</v>
      </c>
      <c r="BW53" s="45">
        <v>1.942E-2</v>
      </c>
      <c r="BX53" s="45">
        <v>1.942E-2</v>
      </c>
      <c r="BY53" s="45">
        <v>3.193E-2</v>
      </c>
      <c r="BZ53" s="45">
        <v>3.193E-2</v>
      </c>
      <c r="CA53" s="45">
        <v>3.193E-2</v>
      </c>
      <c r="CB53" s="45">
        <v>3.193E-2</v>
      </c>
      <c r="CC53" s="45">
        <v>3.193E-2</v>
      </c>
      <c r="CD53" s="45">
        <v>5.5919999999999997E-2</v>
      </c>
      <c r="CE53" s="45">
        <v>5.5919999999999997E-2</v>
      </c>
      <c r="CF53" s="45">
        <v>5.5919999999999997E-2</v>
      </c>
      <c r="CG53" s="45">
        <v>5.5919999999999997E-2</v>
      </c>
      <c r="CH53" s="45">
        <v>5.5919999999999997E-2</v>
      </c>
      <c r="CI53" s="45">
        <v>9.6060000000000006E-2</v>
      </c>
      <c r="CJ53" s="45">
        <v>9.6060000000000006E-2</v>
      </c>
      <c r="CK53" s="45">
        <v>9.6060000000000006E-2</v>
      </c>
      <c r="CL53" s="45">
        <v>9.6060000000000006E-2</v>
      </c>
      <c r="CM53" s="45">
        <v>9.6060000000000006E-2</v>
      </c>
      <c r="CN53" s="45">
        <v>0.16192000000000001</v>
      </c>
      <c r="CO53" s="45">
        <v>0.16192000000000001</v>
      </c>
      <c r="CP53" s="45">
        <v>0.16192000000000001</v>
      </c>
      <c r="CQ53" s="45">
        <v>0.16192000000000001</v>
      </c>
      <c r="CR53" s="45">
        <v>0.16192000000000001</v>
      </c>
      <c r="CS53" s="45">
        <v>0.26779999999999998</v>
      </c>
      <c r="CT53" s="45">
        <v>0.26779999999999998</v>
      </c>
      <c r="CU53" s="45">
        <v>0.26779999999999998</v>
      </c>
      <c r="CV53" s="45">
        <v>0.26779999999999998</v>
      </c>
      <c r="CW53" s="45">
        <v>0.26779999999999998</v>
      </c>
      <c r="CX53" s="45">
        <v>1</v>
      </c>
    </row>
    <row r="54" spans="1:102" ht="14.25" customHeight="1" x14ac:dyDescent="0.3">
      <c r="A54" s="45" t="s">
        <v>226</v>
      </c>
      <c r="B54" s="45">
        <v>1.5089999999999999E-2</v>
      </c>
      <c r="C54" s="45">
        <v>6.9999999999999999E-4</v>
      </c>
      <c r="D54" s="45">
        <v>6.9999999999999999E-4</v>
      </c>
      <c r="E54" s="45">
        <v>6.9999999999999999E-4</v>
      </c>
      <c r="F54" s="45">
        <v>6.9999999999999999E-4</v>
      </c>
      <c r="G54" s="45">
        <v>4.0999999999999999E-4</v>
      </c>
      <c r="H54" s="45">
        <v>4.0999999999999999E-4</v>
      </c>
      <c r="I54" s="45">
        <v>4.0999999999999999E-4</v>
      </c>
      <c r="J54" s="45">
        <v>4.0999999999999999E-4</v>
      </c>
      <c r="K54" s="45">
        <v>4.0999999999999999E-4</v>
      </c>
      <c r="L54" s="45">
        <v>3.6999999999999999E-4</v>
      </c>
      <c r="M54" s="45">
        <v>3.6999999999999999E-4</v>
      </c>
      <c r="N54" s="45">
        <v>3.6999999999999999E-4</v>
      </c>
      <c r="O54" s="45">
        <v>3.6999999999999999E-4</v>
      </c>
      <c r="P54" s="45">
        <v>3.6999999999999999E-4</v>
      </c>
      <c r="Q54" s="45">
        <v>4.2000000000000002E-4</v>
      </c>
      <c r="R54" s="45">
        <v>4.2000000000000002E-4</v>
      </c>
      <c r="S54" s="45">
        <v>4.2000000000000002E-4</v>
      </c>
      <c r="T54" s="45">
        <v>4.2000000000000002E-4</v>
      </c>
      <c r="U54" s="45">
        <v>4.2000000000000002E-4</v>
      </c>
      <c r="V54" s="45">
        <v>5.5000000000000003E-4</v>
      </c>
      <c r="W54" s="45">
        <v>5.5000000000000003E-4</v>
      </c>
      <c r="X54" s="45">
        <v>5.5000000000000003E-4</v>
      </c>
      <c r="Y54" s="45">
        <v>5.5000000000000003E-4</v>
      </c>
      <c r="Z54" s="45">
        <v>5.5000000000000003E-4</v>
      </c>
      <c r="AA54" s="45">
        <v>6.6E-4</v>
      </c>
      <c r="AB54" s="45">
        <v>6.6E-4</v>
      </c>
      <c r="AC54" s="45">
        <v>6.6E-4</v>
      </c>
      <c r="AD54" s="45">
        <v>6.6E-4</v>
      </c>
      <c r="AE54" s="45">
        <v>6.6E-4</v>
      </c>
      <c r="AF54" s="45">
        <v>8.4000000000000003E-4</v>
      </c>
      <c r="AG54" s="45">
        <v>8.4000000000000003E-4</v>
      </c>
      <c r="AH54" s="45">
        <v>8.4000000000000003E-4</v>
      </c>
      <c r="AI54" s="45">
        <v>8.4000000000000003E-4</v>
      </c>
      <c r="AJ54" s="45">
        <v>8.4000000000000003E-4</v>
      </c>
      <c r="AK54" s="45">
        <v>1.2099999999999999E-3</v>
      </c>
      <c r="AL54" s="45">
        <v>1.2099999999999999E-3</v>
      </c>
      <c r="AM54" s="45">
        <v>1.2099999999999999E-3</v>
      </c>
      <c r="AN54" s="45">
        <v>1.2099999999999999E-3</v>
      </c>
      <c r="AO54" s="45">
        <v>1.2099999999999999E-3</v>
      </c>
      <c r="AP54" s="45">
        <v>1.8799999999999999E-3</v>
      </c>
      <c r="AQ54" s="45">
        <v>1.8799999999999999E-3</v>
      </c>
      <c r="AR54" s="45">
        <v>1.8799999999999999E-3</v>
      </c>
      <c r="AS54" s="45">
        <v>1.8799999999999999E-3</v>
      </c>
      <c r="AT54" s="45">
        <v>1.8799999999999999E-3</v>
      </c>
      <c r="AU54" s="45">
        <v>3.48E-3</v>
      </c>
      <c r="AV54" s="45">
        <v>3.48E-3</v>
      </c>
      <c r="AW54" s="45">
        <v>3.48E-3</v>
      </c>
      <c r="AX54" s="45">
        <v>3.48E-3</v>
      </c>
      <c r="AY54" s="45">
        <v>3.48E-3</v>
      </c>
      <c r="AZ54" s="45">
        <v>6.79E-3</v>
      </c>
      <c r="BA54" s="45">
        <v>6.79E-3</v>
      </c>
      <c r="BB54" s="45">
        <v>6.79E-3</v>
      </c>
      <c r="BC54" s="45">
        <v>6.79E-3</v>
      </c>
      <c r="BD54" s="45">
        <v>6.79E-3</v>
      </c>
      <c r="BE54" s="45">
        <v>1.2019999999999999E-2</v>
      </c>
      <c r="BF54" s="45">
        <v>1.2019999999999999E-2</v>
      </c>
      <c r="BG54" s="45">
        <v>1.2019999999999999E-2</v>
      </c>
      <c r="BH54" s="45">
        <v>1.2019999999999999E-2</v>
      </c>
      <c r="BI54" s="45">
        <v>1.2019999999999999E-2</v>
      </c>
      <c r="BJ54" s="45">
        <v>1.719E-2</v>
      </c>
      <c r="BK54" s="45">
        <v>1.719E-2</v>
      </c>
      <c r="BL54" s="45">
        <v>1.719E-2</v>
      </c>
      <c r="BM54" s="45">
        <v>1.719E-2</v>
      </c>
      <c r="BN54" s="45">
        <v>1.719E-2</v>
      </c>
      <c r="BO54" s="45">
        <v>2.758E-2</v>
      </c>
      <c r="BP54" s="45">
        <v>2.758E-2</v>
      </c>
      <c r="BQ54" s="45">
        <v>2.758E-2</v>
      </c>
      <c r="BR54" s="45">
        <v>2.758E-2</v>
      </c>
      <c r="BS54" s="45">
        <v>2.758E-2</v>
      </c>
      <c r="BT54" s="45">
        <v>4.1860000000000001E-2</v>
      </c>
      <c r="BU54" s="45">
        <v>4.1860000000000001E-2</v>
      </c>
      <c r="BV54" s="45">
        <v>4.1860000000000001E-2</v>
      </c>
      <c r="BW54" s="45">
        <v>4.1860000000000001E-2</v>
      </c>
      <c r="BX54" s="45">
        <v>4.1860000000000001E-2</v>
      </c>
      <c r="BY54" s="45">
        <v>7.1660000000000001E-2</v>
      </c>
      <c r="BZ54" s="45">
        <v>7.1660000000000001E-2</v>
      </c>
      <c r="CA54" s="45">
        <v>7.1660000000000001E-2</v>
      </c>
      <c r="CB54" s="45">
        <v>7.1660000000000001E-2</v>
      </c>
      <c r="CC54" s="45">
        <v>7.1660000000000001E-2</v>
      </c>
      <c r="CD54" s="45">
        <v>0.11808</v>
      </c>
      <c r="CE54" s="45">
        <v>0.11808</v>
      </c>
      <c r="CF54" s="45">
        <v>0.11808</v>
      </c>
      <c r="CG54" s="45">
        <v>0.11808</v>
      </c>
      <c r="CH54" s="45">
        <v>0.11808</v>
      </c>
      <c r="CI54" s="45">
        <v>0.18604000000000001</v>
      </c>
      <c r="CJ54" s="45">
        <v>0.18604000000000001</v>
      </c>
      <c r="CK54" s="45">
        <v>0.18604000000000001</v>
      </c>
      <c r="CL54" s="45">
        <v>0.18604000000000001</v>
      </c>
      <c r="CM54" s="45">
        <v>0.18604000000000001</v>
      </c>
      <c r="CN54" s="45">
        <v>0.28022999999999998</v>
      </c>
      <c r="CO54" s="45">
        <v>0.28022999999999998</v>
      </c>
      <c r="CP54" s="45">
        <v>0.28022999999999998</v>
      </c>
      <c r="CQ54" s="45">
        <v>0.28022999999999998</v>
      </c>
      <c r="CR54" s="45">
        <v>0.28022999999999998</v>
      </c>
      <c r="CS54" s="45">
        <v>0.40359</v>
      </c>
      <c r="CT54" s="45">
        <v>0.40359</v>
      </c>
      <c r="CU54" s="45">
        <v>0.40359</v>
      </c>
      <c r="CV54" s="45">
        <v>0.40359</v>
      </c>
      <c r="CW54" s="45">
        <v>0.40359</v>
      </c>
      <c r="CX54" s="45">
        <v>1</v>
      </c>
    </row>
    <row r="55" spans="1:102" ht="14.25" customHeight="1" x14ac:dyDescent="0.3">
      <c r="A55" s="45" t="s">
        <v>228</v>
      </c>
      <c r="B55" s="45">
        <v>1.349E-2</v>
      </c>
      <c r="C55" s="45">
        <v>4.0000000000000002E-4</v>
      </c>
      <c r="D55" s="45">
        <v>4.0000000000000002E-4</v>
      </c>
      <c r="E55" s="45">
        <v>4.0000000000000002E-4</v>
      </c>
      <c r="F55" s="45">
        <v>4.0000000000000002E-4</v>
      </c>
      <c r="G55" s="45">
        <v>3.4000000000000002E-4</v>
      </c>
      <c r="H55" s="45">
        <v>3.4000000000000002E-4</v>
      </c>
      <c r="I55" s="45">
        <v>3.4000000000000002E-4</v>
      </c>
      <c r="J55" s="45">
        <v>3.4000000000000002E-4</v>
      </c>
      <c r="K55" s="45">
        <v>3.4000000000000002E-4</v>
      </c>
      <c r="L55" s="45">
        <v>3.6999999999999999E-4</v>
      </c>
      <c r="M55" s="45">
        <v>3.6999999999999999E-4</v>
      </c>
      <c r="N55" s="45">
        <v>3.6999999999999999E-4</v>
      </c>
      <c r="O55" s="45">
        <v>3.6999999999999999E-4</v>
      </c>
      <c r="P55" s="45">
        <v>3.6999999999999999E-4</v>
      </c>
      <c r="Q55" s="45">
        <v>8.4999999999999995E-4</v>
      </c>
      <c r="R55" s="45">
        <v>8.4999999999999995E-4</v>
      </c>
      <c r="S55" s="45">
        <v>8.4999999999999995E-4</v>
      </c>
      <c r="T55" s="45">
        <v>8.4999999999999995E-4</v>
      </c>
      <c r="U55" s="45">
        <v>8.4999999999999995E-4</v>
      </c>
      <c r="V55" s="45">
        <v>9.2000000000000003E-4</v>
      </c>
      <c r="W55" s="45">
        <v>9.2000000000000003E-4</v>
      </c>
      <c r="X55" s="45">
        <v>9.2000000000000003E-4</v>
      </c>
      <c r="Y55" s="45">
        <v>9.2000000000000003E-4</v>
      </c>
      <c r="Z55" s="45">
        <v>9.2000000000000003E-4</v>
      </c>
      <c r="AA55" s="45">
        <v>1.33E-3</v>
      </c>
      <c r="AB55" s="45">
        <v>1.33E-3</v>
      </c>
      <c r="AC55" s="45">
        <v>1.33E-3</v>
      </c>
      <c r="AD55" s="45">
        <v>1.33E-3</v>
      </c>
      <c r="AE55" s="45">
        <v>1.33E-3</v>
      </c>
      <c r="AF55" s="45">
        <v>1.4599999999999999E-3</v>
      </c>
      <c r="AG55" s="45">
        <v>1.4599999999999999E-3</v>
      </c>
      <c r="AH55" s="45">
        <v>1.4599999999999999E-3</v>
      </c>
      <c r="AI55" s="45">
        <v>1.4599999999999999E-3</v>
      </c>
      <c r="AJ55" s="45">
        <v>1.4599999999999999E-3</v>
      </c>
      <c r="AK55" s="45">
        <v>1.97E-3</v>
      </c>
      <c r="AL55" s="45">
        <v>1.97E-3</v>
      </c>
      <c r="AM55" s="45">
        <v>1.97E-3</v>
      </c>
      <c r="AN55" s="45">
        <v>1.97E-3</v>
      </c>
      <c r="AO55" s="45">
        <v>1.97E-3</v>
      </c>
      <c r="AP55" s="45">
        <v>2.9499999999999999E-3</v>
      </c>
      <c r="AQ55" s="45">
        <v>2.9499999999999999E-3</v>
      </c>
      <c r="AR55" s="45">
        <v>2.9499999999999999E-3</v>
      </c>
      <c r="AS55" s="45">
        <v>2.9499999999999999E-3</v>
      </c>
      <c r="AT55" s="45">
        <v>2.9499999999999999E-3</v>
      </c>
      <c r="AU55" s="45">
        <v>4.0600000000000002E-3</v>
      </c>
      <c r="AV55" s="45">
        <v>4.0600000000000002E-3</v>
      </c>
      <c r="AW55" s="45">
        <v>4.0600000000000002E-3</v>
      </c>
      <c r="AX55" s="45">
        <v>4.0600000000000002E-3</v>
      </c>
      <c r="AY55" s="45">
        <v>4.0600000000000002E-3</v>
      </c>
      <c r="AZ55" s="45">
        <v>5.6299999999999996E-3</v>
      </c>
      <c r="BA55" s="45">
        <v>5.6299999999999996E-3</v>
      </c>
      <c r="BB55" s="45">
        <v>5.6299999999999996E-3</v>
      </c>
      <c r="BC55" s="45">
        <v>5.6299999999999996E-3</v>
      </c>
      <c r="BD55" s="45">
        <v>5.6299999999999996E-3</v>
      </c>
      <c r="BE55" s="45">
        <v>8.2000000000000007E-3</v>
      </c>
      <c r="BF55" s="45">
        <v>8.2000000000000007E-3</v>
      </c>
      <c r="BG55" s="45">
        <v>8.2000000000000007E-3</v>
      </c>
      <c r="BH55" s="45">
        <v>8.2000000000000007E-3</v>
      </c>
      <c r="BI55" s="45">
        <v>8.2000000000000007E-3</v>
      </c>
      <c r="BJ55" s="45">
        <v>1.264E-2</v>
      </c>
      <c r="BK55" s="45">
        <v>1.264E-2</v>
      </c>
      <c r="BL55" s="45">
        <v>1.264E-2</v>
      </c>
      <c r="BM55" s="45">
        <v>1.264E-2</v>
      </c>
      <c r="BN55" s="45">
        <v>1.264E-2</v>
      </c>
      <c r="BO55" s="45">
        <v>1.8069999999999999E-2</v>
      </c>
      <c r="BP55" s="45">
        <v>1.8069999999999999E-2</v>
      </c>
      <c r="BQ55" s="45">
        <v>1.8069999999999999E-2</v>
      </c>
      <c r="BR55" s="45">
        <v>1.8069999999999999E-2</v>
      </c>
      <c r="BS55" s="45">
        <v>1.8069999999999999E-2</v>
      </c>
      <c r="BT55" s="45">
        <v>2.7359999999999999E-2</v>
      </c>
      <c r="BU55" s="45">
        <v>2.7359999999999999E-2</v>
      </c>
      <c r="BV55" s="45">
        <v>2.7359999999999999E-2</v>
      </c>
      <c r="BW55" s="45">
        <v>2.7359999999999999E-2</v>
      </c>
      <c r="BX55" s="45">
        <v>2.7359999999999999E-2</v>
      </c>
      <c r="BY55" s="45">
        <v>4.6929999999999999E-2</v>
      </c>
      <c r="BZ55" s="45">
        <v>4.6929999999999999E-2</v>
      </c>
      <c r="CA55" s="45">
        <v>4.6929999999999999E-2</v>
      </c>
      <c r="CB55" s="45">
        <v>4.6929999999999999E-2</v>
      </c>
      <c r="CC55" s="45">
        <v>4.6929999999999999E-2</v>
      </c>
      <c r="CD55" s="45">
        <v>7.868E-2</v>
      </c>
      <c r="CE55" s="45">
        <v>7.868E-2</v>
      </c>
      <c r="CF55" s="45">
        <v>7.868E-2</v>
      </c>
      <c r="CG55" s="45">
        <v>7.868E-2</v>
      </c>
      <c r="CH55" s="45">
        <v>7.868E-2</v>
      </c>
      <c r="CI55" s="45">
        <v>0.12853999999999999</v>
      </c>
      <c r="CJ55" s="45">
        <v>0.12853999999999999</v>
      </c>
      <c r="CK55" s="45">
        <v>0.12853999999999999</v>
      </c>
      <c r="CL55" s="45">
        <v>0.12853999999999999</v>
      </c>
      <c r="CM55" s="45">
        <v>0.12853999999999999</v>
      </c>
      <c r="CN55" s="45">
        <v>0.20463000000000001</v>
      </c>
      <c r="CO55" s="45">
        <v>0.20463000000000001</v>
      </c>
      <c r="CP55" s="45">
        <v>0.20463000000000001</v>
      </c>
      <c r="CQ55" s="45">
        <v>0.20463000000000001</v>
      </c>
      <c r="CR55" s="45">
        <v>0.20463000000000001</v>
      </c>
      <c r="CS55" s="45">
        <v>0.31744</v>
      </c>
      <c r="CT55" s="45">
        <v>0.31744</v>
      </c>
      <c r="CU55" s="45">
        <v>0.31744</v>
      </c>
      <c r="CV55" s="45">
        <v>0.31744</v>
      </c>
      <c r="CW55" s="45">
        <v>0.31744</v>
      </c>
      <c r="CX55" s="45">
        <v>1</v>
      </c>
    </row>
    <row r="56" spans="1:102" ht="14.25" customHeight="1" x14ac:dyDescent="0.3">
      <c r="A56" s="45" t="s">
        <v>230</v>
      </c>
      <c r="B56" s="45">
        <v>8.7040000000000006E-2</v>
      </c>
      <c r="C56" s="45">
        <v>1.6310000000000002E-2</v>
      </c>
      <c r="D56" s="45">
        <v>1.6310000000000002E-2</v>
      </c>
      <c r="E56" s="45">
        <v>1.6310000000000002E-2</v>
      </c>
      <c r="F56" s="45">
        <v>1.6310000000000002E-2</v>
      </c>
      <c r="G56" s="45">
        <v>3.0999999999999999E-3</v>
      </c>
      <c r="H56" s="45">
        <v>3.0999999999999999E-3</v>
      </c>
      <c r="I56" s="45">
        <v>3.0999999999999999E-3</v>
      </c>
      <c r="J56" s="45">
        <v>3.0999999999999999E-3</v>
      </c>
      <c r="K56" s="45">
        <v>3.0999999999999999E-3</v>
      </c>
      <c r="L56" s="45">
        <v>1.8699999999999999E-3</v>
      </c>
      <c r="M56" s="45">
        <v>1.8699999999999999E-3</v>
      </c>
      <c r="N56" s="45">
        <v>1.8699999999999999E-3</v>
      </c>
      <c r="O56" s="45">
        <v>1.8699999999999999E-3</v>
      </c>
      <c r="P56" s="45">
        <v>1.8699999999999999E-3</v>
      </c>
      <c r="Q56" s="45">
        <v>2.9099999999999998E-3</v>
      </c>
      <c r="R56" s="45">
        <v>2.9099999999999998E-3</v>
      </c>
      <c r="S56" s="45">
        <v>2.9099999999999998E-3</v>
      </c>
      <c r="T56" s="45">
        <v>2.9099999999999998E-3</v>
      </c>
      <c r="U56" s="45">
        <v>2.9099999999999998E-3</v>
      </c>
      <c r="V56" s="45">
        <v>5.8300000000000001E-3</v>
      </c>
      <c r="W56" s="45">
        <v>5.8300000000000001E-3</v>
      </c>
      <c r="X56" s="45">
        <v>5.8300000000000001E-3</v>
      </c>
      <c r="Y56" s="45">
        <v>5.8300000000000001E-3</v>
      </c>
      <c r="Z56" s="45">
        <v>5.8300000000000001E-3</v>
      </c>
      <c r="AA56" s="45">
        <v>8.8100000000000001E-3</v>
      </c>
      <c r="AB56" s="45">
        <v>8.8100000000000001E-3</v>
      </c>
      <c r="AC56" s="45">
        <v>8.8100000000000001E-3</v>
      </c>
      <c r="AD56" s="45">
        <v>8.8100000000000001E-3</v>
      </c>
      <c r="AE56" s="45">
        <v>8.8100000000000001E-3</v>
      </c>
      <c r="AF56" s="45">
        <v>1.017E-2</v>
      </c>
      <c r="AG56" s="45">
        <v>1.017E-2</v>
      </c>
      <c r="AH56" s="45">
        <v>1.017E-2</v>
      </c>
      <c r="AI56" s="45">
        <v>1.017E-2</v>
      </c>
      <c r="AJ56" s="45">
        <v>1.017E-2</v>
      </c>
      <c r="AK56" s="45">
        <v>8.9899999999999997E-3</v>
      </c>
      <c r="AL56" s="45">
        <v>8.9899999999999997E-3</v>
      </c>
      <c r="AM56" s="45">
        <v>8.9899999999999997E-3</v>
      </c>
      <c r="AN56" s="45">
        <v>8.9899999999999997E-3</v>
      </c>
      <c r="AO56" s="45">
        <v>8.9899999999999997E-3</v>
      </c>
      <c r="AP56" s="45">
        <v>8.7799999999999996E-3</v>
      </c>
      <c r="AQ56" s="45">
        <v>8.7799999999999996E-3</v>
      </c>
      <c r="AR56" s="45">
        <v>8.7799999999999996E-3</v>
      </c>
      <c r="AS56" s="45">
        <v>8.7799999999999996E-3</v>
      </c>
      <c r="AT56" s="45">
        <v>8.7799999999999996E-3</v>
      </c>
      <c r="AU56" s="45">
        <v>1.004E-2</v>
      </c>
      <c r="AV56" s="45">
        <v>1.004E-2</v>
      </c>
      <c r="AW56" s="45">
        <v>1.004E-2</v>
      </c>
      <c r="AX56" s="45">
        <v>1.004E-2</v>
      </c>
      <c r="AY56" s="45">
        <v>1.004E-2</v>
      </c>
      <c r="AZ56" s="45">
        <v>1.324E-2</v>
      </c>
      <c r="BA56" s="45">
        <v>1.324E-2</v>
      </c>
      <c r="BB56" s="45">
        <v>1.324E-2</v>
      </c>
      <c r="BC56" s="45">
        <v>1.324E-2</v>
      </c>
      <c r="BD56" s="45">
        <v>1.324E-2</v>
      </c>
      <c r="BE56" s="45">
        <v>1.899E-2</v>
      </c>
      <c r="BF56" s="45">
        <v>1.899E-2</v>
      </c>
      <c r="BG56" s="45">
        <v>1.899E-2</v>
      </c>
      <c r="BH56" s="45">
        <v>1.899E-2</v>
      </c>
      <c r="BI56" s="45">
        <v>1.899E-2</v>
      </c>
      <c r="BJ56" s="45">
        <v>2.5870000000000001E-2</v>
      </c>
      <c r="BK56" s="45">
        <v>2.5870000000000001E-2</v>
      </c>
      <c r="BL56" s="45">
        <v>2.5870000000000001E-2</v>
      </c>
      <c r="BM56" s="45">
        <v>2.5870000000000001E-2</v>
      </c>
      <c r="BN56" s="45">
        <v>2.5870000000000001E-2</v>
      </c>
      <c r="BO56" s="45">
        <v>3.9600000000000003E-2</v>
      </c>
      <c r="BP56" s="45">
        <v>3.9600000000000003E-2</v>
      </c>
      <c r="BQ56" s="45">
        <v>3.9600000000000003E-2</v>
      </c>
      <c r="BR56" s="45">
        <v>3.9600000000000003E-2</v>
      </c>
      <c r="BS56" s="45">
        <v>3.9600000000000003E-2</v>
      </c>
      <c r="BT56" s="45">
        <v>6.2120000000000002E-2</v>
      </c>
      <c r="BU56" s="45">
        <v>6.2120000000000002E-2</v>
      </c>
      <c r="BV56" s="45">
        <v>6.2120000000000002E-2</v>
      </c>
      <c r="BW56" s="45">
        <v>6.2120000000000002E-2</v>
      </c>
      <c r="BX56" s="45">
        <v>6.2120000000000002E-2</v>
      </c>
      <c r="BY56" s="45">
        <v>9.5680000000000001E-2</v>
      </c>
      <c r="BZ56" s="45">
        <v>9.5680000000000001E-2</v>
      </c>
      <c r="CA56" s="45">
        <v>9.5680000000000001E-2</v>
      </c>
      <c r="CB56" s="45">
        <v>9.5680000000000001E-2</v>
      </c>
      <c r="CC56" s="45">
        <v>9.5680000000000001E-2</v>
      </c>
      <c r="CD56" s="45">
        <v>0.14476</v>
      </c>
      <c r="CE56" s="45">
        <v>0.14476</v>
      </c>
      <c r="CF56" s="45">
        <v>0.14476</v>
      </c>
      <c r="CG56" s="45">
        <v>0.14476</v>
      </c>
      <c r="CH56" s="45">
        <v>0.14476</v>
      </c>
      <c r="CI56" s="45">
        <v>0.21295</v>
      </c>
      <c r="CJ56" s="45">
        <v>0.21295</v>
      </c>
      <c r="CK56" s="45">
        <v>0.21295</v>
      </c>
      <c r="CL56" s="45">
        <v>0.21295</v>
      </c>
      <c r="CM56" s="45">
        <v>0.21295</v>
      </c>
      <c r="CN56" s="45">
        <v>0.30473</v>
      </c>
      <c r="CO56" s="45">
        <v>0.30473</v>
      </c>
      <c r="CP56" s="45">
        <v>0.30473</v>
      </c>
      <c r="CQ56" s="45">
        <v>0.30473</v>
      </c>
      <c r="CR56" s="45">
        <v>0.30473</v>
      </c>
      <c r="CS56" s="45">
        <v>0.42410999999999999</v>
      </c>
      <c r="CT56" s="45">
        <v>0.42410999999999999</v>
      </c>
      <c r="CU56" s="45">
        <v>0.42410999999999999</v>
      </c>
      <c r="CV56" s="45">
        <v>0.42410999999999999</v>
      </c>
      <c r="CW56" s="45">
        <v>0.42410999999999999</v>
      </c>
      <c r="CX56" s="45">
        <v>1</v>
      </c>
    </row>
    <row r="57" spans="1:102" ht="14.25" customHeight="1" x14ac:dyDescent="0.3">
      <c r="A57" s="45" t="s">
        <v>232</v>
      </c>
      <c r="B57" s="45">
        <v>3.5029999999999999E-2</v>
      </c>
      <c r="C57" s="45">
        <v>4.2599999999999999E-3</v>
      </c>
      <c r="D57" s="45">
        <v>4.2599999999999999E-3</v>
      </c>
      <c r="E57" s="45">
        <v>4.2599999999999999E-3</v>
      </c>
      <c r="F57" s="45">
        <v>4.2599999999999999E-3</v>
      </c>
      <c r="G57" s="45">
        <v>9.5E-4</v>
      </c>
      <c r="H57" s="45">
        <v>9.5E-4</v>
      </c>
      <c r="I57" s="45">
        <v>9.5E-4</v>
      </c>
      <c r="J57" s="45">
        <v>9.5E-4</v>
      </c>
      <c r="K57" s="45">
        <v>9.5E-4</v>
      </c>
      <c r="L57" s="45">
        <v>7.2000000000000005E-4</v>
      </c>
      <c r="M57" s="45">
        <v>7.2000000000000005E-4</v>
      </c>
      <c r="N57" s="45">
        <v>7.2000000000000005E-4</v>
      </c>
      <c r="O57" s="45">
        <v>7.2000000000000005E-4</v>
      </c>
      <c r="P57" s="45">
        <v>7.2000000000000005E-4</v>
      </c>
      <c r="Q57" s="45">
        <v>9.7000000000000005E-4</v>
      </c>
      <c r="R57" s="45">
        <v>9.7000000000000005E-4</v>
      </c>
      <c r="S57" s="45">
        <v>9.7000000000000005E-4</v>
      </c>
      <c r="T57" s="45">
        <v>9.7000000000000005E-4</v>
      </c>
      <c r="U57" s="45">
        <v>9.7000000000000005E-4</v>
      </c>
      <c r="V57" s="45">
        <v>1.39E-3</v>
      </c>
      <c r="W57" s="45">
        <v>1.39E-3</v>
      </c>
      <c r="X57" s="45">
        <v>1.39E-3</v>
      </c>
      <c r="Y57" s="45">
        <v>1.39E-3</v>
      </c>
      <c r="Z57" s="45">
        <v>1.39E-3</v>
      </c>
      <c r="AA57" s="45">
        <v>1.9599999999999999E-3</v>
      </c>
      <c r="AB57" s="45">
        <v>1.9599999999999999E-3</v>
      </c>
      <c r="AC57" s="45">
        <v>1.9599999999999999E-3</v>
      </c>
      <c r="AD57" s="45">
        <v>1.9599999999999999E-3</v>
      </c>
      <c r="AE57" s="45">
        <v>1.9599999999999999E-3</v>
      </c>
      <c r="AF57" s="45">
        <v>2.6700000000000001E-3</v>
      </c>
      <c r="AG57" s="45">
        <v>2.6700000000000001E-3</v>
      </c>
      <c r="AH57" s="45">
        <v>2.6700000000000001E-3</v>
      </c>
      <c r="AI57" s="45">
        <v>2.6700000000000001E-3</v>
      </c>
      <c r="AJ57" s="45">
        <v>2.6700000000000001E-3</v>
      </c>
      <c r="AK57" s="45">
        <v>3.5200000000000001E-3</v>
      </c>
      <c r="AL57" s="45">
        <v>3.5200000000000001E-3</v>
      </c>
      <c r="AM57" s="45">
        <v>3.5200000000000001E-3</v>
      </c>
      <c r="AN57" s="45">
        <v>3.5200000000000001E-3</v>
      </c>
      <c r="AO57" s="45">
        <v>3.5200000000000001E-3</v>
      </c>
      <c r="AP57" s="45">
        <v>4.5500000000000002E-3</v>
      </c>
      <c r="AQ57" s="45">
        <v>4.5500000000000002E-3</v>
      </c>
      <c r="AR57" s="45">
        <v>4.5500000000000002E-3</v>
      </c>
      <c r="AS57" s="45">
        <v>4.5500000000000002E-3</v>
      </c>
      <c r="AT57" s="45">
        <v>4.5500000000000002E-3</v>
      </c>
      <c r="AU57" s="45">
        <v>5.7499999999999999E-3</v>
      </c>
      <c r="AV57" s="45">
        <v>5.7499999999999999E-3</v>
      </c>
      <c r="AW57" s="45">
        <v>5.7499999999999999E-3</v>
      </c>
      <c r="AX57" s="45">
        <v>5.7499999999999999E-3</v>
      </c>
      <c r="AY57" s="45">
        <v>5.7499999999999999E-3</v>
      </c>
      <c r="AZ57" s="45">
        <v>7.6499999999999997E-3</v>
      </c>
      <c r="BA57" s="45">
        <v>7.6499999999999997E-3</v>
      </c>
      <c r="BB57" s="45">
        <v>7.6499999999999997E-3</v>
      </c>
      <c r="BC57" s="45">
        <v>7.6499999999999997E-3</v>
      </c>
      <c r="BD57" s="45">
        <v>7.6499999999999997E-3</v>
      </c>
      <c r="BE57" s="45">
        <v>1.108E-2</v>
      </c>
      <c r="BF57" s="45">
        <v>1.108E-2</v>
      </c>
      <c r="BG57" s="45">
        <v>1.108E-2</v>
      </c>
      <c r="BH57" s="45">
        <v>1.108E-2</v>
      </c>
      <c r="BI57" s="45">
        <v>1.108E-2</v>
      </c>
      <c r="BJ57" s="45">
        <v>1.651E-2</v>
      </c>
      <c r="BK57" s="45">
        <v>1.651E-2</v>
      </c>
      <c r="BL57" s="45">
        <v>1.651E-2</v>
      </c>
      <c r="BM57" s="45">
        <v>1.651E-2</v>
      </c>
      <c r="BN57" s="45">
        <v>1.651E-2</v>
      </c>
      <c r="BO57" s="45">
        <v>2.6859999999999998E-2</v>
      </c>
      <c r="BP57" s="45">
        <v>2.6859999999999998E-2</v>
      </c>
      <c r="BQ57" s="45">
        <v>2.6859999999999998E-2</v>
      </c>
      <c r="BR57" s="45">
        <v>2.6859999999999998E-2</v>
      </c>
      <c r="BS57" s="45">
        <v>2.6859999999999998E-2</v>
      </c>
      <c r="BT57" s="45">
        <v>4.5319999999999999E-2</v>
      </c>
      <c r="BU57" s="45">
        <v>4.5319999999999999E-2</v>
      </c>
      <c r="BV57" s="45">
        <v>4.5319999999999999E-2</v>
      </c>
      <c r="BW57" s="45">
        <v>4.5319999999999999E-2</v>
      </c>
      <c r="BX57" s="45">
        <v>4.5319999999999999E-2</v>
      </c>
      <c r="BY57" s="45">
        <v>7.5889999999999999E-2</v>
      </c>
      <c r="BZ57" s="45">
        <v>7.5889999999999999E-2</v>
      </c>
      <c r="CA57" s="45">
        <v>7.5889999999999999E-2</v>
      </c>
      <c r="CB57" s="45">
        <v>7.5889999999999999E-2</v>
      </c>
      <c r="CC57" s="45">
        <v>7.5889999999999999E-2</v>
      </c>
      <c r="CD57" s="45">
        <v>0.12418999999999999</v>
      </c>
      <c r="CE57" s="45">
        <v>0.12418999999999999</v>
      </c>
      <c r="CF57" s="45">
        <v>0.12418999999999999</v>
      </c>
      <c r="CG57" s="45">
        <v>0.12418999999999999</v>
      </c>
      <c r="CH57" s="45">
        <v>0.12418999999999999</v>
      </c>
      <c r="CI57" s="45">
        <v>0.19422</v>
      </c>
      <c r="CJ57" s="45">
        <v>0.19422</v>
      </c>
      <c r="CK57" s="45">
        <v>0.19422</v>
      </c>
      <c r="CL57" s="45">
        <v>0.19422</v>
      </c>
      <c r="CM57" s="45">
        <v>0.19422</v>
      </c>
      <c r="CN57" s="45">
        <v>0.29017999999999999</v>
      </c>
      <c r="CO57" s="45">
        <v>0.29017999999999999</v>
      </c>
      <c r="CP57" s="45">
        <v>0.29017999999999999</v>
      </c>
      <c r="CQ57" s="45">
        <v>0.29017999999999999</v>
      </c>
      <c r="CR57" s="45">
        <v>0.29017999999999999</v>
      </c>
      <c r="CS57" s="45">
        <v>0.41421000000000002</v>
      </c>
      <c r="CT57" s="45">
        <v>0.41421000000000002</v>
      </c>
      <c r="CU57" s="45">
        <v>0.41421000000000002</v>
      </c>
      <c r="CV57" s="45">
        <v>0.41421000000000002</v>
      </c>
      <c r="CW57" s="45">
        <v>0.41421000000000002</v>
      </c>
      <c r="CX57" s="45">
        <v>1</v>
      </c>
    </row>
    <row r="58" spans="1:102" ht="14.25" customHeight="1" x14ac:dyDescent="0.3">
      <c r="A58" s="45" t="s">
        <v>234</v>
      </c>
      <c r="B58" s="45">
        <v>2.98E-3</v>
      </c>
      <c r="C58" s="45">
        <v>2.4000000000000001E-4</v>
      </c>
      <c r="D58" s="45">
        <v>2.4000000000000001E-4</v>
      </c>
      <c r="E58" s="45">
        <v>2.4000000000000001E-4</v>
      </c>
      <c r="F58" s="45">
        <v>2.4000000000000001E-4</v>
      </c>
      <c r="G58" s="45">
        <v>2.5999999999999998E-4</v>
      </c>
      <c r="H58" s="45">
        <v>2.5999999999999998E-4</v>
      </c>
      <c r="I58" s="45">
        <v>2.5999999999999998E-4</v>
      </c>
      <c r="J58" s="45">
        <v>2.5999999999999998E-4</v>
      </c>
      <c r="K58" s="45">
        <v>2.5999999999999998E-4</v>
      </c>
      <c r="L58" s="45">
        <v>3.0000000000000001E-5</v>
      </c>
      <c r="M58" s="45">
        <v>3.0000000000000001E-5</v>
      </c>
      <c r="N58" s="45">
        <v>3.0000000000000001E-5</v>
      </c>
      <c r="O58" s="45">
        <v>3.0000000000000001E-5</v>
      </c>
      <c r="P58" s="45">
        <v>3.0000000000000001E-5</v>
      </c>
      <c r="Q58" s="45">
        <v>1.7000000000000001E-4</v>
      </c>
      <c r="R58" s="45">
        <v>1.7000000000000001E-4</v>
      </c>
      <c r="S58" s="45">
        <v>1.7000000000000001E-4</v>
      </c>
      <c r="T58" s="45">
        <v>1.7000000000000001E-4</v>
      </c>
      <c r="U58" s="45">
        <v>1.7000000000000001E-4</v>
      </c>
      <c r="V58" s="45">
        <v>5.5000000000000003E-4</v>
      </c>
      <c r="W58" s="45">
        <v>5.5000000000000003E-4</v>
      </c>
      <c r="X58" s="45">
        <v>5.5000000000000003E-4</v>
      </c>
      <c r="Y58" s="45">
        <v>5.5000000000000003E-4</v>
      </c>
      <c r="Z58" s="45">
        <v>5.5000000000000003E-4</v>
      </c>
      <c r="AA58" s="45">
        <v>5.0000000000000001E-4</v>
      </c>
      <c r="AB58" s="45">
        <v>5.0000000000000001E-4</v>
      </c>
      <c r="AC58" s="45">
        <v>5.0000000000000001E-4</v>
      </c>
      <c r="AD58" s="45">
        <v>5.0000000000000001E-4</v>
      </c>
      <c r="AE58" s="45">
        <v>5.0000000000000001E-4</v>
      </c>
      <c r="AF58" s="45">
        <v>4.2999999999999999E-4</v>
      </c>
      <c r="AG58" s="45">
        <v>4.2999999999999999E-4</v>
      </c>
      <c r="AH58" s="45">
        <v>4.2999999999999999E-4</v>
      </c>
      <c r="AI58" s="45">
        <v>4.2999999999999999E-4</v>
      </c>
      <c r="AJ58" s="45">
        <v>4.2999999999999999E-4</v>
      </c>
      <c r="AK58" s="45">
        <v>1.1299999999999999E-3</v>
      </c>
      <c r="AL58" s="45">
        <v>1.1299999999999999E-3</v>
      </c>
      <c r="AM58" s="45">
        <v>1.1299999999999999E-3</v>
      </c>
      <c r="AN58" s="45">
        <v>1.1299999999999999E-3</v>
      </c>
      <c r="AO58" s="45">
        <v>1.1299999999999999E-3</v>
      </c>
      <c r="AP58" s="45">
        <v>1.3799999999999999E-3</v>
      </c>
      <c r="AQ58" s="45">
        <v>1.3799999999999999E-3</v>
      </c>
      <c r="AR58" s="45">
        <v>1.3799999999999999E-3</v>
      </c>
      <c r="AS58" s="45">
        <v>1.3799999999999999E-3</v>
      </c>
      <c r="AT58" s="45">
        <v>1.3799999999999999E-3</v>
      </c>
      <c r="AU58" s="45">
        <v>2.4499999999999999E-3</v>
      </c>
      <c r="AV58" s="45">
        <v>2.4499999999999999E-3</v>
      </c>
      <c r="AW58" s="45">
        <v>2.4499999999999999E-3</v>
      </c>
      <c r="AX58" s="45">
        <v>2.4499999999999999E-3</v>
      </c>
      <c r="AY58" s="45">
        <v>2.4499999999999999E-3</v>
      </c>
      <c r="AZ58" s="45">
        <v>3.6700000000000001E-3</v>
      </c>
      <c r="BA58" s="45">
        <v>3.6700000000000001E-3</v>
      </c>
      <c r="BB58" s="45">
        <v>3.6700000000000001E-3</v>
      </c>
      <c r="BC58" s="45">
        <v>3.6700000000000001E-3</v>
      </c>
      <c r="BD58" s="45">
        <v>3.6700000000000001E-3</v>
      </c>
      <c r="BE58" s="45">
        <v>5.6600000000000001E-3</v>
      </c>
      <c r="BF58" s="45">
        <v>5.6600000000000001E-3</v>
      </c>
      <c r="BG58" s="45">
        <v>5.6600000000000001E-3</v>
      </c>
      <c r="BH58" s="45">
        <v>5.6600000000000001E-3</v>
      </c>
      <c r="BI58" s="45">
        <v>5.6600000000000001E-3</v>
      </c>
      <c r="BJ58" s="45">
        <v>8.5699999999999995E-3</v>
      </c>
      <c r="BK58" s="45">
        <v>8.5699999999999995E-3</v>
      </c>
      <c r="BL58" s="45">
        <v>8.5699999999999995E-3</v>
      </c>
      <c r="BM58" s="45">
        <v>8.5699999999999995E-3</v>
      </c>
      <c r="BN58" s="45">
        <v>8.5699999999999995E-3</v>
      </c>
      <c r="BO58" s="45">
        <v>1.238E-2</v>
      </c>
      <c r="BP58" s="45">
        <v>1.238E-2</v>
      </c>
      <c r="BQ58" s="45">
        <v>1.238E-2</v>
      </c>
      <c r="BR58" s="45">
        <v>1.238E-2</v>
      </c>
      <c r="BS58" s="45">
        <v>1.238E-2</v>
      </c>
      <c r="BT58" s="45">
        <v>2.1049999999999999E-2</v>
      </c>
      <c r="BU58" s="45">
        <v>2.1049999999999999E-2</v>
      </c>
      <c r="BV58" s="45">
        <v>2.1049999999999999E-2</v>
      </c>
      <c r="BW58" s="45">
        <v>2.1049999999999999E-2</v>
      </c>
      <c r="BX58" s="45">
        <v>2.1049999999999999E-2</v>
      </c>
      <c r="BY58" s="45">
        <v>3.823E-2</v>
      </c>
      <c r="BZ58" s="45">
        <v>3.823E-2</v>
      </c>
      <c r="CA58" s="45">
        <v>3.823E-2</v>
      </c>
      <c r="CB58" s="45">
        <v>3.823E-2</v>
      </c>
      <c r="CC58" s="45">
        <v>3.823E-2</v>
      </c>
      <c r="CD58" s="45">
        <v>7.0940000000000003E-2</v>
      </c>
      <c r="CE58" s="45">
        <v>7.0940000000000003E-2</v>
      </c>
      <c r="CF58" s="45">
        <v>7.0940000000000003E-2</v>
      </c>
      <c r="CG58" s="45">
        <v>7.0940000000000003E-2</v>
      </c>
      <c r="CH58" s="45">
        <v>7.0940000000000003E-2</v>
      </c>
      <c r="CI58" s="45">
        <v>0.12476</v>
      </c>
      <c r="CJ58" s="45">
        <v>0.12476</v>
      </c>
      <c r="CK58" s="45">
        <v>0.12476</v>
      </c>
      <c r="CL58" s="45">
        <v>0.12476</v>
      </c>
      <c r="CM58" s="45">
        <v>0.12476</v>
      </c>
      <c r="CN58" s="45">
        <v>0.20796000000000001</v>
      </c>
      <c r="CO58" s="45">
        <v>0.20796000000000001</v>
      </c>
      <c r="CP58" s="45">
        <v>0.20796000000000001</v>
      </c>
      <c r="CQ58" s="45">
        <v>0.20796000000000001</v>
      </c>
      <c r="CR58" s="45">
        <v>0.20796000000000001</v>
      </c>
      <c r="CS58" s="45">
        <v>0.32856000000000002</v>
      </c>
      <c r="CT58" s="45">
        <v>0.32856000000000002</v>
      </c>
      <c r="CU58" s="45">
        <v>0.32856000000000002</v>
      </c>
      <c r="CV58" s="45">
        <v>0.32856000000000002</v>
      </c>
      <c r="CW58" s="45">
        <v>0.32856000000000002</v>
      </c>
      <c r="CX58" s="45">
        <v>1</v>
      </c>
    </row>
    <row r="59" spans="1:102" ht="14.25" customHeight="1" x14ac:dyDescent="0.3">
      <c r="A59" s="45" t="s">
        <v>236</v>
      </c>
      <c r="B59" s="45">
        <v>6.062E-2</v>
      </c>
      <c r="C59" s="45">
        <v>1.042E-2</v>
      </c>
      <c r="D59" s="45">
        <v>1.042E-2</v>
      </c>
      <c r="E59" s="45">
        <v>1.042E-2</v>
      </c>
      <c r="F59" s="45">
        <v>1.042E-2</v>
      </c>
      <c r="G59" s="45">
        <v>2.7499999999999998E-3</v>
      </c>
      <c r="H59" s="45">
        <v>2.7499999999999998E-3</v>
      </c>
      <c r="I59" s="45">
        <v>2.7499999999999998E-3</v>
      </c>
      <c r="J59" s="45">
        <v>2.7499999999999998E-3</v>
      </c>
      <c r="K59" s="45">
        <v>2.7499999999999998E-3</v>
      </c>
      <c r="L59" s="45">
        <v>2.1700000000000001E-3</v>
      </c>
      <c r="M59" s="45">
        <v>2.1700000000000001E-3</v>
      </c>
      <c r="N59" s="45">
        <v>2.1700000000000001E-3</v>
      </c>
      <c r="O59" s="45">
        <v>2.1700000000000001E-3</v>
      </c>
      <c r="P59" s="45">
        <v>2.1700000000000001E-3</v>
      </c>
      <c r="Q59" s="45">
        <v>3.46E-3</v>
      </c>
      <c r="R59" s="45">
        <v>3.46E-3</v>
      </c>
      <c r="S59" s="45">
        <v>3.46E-3</v>
      </c>
      <c r="T59" s="45">
        <v>3.46E-3</v>
      </c>
      <c r="U59" s="45">
        <v>3.46E-3</v>
      </c>
      <c r="V59" s="45">
        <v>4.7699999999999999E-3</v>
      </c>
      <c r="W59" s="45">
        <v>4.7699999999999999E-3</v>
      </c>
      <c r="X59" s="45">
        <v>4.7699999999999999E-3</v>
      </c>
      <c r="Y59" s="45">
        <v>4.7699999999999999E-3</v>
      </c>
      <c r="Z59" s="45">
        <v>4.7699999999999999E-3</v>
      </c>
      <c r="AA59" s="45">
        <v>5.8100000000000001E-3</v>
      </c>
      <c r="AB59" s="45">
        <v>5.8100000000000001E-3</v>
      </c>
      <c r="AC59" s="45">
        <v>5.8100000000000001E-3</v>
      </c>
      <c r="AD59" s="45">
        <v>5.8100000000000001E-3</v>
      </c>
      <c r="AE59" s="45">
        <v>5.8100000000000001E-3</v>
      </c>
      <c r="AF59" s="45">
        <v>7.5700000000000003E-3</v>
      </c>
      <c r="AG59" s="45">
        <v>7.5700000000000003E-3</v>
      </c>
      <c r="AH59" s="45">
        <v>7.5700000000000003E-3</v>
      </c>
      <c r="AI59" s="45">
        <v>7.5700000000000003E-3</v>
      </c>
      <c r="AJ59" s="45">
        <v>7.5700000000000003E-3</v>
      </c>
      <c r="AK59" s="45">
        <v>9.4199999999999996E-3</v>
      </c>
      <c r="AL59" s="45">
        <v>9.4199999999999996E-3</v>
      </c>
      <c r="AM59" s="45">
        <v>9.4199999999999996E-3</v>
      </c>
      <c r="AN59" s="45">
        <v>9.4199999999999996E-3</v>
      </c>
      <c r="AO59" s="45">
        <v>9.4199999999999996E-3</v>
      </c>
      <c r="AP59" s="45">
        <v>1.1259999999999999E-2</v>
      </c>
      <c r="AQ59" s="45">
        <v>1.1259999999999999E-2</v>
      </c>
      <c r="AR59" s="45">
        <v>1.1259999999999999E-2</v>
      </c>
      <c r="AS59" s="45">
        <v>1.1259999999999999E-2</v>
      </c>
      <c r="AT59" s="45">
        <v>1.1259999999999999E-2</v>
      </c>
      <c r="AU59" s="45">
        <v>1.341E-2</v>
      </c>
      <c r="AV59" s="45">
        <v>1.341E-2</v>
      </c>
      <c r="AW59" s="45">
        <v>1.341E-2</v>
      </c>
      <c r="AX59" s="45">
        <v>1.341E-2</v>
      </c>
      <c r="AY59" s="45">
        <v>1.341E-2</v>
      </c>
      <c r="AZ59" s="45">
        <v>1.6979999999999999E-2</v>
      </c>
      <c r="BA59" s="45">
        <v>1.6979999999999999E-2</v>
      </c>
      <c r="BB59" s="45">
        <v>1.6979999999999999E-2</v>
      </c>
      <c r="BC59" s="45">
        <v>1.6979999999999999E-2</v>
      </c>
      <c r="BD59" s="45">
        <v>1.6979999999999999E-2</v>
      </c>
      <c r="BE59" s="45">
        <v>2.249E-2</v>
      </c>
      <c r="BF59" s="45">
        <v>2.249E-2</v>
      </c>
      <c r="BG59" s="45">
        <v>2.249E-2</v>
      </c>
      <c r="BH59" s="45">
        <v>2.249E-2</v>
      </c>
      <c r="BI59" s="45">
        <v>2.249E-2</v>
      </c>
      <c r="BJ59" s="45">
        <v>2.9149999999999999E-2</v>
      </c>
      <c r="BK59" s="45">
        <v>2.9149999999999999E-2</v>
      </c>
      <c r="BL59" s="45">
        <v>2.9149999999999999E-2</v>
      </c>
      <c r="BM59" s="45">
        <v>2.9149999999999999E-2</v>
      </c>
      <c r="BN59" s="45">
        <v>2.9149999999999999E-2</v>
      </c>
      <c r="BO59" s="45">
        <v>4.2000000000000003E-2</v>
      </c>
      <c r="BP59" s="45">
        <v>4.2000000000000003E-2</v>
      </c>
      <c r="BQ59" s="45">
        <v>4.2000000000000003E-2</v>
      </c>
      <c r="BR59" s="45">
        <v>4.2000000000000003E-2</v>
      </c>
      <c r="BS59" s="45">
        <v>4.2000000000000003E-2</v>
      </c>
      <c r="BT59" s="45">
        <v>6.293E-2</v>
      </c>
      <c r="BU59" s="45">
        <v>6.293E-2</v>
      </c>
      <c r="BV59" s="45">
        <v>6.293E-2</v>
      </c>
      <c r="BW59" s="45">
        <v>6.293E-2</v>
      </c>
      <c r="BX59" s="45">
        <v>6.293E-2</v>
      </c>
      <c r="BY59" s="45">
        <v>9.3659999999999993E-2</v>
      </c>
      <c r="BZ59" s="45">
        <v>9.3659999999999993E-2</v>
      </c>
      <c r="CA59" s="45">
        <v>9.3659999999999993E-2</v>
      </c>
      <c r="CB59" s="45">
        <v>9.3659999999999993E-2</v>
      </c>
      <c r="CC59" s="45">
        <v>9.3659999999999993E-2</v>
      </c>
      <c r="CD59" s="45">
        <v>0.14158000000000001</v>
      </c>
      <c r="CE59" s="45">
        <v>0.14158000000000001</v>
      </c>
      <c r="CF59" s="45">
        <v>0.14158000000000001</v>
      </c>
      <c r="CG59" s="45">
        <v>0.14158000000000001</v>
      </c>
      <c r="CH59" s="45">
        <v>0.14158000000000001</v>
      </c>
      <c r="CI59" s="45">
        <v>0.20849999999999999</v>
      </c>
      <c r="CJ59" s="45">
        <v>0.20849999999999999</v>
      </c>
      <c r="CK59" s="45">
        <v>0.20849999999999999</v>
      </c>
      <c r="CL59" s="45">
        <v>0.20849999999999999</v>
      </c>
      <c r="CM59" s="45">
        <v>0.20849999999999999</v>
      </c>
      <c r="CN59" s="45">
        <v>0.29909999999999998</v>
      </c>
      <c r="CO59" s="45">
        <v>0.29909999999999998</v>
      </c>
      <c r="CP59" s="45">
        <v>0.29909999999999998</v>
      </c>
      <c r="CQ59" s="45">
        <v>0.29909999999999998</v>
      </c>
      <c r="CR59" s="45">
        <v>0.29909999999999998</v>
      </c>
      <c r="CS59" s="45">
        <v>0.41787999999999997</v>
      </c>
      <c r="CT59" s="45">
        <v>0.41787999999999997</v>
      </c>
      <c r="CU59" s="45">
        <v>0.41787999999999997</v>
      </c>
      <c r="CV59" s="45">
        <v>0.41787999999999997</v>
      </c>
      <c r="CW59" s="45">
        <v>0.41787999999999997</v>
      </c>
      <c r="CX59" s="45">
        <v>1</v>
      </c>
    </row>
    <row r="60" spans="1:102" ht="14.25" customHeight="1" x14ac:dyDescent="0.3">
      <c r="A60" s="45" t="s">
        <v>238</v>
      </c>
      <c r="B60" s="45">
        <v>1.387E-2</v>
      </c>
      <c r="C60" s="45">
        <v>3.6999999999999999E-4</v>
      </c>
      <c r="D60" s="45">
        <v>3.6999999999999999E-4</v>
      </c>
      <c r="E60" s="45">
        <v>3.6999999999999999E-4</v>
      </c>
      <c r="F60" s="45">
        <v>3.6999999999999999E-4</v>
      </c>
      <c r="G60" s="45">
        <v>4.0000000000000002E-4</v>
      </c>
      <c r="H60" s="45">
        <v>4.0000000000000002E-4</v>
      </c>
      <c r="I60" s="45">
        <v>4.0000000000000002E-4</v>
      </c>
      <c r="J60" s="45">
        <v>4.0000000000000002E-4</v>
      </c>
      <c r="K60" s="45">
        <v>4.0000000000000002E-4</v>
      </c>
      <c r="L60" s="45">
        <v>3.8999999999999999E-4</v>
      </c>
      <c r="M60" s="45">
        <v>3.8999999999999999E-4</v>
      </c>
      <c r="N60" s="45">
        <v>3.8999999999999999E-4</v>
      </c>
      <c r="O60" s="45">
        <v>3.8999999999999999E-4</v>
      </c>
      <c r="P60" s="45">
        <v>3.8999999999999999E-4</v>
      </c>
      <c r="Q60" s="45">
        <v>7.6999999999999996E-4</v>
      </c>
      <c r="R60" s="45">
        <v>7.6999999999999996E-4</v>
      </c>
      <c r="S60" s="45">
        <v>7.6999999999999996E-4</v>
      </c>
      <c r="T60" s="45">
        <v>7.6999999999999996E-4</v>
      </c>
      <c r="U60" s="45">
        <v>7.6999999999999996E-4</v>
      </c>
      <c r="V60" s="45">
        <v>9.7000000000000005E-4</v>
      </c>
      <c r="W60" s="45">
        <v>9.7000000000000005E-4</v>
      </c>
      <c r="X60" s="45">
        <v>9.7000000000000005E-4</v>
      </c>
      <c r="Y60" s="45">
        <v>9.7000000000000005E-4</v>
      </c>
      <c r="Z60" s="45">
        <v>9.7000000000000005E-4</v>
      </c>
      <c r="AA60" s="45">
        <v>1.1199999999999999E-3</v>
      </c>
      <c r="AB60" s="45">
        <v>1.1199999999999999E-3</v>
      </c>
      <c r="AC60" s="45">
        <v>1.1199999999999999E-3</v>
      </c>
      <c r="AD60" s="45">
        <v>1.1199999999999999E-3</v>
      </c>
      <c r="AE60" s="45">
        <v>1.1199999999999999E-3</v>
      </c>
      <c r="AF60" s="45">
        <v>1.5E-3</v>
      </c>
      <c r="AG60" s="45">
        <v>1.5E-3</v>
      </c>
      <c r="AH60" s="45">
        <v>1.5E-3</v>
      </c>
      <c r="AI60" s="45">
        <v>1.5E-3</v>
      </c>
      <c r="AJ60" s="45">
        <v>1.5E-3</v>
      </c>
      <c r="AK60" s="45">
        <v>2.2200000000000002E-3</v>
      </c>
      <c r="AL60" s="45">
        <v>2.2200000000000002E-3</v>
      </c>
      <c r="AM60" s="45">
        <v>2.2200000000000002E-3</v>
      </c>
      <c r="AN60" s="45">
        <v>2.2200000000000002E-3</v>
      </c>
      <c r="AO60" s="45">
        <v>2.2200000000000002E-3</v>
      </c>
      <c r="AP60" s="45">
        <v>3.4299999999999999E-3</v>
      </c>
      <c r="AQ60" s="45">
        <v>3.4299999999999999E-3</v>
      </c>
      <c r="AR60" s="45">
        <v>3.4299999999999999E-3</v>
      </c>
      <c r="AS60" s="45">
        <v>3.4299999999999999E-3</v>
      </c>
      <c r="AT60" s="45">
        <v>3.4299999999999999E-3</v>
      </c>
      <c r="AU60" s="45">
        <v>5.2100000000000002E-3</v>
      </c>
      <c r="AV60" s="45">
        <v>5.2100000000000002E-3</v>
      </c>
      <c r="AW60" s="45">
        <v>5.2100000000000002E-3</v>
      </c>
      <c r="AX60" s="45">
        <v>5.2100000000000002E-3</v>
      </c>
      <c r="AY60" s="45">
        <v>5.2100000000000002E-3</v>
      </c>
      <c r="AZ60" s="45">
        <v>7.79E-3</v>
      </c>
      <c r="BA60" s="45">
        <v>7.79E-3</v>
      </c>
      <c r="BB60" s="45">
        <v>7.79E-3</v>
      </c>
      <c r="BC60" s="45">
        <v>7.79E-3</v>
      </c>
      <c r="BD60" s="45">
        <v>7.79E-3</v>
      </c>
      <c r="BE60" s="45">
        <v>1.123E-2</v>
      </c>
      <c r="BF60" s="45">
        <v>1.123E-2</v>
      </c>
      <c r="BG60" s="45">
        <v>1.123E-2</v>
      </c>
      <c r="BH60" s="45">
        <v>1.123E-2</v>
      </c>
      <c r="BI60" s="45">
        <v>1.123E-2</v>
      </c>
      <c r="BJ60" s="45">
        <v>1.7080000000000001E-2</v>
      </c>
      <c r="BK60" s="45">
        <v>1.7080000000000001E-2</v>
      </c>
      <c r="BL60" s="45">
        <v>1.7080000000000001E-2</v>
      </c>
      <c r="BM60" s="45">
        <v>1.7080000000000001E-2</v>
      </c>
      <c r="BN60" s="45">
        <v>1.7080000000000001E-2</v>
      </c>
      <c r="BO60" s="45">
        <v>2.554E-2</v>
      </c>
      <c r="BP60" s="45">
        <v>2.554E-2</v>
      </c>
      <c r="BQ60" s="45">
        <v>2.554E-2</v>
      </c>
      <c r="BR60" s="45">
        <v>2.554E-2</v>
      </c>
      <c r="BS60" s="45">
        <v>2.554E-2</v>
      </c>
      <c r="BT60" s="45">
        <v>4.0739999999999998E-2</v>
      </c>
      <c r="BU60" s="45">
        <v>4.0739999999999998E-2</v>
      </c>
      <c r="BV60" s="45">
        <v>4.0739999999999998E-2</v>
      </c>
      <c r="BW60" s="45">
        <v>4.0739999999999998E-2</v>
      </c>
      <c r="BX60" s="45">
        <v>4.0739999999999998E-2</v>
      </c>
      <c r="BY60" s="45">
        <v>6.5449999999999994E-2</v>
      </c>
      <c r="BZ60" s="45">
        <v>6.5449999999999994E-2</v>
      </c>
      <c r="CA60" s="45">
        <v>6.5449999999999994E-2</v>
      </c>
      <c r="CB60" s="45">
        <v>6.5449999999999994E-2</v>
      </c>
      <c r="CC60" s="45">
        <v>6.5449999999999994E-2</v>
      </c>
      <c r="CD60" s="45">
        <v>0.10928</v>
      </c>
      <c r="CE60" s="45">
        <v>0.10928</v>
      </c>
      <c r="CF60" s="45">
        <v>0.10928</v>
      </c>
      <c r="CG60" s="45">
        <v>0.10928</v>
      </c>
      <c r="CH60" s="45">
        <v>0.10928</v>
      </c>
      <c r="CI60" s="45">
        <v>0.17449999999999999</v>
      </c>
      <c r="CJ60" s="45">
        <v>0.17449999999999999</v>
      </c>
      <c r="CK60" s="45">
        <v>0.17449999999999999</v>
      </c>
      <c r="CL60" s="45">
        <v>0.17449999999999999</v>
      </c>
      <c r="CM60" s="45">
        <v>0.17449999999999999</v>
      </c>
      <c r="CN60" s="45">
        <v>0.26645999999999997</v>
      </c>
      <c r="CO60" s="45">
        <v>0.26645999999999997</v>
      </c>
      <c r="CP60" s="45">
        <v>0.26645999999999997</v>
      </c>
      <c r="CQ60" s="45">
        <v>0.26645999999999997</v>
      </c>
      <c r="CR60" s="45">
        <v>0.26645999999999997</v>
      </c>
      <c r="CS60" s="45">
        <v>0.38907999999999998</v>
      </c>
      <c r="CT60" s="45">
        <v>0.38907999999999998</v>
      </c>
      <c r="CU60" s="45">
        <v>0.38907999999999998</v>
      </c>
      <c r="CV60" s="45">
        <v>0.38907999999999998</v>
      </c>
      <c r="CW60" s="45">
        <v>0.38907999999999998</v>
      </c>
      <c r="CX60" s="45">
        <v>1</v>
      </c>
    </row>
    <row r="61" spans="1:102" ht="14.25" customHeight="1" x14ac:dyDescent="0.3">
      <c r="A61" s="45" t="s">
        <v>240</v>
      </c>
      <c r="B61" s="45">
        <v>2.7899999999999999E-3</v>
      </c>
      <c r="C61" s="45">
        <v>1.1E-4</v>
      </c>
      <c r="D61" s="45">
        <v>1.1E-4</v>
      </c>
      <c r="E61" s="45">
        <v>1.1E-4</v>
      </c>
      <c r="F61" s="45">
        <v>1.1E-4</v>
      </c>
      <c r="G61" s="45">
        <v>6.0000000000000002E-5</v>
      </c>
      <c r="H61" s="45">
        <v>6.0000000000000002E-5</v>
      </c>
      <c r="I61" s="45">
        <v>6.0000000000000002E-5</v>
      </c>
      <c r="J61" s="45">
        <v>6.0000000000000002E-5</v>
      </c>
      <c r="K61" s="45">
        <v>6.0000000000000002E-5</v>
      </c>
      <c r="L61" s="45">
        <v>1.2E-4</v>
      </c>
      <c r="M61" s="45">
        <v>1.2E-4</v>
      </c>
      <c r="N61" s="45">
        <v>1.2E-4</v>
      </c>
      <c r="O61" s="45">
        <v>1.2E-4</v>
      </c>
      <c r="P61" s="45">
        <v>1.2E-4</v>
      </c>
      <c r="Q61" s="45">
        <v>2.4000000000000001E-4</v>
      </c>
      <c r="R61" s="45">
        <v>2.4000000000000001E-4</v>
      </c>
      <c r="S61" s="45">
        <v>2.4000000000000001E-4</v>
      </c>
      <c r="T61" s="45">
        <v>2.4000000000000001E-4</v>
      </c>
      <c r="U61" s="45">
        <v>2.4000000000000001E-4</v>
      </c>
      <c r="V61" s="45">
        <v>3.3E-4</v>
      </c>
      <c r="W61" s="45">
        <v>3.3E-4</v>
      </c>
      <c r="X61" s="45">
        <v>3.3E-4</v>
      </c>
      <c r="Y61" s="45">
        <v>3.3E-4</v>
      </c>
      <c r="Z61" s="45">
        <v>3.3E-4</v>
      </c>
      <c r="AA61" s="45">
        <v>3.6999999999999999E-4</v>
      </c>
      <c r="AB61" s="45">
        <v>3.6999999999999999E-4</v>
      </c>
      <c r="AC61" s="45">
        <v>3.6999999999999999E-4</v>
      </c>
      <c r="AD61" s="45">
        <v>3.6999999999999999E-4</v>
      </c>
      <c r="AE61" s="45">
        <v>3.6999999999999999E-4</v>
      </c>
      <c r="AF61" s="45">
        <v>4.4000000000000002E-4</v>
      </c>
      <c r="AG61" s="45">
        <v>4.4000000000000002E-4</v>
      </c>
      <c r="AH61" s="45">
        <v>4.4000000000000002E-4</v>
      </c>
      <c r="AI61" s="45">
        <v>4.4000000000000002E-4</v>
      </c>
      <c r="AJ61" s="45">
        <v>4.4000000000000002E-4</v>
      </c>
      <c r="AK61" s="45">
        <v>5.9000000000000003E-4</v>
      </c>
      <c r="AL61" s="45">
        <v>5.9000000000000003E-4</v>
      </c>
      <c r="AM61" s="45">
        <v>5.9000000000000003E-4</v>
      </c>
      <c r="AN61" s="45">
        <v>5.9000000000000003E-4</v>
      </c>
      <c r="AO61" s="45">
        <v>5.9000000000000003E-4</v>
      </c>
      <c r="AP61" s="45">
        <v>1.1000000000000001E-3</v>
      </c>
      <c r="AQ61" s="45">
        <v>1.1000000000000001E-3</v>
      </c>
      <c r="AR61" s="45">
        <v>1.1000000000000001E-3</v>
      </c>
      <c r="AS61" s="45">
        <v>1.1000000000000001E-3</v>
      </c>
      <c r="AT61" s="45">
        <v>1.1000000000000001E-3</v>
      </c>
      <c r="AU61" s="45">
        <v>1.75E-3</v>
      </c>
      <c r="AV61" s="45">
        <v>1.75E-3</v>
      </c>
      <c r="AW61" s="45">
        <v>1.75E-3</v>
      </c>
      <c r="AX61" s="45">
        <v>1.75E-3</v>
      </c>
      <c r="AY61" s="45">
        <v>1.75E-3</v>
      </c>
      <c r="AZ61" s="45">
        <v>2.5799999999999998E-3</v>
      </c>
      <c r="BA61" s="45">
        <v>2.5799999999999998E-3</v>
      </c>
      <c r="BB61" s="45">
        <v>2.5799999999999998E-3</v>
      </c>
      <c r="BC61" s="45">
        <v>2.5799999999999998E-3</v>
      </c>
      <c r="BD61" s="45">
        <v>2.5799999999999998E-3</v>
      </c>
      <c r="BE61" s="45">
        <v>4.0699999999999998E-3</v>
      </c>
      <c r="BF61" s="45">
        <v>4.0699999999999998E-3</v>
      </c>
      <c r="BG61" s="45">
        <v>4.0699999999999998E-3</v>
      </c>
      <c r="BH61" s="45">
        <v>4.0699999999999998E-3</v>
      </c>
      <c r="BI61" s="45">
        <v>4.0699999999999998E-3</v>
      </c>
      <c r="BJ61" s="45">
        <v>5.7499999999999999E-3</v>
      </c>
      <c r="BK61" s="45">
        <v>5.7499999999999999E-3</v>
      </c>
      <c r="BL61" s="45">
        <v>5.7499999999999999E-3</v>
      </c>
      <c r="BM61" s="45">
        <v>5.7499999999999999E-3</v>
      </c>
      <c r="BN61" s="45">
        <v>5.7499999999999999E-3</v>
      </c>
      <c r="BO61" s="45">
        <v>8.5299999999999994E-3</v>
      </c>
      <c r="BP61" s="45">
        <v>8.5299999999999994E-3</v>
      </c>
      <c r="BQ61" s="45">
        <v>8.5299999999999994E-3</v>
      </c>
      <c r="BR61" s="45">
        <v>8.5299999999999994E-3</v>
      </c>
      <c r="BS61" s="45">
        <v>8.5299999999999994E-3</v>
      </c>
      <c r="BT61" s="45">
        <v>1.3820000000000001E-2</v>
      </c>
      <c r="BU61" s="45">
        <v>1.3820000000000001E-2</v>
      </c>
      <c r="BV61" s="45">
        <v>1.3820000000000001E-2</v>
      </c>
      <c r="BW61" s="45">
        <v>1.3820000000000001E-2</v>
      </c>
      <c r="BX61" s="45">
        <v>1.3820000000000001E-2</v>
      </c>
      <c r="BY61" s="45">
        <v>2.5579999999999999E-2</v>
      </c>
      <c r="BZ61" s="45">
        <v>2.5579999999999999E-2</v>
      </c>
      <c r="CA61" s="45">
        <v>2.5579999999999999E-2</v>
      </c>
      <c r="CB61" s="45">
        <v>2.5579999999999999E-2</v>
      </c>
      <c r="CC61" s="45">
        <v>2.5579999999999999E-2</v>
      </c>
      <c r="CD61" s="45">
        <v>5.2600000000000001E-2</v>
      </c>
      <c r="CE61" s="45">
        <v>5.2600000000000001E-2</v>
      </c>
      <c r="CF61" s="45">
        <v>5.2600000000000001E-2</v>
      </c>
      <c r="CG61" s="45">
        <v>5.2600000000000001E-2</v>
      </c>
      <c r="CH61" s="45">
        <v>5.2600000000000001E-2</v>
      </c>
      <c r="CI61" s="45">
        <v>0.10095</v>
      </c>
      <c r="CJ61" s="45">
        <v>0.10095</v>
      </c>
      <c r="CK61" s="45">
        <v>0.10095</v>
      </c>
      <c r="CL61" s="45">
        <v>0.10095</v>
      </c>
      <c r="CM61" s="45">
        <v>0.10095</v>
      </c>
      <c r="CN61" s="45">
        <v>0.18079000000000001</v>
      </c>
      <c r="CO61" s="45">
        <v>0.18079000000000001</v>
      </c>
      <c r="CP61" s="45">
        <v>0.18079000000000001</v>
      </c>
      <c r="CQ61" s="45">
        <v>0.18079000000000001</v>
      </c>
      <c r="CR61" s="45">
        <v>0.18079000000000001</v>
      </c>
      <c r="CS61" s="45">
        <v>0.30212</v>
      </c>
      <c r="CT61" s="45">
        <v>0.30212</v>
      </c>
      <c r="CU61" s="45">
        <v>0.30212</v>
      </c>
      <c r="CV61" s="45">
        <v>0.30212</v>
      </c>
      <c r="CW61" s="45">
        <v>0.30212</v>
      </c>
      <c r="CX61" s="45">
        <v>1</v>
      </c>
    </row>
    <row r="62" spans="1:102" ht="14.25" customHeight="1" x14ac:dyDescent="0.3">
      <c r="A62" s="45" t="s">
        <v>242</v>
      </c>
      <c r="B62" s="45">
        <v>3.0500000000000002E-3</v>
      </c>
      <c r="C62" s="45">
        <v>1.7000000000000001E-4</v>
      </c>
      <c r="D62" s="45">
        <v>1.7000000000000001E-4</v>
      </c>
      <c r="E62" s="45">
        <v>1.7000000000000001E-4</v>
      </c>
      <c r="F62" s="45">
        <v>1.7000000000000001E-4</v>
      </c>
      <c r="G62" s="45">
        <v>8.0000000000000007E-5</v>
      </c>
      <c r="H62" s="45">
        <v>8.0000000000000007E-5</v>
      </c>
      <c r="I62" s="45">
        <v>8.0000000000000007E-5</v>
      </c>
      <c r="J62" s="45">
        <v>8.0000000000000007E-5</v>
      </c>
      <c r="K62" s="45">
        <v>8.0000000000000007E-5</v>
      </c>
      <c r="L62" s="45">
        <v>8.0000000000000007E-5</v>
      </c>
      <c r="M62" s="45">
        <v>8.0000000000000007E-5</v>
      </c>
      <c r="N62" s="45">
        <v>8.0000000000000007E-5</v>
      </c>
      <c r="O62" s="45">
        <v>8.0000000000000007E-5</v>
      </c>
      <c r="P62" s="45">
        <v>8.0000000000000007E-5</v>
      </c>
      <c r="Q62" s="45">
        <v>1.7000000000000001E-4</v>
      </c>
      <c r="R62" s="45">
        <v>1.7000000000000001E-4</v>
      </c>
      <c r="S62" s="45">
        <v>1.7000000000000001E-4</v>
      </c>
      <c r="T62" s="45">
        <v>1.7000000000000001E-4</v>
      </c>
      <c r="U62" s="45">
        <v>1.7000000000000001E-4</v>
      </c>
      <c r="V62" s="45">
        <v>2.2000000000000001E-4</v>
      </c>
      <c r="W62" s="45">
        <v>2.2000000000000001E-4</v>
      </c>
      <c r="X62" s="45">
        <v>2.2000000000000001E-4</v>
      </c>
      <c r="Y62" s="45">
        <v>2.2000000000000001E-4</v>
      </c>
      <c r="Z62" s="45">
        <v>2.2000000000000001E-4</v>
      </c>
      <c r="AA62" s="45">
        <v>2.7E-4</v>
      </c>
      <c r="AB62" s="45">
        <v>2.7E-4</v>
      </c>
      <c r="AC62" s="45">
        <v>2.7E-4</v>
      </c>
      <c r="AD62" s="45">
        <v>2.7E-4</v>
      </c>
      <c r="AE62" s="45">
        <v>2.7E-4</v>
      </c>
      <c r="AF62" s="45">
        <v>4.2000000000000002E-4</v>
      </c>
      <c r="AG62" s="45">
        <v>4.2000000000000002E-4</v>
      </c>
      <c r="AH62" s="45">
        <v>4.2000000000000002E-4</v>
      </c>
      <c r="AI62" s="45">
        <v>4.2000000000000002E-4</v>
      </c>
      <c r="AJ62" s="45">
        <v>4.2000000000000002E-4</v>
      </c>
      <c r="AK62" s="45">
        <v>6.8000000000000005E-4</v>
      </c>
      <c r="AL62" s="45">
        <v>6.8000000000000005E-4</v>
      </c>
      <c r="AM62" s="45">
        <v>6.8000000000000005E-4</v>
      </c>
      <c r="AN62" s="45">
        <v>6.8000000000000005E-4</v>
      </c>
      <c r="AO62" s="45">
        <v>6.8000000000000005E-4</v>
      </c>
      <c r="AP62" s="45">
        <v>1.1299999999999999E-3</v>
      </c>
      <c r="AQ62" s="45">
        <v>1.1299999999999999E-3</v>
      </c>
      <c r="AR62" s="45">
        <v>1.1299999999999999E-3</v>
      </c>
      <c r="AS62" s="45">
        <v>1.1299999999999999E-3</v>
      </c>
      <c r="AT62" s="45">
        <v>1.1299999999999999E-3</v>
      </c>
      <c r="AU62" s="45">
        <v>1.83E-3</v>
      </c>
      <c r="AV62" s="45">
        <v>1.83E-3</v>
      </c>
      <c r="AW62" s="45">
        <v>1.83E-3</v>
      </c>
      <c r="AX62" s="45">
        <v>1.83E-3</v>
      </c>
      <c r="AY62" s="45">
        <v>1.83E-3</v>
      </c>
      <c r="AZ62" s="45">
        <v>2.7299999999999998E-3</v>
      </c>
      <c r="BA62" s="45">
        <v>2.7299999999999998E-3</v>
      </c>
      <c r="BB62" s="45">
        <v>2.7299999999999998E-3</v>
      </c>
      <c r="BC62" s="45">
        <v>2.7299999999999998E-3</v>
      </c>
      <c r="BD62" s="45">
        <v>2.7299999999999998E-3</v>
      </c>
      <c r="BE62" s="45">
        <v>3.6700000000000001E-3</v>
      </c>
      <c r="BF62" s="45">
        <v>3.6700000000000001E-3</v>
      </c>
      <c r="BG62" s="45">
        <v>3.6700000000000001E-3</v>
      </c>
      <c r="BH62" s="45">
        <v>3.6700000000000001E-3</v>
      </c>
      <c r="BI62" s="45">
        <v>3.6700000000000001E-3</v>
      </c>
      <c r="BJ62" s="45">
        <v>5.0000000000000001E-3</v>
      </c>
      <c r="BK62" s="45">
        <v>5.0000000000000001E-3</v>
      </c>
      <c r="BL62" s="45">
        <v>5.0000000000000001E-3</v>
      </c>
      <c r="BM62" s="45">
        <v>5.0000000000000001E-3</v>
      </c>
      <c r="BN62" s="45">
        <v>5.0000000000000001E-3</v>
      </c>
      <c r="BO62" s="45">
        <v>7.26E-3</v>
      </c>
      <c r="BP62" s="45">
        <v>7.26E-3</v>
      </c>
      <c r="BQ62" s="45">
        <v>7.26E-3</v>
      </c>
      <c r="BR62" s="45">
        <v>7.26E-3</v>
      </c>
      <c r="BS62" s="45">
        <v>7.26E-3</v>
      </c>
      <c r="BT62" s="45">
        <v>1.15E-2</v>
      </c>
      <c r="BU62" s="45">
        <v>1.15E-2</v>
      </c>
      <c r="BV62" s="45">
        <v>1.15E-2</v>
      </c>
      <c r="BW62" s="45">
        <v>1.15E-2</v>
      </c>
      <c r="BX62" s="45">
        <v>1.15E-2</v>
      </c>
      <c r="BY62" s="45">
        <v>2.0889999999999999E-2</v>
      </c>
      <c r="BZ62" s="45">
        <v>2.0889999999999999E-2</v>
      </c>
      <c r="CA62" s="45">
        <v>2.0889999999999999E-2</v>
      </c>
      <c r="CB62" s="45">
        <v>2.0889999999999999E-2</v>
      </c>
      <c r="CC62" s="45">
        <v>2.0889999999999999E-2</v>
      </c>
      <c r="CD62" s="45">
        <v>4.0529999999999997E-2</v>
      </c>
      <c r="CE62" s="45">
        <v>4.0529999999999997E-2</v>
      </c>
      <c r="CF62" s="45">
        <v>4.0529999999999997E-2</v>
      </c>
      <c r="CG62" s="45">
        <v>4.0529999999999997E-2</v>
      </c>
      <c r="CH62" s="45">
        <v>4.0529999999999997E-2</v>
      </c>
      <c r="CI62" s="45">
        <v>7.6100000000000001E-2</v>
      </c>
      <c r="CJ62" s="45">
        <v>7.6100000000000001E-2</v>
      </c>
      <c r="CK62" s="45">
        <v>7.6100000000000001E-2</v>
      </c>
      <c r="CL62" s="45">
        <v>7.6100000000000001E-2</v>
      </c>
      <c r="CM62" s="45">
        <v>7.6100000000000001E-2</v>
      </c>
      <c r="CN62" s="45">
        <v>0.13825000000000001</v>
      </c>
      <c r="CO62" s="45">
        <v>0.13825000000000001</v>
      </c>
      <c r="CP62" s="45">
        <v>0.13825000000000001</v>
      </c>
      <c r="CQ62" s="45">
        <v>0.13825000000000001</v>
      </c>
      <c r="CR62" s="45">
        <v>0.13825000000000001</v>
      </c>
      <c r="CS62" s="45">
        <v>0.24307000000000001</v>
      </c>
      <c r="CT62" s="45">
        <v>0.24307000000000001</v>
      </c>
      <c r="CU62" s="45">
        <v>0.24307000000000001</v>
      </c>
      <c r="CV62" s="45">
        <v>0.24307000000000001</v>
      </c>
      <c r="CW62" s="45">
        <v>0.24307000000000001</v>
      </c>
      <c r="CX62" s="45">
        <v>1</v>
      </c>
    </row>
    <row r="63" spans="1:102" ht="14.25" customHeight="1" x14ac:dyDescent="0.3">
      <c r="A63" s="45" t="s">
        <v>244</v>
      </c>
      <c r="B63" s="45">
        <v>4.2189999999999998E-2</v>
      </c>
      <c r="C63" s="45">
        <v>5.1000000000000004E-3</v>
      </c>
      <c r="D63" s="45">
        <v>5.1000000000000004E-3</v>
      </c>
      <c r="E63" s="45">
        <v>5.1000000000000004E-3</v>
      </c>
      <c r="F63" s="45">
        <v>5.1000000000000004E-3</v>
      </c>
      <c r="G63" s="45">
        <v>1.25E-3</v>
      </c>
      <c r="H63" s="45">
        <v>1.25E-3</v>
      </c>
      <c r="I63" s="45">
        <v>1.25E-3</v>
      </c>
      <c r="J63" s="45">
        <v>1.25E-3</v>
      </c>
      <c r="K63" s="45">
        <v>1.25E-3</v>
      </c>
      <c r="L63" s="45">
        <v>9.5E-4</v>
      </c>
      <c r="M63" s="45">
        <v>9.5E-4</v>
      </c>
      <c r="N63" s="45">
        <v>9.5E-4</v>
      </c>
      <c r="O63" s="45">
        <v>9.5E-4</v>
      </c>
      <c r="P63" s="45">
        <v>9.5E-4</v>
      </c>
      <c r="Q63" s="45">
        <v>1.15E-3</v>
      </c>
      <c r="R63" s="45">
        <v>1.15E-3</v>
      </c>
      <c r="S63" s="45">
        <v>1.15E-3</v>
      </c>
      <c r="T63" s="45">
        <v>1.15E-3</v>
      </c>
      <c r="U63" s="45">
        <v>1.15E-3</v>
      </c>
      <c r="V63" s="45">
        <v>2.5999999999999999E-3</v>
      </c>
      <c r="W63" s="45">
        <v>2.5999999999999999E-3</v>
      </c>
      <c r="X63" s="45">
        <v>2.5999999999999999E-3</v>
      </c>
      <c r="Y63" s="45">
        <v>2.5999999999999999E-3</v>
      </c>
      <c r="Z63" s="45">
        <v>2.5999999999999999E-3</v>
      </c>
      <c r="AA63" s="45">
        <v>5.1700000000000001E-3</v>
      </c>
      <c r="AB63" s="45">
        <v>5.1700000000000001E-3</v>
      </c>
      <c r="AC63" s="45">
        <v>5.1700000000000001E-3</v>
      </c>
      <c r="AD63" s="45">
        <v>5.1700000000000001E-3</v>
      </c>
      <c r="AE63" s="45">
        <v>5.1700000000000001E-3</v>
      </c>
      <c r="AF63" s="45">
        <v>7.28E-3</v>
      </c>
      <c r="AG63" s="45">
        <v>7.28E-3</v>
      </c>
      <c r="AH63" s="45">
        <v>7.28E-3</v>
      </c>
      <c r="AI63" s="45">
        <v>7.28E-3</v>
      </c>
      <c r="AJ63" s="45">
        <v>7.28E-3</v>
      </c>
      <c r="AK63" s="45">
        <v>7.6499999999999997E-3</v>
      </c>
      <c r="AL63" s="45">
        <v>7.6499999999999997E-3</v>
      </c>
      <c r="AM63" s="45">
        <v>7.6499999999999997E-3</v>
      </c>
      <c r="AN63" s="45">
        <v>7.6499999999999997E-3</v>
      </c>
      <c r="AO63" s="45">
        <v>7.6499999999999997E-3</v>
      </c>
      <c r="AP63" s="45">
        <v>7.4700000000000001E-3</v>
      </c>
      <c r="AQ63" s="45">
        <v>7.4700000000000001E-3</v>
      </c>
      <c r="AR63" s="45">
        <v>7.4700000000000001E-3</v>
      </c>
      <c r="AS63" s="45">
        <v>7.4700000000000001E-3</v>
      </c>
      <c r="AT63" s="45">
        <v>7.4700000000000001E-3</v>
      </c>
      <c r="AU63" s="45">
        <v>7.7000000000000002E-3</v>
      </c>
      <c r="AV63" s="45">
        <v>7.7000000000000002E-3</v>
      </c>
      <c r="AW63" s="45">
        <v>7.7000000000000002E-3</v>
      </c>
      <c r="AX63" s="45">
        <v>7.7000000000000002E-3</v>
      </c>
      <c r="AY63" s="45">
        <v>7.7000000000000002E-3</v>
      </c>
      <c r="AZ63" s="45">
        <v>9.2300000000000004E-3</v>
      </c>
      <c r="BA63" s="45">
        <v>9.2300000000000004E-3</v>
      </c>
      <c r="BB63" s="45">
        <v>9.2300000000000004E-3</v>
      </c>
      <c r="BC63" s="45">
        <v>9.2300000000000004E-3</v>
      </c>
      <c r="BD63" s="45">
        <v>9.2300000000000004E-3</v>
      </c>
      <c r="BE63" s="45">
        <v>1.2449999999999999E-2</v>
      </c>
      <c r="BF63" s="45">
        <v>1.2449999999999999E-2</v>
      </c>
      <c r="BG63" s="45">
        <v>1.2449999999999999E-2</v>
      </c>
      <c r="BH63" s="45">
        <v>1.2449999999999999E-2</v>
      </c>
      <c r="BI63" s="45">
        <v>1.2449999999999999E-2</v>
      </c>
      <c r="BJ63" s="45">
        <v>1.779E-2</v>
      </c>
      <c r="BK63" s="45">
        <v>1.779E-2</v>
      </c>
      <c r="BL63" s="45">
        <v>1.779E-2</v>
      </c>
      <c r="BM63" s="45">
        <v>1.779E-2</v>
      </c>
      <c r="BN63" s="45">
        <v>1.779E-2</v>
      </c>
      <c r="BO63" s="45">
        <v>2.8320000000000001E-2</v>
      </c>
      <c r="BP63" s="45">
        <v>2.8320000000000001E-2</v>
      </c>
      <c r="BQ63" s="45">
        <v>2.8320000000000001E-2</v>
      </c>
      <c r="BR63" s="45">
        <v>2.8320000000000001E-2</v>
      </c>
      <c r="BS63" s="45">
        <v>2.8320000000000001E-2</v>
      </c>
      <c r="BT63" s="45">
        <v>4.6879999999999998E-2</v>
      </c>
      <c r="BU63" s="45">
        <v>4.6879999999999998E-2</v>
      </c>
      <c r="BV63" s="45">
        <v>4.6879999999999998E-2</v>
      </c>
      <c r="BW63" s="45">
        <v>4.6879999999999998E-2</v>
      </c>
      <c r="BX63" s="45">
        <v>4.6879999999999998E-2</v>
      </c>
      <c r="BY63" s="45">
        <v>7.7679999999999999E-2</v>
      </c>
      <c r="BZ63" s="45">
        <v>7.7679999999999999E-2</v>
      </c>
      <c r="CA63" s="45">
        <v>7.7679999999999999E-2</v>
      </c>
      <c r="CB63" s="45">
        <v>7.7679999999999999E-2</v>
      </c>
      <c r="CC63" s="45">
        <v>7.7679999999999999E-2</v>
      </c>
      <c r="CD63" s="45">
        <v>0.12617999999999999</v>
      </c>
      <c r="CE63" s="45">
        <v>0.12617999999999999</v>
      </c>
      <c r="CF63" s="45">
        <v>0.12617999999999999</v>
      </c>
      <c r="CG63" s="45">
        <v>0.12617999999999999</v>
      </c>
      <c r="CH63" s="45">
        <v>0.12617999999999999</v>
      </c>
      <c r="CI63" s="45">
        <v>0.19617000000000001</v>
      </c>
      <c r="CJ63" s="45">
        <v>0.19617000000000001</v>
      </c>
      <c r="CK63" s="45">
        <v>0.19617000000000001</v>
      </c>
      <c r="CL63" s="45">
        <v>0.19617000000000001</v>
      </c>
      <c r="CM63" s="45">
        <v>0.19617000000000001</v>
      </c>
      <c r="CN63" s="45">
        <v>0.29187999999999997</v>
      </c>
      <c r="CO63" s="45">
        <v>0.29187999999999997</v>
      </c>
      <c r="CP63" s="45">
        <v>0.29187999999999997</v>
      </c>
      <c r="CQ63" s="45">
        <v>0.29187999999999997</v>
      </c>
      <c r="CR63" s="45">
        <v>0.29187999999999997</v>
      </c>
      <c r="CS63" s="45">
        <v>0.41552</v>
      </c>
      <c r="CT63" s="45">
        <v>0.41552</v>
      </c>
      <c r="CU63" s="45">
        <v>0.41552</v>
      </c>
      <c r="CV63" s="45">
        <v>0.41552</v>
      </c>
      <c r="CW63" s="45">
        <v>0.41552</v>
      </c>
      <c r="CX63" s="45">
        <v>1</v>
      </c>
    </row>
    <row r="64" spans="1:102" ht="14.25" customHeight="1" x14ac:dyDescent="0.3">
      <c r="A64" s="45" t="s">
        <v>246</v>
      </c>
      <c r="B64" s="45">
        <v>7.6730000000000007E-2</v>
      </c>
      <c r="C64" s="45">
        <v>6.2500000000000003E-3</v>
      </c>
      <c r="D64" s="45">
        <v>6.2500000000000003E-3</v>
      </c>
      <c r="E64" s="45">
        <v>6.2500000000000003E-3</v>
      </c>
      <c r="F64" s="45">
        <v>6.2500000000000003E-3</v>
      </c>
      <c r="G64" s="45">
        <v>1.8699999999999999E-3</v>
      </c>
      <c r="H64" s="45">
        <v>1.8699999999999999E-3</v>
      </c>
      <c r="I64" s="45">
        <v>1.8699999999999999E-3</v>
      </c>
      <c r="J64" s="45">
        <v>1.8699999999999999E-3</v>
      </c>
      <c r="K64" s="45">
        <v>1.8699999999999999E-3</v>
      </c>
      <c r="L64" s="45">
        <v>1.1800000000000001E-3</v>
      </c>
      <c r="M64" s="45">
        <v>1.1800000000000001E-3</v>
      </c>
      <c r="N64" s="45">
        <v>1.1800000000000001E-3</v>
      </c>
      <c r="O64" s="45">
        <v>1.1800000000000001E-3</v>
      </c>
      <c r="P64" s="45">
        <v>1.1800000000000001E-3</v>
      </c>
      <c r="Q64" s="45">
        <v>1.82E-3</v>
      </c>
      <c r="R64" s="45">
        <v>1.82E-3</v>
      </c>
      <c r="S64" s="45">
        <v>1.82E-3</v>
      </c>
      <c r="T64" s="45">
        <v>1.82E-3</v>
      </c>
      <c r="U64" s="45">
        <v>1.82E-3</v>
      </c>
      <c r="V64" s="45">
        <v>3.0500000000000002E-3</v>
      </c>
      <c r="W64" s="45">
        <v>3.0500000000000002E-3</v>
      </c>
      <c r="X64" s="45">
        <v>3.0500000000000002E-3</v>
      </c>
      <c r="Y64" s="45">
        <v>3.0500000000000002E-3</v>
      </c>
      <c r="Z64" s="45">
        <v>3.0500000000000002E-3</v>
      </c>
      <c r="AA64" s="45">
        <v>3.8400000000000001E-3</v>
      </c>
      <c r="AB64" s="45">
        <v>3.8400000000000001E-3</v>
      </c>
      <c r="AC64" s="45">
        <v>3.8400000000000001E-3</v>
      </c>
      <c r="AD64" s="45">
        <v>3.8400000000000001E-3</v>
      </c>
      <c r="AE64" s="45">
        <v>3.8400000000000001E-3</v>
      </c>
      <c r="AF64" s="45">
        <v>4.3200000000000001E-3</v>
      </c>
      <c r="AG64" s="45">
        <v>4.3200000000000001E-3</v>
      </c>
      <c r="AH64" s="45">
        <v>4.3200000000000001E-3</v>
      </c>
      <c r="AI64" s="45">
        <v>4.3200000000000001E-3</v>
      </c>
      <c r="AJ64" s="45">
        <v>4.3200000000000001E-3</v>
      </c>
      <c r="AK64" s="45">
        <v>4.9399999999999999E-3</v>
      </c>
      <c r="AL64" s="45">
        <v>4.9399999999999999E-3</v>
      </c>
      <c r="AM64" s="45">
        <v>4.9399999999999999E-3</v>
      </c>
      <c r="AN64" s="45">
        <v>4.9399999999999999E-3</v>
      </c>
      <c r="AO64" s="45">
        <v>4.9399999999999999E-3</v>
      </c>
      <c r="AP64" s="45">
        <v>5.7999999999999996E-3</v>
      </c>
      <c r="AQ64" s="45">
        <v>5.7999999999999996E-3</v>
      </c>
      <c r="AR64" s="45">
        <v>5.7999999999999996E-3</v>
      </c>
      <c r="AS64" s="45">
        <v>5.7999999999999996E-3</v>
      </c>
      <c r="AT64" s="45">
        <v>5.7999999999999996E-3</v>
      </c>
      <c r="AU64" s="45">
        <v>7.4200000000000004E-3</v>
      </c>
      <c r="AV64" s="45">
        <v>7.4200000000000004E-3</v>
      </c>
      <c r="AW64" s="45">
        <v>7.4200000000000004E-3</v>
      </c>
      <c r="AX64" s="45">
        <v>7.4200000000000004E-3</v>
      </c>
      <c r="AY64" s="45">
        <v>7.4200000000000004E-3</v>
      </c>
      <c r="AZ64" s="45">
        <v>1.026E-2</v>
      </c>
      <c r="BA64" s="45">
        <v>1.026E-2</v>
      </c>
      <c r="BB64" s="45">
        <v>1.026E-2</v>
      </c>
      <c r="BC64" s="45">
        <v>1.026E-2</v>
      </c>
      <c r="BD64" s="45">
        <v>1.026E-2</v>
      </c>
      <c r="BE64" s="45">
        <v>1.507E-2</v>
      </c>
      <c r="BF64" s="45">
        <v>1.507E-2</v>
      </c>
      <c r="BG64" s="45">
        <v>1.507E-2</v>
      </c>
      <c r="BH64" s="45">
        <v>1.507E-2</v>
      </c>
      <c r="BI64" s="45">
        <v>1.507E-2</v>
      </c>
      <c r="BJ64" s="45">
        <v>2.1430000000000001E-2</v>
      </c>
      <c r="BK64" s="45">
        <v>2.1430000000000001E-2</v>
      </c>
      <c r="BL64" s="45">
        <v>2.1430000000000001E-2</v>
      </c>
      <c r="BM64" s="45">
        <v>2.1430000000000001E-2</v>
      </c>
      <c r="BN64" s="45">
        <v>2.1430000000000001E-2</v>
      </c>
      <c r="BO64" s="45">
        <v>3.4270000000000002E-2</v>
      </c>
      <c r="BP64" s="45">
        <v>3.4270000000000002E-2</v>
      </c>
      <c r="BQ64" s="45">
        <v>3.4270000000000002E-2</v>
      </c>
      <c r="BR64" s="45">
        <v>3.4270000000000002E-2</v>
      </c>
      <c r="BS64" s="45">
        <v>3.4270000000000002E-2</v>
      </c>
      <c r="BT64" s="45">
        <v>5.5660000000000001E-2</v>
      </c>
      <c r="BU64" s="45">
        <v>5.5660000000000001E-2</v>
      </c>
      <c r="BV64" s="45">
        <v>5.5660000000000001E-2</v>
      </c>
      <c r="BW64" s="45">
        <v>5.5660000000000001E-2</v>
      </c>
      <c r="BX64" s="45">
        <v>5.5660000000000001E-2</v>
      </c>
      <c r="BY64" s="45">
        <v>8.8739999999999999E-2</v>
      </c>
      <c r="BZ64" s="45">
        <v>8.8739999999999999E-2</v>
      </c>
      <c r="CA64" s="45">
        <v>8.8739999999999999E-2</v>
      </c>
      <c r="CB64" s="45">
        <v>8.8739999999999999E-2</v>
      </c>
      <c r="CC64" s="45">
        <v>8.8739999999999999E-2</v>
      </c>
      <c r="CD64" s="45">
        <v>0.13789999999999999</v>
      </c>
      <c r="CE64" s="45">
        <v>0.13789999999999999</v>
      </c>
      <c r="CF64" s="45">
        <v>0.13789999999999999</v>
      </c>
      <c r="CG64" s="45">
        <v>0.13789999999999999</v>
      </c>
      <c r="CH64" s="45">
        <v>0.13789999999999999</v>
      </c>
      <c r="CI64" s="45">
        <v>0.20707</v>
      </c>
      <c r="CJ64" s="45">
        <v>0.20707</v>
      </c>
      <c r="CK64" s="45">
        <v>0.20707</v>
      </c>
      <c r="CL64" s="45">
        <v>0.20707</v>
      </c>
      <c r="CM64" s="45">
        <v>0.20707</v>
      </c>
      <c r="CN64" s="45">
        <v>0.30053999999999997</v>
      </c>
      <c r="CO64" s="45">
        <v>0.30053999999999997</v>
      </c>
      <c r="CP64" s="45">
        <v>0.30053999999999997</v>
      </c>
      <c r="CQ64" s="45">
        <v>0.30053999999999997</v>
      </c>
      <c r="CR64" s="45">
        <v>0.30053999999999997</v>
      </c>
      <c r="CS64" s="45">
        <v>0.42157</v>
      </c>
      <c r="CT64" s="45">
        <v>0.42157</v>
      </c>
      <c r="CU64" s="45">
        <v>0.42157</v>
      </c>
      <c r="CV64" s="45">
        <v>0.42157</v>
      </c>
      <c r="CW64" s="45">
        <v>0.42157</v>
      </c>
      <c r="CX64" s="45">
        <v>1</v>
      </c>
    </row>
    <row r="65" spans="1:102" ht="14.25" customHeight="1" x14ac:dyDescent="0.3">
      <c r="A65" s="45" t="s">
        <v>248</v>
      </c>
      <c r="B65" s="45">
        <v>2.3869999999999999E-2</v>
      </c>
      <c r="C65" s="45">
        <v>7.1000000000000002E-4</v>
      </c>
      <c r="D65" s="45">
        <v>7.1000000000000002E-4</v>
      </c>
      <c r="E65" s="45">
        <v>7.1000000000000002E-4</v>
      </c>
      <c r="F65" s="45">
        <v>7.1000000000000002E-4</v>
      </c>
      <c r="G65" s="45">
        <v>3.8999999999999999E-4</v>
      </c>
      <c r="H65" s="45">
        <v>3.8999999999999999E-4</v>
      </c>
      <c r="I65" s="45">
        <v>3.8999999999999999E-4</v>
      </c>
      <c r="J65" s="45">
        <v>3.8999999999999999E-4</v>
      </c>
      <c r="K65" s="45">
        <v>3.8999999999999999E-4</v>
      </c>
      <c r="L65" s="45">
        <v>3.5E-4</v>
      </c>
      <c r="M65" s="45">
        <v>3.5E-4</v>
      </c>
      <c r="N65" s="45">
        <v>3.5E-4</v>
      </c>
      <c r="O65" s="45">
        <v>3.5E-4</v>
      </c>
      <c r="P65" s="45">
        <v>3.5E-4</v>
      </c>
      <c r="Q65" s="45">
        <v>4.6000000000000001E-4</v>
      </c>
      <c r="R65" s="45">
        <v>4.6000000000000001E-4</v>
      </c>
      <c r="S65" s="45">
        <v>4.6000000000000001E-4</v>
      </c>
      <c r="T65" s="45">
        <v>4.6000000000000001E-4</v>
      </c>
      <c r="U65" s="45">
        <v>4.6000000000000001E-4</v>
      </c>
      <c r="V65" s="45">
        <v>8.0000000000000004E-4</v>
      </c>
      <c r="W65" s="45">
        <v>8.0000000000000004E-4</v>
      </c>
      <c r="X65" s="45">
        <v>8.0000000000000004E-4</v>
      </c>
      <c r="Y65" s="45">
        <v>8.0000000000000004E-4</v>
      </c>
      <c r="Z65" s="45">
        <v>8.0000000000000004E-4</v>
      </c>
      <c r="AA65" s="45">
        <v>7.9000000000000001E-4</v>
      </c>
      <c r="AB65" s="45">
        <v>7.9000000000000001E-4</v>
      </c>
      <c r="AC65" s="45">
        <v>7.9000000000000001E-4</v>
      </c>
      <c r="AD65" s="45">
        <v>7.9000000000000001E-4</v>
      </c>
      <c r="AE65" s="45">
        <v>7.9000000000000001E-4</v>
      </c>
      <c r="AF65" s="45">
        <v>1.07E-3</v>
      </c>
      <c r="AG65" s="45">
        <v>1.07E-3</v>
      </c>
      <c r="AH65" s="45">
        <v>1.07E-3</v>
      </c>
      <c r="AI65" s="45">
        <v>1.07E-3</v>
      </c>
      <c r="AJ65" s="45">
        <v>1.07E-3</v>
      </c>
      <c r="AK65" s="45">
        <v>1.47E-3</v>
      </c>
      <c r="AL65" s="45">
        <v>1.47E-3</v>
      </c>
      <c r="AM65" s="45">
        <v>1.47E-3</v>
      </c>
      <c r="AN65" s="45">
        <v>1.47E-3</v>
      </c>
      <c r="AO65" s="45">
        <v>1.47E-3</v>
      </c>
      <c r="AP65" s="45">
        <v>2.3700000000000001E-3</v>
      </c>
      <c r="AQ65" s="45">
        <v>2.3700000000000001E-3</v>
      </c>
      <c r="AR65" s="45">
        <v>2.3700000000000001E-3</v>
      </c>
      <c r="AS65" s="45">
        <v>2.3700000000000001E-3</v>
      </c>
      <c r="AT65" s="45">
        <v>2.3700000000000001E-3</v>
      </c>
      <c r="AU65" s="45">
        <v>2.82E-3</v>
      </c>
      <c r="AV65" s="45">
        <v>2.82E-3</v>
      </c>
      <c r="AW65" s="45">
        <v>2.82E-3</v>
      </c>
      <c r="AX65" s="45">
        <v>2.82E-3</v>
      </c>
      <c r="AY65" s="45">
        <v>2.82E-3</v>
      </c>
      <c r="AZ65" s="45">
        <v>4.1900000000000001E-3</v>
      </c>
      <c r="BA65" s="45">
        <v>4.1900000000000001E-3</v>
      </c>
      <c r="BB65" s="45">
        <v>4.1900000000000001E-3</v>
      </c>
      <c r="BC65" s="45">
        <v>4.1900000000000001E-3</v>
      </c>
      <c r="BD65" s="45">
        <v>4.1900000000000001E-3</v>
      </c>
      <c r="BE65" s="45">
        <v>6.5399999999999998E-3</v>
      </c>
      <c r="BF65" s="45">
        <v>6.5399999999999998E-3</v>
      </c>
      <c r="BG65" s="45">
        <v>6.5399999999999998E-3</v>
      </c>
      <c r="BH65" s="45">
        <v>6.5399999999999998E-3</v>
      </c>
      <c r="BI65" s="45">
        <v>6.5399999999999998E-3</v>
      </c>
      <c r="BJ65" s="45">
        <v>1.1440000000000001E-2</v>
      </c>
      <c r="BK65" s="45">
        <v>1.1440000000000001E-2</v>
      </c>
      <c r="BL65" s="45">
        <v>1.1440000000000001E-2</v>
      </c>
      <c r="BM65" s="45">
        <v>1.1440000000000001E-2</v>
      </c>
      <c r="BN65" s="45">
        <v>1.1440000000000001E-2</v>
      </c>
      <c r="BO65" s="45">
        <v>2.971E-2</v>
      </c>
      <c r="BP65" s="45">
        <v>2.971E-2</v>
      </c>
      <c r="BQ65" s="45">
        <v>2.971E-2</v>
      </c>
      <c r="BR65" s="45">
        <v>2.971E-2</v>
      </c>
      <c r="BS65" s="45">
        <v>2.971E-2</v>
      </c>
      <c r="BT65" s="45">
        <v>3.2390000000000002E-2</v>
      </c>
      <c r="BU65" s="45">
        <v>3.2390000000000002E-2</v>
      </c>
      <c r="BV65" s="45">
        <v>3.2390000000000002E-2</v>
      </c>
      <c r="BW65" s="45">
        <v>3.2390000000000002E-2</v>
      </c>
      <c r="BX65" s="45">
        <v>3.2390000000000002E-2</v>
      </c>
      <c r="BY65" s="45">
        <v>6.5199999999999994E-2</v>
      </c>
      <c r="BZ65" s="45">
        <v>6.5199999999999994E-2</v>
      </c>
      <c r="CA65" s="45">
        <v>6.5199999999999994E-2</v>
      </c>
      <c r="CB65" s="45">
        <v>6.5199999999999994E-2</v>
      </c>
      <c r="CC65" s="45">
        <v>6.5199999999999994E-2</v>
      </c>
      <c r="CD65" s="45">
        <v>8.5510000000000003E-2</v>
      </c>
      <c r="CE65" s="45">
        <v>8.5510000000000003E-2</v>
      </c>
      <c r="CF65" s="45">
        <v>8.5510000000000003E-2</v>
      </c>
      <c r="CG65" s="45">
        <v>8.5510000000000003E-2</v>
      </c>
      <c r="CH65" s="45">
        <v>8.5510000000000003E-2</v>
      </c>
      <c r="CI65" s="45">
        <v>0.11814</v>
      </c>
      <c r="CJ65" s="45">
        <v>0.11814</v>
      </c>
      <c r="CK65" s="45">
        <v>0.11814</v>
      </c>
      <c r="CL65" s="45">
        <v>0.11814</v>
      </c>
      <c r="CM65" s="45">
        <v>0.11814</v>
      </c>
      <c r="CN65" s="45">
        <v>0.17197000000000001</v>
      </c>
      <c r="CO65" s="45">
        <v>0.17197000000000001</v>
      </c>
      <c r="CP65" s="45">
        <v>0.17197000000000001</v>
      </c>
      <c r="CQ65" s="45">
        <v>0.17197000000000001</v>
      </c>
      <c r="CR65" s="45">
        <v>0.17197000000000001</v>
      </c>
      <c r="CS65" s="45">
        <v>0.26372000000000001</v>
      </c>
      <c r="CT65" s="45">
        <v>0.26372000000000001</v>
      </c>
      <c r="CU65" s="45">
        <v>0.26372000000000001</v>
      </c>
      <c r="CV65" s="45">
        <v>0.26372000000000001</v>
      </c>
      <c r="CW65" s="45">
        <v>0.26372000000000001</v>
      </c>
      <c r="CX65" s="45">
        <v>1</v>
      </c>
    </row>
    <row r="66" spans="1:102" ht="14.25" customHeight="1" x14ac:dyDescent="0.3">
      <c r="A66" s="45" t="s">
        <v>250</v>
      </c>
      <c r="B66" s="45">
        <v>9.7912499999999996E-3</v>
      </c>
      <c r="C66" s="45">
        <v>3.5649999999999999E-4</v>
      </c>
      <c r="D66" s="45">
        <v>3.5649999999999999E-4</v>
      </c>
      <c r="E66" s="45">
        <v>3.5649999999999999E-4</v>
      </c>
      <c r="F66" s="45">
        <v>3.5649999999999999E-4</v>
      </c>
      <c r="G66" s="45">
        <v>1.7899999999999999E-4</v>
      </c>
      <c r="H66" s="45">
        <v>1.7899999999999999E-4</v>
      </c>
      <c r="I66" s="45">
        <v>1.7899999999999999E-4</v>
      </c>
      <c r="J66" s="45">
        <v>1.7899999999999999E-4</v>
      </c>
      <c r="K66" s="45">
        <v>1.7899999999999999E-4</v>
      </c>
      <c r="L66" s="45">
        <v>1.8075E-4</v>
      </c>
      <c r="M66" s="45">
        <v>1.8075E-4</v>
      </c>
      <c r="N66" s="45">
        <v>1.8075E-4</v>
      </c>
      <c r="O66" s="45">
        <v>1.8075E-4</v>
      </c>
      <c r="P66" s="45">
        <v>1.8075E-4</v>
      </c>
      <c r="Q66" s="45">
        <v>3.0775000000000003E-4</v>
      </c>
      <c r="R66" s="45">
        <v>3.0775000000000003E-4</v>
      </c>
      <c r="S66" s="45">
        <v>3.0775000000000003E-4</v>
      </c>
      <c r="T66" s="45">
        <v>3.0775000000000003E-4</v>
      </c>
      <c r="U66" s="45">
        <v>3.0775000000000003E-4</v>
      </c>
      <c r="V66" s="45">
        <v>4.2025E-4</v>
      </c>
      <c r="W66" s="45">
        <v>4.2025E-4</v>
      </c>
      <c r="X66" s="45">
        <v>4.2025E-4</v>
      </c>
      <c r="Y66" s="45">
        <v>4.2025E-4</v>
      </c>
      <c r="Z66" s="45">
        <v>4.2025E-4</v>
      </c>
      <c r="AA66" s="45">
        <v>5.2674999999999998E-4</v>
      </c>
      <c r="AB66" s="45">
        <v>5.2674999999999998E-4</v>
      </c>
      <c r="AC66" s="45">
        <v>5.2674999999999998E-4</v>
      </c>
      <c r="AD66" s="45">
        <v>5.2674999999999998E-4</v>
      </c>
      <c r="AE66" s="45">
        <v>5.2674999999999998E-4</v>
      </c>
      <c r="AF66" s="45">
        <v>7.3850000000000001E-4</v>
      </c>
      <c r="AG66" s="45">
        <v>7.3850000000000001E-4</v>
      </c>
      <c r="AH66" s="45">
        <v>7.3850000000000001E-4</v>
      </c>
      <c r="AI66" s="45">
        <v>7.3850000000000001E-4</v>
      </c>
      <c r="AJ66" s="45">
        <v>7.3850000000000001E-4</v>
      </c>
      <c r="AK66" s="45">
        <v>1.0690000000000001E-3</v>
      </c>
      <c r="AL66" s="45">
        <v>1.0690000000000001E-3</v>
      </c>
      <c r="AM66" s="45">
        <v>1.0690000000000001E-3</v>
      </c>
      <c r="AN66" s="45">
        <v>1.0690000000000001E-3</v>
      </c>
      <c r="AO66" s="45">
        <v>1.0690000000000001E-3</v>
      </c>
      <c r="AP66" s="45">
        <v>1.622E-3</v>
      </c>
      <c r="AQ66" s="45">
        <v>1.622E-3</v>
      </c>
      <c r="AR66" s="45">
        <v>1.622E-3</v>
      </c>
      <c r="AS66" s="45">
        <v>1.622E-3</v>
      </c>
      <c r="AT66" s="45">
        <v>1.622E-3</v>
      </c>
      <c r="AU66" s="45">
        <v>2.5685E-3</v>
      </c>
      <c r="AV66" s="45">
        <v>2.5685E-3</v>
      </c>
      <c r="AW66" s="45">
        <v>2.5685E-3</v>
      </c>
      <c r="AX66" s="45">
        <v>2.5685E-3</v>
      </c>
      <c r="AY66" s="45">
        <v>2.5685E-3</v>
      </c>
      <c r="AZ66" s="45">
        <v>4.117E-3</v>
      </c>
      <c r="BA66" s="45">
        <v>4.117E-3</v>
      </c>
      <c r="BB66" s="45">
        <v>4.117E-3</v>
      </c>
      <c r="BC66" s="45">
        <v>4.117E-3</v>
      </c>
      <c r="BD66" s="45">
        <v>4.117E-3</v>
      </c>
      <c r="BE66" s="45">
        <v>6.4475000000000001E-3</v>
      </c>
      <c r="BF66" s="45">
        <v>6.4475000000000001E-3</v>
      </c>
      <c r="BG66" s="45">
        <v>6.4475000000000001E-3</v>
      </c>
      <c r="BH66" s="45">
        <v>6.4475000000000001E-3</v>
      </c>
      <c r="BI66" s="45">
        <v>6.4475000000000001E-3</v>
      </c>
      <c r="BJ66" s="45">
        <v>9.7327500000000001E-3</v>
      </c>
      <c r="BK66" s="45">
        <v>9.7327500000000001E-3</v>
      </c>
      <c r="BL66" s="45">
        <v>9.7327500000000001E-3</v>
      </c>
      <c r="BM66" s="45">
        <v>9.7327500000000001E-3</v>
      </c>
      <c r="BN66" s="45">
        <v>9.7327500000000001E-3</v>
      </c>
      <c r="BO66" s="45">
        <v>1.5950249999999999E-2</v>
      </c>
      <c r="BP66" s="45">
        <v>1.5950249999999999E-2</v>
      </c>
      <c r="BQ66" s="45">
        <v>1.5950249999999999E-2</v>
      </c>
      <c r="BR66" s="45">
        <v>1.5950249999999999E-2</v>
      </c>
      <c r="BS66" s="45">
        <v>1.5950249999999999E-2</v>
      </c>
      <c r="BT66" s="45">
        <v>2.6643500000000001E-2</v>
      </c>
      <c r="BU66" s="45">
        <v>2.6643500000000001E-2</v>
      </c>
      <c r="BV66" s="45">
        <v>2.6643500000000001E-2</v>
      </c>
      <c r="BW66" s="45">
        <v>2.6643500000000001E-2</v>
      </c>
      <c r="BX66" s="45">
        <v>2.6643500000000001E-2</v>
      </c>
      <c r="BY66" s="45">
        <v>4.6877250000000002E-2</v>
      </c>
      <c r="BZ66" s="45">
        <v>4.6877250000000002E-2</v>
      </c>
      <c r="CA66" s="45">
        <v>4.6877250000000002E-2</v>
      </c>
      <c r="CB66" s="45">
        <v>4.6877250000000002E-2</v>
      </c>
      <c r="CC66" s="45">
        <v>4.6877250000000002E-2</v>
      </c>
      <c r="CD66" s="45">
        <v>8.3014249999999998E-2</v>
      </c>
      <c r="CE66" s="45">
        <v>8.3014249999999998E-2</v>
      </c>
      <c r="CF66" s="45">
        <v>8.3014249999999998E-2</v>
      </c>
      <c r="CG66" s="45">
        <v>8.3014249999999998E-2</v>
      </c>
      <c r="CH66" s="45">
        <v>8.3014249999999998E-2</v>
      </c>
      <c r="CI66" s="45">
        <v>0.14132575</v>
      </c>
      <c r="CJ66" s="45">
        <v>0.14132575</v>
      </c>
      <c r="CK66" s="45">
        <v>0.14132575</v>
      </c>
      <c r="CL66" s="45">
        <v>0.14132575</v>
      </c>
      <c r="CM66" s="45">
        <v>0.14132575</v>
      </c>
      <c r="CN66" s="45">
        <v>0.22859225</v>
      </c>
      <c r="CO66" s="45">
        <v>0.22859225</v>
      </c>
      <c r="CP66" s="45">
        <v>0.22859225</v>
      </c>
      <c r="CQ66" s="45">
        <v>0.22859225</v>
      </c>
      <c r="CR66" s="45">
        <v>0.22859225</v>
      </c>
      <c r="CS66" s="45">
        <v>0.34928749999999997</v>
      </c>
      <c r="CT66" s="45">
        <v>0.34928749999999997</v>
      </c>
      <c r="CU66" s="45">
        <v>0.34928749999999997</v>
      </c>
      <c r="CV66" s="45">
        <v>0.34928749999999997</v>
      </c>
      <c r="CW66" s="45">
        <v>0.34928749999999997</v>
      </c>
      <c r="CX66" s="45">
        <v>1</v>
      </c>
    </row>
    <row r="67" spans="1:102" ht="14.25" customHeight="1" x14ac:dyDescent="0.3">
      <c r="A67" s="45" t="s">
        <v>252</v>
      </c>
      <c r="B67" s="45">
        <v>4.4060000000000002E-2</v>
      </c>
      <c r="C67" s="45">
        <v>4.8599999999999997E-3</v>
      </c>
      <c r="D67" s="45">
        <v>4.8599999999999997E-3</v>
      </c>
      <c r="E67" s="45">
        <v>4.8599999999999997E-3</v>
      </c>
      <c r="F67" s="45">
        <v>4.8599999999999997E-3</v>
      </c>
      <c r="G67" s="45">
        <v>1.3799999999999999E-3</v>
      </c>
      <c r="H67" s="45">
        <v>1.3799999999999999E-3</v>
      </c>
      <c r="I67" s="45">
        <v>1.3799999999999999E-3</v>
      </c>
      <c r="J67" s="45">
        <v>1.3799999999999999E-3</v>
      </c>
      <c r="K67" s="45">
        <v>1.3799999999999999E-3</v>
      </c>
      <c r="L67" s="45">
        <v>1.07E-3</v>
      </c>
      <c r="M67" s="45">
        <v>1.07E-3</v>
      </c>
      <c r="N67" s="45">
        <v>1.07E-3</v>
      </c>
      <c r="O67" s="45">
        <v>1.07E-3</v>
      </c>
      <c r="P67" s="45">
        <v>1.07E-3</v>
      </c>
      <c r="Q67" s="45">
        <v>1.5399999999999999E-3</v>
      </c>
      <c r="R67" s="45">
        <v>1.5399999999999999E-3</v>
      </c>
      <c r="S67" s="45">
        <v>1.5399999999999999E-3</v>
      </c>
      <c r="T67" s="45">
        <v>1.5399999999999999E-3</v>
      </c>
      <c r="U67" s="45">
        <v>1.5399999999999999E-3</v>
      </c>
      <c r="V67" s="45">
        <v>2.4199999999999998E-3</v>
      </c>
      <c r="W67" s="45">
        <v>2.4199999999999998E-3</v>
      </c>
      <c r="X67" s="45">
        <v>2.4199999999999998E-3</v>
      </c>
      <c r="Y67" s="45">
        <v>2.4199999999999998E-3</v>
      </c>
      <c r="Z67" s="45">
        <v>2.4199999999999998E-3</v>
      </c>
      <c r="AA67" s="45">
        <v>3.62E-3</v>
      </c>
      <c r="AB67" s="45">
        <v>3.62E-3</v>
      </c>
      <c r="AC67" s="45">
        <v>3.62E-3</v>
      </c>
      <c r="AD67" s="45">
        <v>3.62E-3</v>
      </c>
      <c r="AE67" s="45">
        <v>3.62E-3</v>
      </c>
      <c r="AF67" s="45">
        <v>5.1599999999999997E-3</v>
      </c>
      <c r="AG67" s="45">
        <v>5.1599999999999997E-3</v>
      </c>
      <c r="AH67" s="45">
        <v>5.1599999999999997E-3</v>
      </c>
      <c r="AI67" s="45">
        <v>5.1599999999999997E-3</v>
      </c>
      <c r="AJ67" s="45">
        <v>5.1599999999999997E-3</v>
      </c>
      <c r="AK67" s="45">
        <v>5.94E-3</v>
      </c>
      <c r="AL67" s="45">
        <v>5.94E-3</v>
      </c>
      <c r="AM67" s="45">
        <v>5.94E-3</v>
      </c>
      <c r="AN67" s="45">
        <v>5.94E-3</v>
      </c>
      <c r="AO67" s="45">
        <v>5.94E-3</v>
      </c>
      <c r="AP67" s="45">
        <v>6.7299999999999999E-3</v>
      </c>
      <c r="AQ67" s="45">
        <v>6.7299999999999999E-3</v>
      </c>
      <c r="AR67" s="45">
        <v>6.7299999999999999E-3</v>
      </c>
      <c r="AS67" s="45">
        <v>6.7299999999999999E-3</v>
      </c>
      <c r="AT67" s="45">
        <v>6.7299999999999999E-3</v>
      </c>
      <c r="AU67" s="45">
        <v>8.0199999999999994E-3</v>
      </c>
      <c r="AV67" s="45">
        <v>8.0199999999999994E-3</v>
      </c>
      <c r="AW67" s="45">
        <v>8.0199999999999994E-3</v>
      </c>
      <c r="AX67" s="45">
        <v>8.0199999999999994E-3</v>
      </c>
      <c r="AY67" s="45">
        <v>8.0199999999999994E-3</v>
      </c>
      <c r="AZ67" s="45">
        <v>1.048E-2</v>
      </c>
      <c r="BA67" s="45">
        <v>1.048E-2</v>
      </c>
      <c r="BB67" s="45">
        <v>1.048E-2</v>
      </c>
      <c r="BC67" s="45">
        <v>1.048E-2</v>
      </c>
      <c r="BD67" s="45">
        <v>1.048E-2</v>
      </c>
      <c r="BE67" s="45">
        <v>1.455E-2</v>
      </c>
      <c r="BF67" s="45">
        <v>1.455E-2</v>
      </c>
      <c r="BG67" s="45">
        <v>1.455E-2</v>
      </c>
      <c r="BH67" s="45">
        <v>1.455E-2</v>
      </c>
      <c r="BI67" s="45">
        <v>1.455E-2</v>
      </c>
      <c r="BJ67" s="45">
        <v>2.0549999999999999E-2</v>
      </c>
      <c r="BK67" s="45">
        <v>2.0549999999999999E-2</v>
      </c>
      <c r="BL67" s="45">
        <v>2.0549999999999999E-2</v>
      </c>
      <c r="BM67" s="45">
        <v>2.0549999999999999E-2</v>
      </c>
      <c r="BN67" s="45">
        <v>2.0549999999999999E-2</v>
      </c>
      <c r="BO67" s="45">
        <v>3.193E-2</v>
      </c>
      <c r="BP67" s="45">
        <v>3.193E-2</v>
      </c>
      <c r="BQ67" s="45">
        <v>3.193E-2</v>
      </c>
      <c r="BR67" s="45">
        <v>3.193E-2</v>
      </c>
      <c r="BS67" s="45">
        <v>3.193E-2</v>
      </c>
      <c r="BT67" s="45">
        <v>5.151E-2</v>
      </c>
      <c r="BU67" s="45">
        <v>5.151E-2</v>
      </c>
      <c r="BV67" s="45">
        <v>5.151E-2</v>
      </c>
      <c r="BW67" s="45">
        <v>5.151E-2</v>
      </c>
      <c r="BX67" s="45">
        <v>5.151E-2</v>
      </c>
      <c r="BY67" s="45">
        <v>8.2379999999999995E-2</v>
      </c>
      <c r="BZ67" s="45">
        <v>8.2379999999999995E-2</v>
      </c>
      <c r="CA67" s="45">
        <v>8.2379999999999995E-2</v>
      </c>
      <c r="CB67" s="45">
        <v>8.2379999999999995E-2</v>
      </c>
      <c r="CC67" s="45">
        <v>8.2379999999999995E-2</v>
      </c>
      <c r="CD67" s="45">
        <v>0.13055</v>
      </c>
      <c r="CE67" s="45">
        <v>0.13055</v>
      </c>
      <c r="CF67" s="45">
        <v>0.13055</v>
      </c>
      <c r="CG67" s="45">
        <v>0.13055</v>
      </c>
      <c r="CH67" s="45">
        <v>0.13055</v>
      </c>
      <c r="CI67" s="45">
        <v>0.19928000000000001</v>
      </c>
      <c r="CJ67" s="45">
        <v>0.19928000000000001</v>
      </c>
      <c r="CK67" s="45">
        <v>0.19928000000000001</v>
      </c>
      <c r="CL67" s="45">
        <v>0.19928000000000001</v>
      </c>
      <c r="CM67" s="45">
        <v>0.19928000000000001</v>
      </c>
      <c r="CN67" s="45">
        <v>0.29297000000000001</v>
      </c>
      <c r="CO67" s="45">
        <v>0.29297000000000001</v>
      </c>
      <c r="CP67" s="45">
        <v>0.29297000000000001</v>
      </c>
      <c r="CQ67" s="45">
        <v>0.29297000000000001</v>
      </c>
      <c r="CR67" s="45">
        <v>0.29297000000000001</v>
      </c>
      <c r="CS67" s="45">
        <v>0.41477000000000003</v>
      </c>
      <c r="CT67" s="45">
        <v>0.41477000000000003</v>
      </c>
      <c r="CU67" s="45">
        <v>0.41477000000000003</v>
      </c>
      <c r="CV67" s="45">
        <v>0.41477000000000003</v>
      </c>
      <c r="CW67" s="45">
        <v>0.41477000000000003</v>
      </c>
      <c r="CX67" s="45">
        <v>1</v>
      </c>
    </row>
    <row r="68" spans="1:102" ht="14.25" customHeight="1" x14ac:dyDescent="0.3">
      <c r="A68" s="45" t="s">
        <v>254</v>
      </c>
      <c r="B68" s="45">
        <v>2.9299999999999999E-3</v>
      </c>
      <c r="C68" s="45">
        <v>1.7000000000000001E-4</v>
      </c>
      <c r="D68" s="45">
        <v>1.7000000000000001E-4</v>
      </c>
      <c r="E68" s="45">
        <v>1.7000000000000001E-4</v>
      </c>
      <c r="F68" s="45">
        <v>1.7000000000000001E-4</v>
      </c>
      <c r="G68" s="45">
        <v>1.2E-4</v>
      </c>
      <c r="H68" s="45">
        <v>1.2E-4</v>
      </c>
      <c r="I68" s="45">
        <v>1.2E-4</v>
      </c>
      <c r="J68" s="45">
        <v>1.2E-4</v>
      </c>
      <c r="K68" s="45">
        <v>1.2E-4</v>
      </c>
      <c r="L68" s="45">
        <v>1E-4</v>
      </c>
      <c r="M68" s="45">
        <v>1E-4</v>
      </c>
      <c r="N68" s="45">
        <v>1E-4</v>
      </c>
      <c r="O68" s="45">
        <v>1E-4</v>
      </c>
      <c r="P68" s="45">
        <v>1E-4</v>
      </c>
      <c r="Q68" s="45">
        <v>1.9000000000000001E-4</v>
      </c>
      <c r="R68" s="45">
        <v>1.9000000000000001E-4</v>
      </c>
      <c r="S68" s="45">
        <v>1.9000000000000001E-4</v>
      </c>
      <c r="T68" s="45">
        <v>1.9000000000000001E-4</v>
      </c>
      <c r="U68" s="45">
        <v>1.9000000000000001E-4</v>
      </c>
      <c r="V68" s="45">
        <v>2.7E-4</v>
      </c>
      <c r="W68" s="45">
        <v>2.7E-4</v>
      </c>
      <c r="X68" s="45">
        <v>2.7E-4</v>
      </c>
      <c r="Y68" s="45">
        <v>2.7E-4</v>
      </c>
      <c r="Z68" s="45">
        <v>2.7E-4</v>
      </c>
      <c r="AA68" s="45">
        <v>3.4000000000000002E-4</v>
      </c>
      <c r="AB68" s="45">
        <v>3.4000000000000002E-4</v>
      </c>
      <c r="AC68" s="45">
        <v>3.4000000000000002E-4</v>
      </c>
      <c r="AD68" s="45">
        <v>3.4000000000000002E-4</v>
      </c>
      <c r="AE68" s="45">
        <v>3.4000000000000002E-4</v>
      </c>
      <c r="AF68" s="45">
        <v>4.0999999999999999E-4</v>
      </c>
      <c r="AG68" s="45">
        <v>4.0999999999999999E-4</v>
      </c>
      <c r="AH68" s="45">
        <v>4.0999999999999999E-4</v>
      </c>
      <c r="AI68" s="45">
        <v>4.0999999999999999E-4</v>
      </c>
      <c r="AJ68" s="45">
        <v>4.0999999999999999E-4</v>
      </c>
      <c r="AK68" s="45">
        <v>5.6999999999999998E-4</v>
      </c>
      <c r="AL68" s="45">
        <v>5.6999999999999998E-4</v>
      </c>
      <c r="AM68" s="45">
        <v>5.6999999999999998E-4</v>
      </c>
      <c r="AN68" s="45">
        <v>5.6999999999999998E-4</v>
      </c>
      <c r="AO68" s="45">
        <v>5.6999999999999998E-4</v>
      </c>
      <c r="AP68" s="45">
        <v>7.6000000000000004E-4</v>
      </c>
      <c r="AQ68" s="45">
        <v>7.6000000000000004E-4</v>
      </c>
      <c r="AR68" s="45">
        <v>7.6000000000000004E-4</v>
      </c>
      <c r="AS68" s="45">
        <v>7.6000000000000004E-4</v>
      </c>
      <c r="AT68" s="45">
        <v>7.6000000000000004E-4</v>
      </c>
      <c r="AU68" s="45">
        <v>1.3799999999999999E-3</v>
      </c>
      <c r="AV68" s="45">
        <v>1.3799999999999999E-3</v>
      </c>
      <c r="AW68" s="45">
        <v>1.3799999999999999E-3</v>
      </c>
      <c r="AX68" s="45">
        <v>1.3799999999999999E-3</v>
      </c>
      <c r="AY68" s="45">
        <v>1.3799999999999999E-3</v>
      </c>
      <c r="AZ68" s="45">
        <v>2.0799999999999998E-3</v>
      </c>
      <c r="BA68" s="45">
        <v>2.0799999999999998E-3</v>
      </c>
      <c r="BB68" s="45">
        <v>2.0799999999999998E-3</v>
      </c>
      <c r="BC68" s="45">
        <v>2.0799999999999998E-3</v>
      </c>
      <c r="BD68" s="45">
        <v>2.0799999999999998E-3</v>
      </c>
      <c r="BE68" s="45">
        <v>3.0400000000000002E-3</v>
      </c>
      <c r="BF68" s="45">
        <v>3.0400000000000002E-3</v>
      </c>
      <c r="BG68" s="45">
        <v>3.0400000000000002E-3</v>
      </c>
      <c r="BH68" s="45">
        <v>3.0400000000000002E-3</v>
      </c>
      <c r="BI68" s="45">
        <v>3.0400000000000002E-3</v>
      </c>
      <c r="BJ68" s="45">
        <v>4.4000000000000003E-3</v>
      </c>
      <c r="BK68" s="45">
        <v>4.4000000000000003E-3</v>
      </c>
      <c r="BL68" s="45">
        <v>4.4000000000000003E-3</v>
      </c>
      <c r="BM68" s="45">
        <v>4.4000000000000003E-3</v>
      </c>
      <c r="BN68" s="45">
        <v>4.4000000000000003E-3</v>
      </c>
      <c r="BO68" s="45">
        <v>7.1599999999999997E-3</v>
      </c>
      <c r="BP68" s="45">
        <v>7.1599999999999997E-3</v>
      </c>
      <c r="BQ68" s="45">
        <v>7.1599999999999997E-3</v>
      </c>
      <c r="BR68" s="45">
        <v>7.1599999999999997E-3</v>
      </c>
      <c r="BS68" s="45">
        <v>7.1599999999999997E-3</v>
      </c>
      <c r="BT68" s="45">
        <v>1.328E-2</v>
      </c>
      <c r="BU68" s="45">
        <v>1.328E-2</v>
      </c>
      <c r="BV68" s="45">
        <v>1.328E-2</v>
      </c>
      <c r="BW68" s="45">
        <v>1.328E-2</v>
      </c>
      <c r="BX68" s="45">
        <v>1.328E-2</v>
      </c>
      <c r="BY68" s="45">
        <v>2.6950000000000002E-2</v>
      </c>
      <c r="BZ68" s="45">
        <v>2.6950000000000002E-2</v>
      </c>
      <c r="CA68" s="45">
        <v>2.6950000000000002E-2</v>
      </c>
      <c r="CB68" s="45">
        <v>2.6950000000000002E-2</v>
      </c>
      <c r="CC68" s="45">
        <v>2.6950000000000002E-2</v>
      </c>
      <c r="CD68" s="45">
        <v>6.4159999999999995E-2</v>
      </c>
      <c r="CE68" s="45">
        <v>6.4159999999999995E-2</v>
      </c>
      <c r="CF68" s="45">
        <v>6.4159999999999995E-2</v>
      </c>
      <c r="CG68" s="45">
        <v>6.4159999999999995E-2</v>
      </c>
      <c r="CH68" s="45">
        <v>6.4159999999999995E-2</v>
      </c>
      <c r="CI68" s="45">
        <v>0.13396</v>
      </c>
      <c r="CJ68" s="45">
        <v>0.13396</v>
      </c>
      <c r="CK68" s="45">
        <v>0.13396</v>
      </c>
      <c r="CL68" s="45">
        <v>0.13396</v>
      </c>
      <c r="CM68" s="45">
        <v>0.13396</v>
      </c>
      <c r="CN68" s="45">
        <v>0.24537</v>
      </c>
      <c r="CO68" s="45">
        <v>0.24537</v>
      </c>
      <c r="CP68" s="45">
        <v>0.24537</v>
      </c>
      <c r="CQ68" s="45">
        <v>0.24537</v>
      </c>
      <c r="CR68" s="45">
        <v>0.24537</v>
      </c>
      <c r="CS68" s="45">
        <v>0.39423999999999998</v>
      </c>
      <c r="CT68" s="45">
        <v>0.39423999999999998</v>
      </c>
      <c r="CU68" s="45">
        <v>0.39423999999999998</v>
      </c>
      <c r="CV68" s="45">
        <v>0.39423999999999998</v>
      </c>
      <c r="CW68" s="45">
        <v>0.39423999999999998</v>
      </c>
      <c r="CX68" s="45">
        <v>1</v>
      </c>
    </row>
    <row r="69" spans="1:102" ht="14.25" customHeight="1" x14ac:dyDescent="0.3">
      <c r="A69" s="45" t="s">
        <v>256</v>
      </c>
      <c r="B69" s="45">
        <v>1.095E-2</v>
      </c>
      <c r="C69" s="45">
        <v>4.4000000000000002E-4</v>
      </c>
      <c r="D69" s="45">
        <v>4.4000000000000002E-4</v>
      </c>
      <c r="E69" s="45">
        <v>4.4000000000000002E-4</v>
      </c>
      <c r="F69" s="45">
        <v>4.4000000000000002E-4</v>
      </c>
      <c r="G69" s="45">
        <v>2.7E-4</v>
      </c>
      <c r="H69" s="45">
        <v>2.7E-4</v>
      </c>
      <c r="I69" s="45">
        <v>2.7E-4</v>
      </c>
      <c r="J69" s="45">
        <v>2.7E-4</v>
      </c>
      <c r="K69" s="45">
        <v>2.7E-4</v>
      </c>
      <c r="L69" s="45">
        <v>1.9000000000000001E-4</v>
      </c>
      <c r="M69" s="45">
        <v>1.9000000000000001E-4</v>
      </c>
      <c r="N69" s="45">
        <v>1.9000000000000001E-4</v>
      </c>
      <c r="O69" s="45">
        <v>1.9000000000000001E-4</v>
      </c>
      <c r="P69" s="45">
        <v>1.9000000000000001E-4</v>
      </c>
      <c r="Q69" s="45">
        <v>3.2000000000000003E-4</v>
      </c>
      <c r="R69" s="45">
        <v>3.2000000000000003E-4</v>
      </c>
      <c r="S69" s="45">
        <v>3.2000000000000003E-4</v>
      </c>
      <c r="T69" s="45">
        <v>3.2000000000000003E-4</v>
      </c>
      <c r="U69" s="45">
        <v>3.2000000000000003E-4</v>
      </c>
      <c r="V69" s="45">
        <v>7.6999999999999996E-4</v>
      </c>
      <c r="W69" s="45">
        <v>7.6999999999999996E-4</v>
      </c>
      <c r="X69" s="45">
        <v>7.6999999999999996E-4</v>
      </c>
      <c r="Y69" s="45">
        <v>7.6999999999999996E-4</v>
      </c>
      <c r="Z69" s="45">
        <v>7.6999999999999996E-4</v>
      </c>
      <c r="AA69" s="45">
        <v>1.0300000000000001E-3</v>
      </c>
      <c r="AB69" s="45">
        <v>1.0300000000000001E-3</v>
      </c>
      <c r="AC69" s="45">
        <v>1.0300000000000001E-3</v>
      </c>
      <c r="AD69" s="45">
        <v>1.0300000000000001E-3</v>
      </c>
      <c r="AE69" s="45">
        <v>1.0300000000000001E-3</v>
      </c>
      <c r="AF69" s="45">
        <v>1.4599999999999999E-3</v>
      </c>
      <c r="AG69" s="45">
        <v>1.4599999999999999E-3</v>
      </c>
      <c r="AH69" s="45">
        <v>1.4599999999999999E-3</v>
      </c>
      <c r="AI69" s="45">
        <v>1.4599999999999999E-3</v>
      </c>
      <c r="AJ69" s="45">
        <v>1.4599999999999999E-3</v>
      </c>
      <c r="AK69" s="45">
        <v>1.75E-3</v>
      </c>
      <c r="AL69" s="45">
        <v>1.75E-3</v>
      </c>
      <c r="AM69" s="45">
        <v>1.75E-3</v>
      </c>
      <c r="AN69" s="45">
        <v>1.75E-3</v>
      </c>
      <c r="AO69" s="45">
        <v>1.75E-3</v>
      </c>
      <c r="AP69" s="45">
        <v>2.6199999999999999E-3</v>
      </c>
      <c r="AQ69" s="45">
        <v>2.6199999999999999E-3</v>
      </c>
      <c r="AR69" s="45">
        <v>2.6199999999999999E-3</v>
      </c>
      <c r="AS69" s="45">
        <v>2.6199999999999999E-3</v>
      </c>
      <c r="AT69" s="45">
        <v>2.6199999999999999E-3</v>
      </c>
      <c r="AU69" s="45">
        <v>3.5599999999999998E-3</v>
      </c>
      <c r="AV69" s="45">
        <v>3.5599999999999998E-3</v>
      </c>
      <c r="AW69" s="45">
        <v>3.5599999999999998E-3</v>
      </c>
      <c r="AX69" s="45">
        <v>3.5599999999999998E-3</v>
      </c>
      <c r="AY69" s="45">
        <v>3.5599999999999998E-3</v>
      </c>
      <c r="AZ69" s="45">
        <v>8.2299999999999995E-3</v>
      </c>
      <c r="BA69" s="45">
        <v>8.2299999999999995E-3</v>
      </c>
      <c r="BB69" s="45">
        <v>8.2299999999999995E-3</v>
      </c>
      <c r="BC69" s="45">
        <v>8.2299999999999995E-3</v>
      </c>
      <c r="BD69" s="45">
        <v>8.2299999999999995E-3</v>
      </c>
      <c r="BE69" s="45">
        <v>1.115E-2</v>
      </c>
      <c r="BF69" s="45">
        <v>1.115E-2</v>
      </c>
      <c r="BG69" s="45">
        <v>1.115E-2</v>
      </c>
      <c r="BH69" s="45">
        <v>1.115E-2</v>
      </c>
      <c r="BI69" s="45">
        <v>1.115E-2</v>
      </c>
      <c r="BJ69" s="45">
        <v>8.3099999999999997E-3</v>
      </c>
      <c r="BK69" s="45">
        <v>8.3099999999999997E-3</v>
      </c>
      <c r="BL69" s="45">
        <v>8.3099999999999997E-3</v>
      </c>
      <c r="BM69" s="45">
        <v>8.3099999999999997E-3</v>
      </c>
      <c r="BN69" s="45">
        <v>8.3099999999999997E-3</v>
      </c>
      <c r="BO69" s="45">
        <v>1.626E-2</v>
      </c>
      <c r="BP69" s="45">
        <v>1.626E-2</v>
      </c>
      <c r="BQ69" s="45">
        <v>1.626E-2</v>
      </c>
      <c r="BR69" s="45">
        <v>1.626E-2</v>
      </c>
      <c r="BS69" s="45">
        <v>1.626E-2</v>
      </c>
      <c r="BT69" s="45">
        <v>2.589E-2</v>
      </c>
      <c r="BU69" s="45">
        <v>2.589E-2</v>
      </c>
      <c r="BV69" s="45">
        <v>2.589E-2</v>
      </c>
      <c r="BW69" s="45">
        <v>2.589E-2</v>
      </c>
      <c r="BX69" s="45">
        <v>2.589E-2</v>
      </c>
      <c r="BY69" s="45">
        <v>3.2489999999999998E-2</v>
      </c>
      <c r="BZ69" s="45">
        <v>3.2489999999999998E-2</v>
      </c>
      <c r="CA69" s="45">
        <v>3.2489999999999998E-2</v>
      </c>
      <c r="CB69" s="45">
        <v>3.2489999999999998E-2</v>
      </c>
      <c r="CC69" s="45">
        <v>3.2489999999999998E-2</v>
      </c>
      <c r="CD69" s="45">
        <v>6.3769999999999993E-2</v>
      </c>
      <c r="CE69" s="45">
        <v>6.3769999999999993E-2</v>
      </c>
      <c r="CF69" s="45">
        <v>6.3769999999999993E-2</v>
      </c>
      <c r="CG69" s="45">
        <v>6.3769999999999993E-2</v>
      </c>
      <c r="CH69" s="45">
        <v>6.3769999999999993E-2</v>
      </c>
      <c r="CI69" s="45">
        <v>0.11719</v>
      </c>
      <c r="CJ69" s="45">
        <v>0.11719</v>
      </c>
      <c r="CK69" s="45">
        <v>0.11719</v>
      </c>
      <c r="CL69" s="45">
        <v>0.11719</v>
      </c>
      <c r="CM69" s="45">
        <v>0.11719</v>
      </c>
      <c r="CN69" s="45">
        <v>0.20166000000000001</v>
      </c>
      <c r="CO69" s="45">
        <v>0.20166000000000001</v>
      </c>
      <c r="CP69" s="45">
        <v>0.20166000000000001</v>
      </c>
      <c r="CQ69" s="45">
        <v>0.20166000000000001</v>
      </c>
      <c r="CR69" s="45">
        <v>0.20166000000000001</v>
      </c>
      <c r="CS69" s="45">
        <v>0.32493</v>
      </c>
      <c r="CT69" s="45">
        <v>0.32493</v>
      </c>
      <c r="CU69" s="45">
        <v>0.32493</v>
      </c>
      <c r="CV69" s="45">
        <v>0.32493</v>
      </c>
      <c r="CW69" s="45">
        <v>0.32493</v>
      </c>
      <c r="CX69" s="45">
        <v>1</v>
      </c>
    </row>
    <row r="70" spans="1:102" ht="14.25" customHeight="1" x14ac:dyDescent="0.3">
      <c r="A70" s="45" t="s">
        <v>258</v>
      </c>
      <c r="B70" s="45">
        <v>3.2899999999999999E-2</v>
      </c>
      <c r="C70" s="45">
        <v>2.1299999999999999E-3</v>
      </c>
      <c r="D70" s="45">
        <v>2.1299999999999999E-3</v>
      </c>
      <c r="E70" s="45">
        <v>2.1299999999999999E-3</v>
      </c>
      <c r="F70" s="45">
        <v>2.1299999999999999E-3</v>
      </c>
      <c r="G70" s="45">
        <v>4.6999999999999999E-4</v>
      </c>
      <c r="H70" s="45">
        <v>4.6999999999999999E-4</v>
      </c>
      <c r="I70" s="45">
        <v>4.6999999999999999E-4</v>
      </c>
      <c r="J70" s="45">
        <v>4.6999999999999999E-4</v>
      </c>
      <c r="K70" s="45">
        <v>4.6999999999999999E-4</v>
      </c>
      <c r="L70" s="45">
        <v>4.4999999999999999E-4</v>
      </c>
      <c r="M70" s="45">
        <v>4.4999999999999999E-4</v>
      </c>
      <c r="N70" s="45">
        <v>4.4999999999999999E-4</v>
      </c>
      <c r="O70" s="45">
        <v>4.4999999999999999E-4</v>
      </c>
      <c r="P70" s="45">
        <v>4.4999999999999999E-4</v>
      </c>
      <c r="Q70" s="45">
        <v>9.5E-4</v>
      </c>
      <c r="R70" s="45">
        <v>9.5E-4</v>
      </c>
      <c r="S70" s="45">
        <v>9.5E-4</v>
      </c>
      <c r="T70" s="45">
        <v>9.5E-4</v>
      </c>
      <c r="U70" s="45">
        <v>9.5E-4</v>
      </c>
      <c r="V70" s="45">
        <v>1.24E-3</v>
      </c>
      <c r="W70" s="45">
        <v>1.24E-3</v>
      </c>
      <c r="X70" s="45">
        <v>1.24E-3</v>
      </c>
      <c r="Y70" s="45">
        <v>1.24E-3</v>
      </c>
      <c r="Z70" s="45">
        <v>1.24E-3</v>
      </c>
      <c r="AA70" s="45">
        <v>1.3600000000000001E-3</v>
      </c>
      <c r="AB70" s="45">
        <v>1.3600000000000001E-3</v>
      </c>
      <c r="AC70" s="45">
        <v>1.3600000000000001E-3</v>
      </c>
      <c r="AD70" s="45">
        <v>1.3600000000000001E-3</v>
      </c>
      <c r="AE70" s="45">
        <v>1.3600000000000001E-3</v>
      </c>
      <c r="AF70" s="45">
        <v>1.8E-3</v>
      </c>
      <c r="AG70" s="45">
        <v>1.8E-3</v>
      </c>
      <c r="AH70" s="45">
        <v>1.8E-3</v>
      </c>
      <c r="AI70" s="45">
        <v>1.8E-3</v>
      </c>
      <c r="AJ70" s="45">
        <v>1.8E-3</v>
      </c>
      <c r="AK70" s="45">
        <v>2.3E-3</v>
      </c>
      <c r="AL70" s="45">
        <v>2.3E-3</v>
      </c>
      <c r="AM70" s="45">
        <v>2.3E-3</v>
      </c>
      <c r="AN70" s="45">
        <v>2.3E-3</v>
      </c>
      <c r="AO70" s="45">
        <v>2.3E-3</v>
      </c>
      <c r="AP70" s="45">
        <v>3.2499999999999999E-3</v>
      </c>
      <c r="AQ70" s="45">
        <v>3.2499999999999999E-3</v>
      </c>
      <c r="AR70" s="45">
        <v>3.2499999999999999E-3</v>
      </c>
      <c r="AS70" s="45">
        <v>3.2499999999999999E-3</v>
      </c>
      <c r="AT70" s="45">
        <v>3.2499999999999999E-3</v>
      </c>
      <c r="AU70" s="45">
        <v>4.8999999999999998E-3</v>
      </c>
      <c r="AV70" s="45">
        <v>4.8999999999999998E-3</v>
      </c>
      <c r="AW70" s="45">
        <v>4.8999999999999998E-3</v>
      </c>
      <c r="AX70" s="45">
        <v>4.8999999999999998E-3</v>
      </c>
      <c r="AY70" s="45">
        <v>4.8999999999999998E-3</v>
      </c>
      <c r="AZ70" s="45">
        <v>7.45E-3</v>
      </c>
      <c r="BA70" s="45">
        <v>7.45E-3</v>
      </c>
      <c r="BB70" s="45">
        <v>7.45E-3</v>
      </c>
      <c r="BC70" s="45">
        <v>7.45E-3</v>
      </c>
      <c r="BD70" s="45">
        <v>7.45E-3</v>
      </c>
      <c r="BE70" s="45">
        <v>9.5499999999999995E-3</v>
      </c>
      <c r="BF70" s="45">
        <v>9.5499999999999995E-3</v>
      </c>
      <c r="BG70" s="45">
        <v>9.5499999999999995E-3</v>
      </c>
      <c r="BH70" s="45">
        <v>9.5499999999999995E-3</v>
      </c>
      <c r="BI70" s="45">
        <v>9.5499999999999995E-3</v>
      </c>
      <c r="BJ70" s="45">
        <v>1.328E-2</v>
      </c>
      <c r="BK70" s="45">
        <v>1.328E-2</v>
      </c>
      <c r="BL70" s="45">
        <v>1.328E-2</v>
      </c>
      <c r="BM70" s="45">
        <v>1.328E-2</v>
      </c>
      <c r="BN70" s="45">
        <v>1.328E-2</v>
      </c>
      <c r="BO70" s="45">
        <v>2.0279999999999999E-2</v>
      </c>
      <c r="BP70" s="45">
        <v>2.0279999999999999E-2</v>
      </c>
      <c r="BQ70" s="45">
        <v>2.0279999999999999E-2</v>
      </c>
      <c r="BR70" s="45">
        <v>2.0279999999999999E-2</v>
      </c>
      <c r="BS70" s="45">
        <v>2.0279999999999999E-2</v>
      </c>
      <c r="BT70" s="45">
        <v>2.836E-2</v>
      </c>
      <c r="BU70" s="45">
        <v>2.836E-2</v>
      </c>
      <c r="BV70" s="45">
        <v>2.836E-2</v>
      </c>
      <c r="BW70" s="45">
        <v>2.836E-2</v>
      </c>
      <c r="BX70" s="45">
        <v>2.836E-2</v>
      </c>
      <c r="BY70" s="45">
        <v>4.5539999999999997E-2</v>
      </c>
      <c r="BZ70" s="45">
        <v>4.5539999999999997E-2</v>
      </c>
      <c r="CA70" s="45">
        <v>4.5539999999999997E-2</v>
      </c>
      <c r="CB70" s="45">
        <v>4.5539999999999997E-2</v>
      </c>
      <c r="CC70" s="45">
        <v>4.5539999999999997E-2</v>
      </c>
      <c r="CD70" s="45">
        <v>8.0060000000000006E-2</v>
      </c>
      <c r="CE70" s="45">
        <v>8.0060000000000006E-2</v>
      </c>
      <c r="CF70" s="45">
        <v>8.0060000000000006E-2</v>
      </c>
      <c r="CG70" s="45">
        <v>8.0060000000000006E-2</v>
      </c>
      <c r="CH70" s="45">
        <v>8.0060000000000006E-2</v>
      </c>
      <c r="CI70" s="45">
        <v>0.13482</v>
      </c>
      <c r="CJ70" s="45">
        <v>0.13482</v>
      </c>
      <c r="CK70" s="45">
        <v>0.13482</v>
      </c>
      <c r="CL70" s="45">
        <v>0.13482</v>
      </c>
      <c r="CM70" s="45">
        <v>0.13482</v>
      </c>
      <c r="CN70" s="45">
        <v>0.21748999999999999</v>
      </c>
      <c r="CO70" s="45">
        <v>0.21748999999999999</v>
      </c>
      <c r="CP70" s="45">
        <v>0.21748999999999999</v>
      </c>
      <c r="CQ70" s="45">
        <v>0.21748999999999999</v>
      </c>
      <c r="CR70" s="45">
        <v>0.21748999999999999</v>
      </c>
      <c r="CS70" s="45">
        <v>0.33610000000000001</v>
      </c>
      <c r="CT70" s="45">
        <v>0.33610000000000001</v>
      </c>
      <c r="CU70" s="45">
        <v>0.33610000000000001</v>
      </c>
      <c r="CV70" s="45">
        <v>0.33610000000000001</v>
      </c>
      <c r="CW70" s="45">
        <v>0.33610000000000001</v>
      </c>
      <c r="CX70" s="45">
        <v>1</v>
      </c>
    </row>
    <row r="71" spans="1:102" ht="14.25" customHeight="1" x14ac:dyDescent="0.3">
      <c r="A71" s="45" t="s">
        <v>260</v>
      </c>
      <c r="B71" s="45">
        <v>8.2040000000000002E-2</v>
      </c>
      <c r="C71" s="45">
        <v>1.512E-2</v>
      </c>
      <c r="D71" s="45">
        <v>1.512E-2</v>
      </c>
      <c r="E71" s="45">
        <v>1.512E-2</v>
      </c>
      <c r="F71" s="45">
        <v>1.512E-2</v>
      </c>
      <c r="G71" s="45">
        <v>3.0999999999999999E-3</v>
      </c>
      <c r="H71" s="45">
        <v>3.0999999999999999E-3</v>
      </c>
      <c r="I71" s="45">
        <v>3.0999999999999999E-3</v>
      </c>
      <c r="J71" s="45">
        <v>3.0999999999999999E-3</v>
      </c>
      <c r="K71" s="45">
        <v>3.0999999999999999E-3</v>
      </c>
      <c r="L71" s="45">
        <v>2.0699999999999998E-3</v>
      </c>
      <c r="M71" s="45">
        <v>2.0699999999999998E-3</v>
      </c>
      <c r="N71" s="45">
        <v>2.0699999999999998E-3</v>
      </c>
      <c r="O71" s="45">
        <v>2.0699999999999998E-3</v>
      </c>
      <c r="P71" s="45">
        <v>2.0699999999999998E-3</v>
      </c>
      <c r="Q71" s="45">
        <v>3.0699999999999998E-3</v>
      </c>
      <c r="R71" s="45">
        <v>3.0699999999999998E-3</v>
      </c>
      <c r="S71" s="45">
        <v>3.0699999999999998E-3</v>
      </c>
      <c r="T71" s="45">
        <v>3.0699999999999998E-3</v>
      </c>
      <c r="U71" s="45">
        <v>3.0699999999999998E-3</v>
      </c>
      <c r="V71" s="45">
        <v>4.5399999999999998E-3</v>
      </c>
      <c r="W71" s="45">
        <v>4.5399999999999998E-3</v>
      </c>
      <c r="X71" s="45">
        <v>4.5399999999999998E-3</v>
      </c>
      <c r="Y71" s="45">
        <v>4.5399999999999998E-3</v>
      </c>
      <c r="Z71" s="45">
        <v>4.5399999999999998E-3</v>
      </c>
      <c r="AA71" s="45">
        <v>5.5599999999999998E-3</v>
      </c>
      <c r="AB71" s="45">
        <v>5.5599999999999998E-3</v>
      </c>
      <c r="AC71" s="45">
        <v>5.5599999999999998E-3</v>
      </c>
      <c r="AD71" s="45">
        <v>5.5599999999999998E-3</v>
      </c>
      <c r="AE71" s="45">
        <v>5.5599999999999998E-3</v>
      </c>
      <c r="AF71" s="45">
        <v>6.7600000000000004E-3</v>
      </c>
      <c r="AG71" s="45">
        <v>6.7600000000000004E-3</v>
      </c>
      <c r="AH71" s="45">
        <v>6.7600000000000004E-3</v>
      </c>
      <c r="AI71" s="45">
        <v>6.7600000000000004E-3</v>
      </c>
      <c r="AJ71" s="45">
        <v>6.7600000000000004E-3</v>
      </c>
      <c r="AK71" s="45">
        <v>8.1499999999999993E-3</v>
      </c>
      <c r="AL71" s="45">
        <v>8.1499999999999993E-3</v>
      </c>
      <c r="AM71" s="45">
        <v>8.1499999999999993E-3</v>
      </c>
      <c r="AN71" s="45">
        <v>8.1499999999999993E-3</v>
      </c>
      <c r="AO71" s="45">
        <v>8.1499999999999993E-3</v>
      </c>
      <c r="AP71" s="45">
        <v>9.2999999999999992E-3</v>
      </c>
      <c r="AQ71" s="45">
        <v>9.2999999999999992E-3</v>
      </c>
      <c r="AR71" s="45">
        <v>9.2999999999999992E-3</v>
      </c>
      <c r="AS71" s="45">
        <v>9.2999999999999992E-3</v>
      </c>
      <c r="AT71" s="45">
        <v>9.2999999999999992E-3</v>
      </c>
      <c r="AU71" s="45">
        <v>1.091E-2</v>
      </c>
      <c r="AV71" s="45">
        <v>1.091E-2</v>
      </c>
      <c r="AW71" s="45">
        <v>1.091E-2</v>
      </c>
      <c r="AX71" s="45">
        <v>1.091E-2</v>
      </c>
      <c r="AY71" s="45">
        <v>1.091E-2</v>
      </c>
      <c r="AZ71" s="45">
        <v>1.413E-2</v>
      </c>
      <c r="BA71" s="45">
        <v>1.413E-2</v>
      </c>
      <c r="BB71" s="45">
        <v>1.413E-2</v>
      </c>
      <c r="BC71" s="45">
        <v>1.413E-2</v>
      </c>
      <c r="BD71" s="45">
        <v>1.413E-2</v>
      </c>
      <c r="BE71" s="45">
        <v>1.9800000000000002E-2</v>
      </c>
      <c r="BF71" s="45">
        <v>1.9800000000000002E-2</v>
      </c>
      <c r="BG71" s="45">
        <v>1.9800000000000002E-2</v>
      </c>
      <c r="BH71" s="45">
        <v>1.9800000000000002E-2</v>
      </c>
      <c r="BI71" s="45">
        <v>1.9800000000000002E-2</v>
      </c>
      <c r="BJ71" s="45">
        <v>2.6409999999999999E-2</v>
      </c>
      <c r="BK71" s="45">
        <v>2.6409999999999999E-2</v>
      </c>
      <c r="BL71" s="45">
        <v>2.6409999999999999E-2</v>
      </c>
      <c r="BM71" s="45">
        <v>2.6409999999999999E-2</v>
      </c>
      <c r="BN71" s="45">
        <v>2.6409999999999999E-2</v>
      </c>
      <c r="BO71" s="45">
        <v>4.0529999999999997E-2</v>
      </c>
      <c r="BP71" s="45">
        <v>4.0529999999999997E-2</v>
      </c>
      <c r="BQ71" s="45">
        <v>4.0529999999999997E-2</v>
      </c>
      <c r="BR71" s="45">
        <v>4.0529999999999997E-2</v>
      </c>
      <c r="BS71" s="45">
        <v>4.0529999999999997E-2</v>
      </c>
      <c r="BT71" s="45">
        <v>6.3030000000000003E-2</v>
      </c>
      <c r="BU71" s="45">
        <v>6.3030000000000003E-2</v>
      </c>
      <c r="BV71" s="45">
        <v>6.3030000000000003E-2</v>
      </c>
      <c r="BW71" s="45">
        <v>6.3030000000000003E-2</v>
      </c>
      <c r="BX71" s="45">
        <v>6.3030000000000003E-2</v>
      </c>
      <c r="BY71" s="45">
        <v>9.6149999999999999E-2</v>
      </c>
      <c r="BZ71" s="45">
        <v>9.6149999999999999E-2</v>
      </c>
      <c r="CA71" s="45">
        <v>9.6149999999999999E-2</v>
      </c>
      <c r="CB71" s="45">
        <v>9.6149999999999999E-2</v>
      </c>
      <c r="CC71" s="45">
        <v>9.6149999999999999E-2</v>
      </c>
      <c r="CD71" s="45">
        <v>0.14498</v>
      </c>
      <c r="CE71" s="45">
        <v>0.14498</v>
      </c>
      <c r="CF71" s="45">
        <v>0.14498</v>
      </c>
      <c r="CG71" s="45">
        <v>0.14498</v>
      </c>
      <c r="CH71" s="45">
        <v>0.14498</v>
      </c>
      <c r="CI71" s="45">
        <v>0.21287</v>
      </c>
      <c r="CJ71" s="45">
        <v>0.21287</v>
      </c>
      <c r="CK71" s="45">
        <v>0.21287</v>
      </c>
      <c r="CL71" s="45">
        <v>0.21287</v>
      </c>
      <c r="CM71" s="45">
        <v>0.21287</v>
      </c>
      <c r="CN71" s="45">
        <v>0.30427999999999999</v>
      </c>
      <c r="CO71" s="45">
        <v>0.30427999999999999</v>
      </c>
      <c r="CP71" s="45">
        <v>0.30427999999999999</v>
      </c>
      <c r="CQ71" s="45">
        <v>0.30427999999999999</v>
      </c>
      <c r="CR71" s="45">
        <v>0.30427999999999999</v>
      </c>
      <c r="CS71" s="45">
        <v>0.42338999999999999</v>
      </c>
      <c r="CT71" s="45">
        <v>0.42338999999999999</v>
      </c>
      <c r="CU71" s="45">
        <v>0.42338999999999999</v>
      </c>
      <c r="CV71" s="45">
        <v>0.42338999999999999</v>
      </c>
      <c r="CW71" s="45">
        <v>0.42338999999999999</v>
      </c>
      <c r="CX71" s="45">
        <v>1</v>
      </c>
    </row>
    <row r="72" spans="1:102" ht="14.25" customHeight="1" x14ac:dyDescent="0.3">
      <c r="A72" s="45" t="s">
        <v>262</v>
      </c>
      <c r="B72" s="45">
        <v>0.11083999999999999</v>
      </c>
      <c r="C72" s="45">
        <v>2.0449999999999999E-2</v>
      </c>
      <c r="D72" s="45">
        <v>2.0449999999999999E-2</v>
      </c>
      <c r="E72" s="45">
        <v>2.0449999999999999E-2</v>
      </c>
      <c r="F72" s="45">
        <v>2.0449999999999999E-2</v>
      </c>
      <c r="G72" s="45">
        <v>4.0600000000000002E-3</v>
      </c>
      <c r="H72" s="45">
        <v>4.0600000000000002E-3</v>
      </c>
      <c r="I72" s="45">
        <v>4.0600000000000002E-3</v>
      </c>
      <c r="J72" s="45">
        <v>4.0600000000000002E-3</v>
      </c>
      <c r="K72" s="45">
        <v>4.0600000000000002E-3</v>
      </c>
      <c r="L72" s="45">
        <v>2.4499999999999999E-3</v>
      </c>
      <c r="M72" s="45">
        <v>2.4499999999999999E-3</v>
      </c>
      <c r="N72" s="45">
        <v>2.4499999999999999E-3</v>
      </c>
      <c r="O72" s="45">
        <v>2.4499999999999999E-3</v>
      </c>
      <c r="P72" s="45">
        <v>2.4499999999999999E-3</v>
      </c>
      <c r="Q72" s="45">
        <v>3.63E-3</v>
      </c>
      <c r="R72" s="45">
        <v>3.63E-3</v>
      </c>
      <c r="S72" s="45">
        <v>3.63E-3</v>
      </c>
      <c r="T72" s="45">
        <v>3.63E-3</v>
      </c>
      <c r="U72" s="45">
        <v>3.63E-3</v>
      </c>
      <c r="V72" s="45">
        <v>5.8799999999999998E-3</v>
      </c>
      <c r="W72" s="45">
        <v>5.8799999999999998E-3</v>
      </c>
      <c r="X72" s="45">
        <v>5.8799999999999998E-3</v>
      </c>
      <c r="Y72" s="45">
        <v>5.8799999999999998E-3</v>
      </c>
      <c r="Z72" s="45">
        <v>5.8799999999999998E-3</v>
      </c>
      <c r="AA72" s="45">
        <v>7.6E-3</v>
      </c>
      <c r="AB72" s="45">
        <v>7.6E-3</v>
      </c>
      <c r="AC72" s="45">
        <v>7.6E-3</v>
      </c>
      <c r="AD72" s="45">
        <v>7.6E-3</v>
      </c>
      <c r="AE72" s="45">
        <v>7.6E-3</v>
      </c>
      <c r="AF72" s="45">
        <v>8.3800000000000003E-3</v>
      </c>
      <c r="AG72" s="45">
        <v>8.3800000000000003E-3</v>
      </c>
      <c r="AH72" s="45">
        <v>8.3800000000000003E-3</v>
      </c>
      <c r="AI72" s="45">
        <v>8.3800000000000003E-3</v>
      </c>
      <c r="AJ72" s="45">
        <v>8.3800000000000003E-3</v>
      </c>
      <c r="AK72" s="45">
        <v>9.0799999999999995E-3</v>
      </c>
      <c r="AL72" s="45">
        <v>9.0799999999999995E-3</v>
      </c>
      <c r="AM72" s="45">
        <v>9.0799999999999995E-3</v>
      </c>
      <c r="AN72" s="45">
        <v>9.0799999999999995E-3</v>
      </c>
      <c r="AO72" s="45">
        <v>9.0799999999999995E-3</v>
      </c>
      <c r="AP72" s="45">
        <v>1.0460000000000001E-2</v>
      </c>
      <c r="AQ72" s="45">
        <v>1.0460000000000001E-2</v>
      </c>
      <c r="AR72" s="45">
        <v>1.0460000000000001E-2</v>
      </c>
      <c r="AS72" s="45">
        <v>1.0460000000000001E-2</v>
      </c>
      <c r="AT72" s="45">
        <v>1.0460000000000001E-2</v>
      </c>
      <c r="AU72" s="45">
        <v>1.142E-2</v>
      </c>
      <c r="AV72" s="45">
        <v>1.142E-2</v>
      </c>
      <c r="AW72" s="45">
        <v>1.142E-2</v>
      </c>
      <c r="AX72" s="45">
        <v>1.142E-2</v>
      </c>
      <c r="AY72" s="45">
        <v>1.142E-2</v>
      </c>
      <c r="AZ72" s="45">
        <v>1.469E-2</v>
      </c>
      <c r="BA72" s="45">
        <v>1.469E-2</v>
      </c>
      <c r="BB72" s="45">
        <v>1.469E-2</v>
      </c>
      <c r="BC72" s="45">
        <v>1.469E-2</v>
      </c>
      <c r="BD72" s="45">
        <v>1.469E-2</v>
      </c>
      <c r="BE72" s="45">
        <v>2.0799999999999999E-2</v>
      </c>
      <c r="BF72" s="45">
        <v>2.0799999999999999E-2</v>
      </c>
      <c r="BG72" s="45">
        <v>2.0799999999999999E-2</v>
      </c>
      <c r="BH72" s="45">
        <v>2.0799999999999999E-2</v>
      </c>
      <c r="BI72" s="45">
        <v>2.0799999999999999E-2</v>
      </c>
      <c r="BJ72" s="45">
        <v>2.75E-2</v>
      </c>
      <c r="BK72" s="45">
        <v>2.75E-2</v>
      </c>
      <c r="BL72" s="45">
        <v>2.75E-2</v>
      </c>
      <c r="BM72" s="45">
        <v>2.75E-2</v>
      </c>
      <c r="BN72" s="45">
        <v>2.75E-2</v>
      </c>
      <c r="BO72" s="45">
        <v>4.2610000000000002E-2</v>
      </c>
      <c r="BP72" s="45">
        <v>4.2610000000000002E-2</v>
      </c>
      <c r="BQ72" s="45">
        <v>4.2610000000000002E-2</v>
      </c>
      <c r="BR72" s="45">
        <v>4.2610000000000002E-2</v>
      </c>
      <c r="BS72" s="45">
        <v>4.2610000000000002E-2</v>
      </c>
      <c r="BT72" s="45">
        <v>6.5939999999999999E-2</v>
      </c>
      <c r="BU72" s="45">
        <v>6.5939999999999999E-2</v>
      </c>
      <c r="BV72" s="45">
        <v>6.5939999999999999E-2</v>
      </c>
      <c r="BW72" s="45">
        <v>6.5939999999999999E-2</v>
      </c>
      <c r="BX72" s="45">
        <v>6.5939999999999999E-2</v>
      </c>
      <c r="BY72" s="45">
        <v>9.9839999999999998E-2</v>
      </c>
      <c r="BZ72" s="45">
        <v>9.9839999999999998E-2</v>
      </c>
      <c r="CA72" s="45">
        <v>9.9839999999999998E-2</v>
      </c>
      <c r="CB72" s="45">
        <v>9.9839999999999998E-2</v>
      </c>
      <c r="CC72" s="45">
        <v>9.9839999999999998E-2</v>
      </c>
      <c r="CD72" s="45">
        <v>0.14896000000000001</v>
      </c>
      <c r="CE72" s="45">
        <v>0.14896000000000001</v>
      </c>
      <c r="CF72" s="45">
        <v>0.14896000000000001</v>
      </c>
      <c r="CG72" s="45">
        <v>0.14896000000000001</v>
      </c>
      <c r="CH72" s="45">
        <v>0.14896000000000001</v>
      </c>
      <c r="CI72" s="45">
        <v>0.21679999999999999</v>
      </c>
      <c r="CJ72" s="45">
        <v>0.21679999999999999</v>
      </c>
      <c r="CK72" s="45">
        <v>0.21679999999999999</v>
      </c>
      <c r="CL72" s="45">
        <v>0.21679999999999999</v>
      </c>
      <c r="CM72" s="45">
        <v>0.21679999999999999</v>
      </c>
      <c r="CN72" s="45">
        <v>0.30786000000000002</v>
      </c>
      <c r="CO72" s="45">
        <v>0.30786000000000002</v>
      </c>
      <c r="CP72" s="45">
        <v>0.30786000000000002</v>
      </c>
      <c r="CQ72" s="45">
        <v>0.30786000000000002</v>
      </c>
      <c r="CR72" s="45">
        <v>0.30786000000000002</v>
      </c>
      <c r="CS72" s="45">
        <v>0.42648000000000003</v>
      </c>
      <c r="CT72" s="45">
        <v>0.42648000000000003</v>
      </c>
      <c r="CU72" s="45">
        <v>0.42648000000000003</v>
      </c>
      <c r="CV72" s="45">
        <v>0.42648000000000003</v>
      </c>
      <c r="CW72" s="45">
        <v>0.42648000000000003</v>
      </c>
      <c r="CX72" s="45">
        <v>1</v>
      </c>
    </row>
    <row r="73" spans="1:102" ht="14.25" customHeight="1" x14ac:dyDescent="0.3">
      <c r="A73" s="45" t="s">
        <v>264</v>
      </c>
      <c r="B73" s="45">
        <v>2.1010000000000001E-2</v>
      </c>
      <c r="C73" s="45">
        <v>7.7999999999999999E-4</v>
      </c>
      <c r="D73" s="45">
        <v>7.7999999999999999E-4</v>
      </c>
      <c r="E73" s="45">
        <v>7.7999999999999999E-4</v>
      </c>
      <c r="F73" s="45">
        <v>7.7999999999999999E-4</v>
      </c>
      <c r="G73" s="45">
        <v>5.0000000000000001E-4</v>
      </c>
      <c r="H73" s="45">
        <v>5.0000000000000001E-4</v>
      </c>
      <c r="I73" s="45">
        <v>5.0000000000000001E-4</v>
      </c>
      <c r="J73" s="45">
        <v>5.0000000000000001E-4</v>
      </c>
      <c r="K73" s="45">
        <v>5.0000000000000001E-4</v>
      </c>
      <c r="L73" s="45">
        <v>6.4999999999999997E-4</v>
      </c>
      <c r="M73" s="45">
        <v>6.4999999999999997E-4</v>
      </c>
      <c r="N73" s="45">
        <v>6.4999999999999997E-4</v>
      </c>
      <c r="O73" s="45">
        <v>6.4999999999999997E-4</v>
      </c>
      <c r="P73" s="45">
        <v>6.4999999999999997E-4</v>
      </c>
      <c r="Q73" s="45">
        <v>1.1100000000000001E-3</v>
      </c>
      <c r="R73" s="45">
        <v>1.1100000000000001E-3</v>
      </c>
      <c r="S73" s="45">
        <v>1.1100000000000001E-3</v>
      </c>
      <c r="T73" s="45">
        <v>1.1100000000000001E-3</v>
      </c>
      <c r="U73" s="45">
        <v>1.1100000000000001E-3</v>
      </c>
      <c r="V73" s="45">
        <v>1.66E-3</v>
      </c>
      <c r="W73" s="45">
        <v>1.66E-3</v>
      </c>
      <c r="X73" s="45">
        <v>1.66E-3</v>
      </c>
      <c r="Y73" s="45">
        <v>1.66E-3</v>
      </c>
      <c r="Z73" s="45">
        <v>1.66E-3</v>
      </c>
      <c r="AA73" s="45">
        <v>2.7799999999999999E-3</v>
      </c>
      <c r="AB73" s="45">
        <v>2.7799999999999999E-3</v>
      </c>
      <c r="AC73" s="45">
        <v>2.7799999999999999E-3</v>
      </c>
      <c r="AD73" s="45">
        <v>2.7799999999999999E-3</v>
      </c>
      <c r="AE73" s="45">
        <v>2.7799999999999999E-3</v>
      </c>
      <c r="AF73" s="45">
        <v>3.2499999999999999E-3</v>
      </c>
      <c r="AG73" s="45">
        <v>3.2499999999999999E-3</v>
      </c>
      <c r="AH73" s="45">
        <v>3.2499999999999999E-3</v>
      </c>
      <c r="AI73" s="45">
        <v>3.2499999999999999E-3</v>
      </c>
      <c r="AJ73" s="45">
        <v>3.2499999999999999E-3</v>
      </c>
      <c r="AK73" s="45">
        <v>4.4000000000000003E-3</v>
      </c>
      <c r="AL73" s="45">
        <v>4.4000000000000003E-3</v>
      </c>
      <c r="AM73" s="45">
        <v>4.4000000000000003E-3</v>
      </c>
      <c r="AN73" s="45">
        <v>4.4000000000000003E-3</v>
      </c>
      <c r="AO73" s="45">
        <v>4.4000000000000003E-3</v>
      </c>
      <c r="AP73" s="45">
        <v>5.0800000000000003E-3</v>
      </c>
      <c r="AQ73" s="45">
        <v>5.0800000000000003E-3</v>
      </c>
      <c r="AR73" s="45">
        <v>5.0800000000000003E-3</v>
      </c>
      <c r="AS73" s="45">
        <v>5.0800000000000003E-3</v>
      </c>
      <c r="AT73" s="45">
        <v>5.0800000000000003E-3</v>
      </c>
      <c r="AU73" s="45">
        <v>7.1199999999999996E-3</v>
      </c>
      <c r="AV73" s="45">
        <v>7.1199999999999996E-3</v>
      </c>
      <c r="AW73" s="45">
        <v>7.1199999999999996E-3</v>
      </c>
      <c r="AX73" s="45">
        <v>7.1199999999999996E-3</v>
      </c>
      <c r="AY73" s="45">
        <v>7.1199999999999996E-3</v>
      </c>
      <c r="AZ73" s="45">
        <v>9.1599999999999997E-3</v>
      </c>
      <c r="BA73" s="45">
        <v>9.1599999999999997E-3</v>
      </c>
      <c r="BB73" s="45">
        <v>9.1599999999999997E-3</v>
      </c>
      <c r="BC73" s="45">
        <v>9.1599999999999997E-3</v>
      </c>
      <c r="BD73" s="45">
        <v>9.1599999999999997E-3</v>
      </c>
      <c r="BE73" s="45">
        <v>1.6230000000000001E-2</v>
      </c>
      <c r="BF73" s="45">
        <v>1.6230000000000001E-2</v>
      </c>
      <c r="BG73" s="45">
        <v>1.6230000000000001E-2</v>
      </c>
      <c r="BH73" s="45">
        <v>1.6230000000000001E-2</v>
      </c>
      <c r="BI73" s="45">
        <v>1.6230000000000001E-2</v>
      </c>
      <c r="BJ73" s="45">
        <v>2.0449999999999999E-2</v>
      </c>
      <c r="BK73" s="45">
        <v>2.0449999999999999E-2</v>
      </c>
      <c r="BL73" s="45">
        <v>2.0449999999999999E-2</v>
      </c>
      <c r="BM73" s="45">
        <v>2.0449999999999999E-2</v>
      </c>
      <c r="BN73" s="45">
        <v>2.0449999999999999E-2</v>
      </c>
      <c r="BO73" s="45">
        <v>2.8170000000000001E-2</v>
      </c>
      <c r="BP73" s="45">
        <v>2.8170000000000001E-2</v>
      </c>
      <c r="BQ73" s="45">
        <v>2.8170000000000001E-2</v>
      </c>
      <c r="BR73" s="45">
        <v>2.8170000000000001E-2</v>
      </c>
      <c r="BS73" s="45">
        <v>2.8170000000000001E-2</v>
      </c>
      <c r="BT73" s="45">
        <v>3.8370000000000001E-2</v>
      </c>
      <c r="BU73" s="45">
        <v>3.8370000000000001E-2</v>
      </c>
      <c r="BV73" s="45">
        <v>3.8370000000000001E-2</v>
      </c>
      <c r="BW73" s="45">
        <v>3.8370000000000001E-2</v>
      </c>
      <c r="BX73" s="45">
        <v>3.8370000000000001E-2</v>
      </c>
      <c r="BY73" s="45">
        <v>4.8860000000000001E-2</v>
      </c>
      <c r="BZ73" s="45">
        <v>4.8860000000000001E-2</v>
      </c>
      <c r="CA73" s="45">
        <v>4.8860000000000001E-2</v>
      </c>
      <c r="CB73" s="45">
        <v>4.8860000000000001E-2</v>
      </c>
      <c r="CC73" s="45">
        <v>4.8860000000000001E-2</v>
      </c>
      <c r="CD73" s="45">
        <v>7.7200000000000005E-2</v>
      </c>
      <c r="CE73" s="45">
        <v>7.7200000000000005E-2</v>
      </c>
      <c r="CF73" s="45">
        <v>7.7200000000000005E-2</v>
      </c>
      <c r="CG73" s="45">
        <v>7.7200000000000005E-2</v>
      </c>
      <c r="CH73" s="45">
        <v>7.7200000000000005E-2</v>
      </c>
      <c r="CI73" s="45">
        <v>0.12139999999999999</v>
      </c>
      <c r="CJ73" s="45">
        <v>0.12139999999999999</v>
      </c>
      <c r="CK73" s="45">
        <v>0.12139999999999999</v>
      </c>
      <c r="CL73" s="45">
        <v>0.12139999999999999</v>
      </c>
      <c r="CM73" s="45">
        <v>0.12139999999999999</v>
      </c>
      <c r="CN73" s="45">
        <v>0.19003</v>
      </c>
      <c r="CO73" s="45">
        <v>0.19003</v>
      </c>
      <c r="CP73" s="45">
        <v>0.19003</v>
      </c>
      <c r="CQ73" s="45">
        <v>0.19003</v>
      </c>
      <c r="CR73" s="45">
        <v>0.19003</v>
      </c>
      <c r="CS73" s="45">
        <v>0.29609000000000002</v>
      </c>
      <c r="CT73" s="45">
        <v>0.29609000000000002</v>
      </c>
      <c r="CU73" s="45">
        <v>0.29609000000000002</v>
      </c>
      <c r="CV73" s="45">
        <v>0.29609000000000002</v>
      </c>
      <c r="CW73" s="45">
        <v>0.29609000000000002</v>
      </c>
      <c r="CX73" s="45">
        <v>1</v>
      </c>
    </row>
    <row r="74" spans="1:102" ht="14.25" customHeight="1" x14ac:dyDescent="0.3">
      <c r="A74" s="45" t="s">
        <v>266</v>
      </c>
      <c r="B74" s="45">
        <v>6.1219999999999997E-2</v>
      </c>
      <c r="C74" s="45">
        <v>6.6499999999999997E-3</v>
      </c>
      <c r="D74" s="45">
        <v>6.6499999999999997E-3</v>
      </c>
      <c r="E74" s="45">
        <v>6.6499999999999997E-3</v>
      </c>
      <c r="F74" s="45">
        <v>6.6499999999999997E-3</v>
      </c>
      <c r="G74" s="45">
        <v>1.5299999999999999E-3</v>
      </c>
      <c r="H74" s="45">
        <v>1.5299999999999999E-3</v>
      </c>
      <c r="I74" s="45">
        <v>1.5299999999999999E-3</v>
      </c>
      <c r="J74" s="45">
        <v>1.5299999999999999E-3</v>
      </c>
      <c r="K74" s="45">
        <v>1.5299999999999999E-3</v>
      </c>
      <c r="L74" s="45">
        <v>1.09E-3</v>
      </c>
      <c r="M74" s="45">
        <v>1.09E-3</v>
      </c>
      <c r="N74" s="45">
        <v>1.09E-3</v>
      </c>
      <c r="O74" s="45">
        <v>1.09E-3</v>
      </c>
      <c r="P74" s="45">
        <v>1.09E-3</v>
      </c>
      <c r="Q74" s="45">
        <v>1.2199999999999999E-3</v>
      </c>
      <c r="R74" s="45">
        <v>1.2199999999999999E-3</v>
      </c>
      <c r="S74" s="45">
        <v>1.2199999999999999E-3</v>
      </c>
      <c r="T74" s="45">
        <v>1.2199999999999999E-3</v>
      </c>
      <c r="U74" s="45">
        <v>1.2199999999999999E-3</v>
      </c>
      <c r="V74" s="45">
        <v>2.0300000000000001E-3</v>
      </c>
      <c r="W74" s="45">
        <v>2.0300000000000001E-3</v>
      </c>
      <c r="X74" s="45">
        <v>2.0300000000000001E-3</v>
      </c>
      <c r="Y74" s="45">
        <v>2.0300000000000001E-3</v>
      </c>
      <c r="Z74" s="45">
        <v>2.0300000000000001E-3</v>
      </c>
      <c r="AA74" s="45">
        <v>2.8600000000000001E-3</v>
      </c>
      <c r="AB74" s="45">
        <v>2.8600000000000001E-3</v>
      </c>
      <c r="AC74" s="45">
        <v>2.8600000000000001E-3</v>
      </c>
      <c r="AD74" s="45">
        <v>2.8600000000000001E-3</v>
      </c>
      <c r="AE74" s="45">
        <v>2.8600000000000001E-3</v>
      </c>
      <c r="AF74" s="45">
        <v>4.45E-3</v>
      </c>
      <c r="AG74" s="45">
        <v>4.45E-3</v>
      </c>
      <c r="AH74" s="45">
        <v>4.45E-3</v>
      </c>
      <c r="AI74" s="45">
        <v>4.45E-3</v>
      </c>
      <c r="AJ74" s="45">
        <v>4.45E-3</v>
      </c>
      <c r="AK74" s="45">
        <v>5.6600000000000001E-3</v>
      </c>
      <c r="AL74" s="45">
        <v>5.6600000000000001E-3</v>
      </c>
      <c r="AM74" s="45">
        <v>5.6600000000000001E-3</v>
      </c>
      <c r="AN74" s="45">
        <v>5.6600000000000001E-3</v>
      </c>
      <c r="AO74" s="45">
        <v>5.6600000000000001E-3</v>
      </c>
      <c r="AP74" s="45">
        <v>6.0200000000000002E-3</v>
      </c>
      <c r="AQ74" s="45">
        <v>6.0200000000000002E-3</v>
      </c>
      <c r="AR74" s="45">
        <v>6.0200000000000002E-3</v>
      </c>
      <c r="AS74" s="45">
        <v>6.0200000000000002E-3</v>
      </c>
      <c r="AT74" s="45">
        <v>6.0200000000000002E-3</v>
      </c>
      <c r="AU74" s="45">
        <v>6.9800000000000001E-3</v>
      </c>
      <c r="AV74" s="45">
        <v>6.9800000000000001E-3</v>
      </c>
      <c r="AW74" s="45">
        <v>6.9800000000000001E-3</v>
      </c>
      <c r="AX74" s="45">
        <v>6.9800000000000001E-3</v>
      </c>
      <c r="AY74" s="45">
        <v>6.9800000000000001E-3</v>
      </c>
      <c r="AZ74" s="45">
        <v>9.0799999999999995E-3</v>
      </c>
      <c r="BA74" s="45">
        <v>9.0799999999999995E-3</v>
      </c>
      <c r="BB74" s="45">
        <v>9.0799999999999995E-3</v>
      </c>
      <c r="BC74" s="45">
        <v>9.0799999999999995E-3</v>
      </c>
      <c r="BD74" s="45">
        <v>9.0799999999999995E-3</v>
      </c>
      <c r="BE74" s="45">
        <v>1.306E-2</v>
      </c>
      <c r="BF74" s="45">
        <v>1.306E-2</v>
      </c>
      <c r="BG74" s="45">
        <v>1.306E-2</v>
      </c>
      <c r="BH74" s="45">
        <v>1.306E-2</v>
      </c>
      <c r="BI74" s="45">
        <v>1.306E-2</v>
      </c>
      <c r="BJ74" s="45">
        <v>1.8839999999999999E-2</v>
      </c>
      <c r="BK74" s="45">
        <v>1.8839999999999999E-2</v>
      </c>
      <c r="BL74" s="45">
        <v>1.8839999999999999E-2</v>
      </c>
      <c r="BM74" s="45">
        <v>1.8839999999999999E-2</v>
      </c>
      <c r="BN74" s="45">
        <v>1.8839999999999999E-2</v>
      </c>
      <c r="BO74" s="45">
        <v>3.066E-2</v>
      </c>
      <c r="BP74" s="45">
        <v>3.066E-2</v>
      </c>
      <c r="BQ74" s="45">
        <v>3.066E-2</v>
      </c>
      <c r="BR74" s="45">
        <v>3.066E-2</v>
      </c>
      <c r="BS74" s="45">
        <v>3.066E-2</v>
      </c>
      <c r="BT74" s="45">
        <v>5.1209999999999999E-2</v>
      </c>
      <c r="BU74" s="45">
        <v>5.1209999999999999E-2</v>
      </c>
      <c r="BV74" s="45">
        <v>5.1209999999999999E-2</v>
      </c>
      <c r="BW74" s="45">
        <v>5.1209999999999999E-2</v>
      </c>
      <c r="BX74" s="45">
        <v>5.1209999999999999E-2</v>
      </c>
      <c r="BY74" s="45">
        <v>8.4129999999999996E-2</v>
      </c>
      <c r="BZ74" s="45">
        <v>8.4129999999999996E-2</v>
      </c>
      <c r="CA74" s="45">
        <v>8.4129999999999996E-2</v>
      </c>
      <c r="CB74" s="45">
        <v>8.4129999999999996E-2</v>
      </c>
      <c r="CC74" s="45">
        <v>8.4129999999999996E-2</v>
      </c>
      <c r="CD74" s="45">
        <v>0.13356000000000001</v>
      </c>
      <c r="CE74" s="45">
        <v>0.13356000000000001</v>
      </c>
      <c r="CF74" s="45">
        <v>0.13356000000000001</v>
      </c>
      <c r="CG74" s="45">
        <v>0.13356000000000001</v>
      </c>
      <c r="CH74" s="45">
        <v>0.13356000000000001</v>
      </c>
      <c r="CI74" s="45">
        <v>0.2039</v>
      </c>
      <c r="CJ74" s="45">
        <v>0.2039</v>
      </c>
      <c r="CK74" s="45">
        <v>0.2039</v>
      </c>
      <c r="CL74" s="45">
        <v>0.2039</v>
      </c>
      <c r="CM74" s="45">
        <v>0.2039</v>
      </c>
      <c r="CN74" s="45">
        <v>0.29918</v>
      </c>
      <c r="CO74" s="45">
        <v>0.29918</v>
      </c>
      <c r="CP74" s="45">
        <v>0.29918</v>
      </c>
      <c r="CQ74" s="45">
        <v>0.29918</v>
      </c>
      <c r="CR74" s="45">
        <v>0.29918</v>
      </c>
      <c r="CS74" s="45">
        <v>0.42181999999999997</v>
      </c>
      <c r="CT74" s="45">
        <v>0.42181999999999997</v>
      </c>
      <c r="CU74" s="45">
        <v>0.42181999999999997</v>
      </c>
      <c r="CV74" s="45">
        <v>0.42181999999999997</v>
      </c>
      <c r="CW74" s="45">
        <v>0.42181999999999997</v>
      </c>
      <c r="CX74" s="45">
        <v>1</v>
      </c>
    </row>
    <row r="75" spans="1:102" ht="14.25" customHeight="1" x14ac:dyDescent="0.3">
      <c r="A75" s="45" t="s">
        <v>268</v>
      </c>
      <c r="B75" s="45">
        <v>2.3099999999999999E-2</v>
      </c>
      <c r="C75" s="45">
        <v>1.41E-3</v>
      </c>
      <c r="D75" s="45">
        <v>1.41E-3</v>
      </c>
      <c r="E75" s="45">
        <v>1.41E-3</v>
      </c>
      <c r="F75" s="45">
        <v>1.41E-3</v>
      </c>
      <c r="G75" s="45">
        <v>5.1000000000000004E-4</v>
      </c>
      <c r="H75" s="45">
        <v>5.1000000000000004E-4</v>
      </c>
      <c r="I75" s="45">
        <v>5.1000000000000004E-4</v>
      </c>
      <c r="J75" s="45">
        <v>5.1000000000000004E-4</v>
      </c>
      <c r="K75" s="45">
        <v>5.1000000000000004E-4</v>
      </c>
      <c r="L75" s="45">
        <v>4.2000000000000002E-4</v>
      </c>
      <c r="M75" s="45">
        <v>4.2000000000000002E-4</v>
      </c>
      <c r="N75" s="45">
        <v>4.2000000000000002E-4</v>
      </c>
      <c r="O75" s="45">
        <v>4.2000000000000002E-4</v>
      </c>
      <c r="P75" s="45">
        <v>4.2000000000000002E-4</v>
      </c>
      <c r="Q75" s="45">
        <v>6.6E-4</v>
      </c>
      <c r="R75" s="45">
        <v>6.6E-4</v>
      </c>
      <c r="S75" s="45">
        <v>6.6E-4</v>
      </c>
      <c r="T75" s="45">
        <v>6.6E-4</v>
      </c>
      <c r="U75" s="45">
        <v>6.6E-4</v>
      </c>
      <c r="V75" s="45">
        <v>8.8999999999999995E-4</v>
      </c>
      <c r="W75" s="45">
        <v>8.8999999999999995E-4</v>
      </c>
      <c r="X75" s="45">
        <v>8.8999999999999995E-4</v>
      </c>
      <c r="Y75" s="45">
        <v>8.8999999999999995E-4</v>
      </c>
      <c r="Z75" s="45">
        <v>8.8999999999999995E-4</v>
      </c>
      <c r="AA75" s="45">
        <v>1.1800000000000001E-3</v>
      </c>
      <c r="AB75" s="45">
        <v>1.1800000000000001E-3</v>
      </c>
      <c r="AC75" s="45">
        <v>1.1800000000000001E-3</v>
      </c>
      <c r="AD75" s="45">
        <v>1.1800000000000001E-3</v>
      </c>
      <c r="AE75" s="45">
        <v>1.1800000000000001E-3</v>
      </c>
      <c r="AF75" s="45">
        <v>1.65E-3</v>
      </c>
      <c r="AG75" s="45">
        <v>1.65E-3</v>
      </c>
      <c r="AH75" s="45">
        <v>1.65E-3</v>
      </c>
      <c r="AI75" s="45">
        <v>1.65E-3</v>
      </c>
      <c r="AJ75" s="45">
        <v>1.65E-3</v>
      </c>
      <c r="AK75" s="45">
        <v>2.2499999999999998E-3</v>
      </c>
      <c r="AL75" s="45">
        <v>2.2499999999999998E-3</v>
      </c>
      <c r="AM75" s="45">
        <v>2.2499999999999998E-3</v>
      </c>
      <c r="AN75" s="45">
        <v>2.2499999999999998E-3</v>
      </c>
      <c r="AO75" s="45">
        <v>2.2499999999999998E-3</v>
      </c>
      <c r="AP75" s="45">
        <v>3.0000000000000001E-3</v>
      </c>
      <c r="AQ75" s="45">
        <v>3.0000000000000001E-3</v>
      </c>
      <c r="AR75" s="45">
        <v>3.0000000000000001E-3</v>
      </c>
      <c r="AS75" s="45">
        <v>3.0000000000000001E-3</v>
      </c>
      <c r="AT75" s="45">
        <v>3.0000000000000001E-3</v>
      </c>
      <c r="AU75" s="45">
        <v>4.2199999999999998E-3</v>
      </c>
      <c r="AV75" s="45">
        <v>4.2199999999999998E-3</v>
      </c>
      <c r="AW75" s="45">
        <v>4.2199999999999998E-3</v>
      </c>
      <c r="AX75" s="45">
        <v>4.2199999999999998E-3</v>
      </c>
      <c r="AY75" s="45">
        <v>4.2199999999999998E-3</v>
      </c>
      <c r="AZ75" s="45">
        <v>6.0699999999999999E-3</v>
      </c>
      <c r="BA75" s="45">
        <v>6.0699999999999999E-3</v>
      </c>
      <c r="BB75" s="45">
        <v>6.0699999999999999E-3</v>
      </c>
      <c r="BC75" s="45">
        <v>6.0699999999999999E-3</v>
      </c>
      <c r="BD75" s="45">
        <v>6.0699999999999999E-3</v>
      </c>
      <c r="BE75" s="45">
        <v>8.8599999999999998E-3</v>
      </c>
      <c r="BF75" s="45">
        <v>8.8599999999999998E-3</v>
      </c>
      <c r="BG75" s="45">
        <v>8.8599999999999998E-3</v>
      </c>
      <c r="BH75" s="45">
        <v>8.8599999999999998E-3</v>
      </c>
      <c r="BI75" s="45">
        <v>8.8599999999999998E-3</v>
      </c>
      <c r="BJ75" s="45">
        <v>1.357E-2</v>
      </c>
      <c r="BK75" s="45">
        <v>1.357E-2</v>
      </c>
      <c r="BL75" s="45">
        <v>1.357E-2</v>
      </c>
      <c r="BM75" s="45">
        <v>1.357E-2</v>
      </c>
      <c r="BN75" s="45">
        <v>1.357E-2</v>
      </c>
      <c r="BO75" s="45">
        <v>2.2009999999999998E-2</v>
      </c>
      <c r="BP75" s="45">
        <v>2.2009999999999998E-2</v>
      </c>
      <c r="BQ75" s="45">
        <v>2.2009999999999998E-2</v>
      </c>
      <c r="BR75" s="45">
        <v>2.2009999999999998E-2</v>
      </c>
      <c r="BS75" s="45">
        <v>2.2009999999999998E-2</v>
      </c>
      <c r="BT75" s="45">
        <v>3.7780000000000001E-2</v>
      </c>
      <c r="BU75" s="45">
        <v>3.7780000000000001E-2</v>
      </c>
      <c r="BV75" s="45">
        <v>3.7780000000000001E-2</v>
      </c>
      <c r="BW75" s="45">
        <v>3.7780000000000001E-2</v>
      </c>
      <c r="BX75" s="45">
        <v>3.7780000000000001E-2</v>
      </c>
      <c r="BY75" s="45">
        <v>6.5259999999999999E-2</v>
      </c>
      <c r="BZ75" s="45">
        <v>6.5259999999999999E-2</v>
      </c>
      <c r="CA75" s="45">
        <v>6.5259999999999999E-2</v>
      </c>
      <c r="CB75" s="45">
        <v>6.5259999999999999E-2</v>
      </c>
      <c r="CC75" s="45">
        <v>6.5259999999999999E-2</v>
      </c>
      <c r="CD75" s="45">
        <v>0.11156000000000001</v>
      </c>
      <c r="CE75" s="45">
        <v>0.11156000000000001</v>
      </c>
      <c r="CF75" s="45">
        <v>0.11156000000000001</v>
      </c>
      <c r="CG75" s="45">
        <v>0.11156000000000001</v>
      </c>
      <c r="CH75" s="45">
        <v>0.11156000000000001</v>
      </c>
      <c r="CI75" s="45">
        <v>0.18073</v>
      </c>
      <c r="CJ75" s="45">
        <v>0.18073</v>
      </c>
      <c r="CK75" s="45">
        <v>0.18073</v>
      </c>
      <c r="CL75" s="45">
        <v>0.18073</v>
      </c>
      <c r="CM75" s="45">
        <v>0.18073</v>
      </c>
      <c r="CN75" s="45">
        <v>0.27738000000000002</v>
      </c>
      <c r="CO75" s="45">
        <v>0.27738000000000002</v>
      </c>
      <c r="CP75" s="45">
        <v>0.27738000000000002</v>
      </c>
      <c r="CQ75" s="45">
        <v>0.27738000000000002</v>
      </c>
      <c r="CR75" s="45">
        <v>0.27738000000000002</v>
      </c>
      <c r="CS75" s="45">
        <v>0.40333999999999998</v>
      </c>
      <c r="CT75" s="45">
        <v>0.40333999999999998</v>
      </c>
      <c r="CU75" s="45">
        <v>0.40333999999999998</v>
      </c>
      <c r="CV75" s="45">
        <v>0.40333999999999998</v>
      </c>
      <c r="CW75" s="45">
        <v>0.40333999999999998</v>
      </c>
      <c r="CX75" s="45">
        <v>1</v>
      </c>
    </row>
    <row r="76" spans="1:102" ht="14.25" customHeight="1" x14ac:dyDescent="0.3">
      <c r="A76" s="45" t="s">
        <v>270</v>
      </c>
      <c r="B76" s="45">
        <v>4.96E-3</v>
      </c>
      <c r="C76" s="45">
        <v>2.1000000000000001E-4</v>
      </c>
      <c r="D76" s="45">
        <v>2.1000000000000001E-4</v>
      </c>
      <c r="E76" s="45">
        <v>2.1000000000000001E-4</v>
      </c>
      <c r="F76" s="45">
        <v>2.1000000000000001E-4</v>
      </c>
      <c r="G76" s="45">
        <v>1.1E-4</v>
      </c>
      <c r="H76" s="45">
        <v>1.1E-4</v>
      </c>
      <c r="I76" s="45">
        <v>1.1E-4</v>
      </c>
      <c r="J76" s="45">
        <v>1.1E-4</v>
      </c>
      <c r="K76" s="45">
        <v>1.1E-4</v>
      </c>
      <c r="L76" s="45">
        <v>1.3999999999999999E-4</v>
      </c>
      <c r="M76" s="45">
        <v>1.3999999999999999E-4</v>
      </c>
      <c r="N76" s="45">
        <v>1.3999999999999999E-4</v>
      </c>
      <c r="O76" s="45">
        <v>1.3999999999999999E-4</v>
      </c>
      <c r="P76" s="45">
        <v>1.3999999999999999E-4</v>
      </c>
      <c r="Q76" s="45">
        <v>2.4000000000000001E-4</v>
      </c>
      <c r="R76" s="45">
        <v>2.4000000000000001E-4</v>
      </c>
      <c r="S76" s="45">
        <v>2.4000000000000001E-4</v>
      </c>
      <c r="T76" s="45">
        <v>2.4000000000000001E-4</v>
      </c>
      <c r="U76" s="45">
        <v>2.4000000000000001E-4</v>
      </c>
      <c r="V76" s="45">
        <v>2.5000000000000001E-4</v>
      </c>
      <c r="W76" s="45">
        <v>2.5000000000000001E-4</v>
      </c>
      <c r="X76" s="45">
        <v>2.5000000000000001E-4</v>
      </c>
      <c r="Y76" s="45">
        <v>2.5000000000000001E-4</v>
      </c>
      <c r="Z76" s="45">
        <v>2.5000000000000001E-4</v>
      </c>
      <c r="AA76" s="45">
        <v>2.7E-4</v>
      </c>
      <c r="AB76" s="45">
        <v>2.7E-4</v>
      </c>
      <c r="AC76" s="45">
        <v>2.7E-4</v>
      </c>
      <c r="AD76" s="45">
        <v>2.7E-4</v>
      </c>
      <c r="AE76" s="45">
        <v>2.7E-4</v>
      </c>
      <c r="AF76" s="45">
        <v>4.6999999999999999E-4</v>
      </c>
      <c r="AG76" s="45">
        <v>4.6999999999999999E-4</v>
      </c>
      <c r="AH76" s="45">
        <v>4.6999999999999999E-4</v>
      </c>
      <c r="AI76" s="45">
        <v>4.6999999999999999E-4</v>
      </c>
      <c r="AJ76" s="45">
        <v>4.6999999999999999E-4</v>
      </c>
      <c r="AK76" s="45">
        <v>9.6000000000000002E-4</v>
      </c>
      <c r="AL76" s="45">
        <v>9.6000000000000002E-4</v>
      </c>
      <c r="AM76" s="45">
        <v>9.6000000000000002E-4</v>
      </c>
      <c r="AN76" s="45">
        <v>9.6000000000000002E-4</v>
      </c>
      <c r="AO76" s="45">
        <v>9.6000000000000002E-4</v>
      </c>
      <c r="AP76" s="45">
        <v>1.73E-3</v>
      </c>
      <c r="AQ76" s="45">
        <v>1.73E-3</v>
      </c>
      <c r="AR76" s="45">
        <v>1.73E-3</v>
      </c>
      <c r="AS76" s="45">
        <v>1.73E-3</v>
      </c>
      <c r="AT76" s="45">
        <v>1.73E-3</v>
      </c>
      <c r="AU76" s="45">
        <v>3.4199999999999999E-3</v>
      </c>
      <c r="AV76" s="45">
        <v>3.4199999999999999E-3</v>
      </c>
      <c r="AW76" s="45">
        <v>3.4199999999999999E-3</v>
      </c>
      <c r="AX76" s="45">
        <v>3.4199999999999999E-3</v>
      </c>
      <c r="AY76" s="45">
        <v>3.4199999999999999E-3</v>
      </c>
      <c r="AZ76" s="45">
        <v>5.7800000000000004E-3</v>
      </c>
      <c r="BA76" s="45">
        <v>5.7800000000000004E-3</v>
      </c>
      <c r="BB76" s="45">
        <v>5.7800000000000004E-3</v>
      </c>
      <c r="BC76" s="45">
        <v>5.7800000000000004E-3</v>
      </c>
      <c r="BD76" s="45">
        <v>5.7800000000000004E-3</v>
      </c>
      <c r="BE76" s="45">
        <v>7.7499999999999999E-3</v>
      </c>
      <c r="BF76" s="45">
        <v>7.7499999999999999E-3</v>
      </c>
      <c r="BG76" s="45">
        <v>7.7499999999999999E-3</v>
      </c>
      <c r="BH76" s="45">
        <v>7.7499999999999999E-3</v>
      </c>
      <c r="BI76" s="45">
        <v>7.7499999999999999E-3</v>
      </c>
      <c r="BJ76" s="45">
        <v>1.124E-2</v>
      </c>
      <c r="BK76" s="45">
        <v>1.124E-2</v>
      </c>
      <c r="BL76" s="45">
        <v>1.124E-2</v>
      </c>
      <c r="BM76" s="45">
        <v>1.124E-2</v>
      </c>
      <c r="BN76" s="45">
        <v>1.124E-2</v>
      </c>
      <c r="BO76" s="45">
        <v>1.5970000000000002E-2</v>
      </c>
      <c r="BP76" s="45">
        <v>1.5970000000000002E-2</v>
      </c>
      <c r="BQ76" s="45">
        <v>1.5970000000000002E-2</v>
      </c>
      <c r="BR76" s="45">
        <v>1.5970000000000002E-2</v>
      </c>
      <c r="BS76" s="45">
        <v>1.5970000000000002E-2</v>
      </c>
      <c r="BT76" s="45">
        <v>2.58E-2</v>
      </c>
      <c r="BU76" s="45">
        <v>2.58E-2</v>
      </c>
      <c r="BV76" s="45">
        <v>2.58E-2</v>
      </c>
      <c r="BW76" s="45">
        <v>2.58E-2</v>
      </c>
      <c r="BX76" s="45">
        <v>2.58E-2</v>
      </c>
      <c r="BY76" s="45">
        <v>4.48E-2</v>
      </c>
      <c r="BZ76" s="45">
        <v>4.48E-2</v>
      </c>
      <c r="CA76" s="45">
        <v>4.48E-2</v>
      </c>
      <c r="CB76" s="45">
        <v>4.48E-2</v>
      </c>
      <c r="CC76" s="45">
        <v>4.48E-2</v>
      </c>
      <c r="CD76" s="45">
        <v>8.133E-2</v>
      </c>
      <c r="CE76" s="45">
        <v>8.133E-2</v>
      </c>
      <c r="CF76" s="45">
        <v>8.133E-2</v>
      </c>
      <c r="CG76" s="45">
        <v>8.133E-2</v>
      </c>
      <c r="CH76" s="45">
        <v>8.133E-2</v>
      </c>
      <c r="CI76" s="45">
        <v>0.13977999999999999</v>
      </c>
      <c r="CJ76" s="45">
        <v>0.13977999999999999</v>
      </c>
      <c r="CK76" s="45">
        <v>0.13977999999999999</v>
      </c>
      <c r="CL76" s="45">
        <v>0.13977999999999999</v>
      </c>
      <c r="CM76" s="45">
        <v>0.13977999999999999</v>
      </c>
      <c r="CN76" s="45">
        <v>0.22739999999999999</v>
      </c>
      <c r="CO76" s="45">
        <v>0.22739999999999999</v>
      </c>
      <c r="CP76" s="45">
        <v>0.22739999999999999</v>
      </c>
      <c r="CQ76" s="45">
        <v>0.22739999999999999</v>
      </c>
      <c r="CR76" s="45">
        <v>0.22739999999999999</v>
      </c>
      <c r="CS76" s="45">
        <v>0.35022999999999999</v>
      </c>
      <c r="CT76" s="45">
        <v>0.35022999999999999</v>
      </c>
      <c r="CU76" s="45">
        <v>0.35022999999999999</v>
      </c>
      <c r="CV76" s="45">
        <v>0.35022999999999999</v>
      </c>
      <c r="CW76" s="45">
        <v>0.35022999999999999</v>
      </c>
      <c r="CX76" s="45">
        <v>1</v>
      </c>
    </row>
    <row r="77" spans="1:102" ht="14.25" customHeight="1" x14ac:dyDescent="0.3">
      <c r="A77" s="45" t="s">
        <v>272</v>
      </c>
      <c r="B77" s="45">
        <v>9.7912499999999996E-3</v>
      </c>
      <c r="C77" s="45">
        <v>3.5649999999999999E-4</v>
      </c>
      <c r="D77" s="45">
        <v>3.5649999999999999E-4</v>
      </c>
      <c r="E77" s="45">
        <v>3.5649999999999999E-4</v>
      </c>
      <c r="F77" s="45">
        <v>3.5649999999999999E-4</v>
      </c>
      <c r="G77" s="45">
        <v>1.7899999999999999E-4</v>
      </c>
      <c r="H77" s="45">
        <v>1.7899999999999999E-4</v>
      </c>
      <c r="I77" s="45">
        <v>1.7899999999999999E-4</v>
      </c>
      <c r="J77" s="45">
        <v>1.7899999999999999E-4</v>
      </c>
      <c r="K77" s="45">
        <v>1.7899999999999999E-4</v>
      </c>
      <c r="L77" s="45">
        <v>1.8075E-4</v>
      </c>
      <c r="M77" s="45">
        <v>1.8075E-4</v>
      </c>
      <c r="N77" s="45">
        <v>1.8075E-4</v>
      </c>
      <c r="O77" s="45">
        <v>1.8075E-4</v>
      </c>
      <c r="P77" s="45">
        <v>1.8075E-4</v>
      </c>
      <c r="Q77" s="45">
        <v>3.0775000000000003E-4</v>
      </c>
      <c r="R77" s="45">
        <v>3.0775000000000003E-4</v>
      </c>
      <c r="S77" s="45">
        <v>3.0775000000000003E-4</v>
      </c>
      <c r="T77" s="45">
        <v>3.0775000000000003E-4</v>
      </c>
      <c r="U77" s="45">
        <v>3.0775000000000003E-4</v>
      </c>
      <c r="V77" s="45">
        <v>4.2025E-4</v>
      </c>
      <c r="W77" s="45">
        <v>4.2025E-4</v>
      </c>
      <c r="X77" s="45">
        <v>4.2025E-4</v>
      </c>
      <c r="Y77" s="45">
        <v>4.2025E-4</v>
      </c>
      <c r="Z77" s="45">
        <v>4.2025E-4</v>
      </c>
      <c r="AA77" s="45">
        <v>5.2674999999999998E-4</v>
      </c>
      <c r="AB77" s="45">
        <v>5.2674999999999998E-4</v>
      </c>
      <c r="AC77" s="45">
        <v>5.2674999999999998E-4</v>
      </c>
      <c r="AD77" s="45">
        <v>5.2674999999999998E-4</v>
      </c>
      <c r="AE77" s="45">
        <v>5.2674999999999998E-4</v>
      </c>
      <c r="AF77" s="45">
        <v>7.3850000000000001E-4</v>
      </c>
      <c r="AG77" s="45">
        <v>7.3850000000000001E-4</v>
      </c>
      <c r="AH77" s="45">
        <v>7.3850000000000001E-4</v>
      </c>
      <c r="AI77" s="45">
        <v>7.3850000000000001E-4</v>
      </c>
      <c r="AJ77" s="45">
        <v>7.3850000000000001E-4</v>
      </c>
      <c r="AK77" s="45">
        <v>1.0690000000000001E-3</v>
      </c>
      <c r="AL77" s="45">
        <v>1.0690000000000001E-3</v>
      </c>
      <c r="AM77" s="45">
        <v>1.0690000000000001E-3</v>
      </c>
      <c r="AN77" s="45">
        <v>1.0690000000000001E-3</v>
      </c>
      <c r="AO77" s="45">
        <v>1.0690000000000001E-3</v>
      </c>
      <c r="AP77" s="45">
        <v>1.622E-3</v>
      </c>
      <c r="AQ77" s="45">
        <v>1.622E-3</v>
      </c>
      <c r="AR77" s="45">
        <v>1.622E-3</v>
      </c>
      <c r="AS77" s="45">
        <v>1.622E-3</v>
      </c>
      <c r="AT77" s="45">
        <v>1.622E-3</v>
      </c>
      <c r="AU77" s="45">
        <v>2.5685E-3</v>
      </c>
      <c r="AV77" s="45">
        <v>2.5685E-3</v>
      </c>
      <c r="AW77" s="45">
        <v>2.5685E-3</v>
      </c>
      <c r="AX77" s="45">
        <v>2.5685E-3</v>
      </c>
      <c r="AY77" s="45">
        <v>2.5685E-3</v>
      </c>
      <c r="AZ77" s="45">
        <v>4.117E-3</v>
      </c>
      <c r="BA77" s="45">
        <v>4.117E-3</v>
      </c>
      <c r="BB77" s="45">
        <v>4.117E-3</v>
      </c>
      <c r="BC77" s="45">
        <v>4.117E-3</v>
      </c>
      <c r="BD77" s="45">
        <v>4.117E-3</v>
      </c>
      <c r="BE77" s="45">
        <v>6.4475000000000001E-3</v>
      </c>
      <c r="BF77" s="45">
        <v>6.4475000000000001E-3</v>
      </c>
      <c r="BG77" s="45">
        <v>6.4475000000000001E-3</v>
      </c>
      <c r="BH77" s="45">
        <v>6.4475000000000001E-3</v>
      </c>
      <c r="BI77" s="45">
        <v>6.4475000000000001E-3</v>
      </c>
      <c r="BJ77" s="45">
        <v>9.7327500000000001E-3</v>
      </c>
      <c r="BK77" s="45">
        <v>9.7327500000000001E-3</v>
      </c>
      <c r="BL77" s="45">
        <v>9.7327500000000001E-3</v>
      </c>
      <c r="BM77" s="45">
        <v>9.7327500000000001E-3</v>
      </c>
      <c r="BN77" s="45">
        <v>9.7327500000000001E-3</v>
      </c>
      <c r="BO77" s="45">
        <v>1.5950249999999999E-2</v>
      </c>
      <c r="BP77" s="45">
        <v>1.5950249999999999E-2</v>
      </c>
      <c r="BQ77" s="45">
        <v>1.5950249999999999E-2</v>
      </c>
      <c r="BR77" s="45">
        <v>1.5950249999999999E-2</v>
      </c>
      <c r="BS77" s="45">
        <v>1.5950249999999999E-2</v>
      </c>
      <c r="BT77" s="45">
        <v>2.6643500000000001E-2</v>
      </c>
      <c r="BU77" s="45">
        <v>2.6643500000000001E-2</v>
      </c>
      <c r="BV77" s="45">
        <v>2.6643500000000001E-2</v>
      </c>
      <c r="BW77" s="45">
        <v>2.6643500000000001E-2</v>
      </c>
      <c r="BX77" s="45">
        <v>2.6643500000000001E-2</v>
      </c>
      <c r="BY77" s="45">
        <v>4.6877250000000002E-2</v>
      </c>
      <c r="BZ77" s="45">
        <v>4.6877250000000002E-2</v>
      </c>
      <c r="CA77" s="45">
        <v>4.6877250000000002E-2</v>
      </c>
      <c r="CB77" s="45">
        <v>4.6877250000000002E-2</v>
      </c>
      <c r="CC77" s="45">
        <v>4.6877250000000002E-2</v>
      </c>
      <c r="CD77" s="45">
        <v>8.3014249999999998E-2</v>
      </c>
      <c r="CE77" s="45">
        <v>8.3014249999999998E-2</v>
      </c>
      <c r="CF77" s="45">
        <v>8.3014249999999998E-2</v>
      </c>
      <c r="CG77" s="45">
        <v>8.3014249999999998E-2</v>
      </c>
      <c r="CH77" s="45">
        <v>8.3014249999999998E-2</v>
      </c>
      <c r="CI77" s="45">
        <v>0.14132575</v>
      </c>
      <c r="CJ77" s="45">
        <v>0.14132575</v>
      </c>
      <c r="CK77" s="45">
        <v>0.14132575</v>
      </c>
      <c r="CL77" s="45">
        <v>0.14132575</v>
      </c>
      <c r="CM77" s="45">
        <v>0.14132575</v>
      </c>
      <c r="CN77" s="45">
        <v>0.22859225</v>
      </c>
      <c r="CO77" s="45">
        <v>0.22859225</v>
      </c>
      <c r="CP77" s="45">
        <v>0.22859225</v>
      </c>
      <c r="CQ77" s="45">
        <v>0.22859225</v>
      </c>
      <c r="CR77" s="45">
        <v>0.22859225</v>
      </c>
      <c r="CS77" s="45">
        <v>0.34928749999999997</v>
      </c>
      <c r="CT77" s="45">
        <v>0.34928749999999997</v>
      </c>
      <c r="CU77" s="45">
        <v>0.34928749999999997</v>
      </c>
      <c r="CV77" s="45">
        <v>0.34928749999999997</v>
      </c>
      <c r="CW77" s="45">
        <v>0.34928749999999997</v>
      </c>
      <c r="CX77" s="45">
        <v>1</v>
      </c>
    </row>
    <row r="78" spans="1:102" ht="14.25" customHeight="1" x14ac:dyDescent="0.3">
      <c r="A78" s="45" t="s">
        <v>274</v>
      </c>
      <c r="B78" s="45">
        <v>5.2699999999999997E-2</v>
      </c>
      <c r="C78" s="45">
        <v>5.11E-3</v>
      </c>
      <c r="D78" s="45">
        <v>5.11E-3</v>
      </c>
      <c r="E78" s="45">
        <v>5.11E-3</v>
      </c>
      <c r="F78" s="45">
        <v>5.11E-3</v>
      </c>
      <c r="G78" s="45">
        <v>1.4300000000000001E-3</v>
      </c>
      <c r="H78" s="45">
        <v>1.4300000000000001E-3</v>
      </c>
      <c r="I78" s="45">
        <v>1.4300000000000001E-3</v>
      </c>
      <c r="J78" s="45">
        <v>1.4300000000000001E-3</v>
      </c>
      <c r="K78" s="45">
        <v>1.4300000000000001E-3</v>
      </c>
      <c r="L78" s="45">
        <v>1.0200000000000001E-3</v>
      </c>
      <c r="M78" s="45">
        <v>1.0200000000000001E-3</v>
      </c>
      <c r="N78" s="45">
        <v>1.0200000000000001E-3</v>
      </c>
      <c r="O78" s="45">
        <v>1.0200000000000001E-3</v>
      </c>
      <c r="P78" s="45">
        <v>1.0200000000000001E-3</v>
      </c>
      <c r="Q78" s="45">
        <v>1.58E-3</v>
      </c>
      <c r="R78" s="45">
        <v>1.58E-3</v>
      </c>
      <c r="S78" s="45">
        <v>1.58E-3</v>
      </c>
      <c r="T78" s="45">
        <v>1.58E-3</v>
      </c>
      <c r="U78" s="45">
        <v>1.58E-3</v>
      </c>
      <c r="V78" s="45">
        <v>2.1199999999999999E-3</v>
      </c>
      <c r="W78" s="45">
        <v>2.1199999999999999E-3</v>
      </c>
      <c r="X78" s="45">
        <v>2.1199999999999999E-3</v>
      </c>
      <c r="Y78" s="45">
        <v>2.1199999999999999E-3</v>
      </c>
      <c r="Z78" s="45">
        <v>2.1199999999999999E-3</v>
      </c>
      <c r="AA78" s="45">
        <v>1.98E-3</v>
      </c>
      <c r="AB78" s="45">
        <v>1.98E-3</v>
      </c>
      <c r="AC78" s="45">
        <v>1.98E-3</v>
      </c>
      <c r="AD78" s="45">
        <v>1.98E-3</v>
      </c>
      <c r="AE78" s="45">
        <v>1.98E-3</v>
      </c>
      <c r="AF78" s="45">
        <v>2.2399999999999998E-3</v>
      </c>
      <c r="AG78" s="45">
        <v>2.2399999999999998E-3</v>
      </c>
      <c r="AH78" s="45">
        <v>2.2399999999999998E-3</v>
      </c>
      <c r="AI78" s="45">
        <v>2.2399999999999998E-3</v>
      </c>
      <c r="AJ78" s="45">
        <v>2.2399999999999998E-3</v>
      </c>
      <c r="AK78" s="45">
        <v>2.64E-3</v>
      </c>
      <c r="AL78" s="45">
        <v>2.64E-3</v>
      </c>
      <c r="AM78" s="45">
        <v>2.64E-3</v>
      </c>
      <c r="AN78" s="45">
        <v>2.64E-3</v>
      </c>
      <c r="AO78" s="45">
        <v>2.64E-3</v>
      </c>
      <c r="AP78" s="45">
        <v>3.3700000000000002E-3</v>
      </c>
      <c r="AQ78" s="45">
        <v>3.3700000000000002E-3</v>
      </c>
      <c r="AR78" s="45">
        <v>3.3700000000000002E-3</v>
      </c>
      <c r="AS78" s="45">
        <v>3.3700000000000002E-3</v>
      </c>
      <c r="AT78" s="45">
        <v>3.3700000000000002E-3</v>
      </c>
      <c r="AU78" s="45">
        <v>4.5900000000000003E-3</v>
      </c>
      <c r="AV78" s="45">
        <v>4.5900000000000003E-3</v>
      </c>
      <c r="AW78" s="45">
        <v>4.5900000000000003E-3</v>
      </c>
      <c r="AX78" s="45">
        <v>4.5900000000000003E-3</v>
      </c>
      <c r="AY78" s="45">
        <v>4.5900000000000003E-3</v>
      </c>
      <c r="AZ78" s="45">
        <v>6.7400000000000003E-3</v>
      </c>
      <c r="BA78" s="45">
        <v>6.7400000000000003E-3</v>
      </c>
      <c r="BB78" s="45">
        <v>6.7400000000000003E-3</v>
      </c>
      <c r="BC78" s="45">
        <v>6.7400000000000003E-3</v>
      </c>
      <c r="BD78" s="45">
        <v>6.7400000000000003E-3</v>
      </c>
      <c r="BE78" s="45">
        <v>1.1639999999999999E-2</v>
      </c>
      <c r="BF78" s="45">
        <v>1.1639999999999999E-2</v>
      </c>
      <c r="BG78" s="45">
        <v>1.1639999999999999E-2</v>
      </c>
      <c r="BH78" s="45">
        <v>1.1639999999999999E-2</v>
      </c>
      <c r="BI78" s="45">
        <v>1.1639999999999999E-2</v>
      </c>
      <c r="BJ78" s="45">
        <v>2.103E-2</v>
      </c>
      <c r="BK78" s="45">
        <v>2.103E-2</v>
      </c>
      <c r="BL78" s="45">
        <v>2.103E-2</v>
      </c>
      <c r="BM78" s="45">
        <v>2.103E-2</v>
      </c>
      <c r="BN78" s="45">
        <v>2.103E-2</v>
      </c>
      <c r="BO78" s="45">
        <v>3.2340000000000001E-2</v>
      </c>
      <c r="BP78" s="45">
        <v>3.2340000000000001E-2</v>
      </c>
      <c r="BQ78" s="45">
        <v>3.2340000000000001E-2</v>
      </c>
      <c r="BR78" s="45">
        <v>3.2340000000000001E-2</v>
      </c>
      <c r="BS78" s="45">
        <v>3.2340000000000001E-2</v>
      </c>
      <c r="BT78" s="45">
        <v>5.6070000000000002E-2</v>
      </c>
      <c r="BU78" s="45">
        <v>5.6070000000000002E-2</v>
      </c>
      <c r="BV78" s="45">
        <v>5.6070000000000002E-2</v>
      </c>
      <c r="BW78" s="45">
        <v>5.6070000000000002E-2</v>
      </c>
      <c r="BX78" s="45">
        <v>5.6070000000000002E-2</v>
      </c>
      <c r="BY78" s="45">
        <v>7.8700000000000006E-2</v>
      </c>
      <c r="BZ78" s="45">
        <v>7.8700000000000006E-2</v>
      </c>
      <c r="CA78" s="45">
        <v>7.8700000000000006E-2</v>
      </c>
      <c r="CB78" s="45">
        <v>7.8700000000000006E-2</v>
      </c>
      <c r="CC78" s="45">
        <v>7.8700000000000006E-2</v>
      </c>
      <c r="CD78" s="45">
        <v>0.12099</v>
      </c>
      <c r="CE78" s="45">
        <v>0.12099</v>
      </c>
      <c r="CF78" s="45">
        <v>0.12099</v>
      </c>
      <c r="CG78" s="45">
        <v>0.12099</v>
      </c>
      <c r="CH78" s="45">
        <v>0.12099</v>
      </c>
      <c r="CI78" s="45">
        <v>0.18182000000000001</v>
      </c>
      <c r="CJ78" s="45">
        <v>0.18182000000000001</v>
      </c>
      <c r="CK78" s="45">
        <v>0.18182000000000001</v>
      </c>
      <c r="CL78" s="45">
        <v>0.18182000000000001</v>
      </c>
      <c r="CM78" s="45">
        <v>0.18182000000000001</v>
      </c>
      <c r="CN78" s="45">
        <v>0.2671</v>
      </c>
      <c r="CO78" s="45">
        <v>0.2671</v>
      </c>
      <c r="CP78" s="45">
        <v>0.2671</v>
      </c>
      <c r="CQ78" s="45">
        <v>0.2671</v>
      </c>
      <c r="CR78" s="45">
        <v>0.2671</v>
      </c>
      <c r="CS78" s="45">
        <v>0.38355</v>
      </c>
      <c r="CT78" s="45">
        <v>0.38355</v>
      </c>
      <c r="CU78" s="45">
        <v>0.38355</v>
      </c>
      <c r="CV78" s="45">
        <v>0.38355</v>
      </c>
      <c r="CW78" s="45">
        <v>0.38355</v>
      </c>
      <c r="CX78" s="45">
        <v>1</v>
      </c>
    </row>
    <row r="79" spans="1:102" ht="14.25" customHeight="1" x14ac:dyDescent="0.3">
      <c r="A79" s="45" t="s">
        <v>276</v>
      </c>
      <c r="B79" s="45">
        <v>2.7400000000000001E-2</v>
      </c>
      <c r="C79" s="45">
        <v>2.1800000000000001E-3</v>
      </c>
      <c r="D79" s="45">
        <v>2.1800000000000001E-3</v>
      </c>
      <c r="E79" s="45">
        <v>2.1800000000000001E-3</v>
      </c>
      <c r="F79" s="45">
        <v>2.1800000000000001E-3</v>
      </c>
      <c r="G79" s="45">
        <v>6.4999999999999997E-4</v>
      </c>
      <c r="H79" s="45">
        <v>6.4999999999999997E-4</v>
      </c>
      <c r="I79" s="45">
        <v>6.4999999999999997E-4</v>
      </c>
      <c r="J79" s="45">
        <v>6.4999999999999997E-4</v>
      </c>
      <c r="K79" s="45">
        <v>6.4999999999999997E-4</v>
      </c>
      <c r="L79" s="45">
        <v>5.0000000000000001E-4</v>
      </c>
      <c r="M79" s="45">
        <v>5.0000000000000001E-4</v>
      </c>
      <c r="N79" s="45">
        <v>5.0000000000000001E-4</v>
      </c>
      <c r="O79" s="45">
        <v>5.0000000000000001E-4</v>
      </c>
      <c r="P79" s="45">
        <v>5.0000000000000001E-4</v>
      </c>
      <c r="Q79" s="45">
        <v>8.3000000000000001E-4</v>
      </c>
      <c r="R79" s="45">
        <v>8.3000000000000001E-4</v>
      </c>
      <c r="S79" s="45">
        <v>8.3000000000000001E-4</v>
      </c>
      <c r="T79" s="45">
        <v>8.3000000000000001E-4</v>
      </c>
      <c r="U79" s="45">
        <v>8.3000000000000001E-4</v>
      </c>
      <c r="V79" s="45">
        <v>1.0399999999999999E-3</v>
      </c>
      <c r="W79" s="45">
        <v>1.0399999999999999E-3</v>
      </c>
      <c r="X79" s="45">
        <v>1.0399999999999999E-3</v>
      </c>
      <c r="Y79" s="45">
        <v>1.0399999999999999E-3</v>
      </c>
      <c r="Z79" s="45">
        <v>1.0399999999999999E-3</v>
      </c>
      <c r="AA79" s="45">
        <v>1.2099999999999999E-3</v>
      </c>
      <c r="AB79" s="45">
        <v>1.2099999999999999E-3</v>
      </c>
      <c r="AC79" s="45">
        <v>1.2099999999999999E-3</v>
      </c>
      <c r="AD79" s="45">
        <v>1.2099999999999999E-3</v>
      </c>
      <c r="AE79" s="45">
        <v>1.2099999999999999E-3</v>
      </c>
      <c r="AF79" s="45">
        <v>1.5399999999999999E-3</v>
      </c>
      <c r="AG79" s="45">
        <v>1.5399999999999999E-3</v>
      </c>
      <c r="AH79" s="45">
        <v>1.5399999999999999E-3</v>
      </c>
      <c r="AI79" s="45">
        <v>1.5399999999999999E-3</v>
      </c>
      <c r="AJ79" s="45">
        <v>1.5399999999999999E-3</v>
      </c>
      <c r="AK79" s="45">
        <v>2.1299999999999999E-3</v>
      </c>
      <c r="AL79" s="45">
        <v>2.1299999999999999E-3</v>
      </c>
      <c r="AM79" s="45">
        <v>2.1299999999999999E-3</v>
      </c>
      <c r="AN79" s="45">
        <v>2.1299999999999999E-3</v>
      </c>
      <c r="AO79" s="45">
        <v>2.1299999999999999E-3</v>
      </c>
      <c r="AP79" s="45">
        <v>3.0500000000000002E-3</v>
      </c>
      <c r="AQ79" s="45">
        <v>3.0500000000000002E-3</v>
      </c>
      <c r="AR79" s="45">
        <v>3.0500000000000002E-3</v>
      </c>
      <c r="AS79" s="45">
        <v>3.0500000000000002E-3</v>
      </c>
      <c r="AT79" s="45">
        <v>3.0500000000000002E-3</v>
      </c>
      <c r="AU79" s="45">
        <v>4.47E-3</v>
      </c>
      <c r="AV79" s="45">
        <v>4.47E-3</v>
      </c>
      <c r="AW79" s="45">
        <v>4.47E-3</v>
      </c>
      <c r="AX79" s="45">
        <v>4.47E-3</v>
      </c>
      <c r="AY79" s="45">
        <v>4.47E-3</v>
      </c>
      <c r="AZ79" s="45">
        <v>6.62E-3</v>
      </c>
      <c r="BA79" s="45">
        <v>6.62E-3</v>
      </c>
      <c r="BB79" s="45">
        <v>6.62E-3</v>
      </c>
      <c r="BC79" s="45">
        <v>6.62E-3</v>
      </c>
      <c r="BD79" s="45">
        <v>6.62E-3</v>
      </c>
      <c r="BE79" s="45">
        <v>9.92E-3</v>
      </c>
      <c r="BF79" s="45">
        <v>9.92E-3</v>
      </c>
      <c r="BG79" s="45">
        <v>9.92E-3</v>
      </c>
      <c r="BH79" s="45">
        <v>9.92E-3</v>
      </c>
      <c r="BI79" s="45">
        <v>9.92E-3</v>
      </c>
      <c r="BJ79" s="45">
        <v>1.524E-2</v>
      </c>
      <c r="BK79" s="45">
        <v>1.524E-2</v>
      </c>
      <c r="BL79" s="45">
        <v>1.524E-2</v>
      </c>
      <c r="BM79" s="45">
        <v>1.524E-2</v>
      </c>
      <c r="BN79" s="45">
        <v>1.524E-2</v>
      </c>
      <c r="BO79" s="45">
        <v>2.4760000000000001E-2</v>
      </c>
      <c r="BP79" s="45">
        <v>2.4760000000000001E-2</v>
      </c>
      <c r="BQ79" s="45">
        <v>2.4760000000000001E-2</v>
      </c>
      <c r="BR79" s="45">
        <v>2.4760000000000001E-2</v>
      </c>
      <c r="BS79" s="45">
        <v>2.4760000000000001E-2</v>
      </c>
      <c r="BT79" s="45">
        <v>4.197E-2</v>
      </c>
      <c r="BU79" s="45">
        <v>4.197E-2</v>
      </c>
      <c r="BV79" s="45">
        <v>4.197E-2</v>
      </c>
      <c r="BW79" s="45">
        <v>4.197E-2</v>
      </c>
      <c r="BX79" s="45">
        <v>4.197E-2</v>
      </c>
      <c r="BY79" s="45">
        <v>7.0889999999999995E-2</v>
      </c>
      <c r="BZ79" s="45">
        <v>7.0889999999999995E-2</v>
      </c>
      <c r="CA79" s="45">
        <v>7.0889999999999995E-2</v>
      </c>
      <c r="CB79" s="45">
        <v>7.0889999999999995E-2</v>
      </c>
      <c r="CC79" s="45">
        <v>7.0889999999999995E-2</v>
      </c>
      <c r="CD79" s="45">
        <v>0.11811000000000001</v>
      </c>
      <c r="CE79" s="45">
        <v>0.11811000000000001</v>
      </c>
      <c r="CF79" s="45">
        <v>0.11811000000000001</v>
      </c>
      <c r="CG79" s="45">
        <v>0.11811000000000001</v>
      </c>
      <c r="CH79" s="45">
        <v>0.11811000000000001</v>
      </c>
      <c r="CI79" s="45">
        <v>0.18745000000000001</v>
      </c>
      <c r="CJ79" s="45">
        <v>0.18745000000000001</v>
      </c>
      <c r="CK79" s="45">
        <v>0.18745000000000001</v>
      </c>
      <c r="CL79" s="45">
        <v>0.18745000000000001</v>
      </c>
      <c r="CM79" s="45">
        <v>0.18745000000000001</v>
      </c>
      <c r="CN79" s="45">
        <v>0.28336</v>
      </c>
      <c r="CO79" s="45">
        <v>0.28336</v>
      </c>
      <c r="CP79" s="45">
        <v>0.28336</v>
      </c>
      <c r="CQ79" s="45">
        <v>0.28336</v>
      </c>
      <c r="CR79" s="45">
        <v>0.28336</v>
      </c>
      <c r="CS79" s="45">
        <v>0.40798000000000001</v>
      </c>
      <c r="CT79" s="45">
        <v>0.40798000000000001</v>
      </c>
      <c r="CU79" s="45">
        <v>0.40798000000000001</v>
      </c>
      <c r="CV79" s="45">
        <v>0.40798000000000001</v>
      </c>
      <c r="CW79" s="45">
        <v>0.40798000000000001</v>
      </c>
      <c r="CX79" s="45">
        <v>1</v>
      </c>
    </row>
    <row r="80" spans="1:102" ht="14.25" customHeight="1" x14ac:dyDescent="0.3">
      <c r="A80" s="45" t="s">
        <v>278</v>
      </c>
      <c r="B80" s="45">
        <v>2.2630000000000001E-2</v>
      </c>
      <c r="C80" s="45">
        <v>1.14E-3</v>
      </c>
      <c r="D80" s="45">
        <v>1.14E-3</v>
      </c>
      <c r="E80" s="45">
        <v>1.14E-3</v>
      </c>
      <c r="F80" s="45">
        <v>1.14E-3</v>
      </c>
      <c r="G80" s="45">
        <v>3.6999999999999999E-4</v>
      </c>
      <c r="H80" s="45">
        <v>3.6999999999999999E-4</v>
      </c>
      <c r="I80" s="45">
        <v>3.6999999999999999E-4</v>
      </c>
      <c r="J80" s="45">
        <v>3.6999999999999999E-4</v>
      </c>
      <c r="K80" s="45">
        <v>3.6999999999999999E-4</v>
      </c>
      <c r="L80" s="45">
        <v>2.7999999999999998E-4</v>
      </c>
      <c r="M80" s="45">
        <v>2.7999999999999998E-4</v>
      </c>
      <c r="N80" s="45">
        <v>2.7999999999999998E-4</v>
      </c>
      <c r="O80" s="45">
        <v>2.7999999999999998E-4</v>
      </c>
      <c r="P80" s="45">
        <v>2.7999999999999998E-4</v>
      </c>
      <c r="Q80" s="45">
        <v>4.0999999999999999E-4</v>
      </c>
      <c r="R80" s="45">
        <v>4.0999999999999999E-4</v>
      </c>
      <c r="S80" s="45">
        <v>4.0999999999999999E-4</v>
      </c>
      <c r="T80" s="45">
        <v>4.0999999999999999E-4</v>
      </c>
      <c r="U80" s="45">
        <v>4.0999999999999999E-4</v>
      </c>
      <c r="V80" s="45">
        <v>5.0000000000000001E-4</v>
      </c>
      <c r="W80" s="45">
        <v>5.0000000000000001E-4</v>
      </c>
      <c r="X80" s="45">
        <v>5.0000000000000001E-4</v>
      </c>
      <c r="Y80" s="45">
        <v>5.0000000000000001E-4</v>
      </c>
      <c r="Z80" s="45">
        <v>5.0000000000000001E-4</v>
      </c>
      <c r="AA80" s="45">
        <v>6.2E-4</v>
      </c>
      <c r="AB80" s="45">
        <v>6.2E-4</v>
      </c>
      <c r="AC80" s="45">
        <v>6.2E-4</v>
      </c>
      <c r="AD80" s="45">
        <v>6.2E-4</v>
      </c>
      <c r="AE80" s="45">
        <v>6.2E-4</v>
      </c>
      <c r="AF80" s="45">
        <v>8.1999999999999998E-4</v>
      </c>
      <c r="AG80" s="45">
        <v>8.1999999999999998E-4</v>
      </c>
      <c r="AH80" s="45">
        <v>8.1999999999999998E-4</v>
      </c>
      <c r="AI80" s="45">
        <v>8.1999999999999998E-4</v>
      </c>
      <c r="AJ80" s="45">
        <v>8.1999999999999998E-4</v>
      </c>
      <c r="AK80" s="45">
        <v>1.17E-3</v>
      </c>
      <c r="AL80" s="45">
        <v>1.17E-3</v>
      </c>
      <c r="AM80" s="45">
        <v>1.17E-3</v>
      </c>
      <c r="AN80" s="45">
        <v>1.17E-3</v>
      </c>
      <c r="AO80" s="45">
        <v>1.17E-3</v>
      </c>
      <c r="AP80" s="45">
        <v>1.75E-3</v>
      </c>
      <c r="AQ80" s="45">
        <v>1.75E-3</v>
      </c>
      <c r="AR80" s="45">
        <v>1.75E-3</v>
      </c>
      <c r="AS80" s="45">
        <v>1.75E-3</v>
      </c>
      <c r="AT80" s="45">
        <v>1.75E-3</v>
      </c>
      <c r="AU80" s="45">
        <v>2.7200000000000002E-3</v>
      </c>
      <c r="AV80" s="45">
        <v>2.7200000000000002E-3</v>
      </c>
      <c r="AW80" s="45">
        <v>2.7200000000000002E-3</v>
      </c>
      <c r="AX80" s="45">
        <v>2.7200000000000002E-3</v>
      </c>
      <c r="AY80" s="45">
        <v>2.7200000000000002E-3</v>
      </c>
      <c r="AZ80" s="45">
        <v>4.2100000000000002E-3</v>
      </c>
      <c r="BA80" s="45">
        <v>4.2100000000000002E-3</v>
      </c>
      <c r="BB80" s="45">
        <v>4.2100000000000002E-3</v>
      </c>
      <c r="BC80" s="45">
        <v>4.2100000000000002E-3</v>
      </c>
      <c r="BD80" s="45">
        <v>4.2100000000000002E-3</v>
      </c>
      <c r="BE80" s="45">
        <v>6.5700000000000003E-3</v>
      </c>
      <c r="BF80" s="45">
        <v>6.5700000000000003E-3</v>
      </c>
      <c r="BG80" s="45">
        <v>6.5700000000000003E-3</v>
      </c>
      <c r="BH80" s="45">
        <v>6.5700000000000003E-3</v>
      </c>
      <c r="BI80" s="45">
        <v>6.5700000000000003E-3</v>
      </c>
      <c r="BJ80" s="45">
        <v>1.068E-2</v>
      </c>
      <c r="BK80" s="45">
        <v>1.068E-2</v>
      </c>
      <c r="BL80" s="45">
        <v>1.068E-2</v>
      </c>
      <c r="BM80" s="45">
        <v>1.068E-2</v>
      </c>
      <c r="BN80" s="45">
        <v>1.068E-2</v>
      </c>
      <c r="BO80" s="45">
        <v>1.8350000000000002E-2</v>
      </c>
      <c r="BP80" s="45">
        <v>1.8350000000000002E-2</v>
      </c>
      <c r="BQ80" s="45">
        <v>1.8350000000000002E-2</v>
      </c>
      <c r="BR80" s="45">
        <v>1.8350000000000002E-2</v>
      </c>
      <c r="BS80" s="45">
        <v>1.8350000000000002E-2</v>
      </c>
      <c r="BT80" s="45">
        <v>3.3029999999999997E-2</v>
      </c>
      <c r="BU80" s="45">
        <v>3.3029999999999997E-2</v>
      </c>
      <c r="BV80" s="45">
        <v>3.3029999999999997E-2</v>
      </c>
      <c r="BW80" s="45">
        <v>3.3029999999999997E-2</v>
      </c>
      <c r="BX80" s="45">
        <v>3.3029999999999997E-2</v>
      </c>
      <c r="BY80" s="45">
        <v>5.9760000000000001E-2</v>
      </c>
      <c r="BZ80" s="45">
        <v>5.9760000000000001E-2</v>
      </c>
      <c r="CA80" s="45">
        <v>5.9760000000000001E-2</v>
      </c>
      <c r="CB80" s="45">
        <v>5.9760000000000001E-2</v>
      </c>
      <c r="CC80" s="45">
        <v>5.9760000000000001E-2</v>
      </c>
      <c r="CD80" s="45">
        <v>0.10571</v>
      </c>
      <c r="CE80" s="45">
        <v>0.10571</v>
      </c>
      <c r="CF80" s="45">
        <v>0.10571</v>
      </c>
      <c r="CG80" s="45">
        <v>0.10571</v>
      </c>
      <c r="CH80" s="45">
        <v>0.10571</v>
      </c>
      <c r="CI80" s="45">
        <v>0.17571999999999999</v>
      </c>
      <c r="CJ80" s="45">
        <v>0.17571999999999999</v>
      </c>
      <c r="CK80" s="45">
        <v>0.17571999999999999</v>
      </c>
      <c r="CL80" s="45">
        <v>0.17571999999999999</v>
      </c>
      <c r="CM80" s="45">
        <v>0.17571999999999999</v>
      </c>
      <c r="CN80" s="45">
        <v>0.27445000000000003</v>
      </c>
      <c r="CO80" s="45">
        <v>0.27445000000000003</v>
      </c>
      <c r="CP80" s="45">
        <v>0.27445000000000003</v>
      </c>
      <c r="CQ80" s="45">
        <v>0.27445000000000003</v>
      </c>
      <c r="CR80" s="45">
        <v>0.27445000000000003</v>
      </c>
      <c r="CS80" s="45">
        <v>0.40278999999999998</v>
      </c>
      <c r="CT80" s="45">
        <v>0.40278999999999998</v>
      </c>
      <c r="CU80" s="45">
        <v>0.40278999999999998</v>
      </c>
      <c r="CV80" s="45">
        <v>0.40278999999999998</v>
      </c>
      <c r="CW80" s="45">
        <v>0.40278999999999998</v>
      </c>
      <c r="CX80" s="45">
        <v>1</v>
      </c>
    </row>
    <row r="81" spans="1:102" ht="14.25" customHeight="1" x14ac:dyDescent="0.3">
      <c r="A81" s="45" t="s">
        <v>280</v>
      </c>
      <c r="B81" s="45">
        <v>3.3660000000000002E-2</v>
      </c>
      <c r="C81" s="45">
        <v>1.9599999999999999E-3</v>
      </c>
      <c r="D81" s="45">
        <v>1.9599999999999999E-3</v>
      </c>
      <c r="E81" s="45">
        <v>1.9599999999999999E-3</v>
      </c>
      <c r="F81" s="45">
        <v>1.9599999999999999E-3</v>
      </c>
      <c r="G81" s="45">
        <v>8.4999999999999995E-4</v>
      </c>
      <c r="H81" s="45">
        <v>8.4999999999999995E-4</v>
      </c>
      <c r="I81" s="45">
        <v>8.4999999999999995E-4</v>
      </c>
      <c r="J81" s="45">
        <v>8.4999999999999995E-4</v>
      </c>
      <c r="K81" s="45">
        <v>8.4999999999999995E-4</v>
      </c>
      <c r="L81" s="45">
        <v>6.9999999999999999E-4</v>
      </c>
      <c r="M81" s="45">
        <v>6.9999999999999999E-4</v>
      </c>
      <c r="N81" s="45">
        <v>6.9999999999999999E-4</v>
      </c>
      <c r="O81" s="45">
        <v>6.9999999999999999E-4</v>
      </c>
      <c r="P81" s="45">
        <v>6.9999999999999999E-4</v>
      </c>
      <c r="Q81" s="45">
        <v>8.4000000000000003E-4</v>
      </c>
      <c r="R81" s="45">
        <v>8.4000000000000003E-4</v>
      </c>
      <c r="S81" s="45">
        <v>8.4000000000000003E-4</v>
      </c>
      <c r="T81" s="45">
        <v>8.4000000000000003E-4</v>
      </c>
      <c r="U81" s="45">
        <v>8.4000000000000003E-4</v>
      </c>
      <c r="V81" s="45">
        <v>1.08E-3</v>
      </c>
      <c r="W81" s="45">
        <v>1.08E-3</v>
      </c>
      <c r="X81" s="45">
        <v>1.08E-3</v>
      </c>
      <c r="Y81" s="45">
        <v>1.08E-3</v>
      </c>
      <c r="Z81" s="45">
        <v>1.08E-3</v>
      </c>
      <c r="AA81" s="45">
        <v>1.2800000000000001E-3</v>
      </c>
      <c r="AB81" s="45">
        <v>1.2800000000000001E-3</v>
      </c>
      <c r="AC81" s="45">
        <v>1.2800000000000001E-3</v>
      </c>
      <c r="AD81" s="45">
        <v>1.2800000000000001E-3</v>
      </c>
      <c r="AE81" s="45">
        <v>1.2800000000000001E-3</v>
      </c>
      <c r="AF81" s="45">
        <v>1.6199999999999999E-3</v>
      </c>
      <c r="AG81" s="45">
        <v>1.6199999999999999E-3</v>
      </c>
      <c r="AH81" s="45">
        <v>1.6199999999999999E-3</v>
      </c>
      <c r="AI81" s="45">
        <v>1.6199999999999999E-3</v>
      </c>
      <c r="AJ81" s="45">
        <v>1.6199999999999999E-3</v>
      </c>
      <c r="AK81" s="45">
        <v>2.2100000000000002E-3</v>
      </c>
      <c r="AL81" s="45">
        <v>2.2100000000000002E-3</v>
      </c>
      <c r="AM81" s="45">
        <v>2.2100000000000002E-3</v>
      </c>
      <c r="AN81" s="45">
        <v>2.2100000000000002E-3</v>
      </c>
      <c r="AO81" s="45">
        <v>2.2100000000000002E-3</v>
      </c>
      <c r="AP81" s="45">
        <v>3.1199999999999999E-3</v>
      </c>
      <c r="AQ81" s="45">
        <v>3.1199999999999999E-3</v>
      </c>
      <c r="AR81" s="45">
        <v>3.1199999999999999E-3</v>
      </c>
      <c r="AS81" s="45">
        <v>3.1199999999999999E-3</v>
      </c>
      <c r="AT81" s="45">
        <v>3.1199999999999999E-3</v>
      </c>
      <c r="AU81" s="45">
        <v>4.5599999999999998E-3</v>
      </c>
      <c r="AV81" s="45">
        <v>4.5599999999999998E-3</v>
      </c>
      <c r="AW81" s="45">
        <v>4.5599999999999998E-3</v>
      </c>
      <c r="AX81" s="45">
        <v>4.5599999999999998E-3</v>
      </c>
      <c r="AY81" s="45">
        <v>4.5599999999999998E-3</v>
      </c>
      <c r="AZ81" s="45">
        <v>6.7099999999999998E-3</v>
      </c>
      <c r="BA81" s="45">
        <v>6.7099999999999998E-3</v>
      </c>
      <c r="BB81" s="45">
        <v>6.7099999999999998E-3</v>
      </c>
      <c r="BC81" s="45">
        <v>6.7099999999999998E-3</v>
      </c>
      <c r="BD81" s="45">
        <v>6.7099999999999998E-3</v>
      </c>
      <c r="BE81" s="45">
        <v>1.001E-2</v>
      </c>
      <c r="BF81" s="45">
        <v>1.001E-2</v>
      </c>
      <c r="BG81" s="45">
        <v>1.001E-2</v>
      </c>
      <c r="BH81" s="45">
        <v>1.001E-2</v>
      </c>
      <c r="BI81" s="45">
        <v>1.001E-2</v>
      </c>
      <c r="BJ81" s="45">
        <v>1.54E-2</v>
      </c>
      <c r="BK81" s="45">
        <v>1.54E-2</v>
      </c>
      <c r="BL81" s="45">
        <v>1.54E-2</v>
      </c>
      <c r="BM81" s="45">
        <v>1.54E-2</v>
      </c>
      <c r="BN81" s="45">
        <v>1.54E-2</v>
      </c>
      <c r="BO81" s="45">
        <v>2.5020000000000001E-2</v>
      </c>
      <c r="BP81" s="45">
        <v>2.5020000000000001E-2</v>
      </c>
      <c r="BQ81" s="45">
        <v>2.5020000000000001E-2</v>
      </c>
      <c r="BR81" s="45">
        <v>2.5020000000000001E-2</v>
      </c>
      <c r="BS81" s="45">
        <v>2.5020000000000001E-2</v>
      </c>
      <c r="BT81" s="45">
        <v>4.2479999999999997E-2</v>
      </c>
      <c r="BU81" s="45">
        <v>4.2479999999999997E-2</v>
      </c>
      <c r="BV81" s="45">
        <v>4.2479999999999997E-2</v>
      </c>
      <c r="BW81" s="45">
        <v>4.2479999999999997E-2</v>
      </c>
      <c r="BX81" s="45">
        <v>4.2479999999999997E-2</v>
      </c>
      <c r="BY81" s="45">
        <v>7.2050000000000003E-2</v>
      </c>
      <c r="BZ81" s="45">
        <v>7.2050000000000003E-2</v>
      </c>
      <c r="CA81" s="45">
        <v>7.2050000000000003E-2</v>
      </c>
      <c r="CB81" s="45">
        <v>7.2050000000000003E-2</v>
      </c>
      <c r="CC81" s="45">
        <v>7.2050000000000003E-2</v>
      </c>
      <c r="CD81" s="45">
        <v>0.11992</v>
      </c>
      <c r="CE81" s="45">
        <v>0.11992</v>
      </c>
      <c r="CF81" s="45">
        <v>0.11992</v>
      </c>
      <c r="CG81" s="45">
        <v>0.11992</v>
      </c>
      <c r="CH81" s="45">
        <v>0.11992</v>
      </c>
      <c r="CI81" s="45">
        <v>0.19028999999999999</v>
      </c>
      <c r="CJ81" s="45">
        <v>0.19028999999999999</v>
      </c>
      <c r="CK81" s="45">
        <v>0.19028999999999999</v>
      </c>
      <c r="CL81" s="45">
        <v>0.19028999999999999</v>
      </c>
      <c r="CM81" s="45">
        <v>0.19028999999999999</v>
      </c>
      <c r="CN81" s="45">
        <v>0.28577999999999998</v>
      </c>
      <c r="CO81" s="45">
        <v>0.28577999999999998</v>
      </c>
      <c r="CP81" s="45">
        <v>0.28577999999999998</v>
      </c>
      <c r="CQ81" s="45">
        <v>0.28577999999999998</v>
      </c>
      <c r="CR81" s="45">
        <v>0.28577999999999998</v>
      </c>
      <c r="CS81" s="45">
        <v>0.41064000000000001</v>
      </c>
      <c r="CT81" s="45">
        <v>0.41064000000000001</v>
      </c>
      <c r="CU81" s="45">
        <v>0.41064000000000001</v>
      </c>
      <c r="CV81" s="45">
        <v>0.41064000000000001</v>
      </c>
      <c r="CW81" s="45">
        <v>0.41064000000000001</v>
      </c>
      <c r="CX81" s="45">
        <v>1</v>
      </c>
    </row>
    <row r="82" spans="1:102" ht="14.25" customHeight="1" x14ac:dyDescent="0.3">
      <c r="A82" s="45" t="s">
        <v>282</v>
      </c>
      <c r="B82" s="45">
        <v>9.7912499999999996E-3</v>
      </c>
      <c r="C82" s="45">
        <v>3.5649999999999999E-4</v>
      </c>
      <c r="D82" s="45">
        <v>3.5649999999999999E-4</v>
      </c>
      <c r="E82" s="45">
        <v>3.5649999999999999E-4</v>
      </c>
      <c r="F82" s="45">
        <v>3.5649999999999999E-4</v>
      </c>
      <c r="G82" s="45">
        <v>1.7899999999999999E-4</v>
      </c>
      <c r="H82" s="45">
        <v>1.7899999999999999E-4</v>
      </c>
      <c r="I82" s="45">
        <v>1.7899999999999999E-4</v>
      </c>
      <c r="J82" s="45">
        <v>1.7899999999999999E-4</v>
      </c>
      <c r="K82" s="45">
        <v>1.7899999999999999E-4</v>
      </c>
      <c r="L82" s="45">
        <v>1.8075E-4</v>
      </c>
      <c r="M82" s="45">
        <v>1.8075E-4</v>
      </c>
      <c r="N82" s="45">
        <v>1.8075E-4</v>
      </c>
      <c r="O82" s="45">
        <v>1.8075E-4</v>
      </c>
      <c r="P82" s="45">
        <v>1.8075E-4</v>
      </c>
      <c r="Q82" s="45">
        <v>3.0775000000000003E-4</v>
      </c>
      <c r="R82" s="45">
        <v>3.0775000000000003E-4</v>
      </c>
      <c r="S82" s="45">
        <v>3.0775000000000003E-4</v>
      </c>
      <c r="T82" s="45">
        <v>3.0775000000000003E-4</v>
      </c>
      <c r="U82" s="45">
        <v>3.0775000000000003E-4</v>
      </c>
      <c r="V82" s="45">
        <v>4.2025E-4</v>
      </c>
      <c r="W82" s="45">
        <v>4.2025E-4</v>
      </c>
      <c r="X82" s="45">
        <v>4.2025E-4</v>
      </c>
      <c r="Y82" s="45">
        <v>4.2025E-4</v>
      </c>
      <c r="Z82" s="45">
        <v>4.2025E-4</v>
      </c>
      <c r="AA82" s="45">
        <v>5.2674999999999998E-4</v>
      </c>
      <c r="AB82" s="45">
        <v>5.2674999999999998E-4</v>
      </c>
      <c r="AC82" s="45">
        <v>5.2674999999999998E-4</v>
      </c>
      <c r="AD82" s="45">
        <v>5.2674999999999998E-4</v>
      </c>
      <c r="AE82" s="45">
        <v>5.2674999999999998E-4</v>
      </c>
      <c r="AF82" s="45">
        <v>7.3850000000000001E-4</v>
      </c>
      <c r="AG82" s="45">
        <v>7.3850000000000001E-4</v>
      </c>
      <c r="AH82" s="45">
        <v>7.3850000000000001E-4</v>
      </c>
      <c r="AI82" s="45">
        <v>7.3850000000000001E-4</v>
      </c>
      <c r="AJ82" s="45">
        <v>7.3850000000000001E-4</v>
      </c>
      <c r="AK82" s="45">
        <v>1.0690000000000001E-3</v>
      </c>
      <c r="AL82" s="45">
        <v>1.0690000000000001E-3</v>
      </c>
      <c r="AM82" s="45">
        <v>1.0690000000000001E-3</v>
      </c>
      <c r="AN82" s="45">
        <v>1.0690000000000001E-3</v>
      </c>
      <c r="AO82" s="45">
        <v>1.0690000000000001E-3</v>
      </c>
      <c r="AP82" s="45">
        <v>1.622E-3</v>
      </c>
      <c r="AQ82" s="45">
        <v>1.622E-3</v>
      </c>
      <c r="AR82" s="45">
        <v>1.622E-3</v>
      </c>
      <c r="AS82" s="45">
        <v>1.622E-3</v>
      </c>
      <c r="AT82" s="45">
        <v>1.622E-3</v>
      </c>
      <c r="AU82" s="45">
        <v>2.5685E-3</v>
      </c>
      <c r="AV82" s="45">
        <v>2.5685E-3</v>
      </c>
      <c r="AW82" s="45">
        <v>2.5685E-3</v>
      </c>
      <c r="AX82" s="45">
        <v>2.5685E-3</v>
      </c>
      <c r="AY82" s="45">
        <v>2.5685E-3</v>
      </c>
      <c r="AZ82" s="45">
        <v>4.117E-3</v>
      </c>
      <c r="BA82" s="45">
        <v>4.117E-3</v>
      </c>
      <c r="BB82" s="45">
        <v>4.117E-3</v>
      </c>
      <c r="BC82" s="45">
        <v>4.117E-3</v>
      </c>
      <c r="BD82" s="45">
        <v>4.117E-3</v>
      </c>
      <c r="BE82" s="45">
        <v>6.4475000000000001E-3</v>
      </c>
      <c r="BF82" s="45">
        <v>6.4475000000000001E-3</v>
      </c>
      <c r="BG82" s="45">
        <v>6.4475000000000001E-3</v>
      </c>
      <c r="BH82" s="45">
        <v>6.4475000000000001E-3</v>
      </c>
      <c r="BI82" s="45">
        <v>6.4475000000000001E-3</v>
      </c>
      <c r="BJ82" s="45">
        <v>9.7327500000000001E-3</v>
      </c>
      <c r="BK82" s="45">
        <v>9.7327500000000001E-3</v>
      </c>
      <c r="BL82" s="45">
        <v>9.7327500000000001E-3</v>
      </c>
      <c r="BM82" s="45">
        <v>9.7327500000000001E-3</v>
      </c>
      <c r="BN82" s="45">
        <v>9.7327500000000001E-3</v>
      </c>
      <c r="BO82" s="45">
        <v>1.5950249999999999E-2</v>
      </c>
      <c r="BP82" s="45">
        <v>1.5950249999999999E-2</v>
      </c>
      <c r="BQ82" s="45">
        <v>1.5950249999999999E-2</v>
      </c>
      <c r="BR82" s="45">
        <v>1.5950249999999999E-2</v>
      </c>
      <c r="BS82" s="45">
        <v>1.5950249999999999E-2</v>
      </c>
      <c r="BT82" s="45">
        <v>2.6643500000000001E-2</v>
      </c>
      <c r="BU82" s="45">
        <v>2.6643500000000001E-2</v>
      </c>
      <c r="BV82" s="45">
        <v>2.6643500000000001E-2</v>
      </c>
      <c r="BW82" s="45">
        <v>2.6643500000000001E-2</v>
      </c>
      <c r="BX82" s="45">
        <v>2.6643500000000001E-2</v>
      </c>
      <c r="BY82" s="45">
        <v>4.6877250000000002E-2</v>
      </c>
      <c r="BZ82" s="45">
        <v>4.6877250000000002E-2</v>
      </c>
      <c r="CA82" s="45">
        <v>4.6877250000000002E-2</v>
      </c>
      <c r="CB82" s="45">
        <v>4.6877250000000002E-2</v>
      </c>
      <c r="CC82" s="45">
        <v>4.6877250000000002E-2</v>
      </c>
      <c r="CD82" s="45">
        <v>8.3014249999999998E-2</v>
      </c>
      <c r="CE82" s="45">
        <v>8.3014249999999998E-2</v>
      </c>
      <c r="CF82" s="45">
        <v>8.3014249999999998E-2</v>
      </c>
      <c r="CG82" s="45">
        <v>8.3014249999999998E-2</v>
      </c>
      <c r="CH82" s="45">
        <v>8.3014249999999998E-2</v>
      </c>
      <c r="CI82" s="45">
        <v>0.14132575</v>
      </c>
      <c r="CJ82" s="45">
        <v>0.14132575</v>
      </c>
      <c r="CK82" s="45">
        <v>0.14132575</v>
      </c>
      <c r="CL82" s="45">
        <v>0.14132575</v>
      </c>
      <c r="CM82" s="45">
        <v>0.14132575</v>
      </c>
      <c r="CN82" s="45">
        <v>0.22859225</v>
      </c>
      <c r="CO82" s="45">
        <v>0.22859225</v>
      </c>
      <c r="CP82" s="45">
        <v>0.22859225</v>
      </c>
      <c r="CQ82" s="45">
        <v>0.22859225</v>
      </c>
      <c r="CR82" s="45">
        <v>0.22859225</v>
      </c>
      <c r="CS82" s="45">
        <v>0.34928749999999997</v>
      </c>
      <c r="CT82" s="45">
        <v>0.34928749999999997</v>
      </c>
      <c r="CU82" s="45">
        <v>0.34928749999999997</v>
      </c>
      <c r="CV82" s="45">
        <v>0.34928749999999997</v>
      </c>
      <c r="CW82" s="45">
        <v>0.34928749999999997</v>
      </c>
      <c r="CX82" s="45">
        <v>1</v>
      </c>
    </row>
    <row r="83" spans="1:102" ht="14.25" customHeight="1" x14ac:dyDescent="0.3">
      <c r="A83" s="45" t="s">
        <v>284</v>
      </c>
      <c r="B83" s="45">
        <v>3.63E-3</v>
      </c>
      <c r="C83" s="45">
        <v>2.1000000000000001E-4</v>
      </c>
      <c r="D83" s="45">
        <v>2.1000000000000001E-4</v>
      </c>
      <c r="E83" s="45">
        <v>2.1000000000000001E-4</v>
      </c>
      <c r="F83" s="45">
        <v>2.1000000000000001E-4</v>
      </c>
      <c r="G83" s="45">
        <v>1E-4</v>
      </c>
      <c r="H83" s="45">
        <v>1E-4</v>
      </c>
      <c r="I83" s="45">
        <v>1E-4</v>
      </c>
      <c r="J83" s="45">
        <v>1E-4</v>
      </c>
      <c r="K83" s="45">
        <v>1E-4</v>
      </c>
      <c r="L83" s="45">
        <v>1.2999999999999999E-4</v>
      </c>
      <c r="M83" s="45">
        <v>1.2999999999999999E-4</v>
      </c>
      <c r="N83" s="45">
        <v>1.2999999999999999E-4</v>
      </c>
      <c r="O83" s="45">
        <v>1.2999999999999999E-4</v>
      </c>
      <c r="P83" s="45">
        <v>1.2999999999999999E-4</v>
      </c>
      <c r="Q83" s="45">
        <v>1.3999999999999999E-4</v>
      </c>
      <c r="R83" s="45">
        <v>1.3999999999999999E-4</v>
      </c>
      <c r="S83" s="45">
        <v>1.3999999999999999E-4</v>
      </c>
      <c r="T83" s="45">
        <v>1.3999999999999999E-4</v>
      </c>
      <c r="U83" s="45">
        <v>1.3999999999999999E-4</v>
      </c>
      <c r="V83" s="45">
        <v>2.2000000000000001E-4</v>
      </c>
      <c r="W83" s="45">
        <v>2.2000000000000001E-4</v>
      </c>
      <c r="X83" s="45">
        <v>2.2000000000000001E-4</v>
      </c>
      <c r="Y83" s="45">
        <v>2.2000000000000001E-4</v>
      </c>
      <c r="Z83" s="45">
        <v>2.2000000000000001E-4</v>
      </c>
      <c r="AA83" s="45">
        <v>2.1000000000000001E-4</v>
      </c>
      <c r="AB83" s="45">
        <v>2.1000000000000001E-4</v>
      </c>
      <c r="AC83" s="45">
        <v>2.1000000000000001E-4</v>
      </c>
      <c r="AD83" s="45">
        <v>2.1000000000000001E-4</v>
      </c>
      <c r="AE83" s="45">
        <v>2.1000000000000001E-4</v>
      </c>
      <c r="AF83" s="45">
        <v>2.7E-4</v>
      </c>
      <c r="AG83" s="45">
        <v>2.7E-4</v>
      </c>
      <c r="AH83" s="45">
        <v>2.7E-4</v>
      </c>
      <c r="AI83" s="45">
        <v>2.7E-4</v>
      </c>
      <c r="AJ83" s="45">
        <v>2.7E-4</v>
      </c>
      <c r="AK83" s="45">
        <v>5.5000000000000003E-4</v>
      </c>
      <c r="AL83" s="45">
        <v>5.5000000000000003E-4</v>
      </c>
      <c r="AM83" s="45">
        <v>5.5000000000000003E-4</v>
      </c>
      <c r="AN83" s="45">
        <v>5.5000000000000003E-4</v>
      </c>
      <c r="AO83" s="45">
        <v>5.5000000000000003E-4</v>
      </c>
      <c r="AP83" s="45">
        <v>8.4000000000000003E-4</v>
      </c>
      <c r="AQ83" s="45">
        <v>8.4000000000000003E-4</v>
      </c>
      <c r="AR83" s="45">
        <v>8.4000000000000003E-4</v>
      </c>
      <c r="AS83" s="45">
        <v>8.4000000000000003E-4</v>
      </c>
      <c r="AT83" s="45">
        <v>8.4000000000000003E-4</v>
      </c>
      <c r="AU83" s="45">
        <v>1.3500000000000001E-3</v>
      </c>
      <c r="AV83" s="45">
        <v>1.3500000000000001E-3</v>
      </c>
      <c r="AW83" s="45">
        <v>1.3500000000000001E-3</v>
      </c>
      <c r="AX83" s="45">
        <v>1.3500000000000001E-3</v>
      </c>
      <c r="AY83" s="45">
        <v>1.3500000000000001E-3</v>
      </c>
      <c r="AZ83" s="45">
        <v>1.98E-3</v>
      </c>
      <c r="BA83" s="45">
        <v>1.98E-3</v>
      </c>
      <c r="BB83" s="45">
        <v>1.98E-3</v>
      </c>
      <c r="BC83" s="45">
        <v>1.98E-3</v>
      </c>
      <c r="BD83" s="45">
        <v>1.98E-3</v>
      </c>
      <c r="BE83" s="45">
        <v>3.6800000000000001E-3</v>
      </c>
      <c r="BF83" s="45">
        <v>3.6800000000000001E-3</v>
      </c>
      <c r="BG83" s="45">
        <v>3.6800000000000001E-3</v>
      </c>
      <c r="BH83" s="45">
        <v>3.6800000000000001E-3</v>
      </c>
      <c r="BI83" s="45">
        <v>3.6800000000000001E-3</v>
      </c>
      <c r="BJ83" s="45">
        <v>5.3299999999999997E-3</v>
      </c>
      <c r="BK83" s="45">
        <v>5.3299999999999997E-3</v>
      </c>
      <c r="BL83" s="45">
        <v>5.3299999999999997E-3</v>
      </c>
      <c r="BM83" s="45">
        <v>5.3299999999999997E-3</v>
      </c>
      <c r="BN83" s="45">
        <v>5.3299999999999997E-3</v>
      </c>
      <c r="BO83" s="45">
        <v>8.5900000000000004E-3</v>
      </c>
      <c r="BP83" s="45">
        <v>8.5900000000000004E-3</v>
      </c>
      <c r="BQ83" s="45">
        <v>8.5900000000000004E-3</v>
      </c>
      <c r="BR83" s="45">
        <v>8.5900000000000004E-3</v>
      </c>
      <c r="BS83" s="45">
        <v>8.5900000000000004E-3</v>
      </c>
      <c r="BT83" s="45">
        <v>1.549E-2</v>
      </c>
      <c r="BU83" s="45">
        <v>1.549E-2</v>
      </c>
      <c r="BV83" s="45">
        <v>1.549E-2</v>
      </c>
      <c r="BW83" s="45">
        <v>1.549E-2</v>
      </c>
      <c r="BX83" s="45">
        <v>1.549E-2</v>
      </c>
      <c r="BY83" s="45">
        <v>2.9929999999999998E-2</v>
      </c>
      <c r="BZ83" s="45">
        <v>2.9929999999999998E-2</v>
      </c>
      <c r="CA83" s="45">
        <v>2.9929999999999998E-2</v>
      </c>
      <c r="CB83" s="45">
        <v>2.9929999999999998E-2</v>
      </c>
      <c r="CC83" s="45">
        <v>2.9929999999999998E-2</v>
      </c>
      <c r="CD83" s="45">
        <v>5.3990000000000003E-2</v>
      </c>
      <c r="CE83" s="45">
        <v>5.3990000000000003E-2</v>
      </c>
      <c r="CF83" s="45">
        <v>5.3990000000000003E-2</v>
      </c>
      <c r="CG83" s="45">
        <v>5.3990000000000003E-2</v>
      </c>
      <c r="CH83" s="45">
        <v>5.3990000000000003E-2</v>
      </c>
      <c r="CI83" s="45">
        <v>9.4810000000000005E-2</v>
      </c>
      <c r="CJ83" s="45">
        <v>9.4810000000000005E-2</v>
      </c>
      <c r="CK83" s="45">
        <v>9.4810000000000005E-2</v>
      </c>
      <c r="CL83" s="45">
        <v>9.4810000000000005E-2</v>
      </c>
      <c r="CM83" s="45">
        <v>9.4810000000000005E-2</v>
      </c>
      <c r="CN83" s="45">
        <v>0.16211</v>
      </c>
      <c r="CO83" s="45">
        <v>0.16211</v>
      </c>
      <c r="CP83" s="45">
        <v>0.16211</v>
      </c>
      <c r="CQ83" s="45">
        <v>0.16211</v>
      </c>
      <c r="CR83" s="45">
        <v>0.16211</v>
      </c>
      <c r="CS83" s="45">
        <v>0.26984000000000002</v>
      </c>
      <c r="CT83" s="45">
        <v>0.26984000000000002</v>
      </c>
      <c r="CU83" s="45">
        <v>0.26984000000000002</v>
      </c>
      <c r="CV83" s="45">
        <v>0.26984000000000002</v>
      </c>
      <c r="CW83" s="45">
        <v>0.26984000000000002</v>
      </c>
      <c r="CX83" s="45">
        <v>1</v>
      </c>
    </row>
    <row r="84" spans="1:102" ht="14.25" customHeight="1" x14ac:dyDescent="0.3">
      <c r="A84" s="45" t="s">
        <v>286</v>
      </c>
      <c r="B84" s="45">
        <v>3.0500000000000002E-3</v>
      </c>
      <c r="C84" s="45">
        <v>1.3999999999999999E-4</v>
      </c>
      <c r="D84" s="45">
        <v>1.3999999999999999E-4</v>
      </c>
      <c r="E84" s="45">
        <v>1.3999999999999999E-4</v>
      </c>
      <c r="F84" s="45">
        <v>1.3999999999999999E-4</v>
      </c>
      <c r="G84" s="45">
        <v>8.0000000000000007E-5</v>
      </c>
      <c r="H84" s="45">
        <v>8.0000000000000007E-5</v>
      </c>
      <c r="I84" s="45">
        <v>8.0000000000000007E-5</v>
      </c>
      <c r="J84" s="45">
        <v>8.0000000000000007E-5</v>
      </c>
      <c r="K84" s="45">
        <v>8.0000000000000007E-5</v>
      </c>
      <c r="L84" s="45">
        <v>1E-4</v>
      </c>
      <c r="M84" s="45">
        <v>1E-4</v>
      </c>
      <c r="N84" s="45">
        <v>1E-4</v>
      </c>
      <c r="O84" s="45">
        <v>1E-4</v>
      </c>
      <c r="P84" s="45">
        <v>1E-4</v>
      </c>
      <c r="Q84" s="45">
        <v>1.9000000000000001E-4</v>
      </c>
      <c r="R84" s="45">
        <v>1.9000000000000001E-4</v>
      </c>
      <c r="S84" s="45">
        <v>1.9000000000000001E-4</v>
      </c>
      <c r="T84" s="45">
        <v>1.9000000000000001E-4</v>
      </c>
      <c r="U84" s="45">
        <v>1.9000000000000001E-4</v>
      </c>
      <c r="V84" s="45">
        <v>1.9000000000000001E-4</v>
      </c>
      <c r="W84" s="45">
        <v>1.9000000000000001E-4</v>
      </c>
      <c r="X84" s="45">
        <v>1.9000000000000001E-4</v>
      </c>
      <c r="Y84" s="45">
        <v>1.9000000000000001E-4</v>
      </c>
      <c r="Z84" s="45">
        <v>1.9000000000000001E-4</v>
      </c>
      <c r="AA84" s="45">
        <v>2.2000000000000001E-4</v>
      </c>
      <c r="AB84" s="45">
        <v>2.2000000000000001E-4</v>
      </c>
      <c r="AC84" s="45">
        <v>2.2000000000000001E-4</v>
      </c>
      <c r="AD84" s="45">
        <v>2.2000000000000001E-4</v>
      </c>
      <c r="AE84" s="45">
        <v>2.2000000000000001E-4</v>
      </c>
      <c r="AF84" s="45">
        <v>2.7E-4</v>
      </c>
      <c r="AG84" s="45">
        <v>2.7E-4</v>
      </c>
      <c r="AH84" s="45">
        <v>2.7E-4</v>
      </c>
      <c r="AI84" s="45">
        <v>2.7E-4</v>
      </c>
      <c r="AJ84" s="45">
        <v>2.7E-4</v>
      </c>
      <c r="AK84" s="45">
        <v>4.4999999999999999E-4</v>
      </c>
      <c r="AL84" s="45">
        <v>4.4999999999999999E-4</v>
      </c>
      <c r="AM84" s="45">
        <v>4.4999999999999999E-4</v>
      </c>
      <c r="AN84" s="45">
        <v>4.4999999999999999E-4</v>
      </c>
      <c r="AO84" s="45">
        <v>4.4999999999999999E-4</v>
      </c>
      <c r="AP84" s="45">
        <v>7.6000000000000004E-4</v>
      </c>
      <c r="AQ84" s="45">
        <v>7.6000000000000004E-4</v>
      </c>
      <c r="AR84" s="45">
        <v>7.6000000000000004E-4</v>
      </c>
      <c r="AS84" s="45">
        <v>7.6000000000000004E-4</v>
      </c>
      <c r="AT84" s="45">
        <v>7.6000000000000004E-4</v>
      </c>
      <c r="AU84" s="45">
        <v>1.25E-3</v>
      </c>
      <c r="AV84" s="45">
        <v>1.25E-3</v>
      </c>
      <c r="AW84" s="45">
        <v>1.25E-3</v>
      </c>
      <c r="AX84" s="45">
        <v>1.25E-3</v>
      </c>
      <c r="AY84" s="45">
        <v>1.25E-3</v>
      </c>
      <c r="AZ84" s="45">
        <v>1.97E-3</v>
      </c>
      <c r="BA84" s="45">
        <v>1.97E-3</v>
      </c>
      <c r="BB84" s="45">
        <v>1.97E-3</v>
      </c>
      <c r="BC84" s="45">
        <v>1.97E-3</v>
      </c>
      <c r="BD84" s="45">
        <v>1.97E-3</v>
      </c>
      <c r="BE84" s="45">
        <v>2.99E-3</v>
      </c>
      <c r="BF84" s="45">
        <v>2.99E-3</v>
      </c>
      <c r="BG84" s="45">
        <v>2.99E-3</v>
      </c>
      <c r="BH84" s="45">
        <v>2.99E-3</v>
      </c>
      <c r="BI84" s="45">
        <v>2.99E-3</v>
      </c>
      <c r="BJ84" s="45">
        <v>4.7099999999999998E-3</v>
      </c>
      <c r="BK84" s="45">
        <v>4.7099999999999998E-3</v>
      </c>
      <c r="BL84" s="45">
        <v>4.7099999999999998E-3</v>
      </c>
      <c r="BM84" s="45">
        <v>4.7099999999999998E-3</v>
      </c>
      <c r="BN84" s="45">
        <v>4.7099999999999998E-3</v>
      </c>
      <c r="BO84" s="45">
        <v>7.4900000000000001E-3</v>
      </c>
      <c r="BP84" s="45">
        <v>7.4900000000000001E-3</v>
      </c>
      <c r="BQ84" s="45">
        <v>7.4900000000000001E-3</v>
      </c>
      <c r="BR84" s="45">
        <v>7.4900000000000001E-3</v>
      </c>
      <c r="BS84" s="45">
        <v>7.4900000000000001E-3</v>
      </c>
      <c r="BT84" s="45">
        <v>1.259E-2</v>
      </c>
      <c r="BU84" s="45">
        <v>1.259E-2</v>
      </c>
      <c r="BV84" s="45">
        <v>1.259E-2</v>
      </c>
      <c r="BW84" s="45">
        <v>1.259E-2</v>
      </c>
      <c r="BX84" s="45">
        <v>1.259E-2</v>
      </c>
      <c r="BY84" s="45">
        <v>2.3959999999999999E-2</v>
      </c>
      <c r="BZ84" s="45">
        <v>2.3959999999999999E-2</v>
      </c>
      <c r="CA84" s="45">
        <v>2.3959999999999999E-2</v>
      </c>
      <c r="CB84" s="45">
        <v>2.3959999999999999E-2</v>
      </c>
      <c r="CC84" s="45">
        <v>2.3959999999999999E-2</v>
      </c>
      <c r="CD84" s="45">
        <v>4.7919999999999997E-2</v>
      </c>
      <c r="CE84" s="45">
        <v>4.7919999999999997E-2</v>
      </c>
      <c r="CF84" s="45">
        <v>4.7919999999999997E-2</v>
      </c>
      <c r="CG84" s="45">
        <v>4.7919999999999997E-2</v>
      </c>
      <c r="CH84" s="45">
        <v>4.7919999999999997E-2</v>
      </c>
      <c r="CI84" s="45">
        <v>9.0829999999999994E-2</v>
      </c>
      <c r="CJ84" s="45">
        <v>9.0829999999999994E-2</v>
      </c>
      <c r="CK84" s="45">
        <v>9.0829999999999994E-2</v>
      </c>
      <c r="CL84" s="45">
        <v>9.0829999999999994E-2</v>
      </c>
      <c r="CM84" s="45">
        <v>9.0829999999999994E-2</v>
      </c>
      <c r="CN84" s="45">
        <v>0.16314000000000001</v>
      </c>
      <c r="CO84" s="45">
        <v>0.16314000000000001</v>
      </c>
      <c r="CP84" s="45">
        <v>0.16314000000000001</v>
      </c>
      <c r="CQ84" s="45">
        <v>0.16314000000000001</v>
      </c>
      <c r="CR84" s="45">
        <v>0.16314000000000001</v>
      </c>
      <c r="CS84" s="45">
        <v>0.27761999999999998</v>
      </c>
      <c r="CT84" s="45">
        <v>0.27761999999999998</v>
      </c>
      <c r="CU84" s="45">
        <v>0.27761999999999998</v>
      </c>
      <c r="CV84" s="45">
        <v>0.27761999999999998</v>
      </c>
      <c r="CW84" s="45">
        <v>0.27761999999999998</v>
      </c>
      <c r="CX84" s="45">
        <v>1</v>
      </c>
    </row>
    <row r="85" spans="1:102" ht="14.25" customHeight="1" x14ac:dyDescent="0.3">
      <c r="A85" s="45" t="s">
        <v>288</v>
      </c>
      <c r="B85" s="45">
        <v>2.4389999999999998E-2</v>
      </c>
      <c r="C85" s="45">
        <v>1.4E-3</v>
      </c>
      <c r="D85" s="45">
        <v>1.4E-3</v>
      </c>
      <c r="E85" s="45">
        <v>1.4E-3</v>
      </c>
      <c r="F85" s="45">
        <v>1.4E-3</v>
      </c>
      <c r="G85" s="45">
        <v>2.1000000000000001E-4</v>
      </c>
      <c r="H85" s="45">
        <v>2.1000000000000001E-4</v>
      </c>
      <c r="I85" s="45">
        <v>2.1000000000000001E-4</v>
      </c>
      <c r="J85" s="45">
        <v>2.1000000000000001E-4</v>
      </c>
      <c r="K85" s="45">
        <v>2.1000000000000001E-4</v>
      </c>
      <c r="L85" s="45">
        <v>3.1E-4</v>
      </c>
      <c r="M85" s="45">
        <v>3.1E-4</v>
      </c>
      <c r="N85" s="45">
        <v>3.1E-4</v>
      </c>
      <c r="O85" s="45">
        <v>3.1E-4</v>
      </c>
      <c r="P85" s="45">
        <v>3.1E-4</v>
      </c>
      <c r="Q85" s="45">
        <v>4.2999999999999999E-4</v>
      </c>
      <c r="R85" s="45">
        <v>4.2999999999999999E-4</v>
      </c>
      <c r="S85" s="45">
        <v>4.2999999999999999E-4</v>
      </c>
      <c r="T85" s="45">
        <v>4.2999999999999999E-4</v>
      </c>
      <c r="U85" s="45">
        <v>4.2999999999999999E-4</v>
      </c>
      <c r="V85" s="45">
        <v>9.3999999999999997E-4</v>
      </c>
      <c r="W85" s="45">
        <v>9.3999999999999997E-4</v>
      </c>
      <c r="X85" s="45">
        <v>9.3999999999999997E-4</v>
      </c>
      <c r="Y85" s="45">
        <v>9.3999999999999997E-4</v>
      </c>
      <c r="Z85" s="45">
        <v>9.3999999999999997E-4</v>
      </c>
      <c r="AA85" s="45">
        <v>1.4599999999999999E-3</v>
      </c>
      <c r="AB85" s="45">
        <v>1.4599999999999999E-3</v>
      </c>
      <c r="AC85" s="45">
        <v>1.4599999999999999E-3</v>
      </c>
      <c r="AD85" s="45">
        <v>1.4599999999999999E-3</v>
      </c>
      <c r="AE85" s="45">
        <v>1.4599999999999999E-3</v>
      </c>
      <c r="AF85" s="45">
        <v>1.6900000000000001E-3</v>
      </c>
      <c r="AG85" s="45">
        <v>1.6900000000000001E-3</v>
      </c>
      <c r="AH85" s="45">
        <v>1.6900000000000001E-3</v>
      </c>
      <c r="AI85" s="45">
        <v>1.6900000000000001E-3</v>
      </c>
      <c r="AJ85" s="45">
        <v>1.6900000000000001E-3</v>
      </c>
      <c r="AK85" s="45">
        <v>2.32E-3</v>
      </c>
      <c r="AL85" s="45">
        <v>2.32E-3</v>
      </c>
      <c r="AM85" s="45">
        <v>2.32E-3</v>
      </c>
      <c r="AN85" s="45">
        <v>2.32E-3</v>
      </c>
      <c r="AO85" s="45">
        <v>2.32E-3</v>
      </c>
      <c r="AP85" s="45">
        <v>2.97E-3</v>
      </c>
      <c r="AQ85" s="45">
        <v>2.97E-3</v>
      </c>
      <c r="AR85" s="45">
        <v>2.97E-3</v>
      </c>
      <c r="AS85" s="45">
        <v>2.97E-3</v>
      </c>
      <c r="AT85" s="45">
        <v>2.97E-3</v>
      </c>
      <c r="AU85" s="45">
        <v>4.8199999999999996E-3</v>
      </c>
      <c r="AV85" s="45">
        <v>4.8199999999999996E-3</v>
      </c>
      <c r="AW85" s="45">
        <v>4.8199999999999996E-3</v>
      </c>
      <c r="AX85" s="45">
        <v>4.8199999999999996E-3</v>
      </c>
      <c r="AY85" s="45">
        <v>4.8199999999999996E-3</v>
      </c>
      <c r="AZ85" s="45">
        <v>5.5799999999999999E-3</v>
      </c>
      <c r="BA85" s="45">
        <v>5.5799999999999999E-3</v>
      </c>
      <c r="BB85" s="45">
        <v>5.5799999999999999E-3</v>
      </c>
      <c r="BC85" s="45">
        <v>5.5799999999999999E-3</v>
      </c>
      <c r="BD85" s="45">
        <v>5.5799999999999999E-3</v>
      </c>
      <c r="BE85" s="45">
        <v>7.7499999999999999E-3</v>
      </c>
      <c r="BF85" s="45">
        <v>7.7499999999999999E-3</v>
      </c>
      <c r="BG85" s="45">
        <v>7.7499999999999999E-3</v>
      </c>
      <c r="BH85" s="45">
        <v>7.7499999999999999E-3</v>
      </c>
      <c r="BI85" s="45">
        <v>7.7499999999999999E-3</v>
      </c>
      <c r="BJ85" s="45">
        <v>1.306E-2</v>
      </c>
      <c r="BK85" s="45">
        <v>1.306E-2</v>
      </c>
      <c r="BL85" s="45">
        <v>1.306E-2</v>
      </c>
      <c r="BM85" s="45">
        <v>1.306E-2</v>
      </c>
      <c r="BN85" s="45">
        <v>1.306E-2</v>
      </c>
      <c r="BO85" s="45">
        <v>1.7170000000000001E-2</v>
      </c>
      <c r="BP85" s="45">
        <v>1.7170000000000001E-2</v>
      </c>
      <c r="BQ85" s="45">
        <v>1.7170000000000001E-2</v>
      </c>
      <c r="BR85" s="45">
        <v>1.7170000000000001E-2</v>
      </c>
      <c r="BS85" s="45">
        <v>1.7170000000000001E-2</v>
      </c>
      <c r="BT85" s="45">
        <v>2.844E-2</v>
      </c>
      <c r="BU85" s="45">
        <v>2.844E-2</v>
      </c>
      <c r="BV85" s="45">
        <v>2.844E-2</v>
      </c>
      <c r="BW85" s="45">
        <v>2.844E-2</v>
      </c>
      <c r="BX85" s="45">
        <v>2.844E-2</v>
      </c>
      <c r="BY85" s="45">
        <v>5.9979999999999999E-2</v>
      </c>
      <c r="BZ85" s="45">
        <v>5.9979999999999999E-2</v>
      </c>
      <c r="CA85" s="45">
        <v>5.9979999999999999E-2</v>
      </c>
      <c r="CB85" s="45">
        <v>5.9979999999999999E-2</v>
      </c>
      <c r="CC85" s="45">
        <v>5.9979999999999999E-2</v>
      </c>
      <c r="CD85" s="45">
        <v>8.8489999999999999E-2</v>
      </c>
      <c r="CE85" s="45">
        <v>8.8489999999999999E-2</v>
      </c>
      <c r="CF85" s="45">
        <v>8.8489999999999999E-2</v>
      </c>
      <c r="CG85" s="45">
        <v>8.8489999999999999E-2</v>
      </c>
      <c r="CH85" s="45">
        <v>8.8489999999999999E-2</v>
      </c>
      <c r="CI85" s="45">
        <v>0.13188</v>
      </c>
      <c r="CJ85" s="45">
        <v>0.13188</v>
      </c>
      <c r="CK85" s="45">
        <v>0.13188</v>
      </c>
      <c r="CL85" s="45">
        <v>0.13188</v>
      </c>
      <c r="CM85" s="45">
        <v>0.13188</v>
      </c>
      <c r="CN85" s="45">
        <v>0.19855999999999999</v>
      </c>
      <c r="CO85" s="45">
        <v>0.19855999999999999</v>
      </c>
      <c r="CP85" s="45">
        <v>0.19855999999999999</v>
      </c>
      <c r="CQ85" s="45">
        <v>0.19855999999999999</v>
      </c>
      <c r="CR85" s="45">
        <v>0.19855999999999999</v>
      </c>
      <c r="CS85" s="45">
        <v>0.30197000000000002</v>
      </c>
      <c r="CT85" s="45">
        <v>0.30197000000000002</v>
      </c>
      <c r="CU85" s="45">
        <v>0.30197000000000002</v>
      </c>
      <c r="CV85" s="45">
        <v>0.30197000000000002</v>
      </c>
      <c r="CW85" s="45">
        <v>0.30197000000000002</v>
      </c>
      <c r="CX85" s="45">
        <v>1</v>
      </c>
    </row>
    <row r="86" spans="1:102" ht="14.25" customHeight="1" x14ac:dyDescent="0.3">
      <c r="A86" s="45" t="s">
        <v>290</v>
      </c>
      <c r="B86" s="45">
        <v>2.14E-3</v>
      </c>
      <c r="C86" s="45">
        <v>2.0000000000000001E-4</v>
      </c>
      <c r="D86" s="45">
        <v>2.0000000000000001E-4</v>
      </c>
      <c r="E86" s="45">
        <v>2.0000000000000001E-4</v>
      </c>
      <c r="F86" s="45">
        <v>2.0000000000000001E-4</v>
      </c>
      <c r="G86" s="45">
        <v>9.0000000000000006E-5</v>
      </c>
      <c r="H86" s="45">
        <v>9.0000000000000006E-5</v>
      </c>
      <c r="I86" s="45">
        <v>9.0000000000000006E-5</v>
      </c>
      <c r="J86" s="45">
        <v>9.0000000000000006E-5</v>
      </c>
      <c r="K86" s="45">
        <v>9.0000000000000006E-5</v>
      </c>
      <c r="L86" s="45">
        <v>6.9999999999999994E-5</v>
      </c>
      <c r="M86" s="45">
        <v>6.9999999999999994E-5</v>
      </c>
      <c r="N86" s="45">
        <v>6.9999999999999994E-5</v>
      </c>
      <c r="O86" s="45">
        <v>6.9999999999999994E-5</v>
      </c>
      <c r="P86" s="45">
        <v>6.9999999999999994E-5</v>
      </c>
      <c r="Q86" s="45">
        <v>1.6000000000000001E-4</v>
      </c>
      <c r="R86" s="45">
        <v>1.6000000000000001E-4</v>
      </c>
      <c r="S86" s="45">
        <v>1.6000000000000001E-4</v>
      </c>
      <c r="T86" s="45">
        <v>1.6000000000000001E-4</v>
      </c>
      <c r="U86" s="45">
        <v>1.6000000000000001E-4</v>
      </c>
      <c r="V86" s="45">
        <v>2.7999999999999998E-4</v>
      </c>
      <c r="W86" s="45">
        <v>2.7999999999999998E-4</v>
      </c>
      <c r="X86" s="45">
        <v>2.7999999999999998E-4</v>
      </c>
      <c r="Y86" s="45">
        <v>2.7999999999999998E-4</v>
      </c>
      <c r="Z86" s="45">
        <v>2.7999999999999998E-4</v>
      </c>
      <c r="AA86" s="45">
        <v>3.4000000000000002E-4</v>
      </c>
      <c r="AB86" s="45">
        <v>3.4000000000000002E-4</v>
      </c>
      <c r="AC86" s="45">
        <v>3.4000000000000002E-4</v>
      </c>
      <c r="AD86" s="45">
        <v>3.4000000000000002E-4</v>
      </c>
      <c r="AE86" s="45">
        <v>3.4000000000000002E-4</v>
      </c>
      <c r="AF86" s="45">
        <v>4.0999999999999999E-4</v>
      </c>
      <c r="AG86" s="45">
        <v>4.0999999999999999E-4</v>
      </c>
      <c r="AH86" s="45">
        <v>4.0999999999999999E-4</v>
      </c>
      <c r="AI86" s="45">
        <v>4.0999999999999999E-4</v>
      </c>
      <c r="AJ86" s="45">
        <v>4.0999999999999999E-4</v>
      </c>
      <c r="AK86" s="45">
        <v>5.8E-4</v>
      </c>
      <c r="AL86" s="45">
        <v>5.8E-4</v>
      </c>
      <c r="AM86" s="45">
        <v>5.8E-4</v>
      </c>
      <c r="AN86" s="45">
        <v>5.8E-4</v>
      </c>
      <c r="AO86" s="45">
        <v>5.8E-4</v>
      </c>
      <c r="AP86" s="45">
        <v>8.4999999999999995E-4</v>
      </c>
      <c r="AQ86" s="45">
        <v>8.4999999999999995E-4</v>
      </c>
      <c r="AR86" s="45">
        <v>8.4999999999999995E-4</v>
      </c>
      <c r="AS86" s="45">
        <v>8.4999999999999995E-4</v>
      </c>
      <c r="AT86" s="45">
        <v>8.4999999999999995E-4</v>
      </c>
      <c r="AU86" s="45">
        <v>1.2999999999999999E-3</v>
      </c>
      <c r="AV86" s="45">
        <v>1.2999999999999999E-3</v>
      </c>
      <c r="AW86" s="45">
        <v>1.2999999999999999E-3</v>
      </c>
      <c r="AX86" s="45">
        <v>1.2999999999999999E-3</v>
      </c>
      <c r="AY86" s="45">
        <v>1.2999999999999999E-3</v>
      </c>
      <c r="AZ86" s="45">
        <v>1.9300000000000001E-3</v>
      </c>
      <c r="BA86" s="45">
        <v>1.9300000000000001E-3</v>
      </c>
      <c r="BB86" s="45">
        <v>1.9300000000000001E-3</v>
      </c>
      <c r="BC86" s="45">
        <v>1.9300000000000001E-3</v>
      </c>
      <c r="BD86" s="45">
        <v>1.9300000000000001E-3</v>
      </c>
      <c r="BE86" s="45">
        <v>2.8E-3</v>
      </c>
      <c r="BF86" s="45">
        <v>2.8E-3</v>
      </c>
      <c r="BG86" s="45">
        <v>2.8E-3</v>
      </c>
      <c r="BH86" s="45">
        <v>2.8E-3</v>
      </c>
      <c r="BI86" s="45">
        <v>2.8E-3</v>
      </c>
      <c r="BJ86" s="45">
        <v>3.8400000000000001E-3</v>
      </c>
      <c r="BK86" s="45">
        <v>3.8400000000000001E-3</v>
      </c>
      <c r="BL86" s="45">
        <v>3.8400000000000001E-3</v>
      </c>
      <c r="BM86" s="45">
        <v>3.8400000000000001E-3</v>
      </c>
      <c r="BN86" s="45">
        <v>3.8400000000000001E-3</v>
      </c>
      <c r="BO86" s="45">
        <v>5.7999999999999996E-3</v>
      </c>
      <c r="BP86" s="45">
        <v>5.7999999999999996E-3</v>
      </c>
      <c r="BQ86" s="45">
        <v>5.7999999999999996E-3</v>
      </c>
      <c r="BR86" s="45">
        <v>5.7999999999999996E-3</v>
      </c>
      <c r="BS86" s="45">
        <v>5.7999999999999996E-3</v>
      </c>
      <c r="BT86" s="45">
        <v>9.8700000000000003E-3</v>
      </c>
      <c r="BU86" s="45">
        <v>9.8700000000000003E-3</v>
      </c>
      <c r="BV86" s="45">
        <v>9.8700000000000003E-3</v>
      </c>
      <c r="BW86" s="45">
        <v>9.8700000000000003E-3</v>
      </c>
      <c r="BX86" s="45">
        <v>9.8700000000000003E-3</v>
      </c>
      <c r="BY86" s="45">
        <v>1.7930000000000001E-2</v>
      </c>
      <c r="BZ86" s="45">
        <v>1.7930000000000001E-2</v>
      </c>
      <c r="CA86" s="45">
        <v>1.7930000000000001E-2</v>
      </c>
      <c r="CB86" s="45">
        <v>1.7930000000000001E-2</v>
      </c>
      <c r="CC86" s="45">
        <v>1.7930000000000001E-2</v>
      </c>
      <c r="CD86" s="45">
        <v>3.4369999999999998E-2</v>
      </c>
      <c r="CE86" s="45">
        <v>3.4369999999999998E-2</v>
      </c>
      <c r="CF86" s="45">
        <v>3.4369999999999998E-2</v>
      </c>
      <c r="CG86" s="45">
        <v>3.4369999999999998E-2</v>
      </c>
      <c r="CH86" s="45">
        <v>3.4369999999999998E-2</v>
      </c>
      <c r="CI86" s="45">
        <v>6.4699999999999994E-2</v>
      </c>
      <c r="CJ86" s="45">
        <v>6.4699999999999994E-2</v>
      </c>
      <c r="CK86" s="45">
        <v>6.4699999999999994E-2</v>
      </c>
      <c r="CL86" s="45">
        <v>6.4699999999999994E-2</v>
      </c>
      <c r="CM86" s="45">
        <v>6.4699999999999994E-2</v>
      </c>
      <c r="CN86" s="45">
        <v>0.11960999999999999</v>
      </c>
      <c r="CO86" s="45">
        <v>0.11960999999999999</v>
      </c>
      <c r="CP86" s="45">
        <v>0.11960999999999999</v>
      </c>
      <c r="CQ86" s="45">
        <v>0.11960999999999999</v>
      </c>
      <c r="CR86" s="45">
        <v>0.11960999999999999</v>
      </c>
      <c r="CS86" s="45">
        <v>0.21715000000000001</v>
      </c>
      <c r="CT86" s="45">
        <v>0.21715000000000001</v>
      </c>
      <c r="CU86" s="45">
        <v>0.21715000000000001</v>
      </c>
      <c r="CV86" s="45">
        <v>0.21715000000000001</v>
      </c>
      <c r="CW86" s="45">
        <v>0.21715000000000001</v>
      </c>
      <c r="CX86" s="45">
        <v>1</v>
      </c>
    </row>
    <row r="87" spans="1:102" ht="14.25" customHeight="1" x14ac:dyDescent="0.3">
      <c r="A87" s="45" t="s">
        <v>292</v>
      </c>
      <c r="B87" s="45">
        <v>1.8460000000000001E-2</v>
      </c>
      <c r="C87" s="45">
        <v>1.41E-3</v>
      </c>
      <c r="D87" s="45">
        <v>1.41E-3</v>
      </c>
      <c r="E87" s="45">
        <v>1.41E-3</v>
      </c>
      <c r="F87" s="45">
        <v>1.41E-3</v>
      </c>
      <c r="G87" s="45">
        <v>4.2000000000000002E-4</v>
      </c>
      <c r="H87" s="45">
        <v>4.2000000000000002E-4</v>
      </c>
      <c r="I87" s="45">
        <v>4.2000000000000002E-4</v>
      </c>
      <c r="J87" s="45">
        <v>4.2000000000000002E-4</v>
      </c>
      <c r="K87" s="45">
        <v>4.2000000000000002E-4</v>
      </c>
      <c r="L87" s="45">
        <v>3.4000000000000002E-4</v>
      </c>
      <c r="M87" s="45">
        <v>3.4000000000000002E-4</v>
      </c>
      <c r="N87" s="45">
        <v>3.4000000000000002E-4</v>
      </c>
      <c r="O87" s="45">
        <v>3.4000000000000002E-4</v>
      </c>
      <c r="P87" s="45">
        <v>3.4000000000000002E-4</v>
      </c>
      <c r="Q87" s="45">
        <v>5.8E-4</v>
      </c>
      <c r="R87" s="45">
        <v>5.8E-4</v>
      </c>
      <c r="S87" s="45">
        <v>5.8E-4</v>
      </c>
      <c r="T87" s="45">
        <v>5.8E-4</v>
      </c>
      <c r="U87" s="45">
        <v>5.8E-4</v>
      </c>
      <c r="V87" s="45">
        <v>6.9999999999999999E-4</v>
      </c>
      <c r="W87" s="45">
        <v>6.9999999999999999E-4</v>
      </c>
      <c r="X87" s="45">
        <v>6.9999999999999999E-4</v>
      </c>
      <c r="Y87" s="45">
        <v>6.9999999999999999E-4</v>
      </c>
      <c r="Z87" s="45">
        <v>6.9999999999999999E-4</v>
      </c>
      <c r="AA87" s="45">
        <v>8.1999999999999998E-4</v>
      </c>
      <c r="AB87" s="45">
        <v>8.1999999999999998E-4</v>
      </c>
      <c r="AC87" s="45">
        <v>8.1999999999999998E-4</v>
      </c>
      <c r="AD87" s="45">
        <v>8.1999999999999998E-4</v>
      </c>
      <c r="AE87" s="45">
        <v>8.1999999999999998E-4</v>
      </c>
      <c r="AF87" s="45">
        <v>1.07E-3</v>
      </c>
      <c r="AG87" s="45">
        <v>1.07E-3</v>
      </c>
      <c r="AH87" s="45">
        <v>1.07E-3</v>
      </c>
      <c r="AI87" s="45">
        <v>1.07E-3</v>
      </c>
      <c r="AJ87" s="45">
        <v>1.07E-3</v>
      </c>
      <c r="AK87" s="45">
        <v>1.5299999999999999E-3</v>
      </c>
      <c r="AL87" s="45">
        <v>1.5299999999999999E-3</v>
      </c>
      <c r="AM87" s="45">
        <v>1.5299999999999999E-3</v>
      </c>
      <c r="AN87" s="45">
        <v>1.5299999999999999E-3</v>
      </c>
      <c r="AO87" s="45">
        <v>1.5299999999999999E-3</v>
      </c>
      <c r="AP87" s="45">
        <v>2.2799999999999999E-3</v>
      </c>
      <c r="AQ87" s="45">
        <v>2.2799999999999999E-3</v>
      </c>
      <c r="AR87" s="45">
        <v>2.2799999999999999E-3</v>
      </c>
      <c r="AS87" s="45">
        <v>2.2799999999999999E-3</v>
      </c>
      <c r="AT87" s="45">
        <v>2.2799999999999999E-3</v>
      </c>
      <c r="AU87" s="45">
        <v>3.46E-3</v>
      </c>
      <c r="AV87" s="45">
        <v>3.46E-3</v>
      </c>
      <c r="AW87" s="45">
        <v>3.46E-3</v>
      </c>
      <c r="AX87" s="45">
        <v>3.46E-3</v>
      </c>
      <c r="AY87" s="45">
        <v>3.46E-3</v>
      </c>
      <c r="AZ87" s="45">
        <v>5.2399999999999999E-3</v>
      </c>
      <c r="BA87" s="45">
        <v>5.2399999999999999E-3</v>
      </c>
      <c r="BB87" s="45">
        <v>5.2399999999999999E-3</v>
      </c>
      <c r="BC87" s="45">
        <v>5.2399999999999999E-3</v>
      </c>
      <c r="BD87" s="45">
        <v>5.2399999999999999E-3</v>
      </c>
      <c r="BE87" s="45">
        <v>7.9399999999999991E-3</v>
      </c>
      <c r="BF87" s="45">
        <v>7.9399999999999991E-3</v>
      </c>
      <c r="BG87" s="45">
        <v>7.9399999999999991E-3</v>
      </c>
      <c r="BH87" s="45">
        <v>7.9399999999999991E-3</v>
      </c>
      <c r="BI87" s="45">
        <v>7.9399999999999991E-3</v>
      </c>
      <c r="BJ87" s="45">
        <v>1.259E-2</v>
      </c>
      <c r="BK87" s="45">
        <v>1.259E-2</v>
      </c>
      <c r="BL87" s="45">
        <v>1.259E-2</v>
      </c>
      <c r="BM87" s="45">
        <v>1.259E-2</v>
      </c>
      <c r="BN87" s="45">
        <v>1.259E-2</v>
      </c>
      <c r="BO87" s="45">
        <v>2.0760000000000001E-2</v>
      </c>
      <c r="BP87" s="45">
        <v>2.0760000000000001E-2</v>
      </c>
      <c r="BQ87" s="45">
        <v>2.0760000000000001E-2</v>
      </c>
      <c r="BR87" s="45">
        <v>2.0760000000000001E-2</v>
      </c>
      <c r="BS87" s="45">
        <v>2.0760000000000001E-2</v>
      </c>
      <c r="BT87" s="45">
        <v>3.5999999999999997E-2</v>
      </c>
      <c r="BU87" s="45">
        <v>3.5999999999999997E-2</v>
      </c>
      <c r="BV87" s="45">
        <v>3.5999999999999997E-2</v>
      </c>
      <c r="BW87" s="45">
        <v>3.5999999999999997E-2</v>
      </c>
      <c r="BX87" s="45">
        <v>3.5999999999999997E-2</v>
      </c>
      <c r="BY87" s="45">
        <v>6.2659999999999993E-2</v>
      </c>
      <c r="BZ87" s="45">
        <v>6.2659999999999993E-2</v>
      </c>
      <c r="CA87" s="45">
        <v>6.2659999999999993E-2</v>
      </c>
      <c r="CB87" s="45">
        <v>6.2659999999999993E-2</v>
      </c>
      <c r="CC87" s="45">
        <v>6.2659999999999993E-2</v>
      </c>
      <c r="CD87" s="45">
        <v>0.10827000000000001</v>
      </c>
      <c r="CE87" s="45">
        <v>0.10827000000000001</v>
      </c>
      <c r="CF87" s="45">
        <v>0.10827000000000001</v>
      </c>
      <c r="CG87" s="45">
        <v>0.10827000000000001</v>
      </c>
      <c r="CH87" s="45">
        <v>0.10827000000000001</v>
      </c>
      <c r="CI87" s="45">
        <v>0.17693999999999999</v>
      </c>
      <c r="CJ87" s="45">
        <v>0.17693999999999999</v>
      </c>
      <c r="CK87" s="45">
        <v>0.17693999999999999</v>
      </c>
      <c r="CL87" s="45">
        <v>0.17693999999999999</v>
      </c>
      <c r="CM87" s="45">
        <v>0.17693999999999999</v>
      </c>
      <c r="CN87" s="45">
        <v>0.27348</v>
      </c>
      <c r="CO87" s="45">
        <v>0.27348</v>
      </c>
      <c r="CP87" s="45">
        <v>0.27348</v>
      </c>
      <c r="CQ87" s="45">
        <v>0.27348</v>
      </c>
      <c r="CR87" s="45">
        <v>0.27348</v>
      </c>
      <c r="CS87" s="45">
        <v>0.39977000000000001</v>
      </c>
      <c r="CT87" s="45">
        <v>0.39977000000000001</v>
      </c>
      <c r="CU87" s="45">
        <v>0.39977000000000001</v>
      </c>
      <c r="CV87" s="45">
        <v>0.39977000000000001</v>
      </c>
      <c r="CW87" s="45">
        <v>0.39977000000000001</v>
      </c>
      <c r="CX87" s="45">
        <v>1</v>
      </c>
    </row>
    <row r="88" spans="1:102" ht="14.25" customHeight="1" x14ac:dyDescent="0.3">
      <c r="A88" s="45" t="s">
        <v>294</v>
      </c>
      <c r="B88" s="45">
        <v>2.2450000000000001E-2</v>
      </c>
      <c r="C88" s="45">
        <v>5.6999999999999998E-4</v>
      </c>
      <c r="D88" s="45">
        <v>5.6999999999999998E-4</v>
      </c>
      <c r="E88" s="45">
        <v>5.6999999999999998E-4</v>
      </c>
      <c r="F88" s="45">
        <v>5.6999999999999998E-4</v>
      </c>
      <c r="G88" s="45">
        <v>4.2000000000000002E-4</v>
      </c>
      <c r="H88" s="45">
        <v>4.2000000000000002E-4</v>
      </c>
      <c r="I88" s="45">
        <v>4.2000000000000002E-4</v>
      </c>
      <c r="J88" s="45">
        <v>4.2000000000000002E-4</v>
      </c>
      <c r="K88" s="45">
        <v>4.2000000000000002E-4</v>
      </c>
      <c r="L88" s="45">
        <v>4.4999999999999999E-4</v>
      </c>
      <c r="M88" s="45">
        <v>4.4999999999999999E-4</v>
      </c>
      <c r="N88" s="45">
        <v>4.4999999999999999E-4</v>
      </c>
      <c r="O88" s="45">
        <v>4.4999999999999999E-4</v>
      </c>
      <c r="P88" s="45">
        <v>4.4999999999999999E-4</v>
      </c>
      <c r="Q88" s="45">
        <v>8.1999999999999998E-4</v>
      </c>
      <c r="R88" s="45">
        <v>8.1999999999999998E-4</v>
      </c>
      <c r="S88" s="45">
        <v>8.1999999999999998E-4</v>
      </c>
      <c r="T88" s="45">
        <v>8.1999999999999998E-4</v>
      </c>
      <c r="U88" s="45">
        <v>8.1999999999999998E-4</v>
      </c>
      <c r="V88" s="45">
        <v>1.16E-3</v>
      </c>
      <c r="W88" s="45">
        <v>1.16E-3</v>
      </c>
      <c r="X88" s="45">
        <v>1.16E-3</v>
      </c>
      <c r="Y88" s="45">
        <v>1.16E-3</v>
      </c>
      <c r="Z88" s="45">
        <v>1.16E-3</v>
      </c>
      <c r="AA88" s="45">
        <v>1.7899999999999999E-3</v>
      </c>
      <c r="AB88" s="45">
        <v>1.7899999999999999E-3</v>
      </c>
      <c r="AC88" s="45">
        <v>1.7899999999999999E-3</v>
      </c>
      <c r="AD88" s="45">
        <v>1.7899999999999999E-3</v>
      </c>
      <c r="AE88" s="45">
        <v>1.7899999999999999E-3</v>
      </c>
      <c r="AF88" s="45">
        <v>2.6099999999999999E-3</v>
      </c>
      <c r="AG88" s="45">
        <v>2.6099999999999999E-3</v>
      </c>
      <c r="AH88" s="45">
        <v>2.6099999999999999E-3</v>
      </c>
      <c r="AI88" s="45">
        <v>2.6099999999999999E-3</v>
      </c>
      <c r="AJ88" s="45">
        <v>2.6099999999999999E-3</v>
      </c>
      <c r="AK88" s="45">
        <v>3.13E-3</v>
      </c>
      <c r="AL88" s="45">
        <v>3.13E-3</v>
      </c>
      <c r="AM88" s="45">
        <v>3.13E-3</v>
      </c>
      <c r="AN88" s="45">
        <v>3.13E-3</v>
      </c>
      <c r="AO88" s="45">
        <v>3.13E-3</v>
      </c>
      <c r="AP88" s="45">
        <v>4.3E-3</v>
      </c>
      <c r="AQ88" s="45">
        <v>4.3E-3</v>
      </c>
      <c r="AR88" s="45">
        <v>4.3E-3</v>
      </c>
      <c r="AS88" s="45">
        <v>4.3E-3</v>
      </c>
      <c r="AT88" s="45">
        <v>4.3E-3</v>
      </c>
      <c r="AU88" s="45">
        <v>5.8500000000000002E-3</v>
      </c>
      <c r="AV88" s="45">
        <v>5.8500000000000002E-3</v>
      </c>
      <c r="AW88" s="45">
        <v>5.8500000000000002E-3</v>
      </c>
      <c r="AX88" s="45">
        <v>5.8500000000000002E-3</v>
      </c>
      <c r="AY88" s="45">
        <v>5.8500000000000002E-3</v>
      </c>
      <c r="AZ88" s="45">
        <v>8.6300000000000005E-3</v>
      </c>
      <c r="BA88" s="45">
        <v>8.6300000000000005E-3</v>
      </c>
      <c r="BB88" s="45">
        <v>8.6300000000000005E-3</v>
      </c>
      <c r="BC88" s="45">
        <v>8.6300000000000005E-3</v>
      </c>
      <c r="BD88" s="45">
        <v>8.6300000000000005E-3</v>
      </c>
      <c r="BE88" s="45">
        <v>1.2489999999999999E-2</v>
      </c>
      <c r="BF88" s="45">
        <v>1.2489999999999999E-2</v>
      </c>
      <c r="BG88" s="45">
        <v>1.2489999999999999E-2</v>
      </c>
      <c r="BH88" s="45">
        <v>1.2489999999999999E-2</v>
      </c>
      <c r="BI88" s="45">
        <v>1.2489999999999999E-2</v>
      </c>
      <c r="BJ88" s="45">
        <v>1.9E-2</v>
      </c>
      <c r="BK88" s="45">
        <v>1.9E-2</v>
      </c>
      <c r="BL88" s="45">
        <v>1.9E-2</v>
      </c>
      <c r="BM88" s="45">
        <v>1.9E-2</v>
      </c>
      <c r="BN88" s="45">
        <v>1.9E-2</v>
      </c>
      <c r="BO88" s="45">
        <v>2.8910000000000002E-2</v>
      </c>
      <c r="BP88" s="45">
        <v>2.8910000000000002E-2</v>
      </c>
      <c r="BQ88" s="45">
        <v>2.8910000000000002E-2</v>
      </c>
      <c r="BR88" s="45">
        <v>2.8910000000000002E-2</v>
      </c>
      <c r="BS88" s="45">
        <v>2.8910000000000002E-2</v>
      </c>
      <c r="BT88" s="45">
        <v>4.539E-2</v>
      </c>
      <c r="BU88" s="45">
        <v>4.539E-2</v>
      </c>
      <c r="BV88" s="45">
        <v>4.539E-2</v>
      </c>
      <c r="BW88" s="45">
        <v>4.539E-2</v>
      </c>
      <c r="BX88" s="45">
        <v>4.539E-2</v>
      </c>
      <c r="BY88" s="45">
        <v>7.8359999999999999E-2</v>
      </c>
      <c r="BZ88" s="45">
        <v>7.8359999999999999E-2</v>
      </c>
      <c r="CA88" s="45">
        <v>7.8359999999999999E-2</v>
      </c>
      <c r="CB88" s="45">
        <v>7.8359999999999999E-2</v>
      </c>
      <c r="CC88" s="45">
        <v>7.8359999999999999E-2</v>
      </c>
      <c r="CD88" s="45">
        <v>0.12687000000000001</v>
      </c>
      <c r="CE88" s="45">
        <v>0.12687000000000001</v>
      </c>
      <c r="CF88" s="45">
        <v>0.12687000000000001</v>
      </c>
      <c r="CG88" s="45">
        <v>0.12687000000000001</v>
      </c>
      <c r="CH88" s="45">
        <v>0.12687000000000001</v>
      </c>
      <c r="CI88" s="45">
        <v>0.19672000000000001</v>
      </c>
      <c r="CJ88" s="45">
        <v>0.19672000000000001</v>
      </c>
      <c r="CK88" s="45">
        <v>0.19672000000000001</v>
      </c>
      <c r="CL88" s="45">
        <v>0.19672000000000001</v>
      </c>
      <c r="CM88" s="45">
        <v>0.19672000000000001</v>
      </c>
      <c r="CN88" s="45">
        <v>0.29213</v>
      </c>
      <c r="CO88" s="45">
        <v>0.29213</v>
      </c>
      <c r="CP88" s="45">
        <v>0.29213</v>
      </c>
      <c r="CQ88" s="45">
        <v>0.29213</v>
      </c>
      <c r="CR88" s="45">
        <v>0.29213</v>
      </c>
      <c r="CS88" s="45">
        <v>0.41549000000000003</v>
      </c>
      <c r="CT88" s="45">
        <v>0.41549000000000003</v>
      </c>
      <c r="CU88" s="45">
        <v>0.41549000000000003</v>
      </c>
      <c r="CV88" s="45">
        <v>0.41549000000000003</v>
      </c>
      <c r="CW88" s="45">
        <v>0.41549000000000003</v>
      </c>
      <c r="CX88" s="45">
        <v>1</v>
      </c>
    </row>
    <row r="89" spans="1:102" ht="14.25" customHeight="1" x14ac:dyDescent="0.3">
      <c r="A89" s="45" t="s">
        <v>296</v>
      </c>
      <c r="B89" s="45">
        <v>5.1310000000000001E-2</v>
      </c>
      <c r="C89" s="45">
        <v>7.5399999999999998E-3</v>
      </c>
      <c r="D89" s="45">
        <v>7.5399999999999998E-3</v>
      </c>
      <c r="E89" s="45">
        <v>7.5399999999999998E-3</v>
      </c>
      <c r="F89" s="45">
        <v>7.5399999999999998E-3</v>
      </c>
      <c r="G89" s="45">
        <v>1.4599999999999999E-3</v>
      </c>
      <c r="H89" s="45">
        <v>1.4599999999999999E-3</v>
      </c>
      <c r="I89" s="45">
        <v>1.4599999999999999E-3</v>
      </c>
      <c r="J89" s="45">
        <v>1.4599999999999999E-3</v>
      </c>
      <c r="K89" s="45">
        <v>1.4599999999999999E-3</v>
      </c>
      <c r="L89" s="45">
        <v>1.3799999999999999E-3</v>
      </c>
      <c r="M89" s="45">
        <v>1.3799999999999999E-3</v>
      </c>
      <c r="N89" s="45">
        <v>1.3799999999999999E-3</v>
      </c>
      <c r="O89" s="45">
        <v>1.3799999999999999E-3</v>
      </c>
      <c r="P89" s="45">
        <v>1.3799999999999999E-3</v>
      </c>
      <c r="Q89" s="45">
        <v>8.5999999999999998E-4</v>
      </c>
      <c r="R89" s="45">
        <v>8.5999999999999998E-4</v>
      </c>
      <c r="S89" s="45">
        <v>8.5999999999999998E-4</v>
      </c>
      <c r="T89" s="45">
        <v>8.5999999999999998E-4</v>
      </c>
      <c r="U89" s="45">
        <v>8.5999999999999998E-4</v>
      </c>
      <c r="V89" s="45">
        <v>1.99E-3</v>
      </c>
      <c r="W89" s="45">
        <v>1.99E-3</v>
      </c>
      <c r="X89" s="45">
        <v>1.99E-3</v>
      </c>
      <c r="Y89" s="45">
        <v>1.99E-3</v>
      </c>
      <c r="Z89" s="45">
        <v>1.99E-3</v>
      </c>
      <c r="AA89" s="45">
        <v>3.8899999999999998E-3</v>
      </c>
      <c r="AB89" s="45">
        <v>3.8899999999999998E-3</v>
      </c>
      <c r="AC89" s="45">
        <v>3.8899999999999998E-3</v>
      </c>
      <c r="AD89" s="45">
        <v>3.8899999999999998E-3</v>
      </c>
      <c r="AE89" s="45">
        <v>3.8899999999999998E-3</v>
      </c>
      <c r="AF89" s="45">
        <v>7.6299999999999996E-3</v>
      </c>
      <c r="AG89" s="45">
        <v>7.6299999999999996E-3</v>
      </c>
      <c r="AH89" s="45">
        <v>7.6299999999999996E-3</v>
      </c>
      <c r="AI89" s="45">
        <v>7.6299999999999996E-3</v>
      </c>
      <c r="AJ89" s="45">
        <v>7.6299999999999996E-3</v>
      </c>
      <c r="AK89" s="45">
        <v>1.023E-2</v>
      </c>
      <c r="AL89" s="45">
        <v>1.023E-2</v>
      </c>
      <c r="AM89" s="45">
        <v>1.023E-2</v>
      </c>
      <c r="AN89" s="45">
        <v>1.023E-2</v>
      </c>
      <c r="AO89" s="45">
        <v>1.023E-2</v>
      </c>
      <c r="AP89" s="45">
        <v>1.021E-2</v>
      </c>
      <c r="AQ89" s="45">
        <v>1.021E-2</v>
      </c>
      <c r="AR89" s="45">
        <v>1.021E-2</v>
      </c>
      <c r="AS89" s="45">
        <v>1.021E-2</v>
      </c>
      <c r="AT89" s="45">
        <v>1.021E-2</v>
      </c>
      <c r="AU89" s="45">
        <v>9.3799999999999994E-3</v>
      </c>
      <c r="AV89" s="45">
        <v>9.3799999999999994E-3</v>
      </c>
      <c r="AW89" s="45">
        <v>9.3799999999999994E-3</v>
      </c>
      <c r="AX89" s="45">
        <v>9.3799999999999994E-3</v>
      </c>
      <c r="AY89" s="45">
        <v>9.3799999999999994E-3</v>
      </c>
      <c r="AZ89" s="45">
        <v>9.6699999999999998E-3</v>
      </c>
      <c r="BA89" s="45">
        <v>9.6699999999999998E-3</v>
      </c>
      <c r="BB89" s="45">
        <v>9.6699999999999998E-3</v>
      </c>
      <c r="BC89" s="45">
        <v>9.6699999999999998E-3</v>
      </c>
      <c r="BD89" s="45">
        <v>9.6699999999999998E-3</v>
      </c>
      <c r="BE89" s="45">
        <v>1.2370000000000001E-2</v>
      </c>
      <c r="BF89" s="45">
        <v>1.2370000000000001E-2</v>
      </c>
      <c r="BG89" s="45">
        <v>1.2370000000000001E-2</v>
      </c>
      <c r="BH89" s="45">
        <v>1.2370000000000001E-2</v>
      </c>
      <c r="BI89" s="45">
        <v>1.2370000000000001E-2</v>
      </c>
      <c r="BJ89" s="45">
        <v>1.7069999999999998E-2</v>
      </c>
      <c r="BK89" s="45">
        <v>1.7069999999999998E-2</v>
      </c>
      <c r="BL89" s="45">
        <v>1.7069999999999998E-2</v>
      </c>
      <c r="BM89" s="45">
        <v>1.7069999999999998E-2</v>
      </c>
      <c r="BN89" s="45">
        <v>1.7069999999999998E-2</v>
      </c>
      <c r="BO89" s="45">
        <v>2.734E-2</v>
      </c>
      <c r="BP89" s="45">
        <v>2.734E-2</v>
      </c>
      <c r="BQ89" s="45">
        <v>2.734E-2</v>
      </c>
      <c r="BR89" s="45">
        <v>2.734E-2</v>
      </c>
      <c r="BS89" s="45">
        <v>2.734E-2</v>
      </c>
      <c r="BT89" s="45">
        <v>4.6109999999999998E-2</v>
      </c>
      <c r="BU89" s="45">
        <v>4.6109999999999998E-2</v>
      </c>
      <c r="BV89" s="45">
        <v>4.6109999999999998E-2</v>
      </c>
      <c r="BW89" s="45">
        <v>4.6109999999999998E-2</v>
      </c>
      <c r="BX89" s="45">
        <v>4.6109999999999998E-2</v>
      </c>
      <c r="BY89" s="45">
        <v>7.8240000000000004E-2</v>
      </c>
      <c r="BZ89" s="45">
        <v>7.8240000000000004E-2</v>
      </c>
      <c r="CA89" s="45">
        <v>7.8240000000000004E-2</v>
      </c>
      <c r="CB89" s="45">
        <v>7.8240000000000004E-2</v>
      </c>
      <c r="CC89" s="45">
        <v>7.8240000000000004E-2</v>
      </c>
      <c r="CD89" s="45">
        <v>0.12791</v>
      </c>
      <c r="CE89" s="45">
        <v>0.12791</v>
      </c>
      <c r="CF89" s="45">
        <v>0.12791</v>
      </c>
      <c r="CG89" s="45">
        <v>0.12791</v>
      </c>
      <c r="CH89" s="45">
        <v>0.12791</v>
      </c>
      <c r="CI89" s="45">
        <v>0.19977</v>
      </c>
      <c r="CJ89" s="45">
        <v>0.19977</v>
      </c>
      <c r="CK89" s="45">
        <v>0.19977</v>
      </c>
      <c r="CL89" s="45">
        <v>0.19977</v>
      </c>
      <c r="CM89" s="45">
        <v>0.19977</v>
      </c>
      <c r="CN89" s="45">
        <v>0.29754999999999998</v>
      </c>
      <c r="CO89" s="45">
        <v>0.29754999999999998</v>
      </c>
      <c r="CP89" s="45">
        <v>0.29754999999999998</v>
      </c>
      <c r="CQ89" s="45">
        <v>0.29754999999999998</v>
      </c>
      <c r="CR89" s="45">
        <v>0.29754999999999998</v>
      </c>
      <c r="CS89" s="45">
        <v>0.42249999999999999</v>
      </c>
      <c r="CT89" s="45">
        <v>0.42249999999999999</v>
      </c>
      <c r="CU89" s="45">
        <v>0.42249999999999999</v>
      </c>
      <c r="CV89" s="45">
        <v>0.42249999999999999</v>
      </c>
      <c r="CW89" s="45">
        <v>0.42249999999999999</v>
      </c>
      <c r="CX89" s="45">
        <v>1</v>
      </c>
    </row>
    <row r="90" spans="1:102" ht="14.25" customHeight="1" x14ac:dyDescent="0.3">
      <c r="A90" s="45" t="s">
        <v>298</v>
      </c>
      <c r="B90" s="45">
        <v>3.5270000000000003E-2</v>
      </c>
      <c r="C90" s="45">
        <v>2.8900000000000002E-3</v>
      </c>
      <c r="D90" s="45">
        <v>2.8900000000000002E-3</v>
      </c>
      <c r="E90" s="45">
        <v>2.8900000000000002E-3</v>
      </c>
      <c r="F90" s="45">
        <v>2.8900000000000002E-3</v>
      </c>
      <c r="G90" s="45">
        <v>1.0399999999999999E-3</v>
      </c>
      <c r="H90" s="45">
        <v>1.0399999999999999E-3</v>
      </c>
      <c r="I90" s="45">
        <v>1.0399999999999999E-3</v>
      </c>
      <c r="J90" s="45">
        <v>1.0399999999999999E-3</v>
      </c>
      <c r="K90" s="45">
        <v>1.0399999999999999E-3</v>
      </c>
      <c r="L90" s="45">
        <v>1.16E-3</v>
      </c>
      <c r="M90" s="45">
        <v>1.16E-3</v>
      </c>
      <c r="N90" s="45">
        <v>1.16E-3</v>
      </c>
      <c r="O90" s="45">
        <v>1.16E-3</v>
      </c>
      <c r="P90" s="45">
        <v>1.16E-3</v>
      </c>
      <c r="Q90" s="45">
        <v>1.0399999999999999E-3</v>
      </c>
      <c r="R90" s="45">
        <v>1.0399999999999999E-3</v>
      </c>
      <c r="S90" s="45">
        <v>1.0399999999999999E-3</v>
      </c>
      <c r="T90" s="45">
        <v>1.0399999999999999E-3</v>
      </c>
      <c r="U90" s="45">
        <v>1.0399999999999999E-3</v>
      </c>
      <c r="V90" s="45">
        <v>8.5999999999999998E-4</v>
      </c>
      <c r="W90" s="45">
        <v>8.5999999999999998E-4</v>
      </c>
      <c r="X90" s="45">
        <v>8.5999999999999998E-4</v>
      </c>
      <c r="Y90" s="45">
        <v>8.5999999999999998E-4</v>
      </c>
      <c r="Z90" s="45">
        <v>8.5999999999999998E-4</v>
      </c>
      <c r="AA90" s="45">
        <v>1.3600000000000001E-3</v>
      </c>
      <c r="AB90" s="45">
        <v>1.3600000000000001E-3</v>
      </c>
      <c r="AC90" s="45">
        <v>1.3600000000000001E-3</v>
      </c>
      <c r="AD90" s="45">
        <v>1.3600000000000001E-3</v>
      </c>
      <c r="AE90" s="45">
        <v>1.3600000000000001E-3</v>
      </c>
      <c r="AF90" s="45">
        <v>2.8300000000000001E-3</v>
      </c>
      <c r="AG90" s="45">
        <v>2.8300000000000001E-3</v>
      </c>
      <c r="AH90" s="45">
        <v>2.8300000000000001E-3</v>
      </c>
      <c r="AI90" s="45">
        <v>2.8300000000000001E-3</v>
      </c>
      <c r="AJ90" s="45">
        <v>2.8300000000000001E-3</v>
      </c>
      <c r="AK90" s="45">
        <v>2.7699999999999999E-3</v>
      </c>
      <c r="AL90" s="45">
        <v>2.7699999999999999E-3</v>
      </c>
      <c r="AM90" s="45">
        <v>2.7699999999999999E-3</v>
      </c>
      <c r="AN90" s="45">
        <v>2.7699999999999999E-3</v>
      </c>
      <c r="AO90" s="45">
        <v>2.7699999999999999E-3</v>
      </c>
      <c r="AP90" s="45">
        <v>5.28E-3</v>
      </c>
      <c r="AQ90" s="45">
        <v>5.28E-3</v>
      </c>
      <c r="AR90" s="45">
        <v>5.28E-3</v>
      </c>
      <c r="AS90" s="45">
        <v>5.28E-3</v>
      </c>
      <c r="AT90" s="45">
        <v>5.28E-3</v>
      </c>
      <c r="AU90" s="45">
        <v>6.4900000000000001E-3</v>
      </c>
      <c r="AV90" s="45">
        <v>6.4900000000000001E-3</v>
      </c>
      <c r="AW90" s="45">
        <v>6.4900000000000001E-3</v>
      </c>
      <c r="AX90" s="45">
        <v>6.4900000000000001E-3</v>
      </c>
      <c r="AY90" s="45">
        <v>6.4900000000000001E-3</v>
      </c>
      <c r="AZ90" s="45">
        <v>9.0900000000000009E-3</v>
      </c>
      <c r="BA90" s="45">
        <v>9.0900000000000009E-3</v>
      </c>
      <c r="BB90" s="45">
        <v>9.0900000000000009E-3</v>
      </c>
      <c r="BC90" s="45">
        <v>9.0900000000000009E-3</v>
      </c>
      <c r="BD90" s="45">
        <v>9.0900000000000009E-3</v>
      </c>
      <c r="BE90" s="45">
        <v>8.1600000000000006E-3</v>
      </c>
      <c r="BF90" s="45">
        <v>8.1600000000000006E-3</v>
      </c>
      <c r="BG90" s="45">
        <v>8.1600000000000006E-3</v>
      </c>
      <c r="BH90" s="45">
        <v>8.1600000000000006E-3</v>
      </c>
      <c r="BI90" s="45">
        <v>8.1600000000000006E-3</v>
      </c>
      <c r="BJ90" s="45">
        <v>2.283E-2</v>
      </c>
      <c r="BK90" s="45">
        <v>2.283E-2</v>
      </c>
      <c r="BL90" s="45">
        <v>2.283E-2</v>
      </c>
      <c r="BM90" s="45">
        <v>2.283E-2</v>
      </c>
      <c r="BN90" s="45">
        <v>2.283E-2</v>
      </c>
      <c r="BO90" s="45">
        <v>2.1530000000000001E-2</v>
      </c>
      <c r="BP90" s="45">
        <v>2.1530000000000001E-2</v>
      </c>
      <c r="BQ90" s="45">
        <v>2.1530000000000001E-2</v>
      </c>
      <c r="BR90" s="45">
        <v>2.1530000000000001E-2</v>
      </c>
      <c r="BS90" s="45">
        <v>2.1530000000000001E-2</v>
      </c>
      <c r="BT90" s="45">
        <v>4.6339999999999999E-2</v>
      </c>
      <c r="BU90" s="45">
        <v>4.6339999999999999E-2</v>
      </c>
      <c r="BV90" s="45">
        <v>4.6339999999999999E-2</v>
      </c>
      <c r="BW90" s="45">
        <v>4.6339999999999999E-2</v>
      </c>
      <c r="BX90" s="45">
        <v>4.6339999999999999E-2</v>
      </c>
      <c r="BY90" s="45">
        <v>4.4630000000000003E-2</v>
      </c>
      <c r="BZ90" s="45">
        <v>4.4630000000000003E-2</v>
      </c>
      <c r="CA90" s="45">
        <v>4.4630000000000003E-2</v>
      </c>
      <c r="CB90" s="45">
        <v>4.4630000000000003E-2</v>
      </c>
      <c r="CC90" s="45">
        <v>4.4630000000000003E-2</v>
      </c>
      <c r="CD90" s="45">
        <v>6.2059999999999997E-2</v>
      </c>
      <c r="CE90" s="45">
        <v>6.2059999999999997E-2</v>
      </c>
      <c r="CF90" s="45">
        <v>6.2059999999999997E-2</v>
      </c>
      <c r="CG90" s="45">
        <v>6.2059999999999997E-2</v>
      </c>
      <c r="CH90" s="45">
        <v>6.2059999999999997E-2</v>
      </c>
      <c r="CI90" s="45">
        <v>9.0910000000000005E-2</v>
      </c>
      <c r="CJ90" s="45">
        <v>9.0910000000000005E-2</v>
      </c>
      <c r="CK90" s="45">
        <v>9.0910000000000005E-2</v>
      </c>
      <c r="CL90" s="45">
        <v>9.0910000000000005E-2</v>
      </c>
      <c r="CM90" s="45">
        <v>9.0910000000000005E-2</v>
      </c>
      <c r="CN90" s="45">
        <v>0.14027999999999999</v>
      </c>
      <c r="CO90" s="45">
        <v>0.14027999999999999</v>
      </c>
      <c r="CP90" s="45">
        <v>0.14027999999999999</v>
      </c>
      <c r="CQ90" s="45">
        <v>0.14027999999999999</v>
      </c>
      <c r="CR90" s="45">
        <v>0.14027999999999999</v>
      </c>
      <c r="CS90" s="45">
        <v>0.22805</v>
      </c>
      <c r="CT90" s="45">
        <v>0.22805</v>
      </c>
      <c r="CU90" s="45">
        <v>0.22805</v>
      </c>
      <c r="CV90" s="45">
        <v>0.22805</v>
      </c>
      <c r="CW90" s="45">
        <v>0.22805</v>
      </c>
      <c r="CX90" s="45">
        <v>1</v>
      </c>
    </row>
    <row r="91" spans="1:102" ht="14.25" customHeight="1" x14ac:dyDescent="0.3">
      <c r="A91" s="45" t="s">
        <v>300</v>
      </c>
      <c r="B91" s="45">
        <v>2.5530000000000001E-2</v>
      </c>
      <c r="C91" s="45">
        <v>1.6800000000000001E-3</v>
      </c>
      <c r="D91" s="45">
        <v>1.6800000000000001E-3</v>
      </c>
      <c r="E91" s="45">
        <v>1.6800000000000001E-3</v>
      </c>
      <c r="F91" s="45">
        <v>1.6800000000000001E-3</v>
      </c>
      <c r="G91" s="45">
        <v>5.5000000000000003E-4</v>
      </c>
      <c r="H91" s="45">
        <v>5.5000000000000003E-4</v>
      </c>
      <c r="I91" s="45">
        <v>5.5000000000000003E-4</v>
      </c>
      <c r="J91" s="45">
        <v>5.5000000000000003E-4</v>
      </c>
      <c r="K91" s="45">
        <v>5.5000000000000003E-4</v>
      </c>
      <c r="L91" s="45">
        <v>4.2000000000000002E-4</v>
      </c>
      <c r="M91" s="45">
        <v>4.2000000000000002E-4</v>
      </c>
      <c r="N91" s="45">
        <v>4.2000000000000002E-4</v>
      </c>
      <c r="O91" s="45">
        <v>4.2000000000000002E-4</v>
      </c>
      <c r="P91" s="45">
        <v>4.2000000000000002E-4</v>
      </c>
      <c r="Q91" s="45">
        <v>6.8999999999999997E-4</v>
      </c>
      <c r="R91" s="45">
        <v>6.8999999999999997E-4</v>
      </c>
      <c r="S91" s="45">
        <v>6.8999999999999997E-4</v>
      </c>
      <c r="T91" s="45">
        <v>6.8999999999999997E-4</v>
      </c>
      <c r="U91" s="45">
        <v>6.8999999999999997E-4</v>
      </c>
      <c r="V91" s="45">
        <v>8.5999999999999998E-4</v>
      </c>
      <c r="W91" s="45">
        <v>8.5999999999999998E-4</v>
      </c>
      <c r="X91" s="45">
        <v>8.5999999999999998E-4</v>
      </c>
      <c r="Y91" s="45">
        <v>8.5999999999999998E-4</v>
      </c>
      <c r="Z91" s="45">
        <v>8.5999999999999998E-4</v>
      </c>
      <c r="AA91" s="45">
        <v>1.01E-3</v>
      </c>
      <c r="AB91" s="45">
        <v>1.01E-3</v>
      </c>
      <c r="AC91" s="45">
        <v>1.01E-3</v>
      </c>
      <c r="AD91" s="45">
        <v>1.01E-3</v>
      </c>
      <c r="AE91" s="45">
        <v>1.01E-3</v>
      </c>
      <c r="AF91" s="45">
        <v>1.2999999999999999E-3</v>
      </c>
      <c r="AG91" s="45">
        <v>1.2999999999999999E-3</v>
      </c>
      <c r="AH91" s="45">
        <v>1.2999999999999999E-3</v>
      </c>
      <c r="AI91" s="45">
        <v>1.2999999999999999E-3</v>
      </c>
      <c r="AJ91" s="45">
        <v>1.2999999999999999E-3</v>
      </c>
      <c r="AK91" s="45">
        <v>1.81E-3</v>
      </c>
      <c r="AL91" s="45">
        <v>1.81E-3</v>
      </c>
      <c r="AM91" s="45">
        <v>1.81E-3</v>
      </c>
      <c r="AN91" s="45">
        <v>1.81E-3</v>
      </c>
      <c r="AO91" s="45">
        <v>1.81E-3</v>
      </c>
      <c r="AP91" s="45">
        <v>2.6199999999999999E-3</v>
      </c>
      <c r="AQ91" s="45">
        <v>2.6199999999999999E-3</v>
      </c>
      <c r="AR91" s="45">
        <v>2.6199999999999999E-3</v>
      </c>
      <c r="AS91" s="45">
        <v>2.6199999999999999E-3</v>
      </c>
      <c r="AT91" s="45">
        <v>2.6199999999999999E-3</v>
      </c>
      <c r="AU91" s="45">
        <v>3.9100000000000003E-3</v>
      </c>
      <c r="AV91" s="45">
        <v>3.9100000000000003E-3</v>
      </c>
      <c r="AW91" s="45">
        <v>3.9100000000000003E-3</v>
      </c>
      <c r="AX91" s="45">
        <v>3.9100000000000003E-3</v>
      </c>
      <c r="AY91" s="45">
        <v>3.9100000000000003E-3</v>
      </c>
      <c r="AZ91" s="45">
        <v>5.8599999999999998E-3</v>
      </c>
      <c r="BA91" s="45">
        <v>5.8599999999999998E-3</v>
      </c>
      <c r="BB91" s="45">
        <v>5.8599999999999998E-3</v>
      </c>
      <c r="BC91" s="45">
        <v>5.8599999999999998E-3</v>
      </c>
      <c r="BD91" s="45">
        <v>5.8599999999999998E-3</v>
      </c>
      <c r="BE91" s="45">
        <v>8.8599999999999998E-3</v>
      </c>
      <c r="BF91" s="45">
        <v>8.8599999999999998E-3</v>
      </c>
      <c r="BG91" s="45">
        <v>8.8599999999999998E-3</v>
      </c>
      <c r="BH91" s="45">
        <v>8.8599999999999998E-3</v>
      </c>
      <c r="BI91" s="45">
        <v>8.8599999999999998E-3</v>
      </c>
      <c r="BJ91" s="45">
        <v>1.384E-2</v>
      </c>
      <c r="BK91" s="45">
        <v>1.384E-2</v>
      </c>
      <c r="BL91" s="45">
        <v>1.384E-2</v>
      </c>
      <c r="BM91" s="45">
        <v>1.384E-2</v>
      </c>
      <c r="BN91" s="45">
        <v>1.384E-2</v>
      </c>
      <c r="BO91" s="45">
        <v>2.2800000000000001E-2</v>
      </c>
      <c r="BP91" s="45">
        <v>2.2800000000000001E-2</v>
      </c>
      <c r="BQ91" s="45">
        <v>2.2800000000000001E-2</v>
      </c>
      <c r="BR91" s="45">
        <v>2.2800000000000001E-2</v>
      </c>
      <c r="BS91" s="45">
        <v>2.2800000000000001E-2</v>
      </c>
      <c r="BT91" s="45">
        <v>3.9260000000000003E-2</v>
      </c>
      <c r="BU91" s="45">
        <v>3.9260000000000003E-2</v>
      </c>
      <c r="BV91" s="45">
        <v>3.9260000000000003E-2</v>
      </c>
      <c r="BW91" s="45">
        <v>3.9260000000000003E-2</v>
      </c>
      <c r="BX91" s="45">
        <v>3.9260000000000003E-2</v>
      </c>
      <c r="BY91" s="45">
        <v>6.7530000000000007E-2</v>
      </c>
      <c r="BZ91" s="45">
        <v>6.7530000000000007E-2</v>
      </c>
      <c r="CA91" s="45">
        <v>6.7530000000000007E-2</v>
      </c>
      <c r="CB91" s="45">
        <v>6.7530000000000007E-2</v>
      </c>
      <c r="CC91" s="45">
        <v>6.7530000000000007E-2</v>
      </c>
      <c r="CD91" s="45">
        <v>0.1144</v>
      </c>
      <c r="CE91" s="45">
        <v>0.1144</v>
      </c>
      <c r="CF91" s="45">
        <v>0.1144</v>
      </c>
      <c r="CG91" s="45">
        <v>0.1144</v>
      </c>
      <c r="CH91" s="45">
        <v>0.1144</v>
      </c>
      <c r="CI91" s="45">
        <v>0.18390000000000001</v>
      </c>
      <c r="CJ91" s="45">
        <v>0.18390000000000001</v>
      </c>
      <c r="CK91" s="45">
        <v>0.18390000000000001</v>
      </c>
      <c r="CL91" s="45">
        <v>0.18390000000000001</v>
      </c>
      <c r="CM91" s="45">
        <v>0.18390000000000001</v>
      </c>
      <c r="CN91" s="45">
        <v>0.28055000000000002</v>
      </c>
      <c r="CO91" s="45">
        <v>0.28055000000000002</v>
      </c>
      <c r="CP91" s="45">
        <v>0.28055000000000002</v>
      </c>
      <c r="CQ91" s="45">
        <v>0.28055000000000002</v>
      </c>
      <c r="CR91" s="45">
        <v>0.28055000000000002</v>
      </c>
      <c r="CS91" s="45">
        <v>0.40616000000000002</v>
      </c>
      <c r="CT91" s="45">
        <v>0.40616000000000002</v>
      </c>
      <c r="CU91" s="45">
        <v>0.40616000000000002</v>
      </c>
      <c r="CV91" s="45">
        <v>0.40616000000000002</v>
      </c>
      <c r="CW91" s="45">
        <v>0.40616000000000002</v>
      </c>
      <c r="CX91" s="45">
        <v>1</v>
      </c>
    </row>
    <row r="92" spans="1:102" ht="14.25" customHeight="1" x14ac:dyDescent="0.3">
      <c r="A92" s="45" t="s">
        <v>302</v>
      </c>
      <c r="B92" s="45">
        <v>2.0693684E-2</v>
      </c>
      <c r="C92" s="45">
        <v>1.3699999999999999E-3</v>
      </c>
      <c r="D92" s="45">
        <v>1.3699999999999999E-3</v>
      </c>
      <c r="E92" s="45">
        <v>1.3699999999999999E-3</v>
      </c>
      <c r="F92" s="45">
        <v>1.3699999999999999E-3</v>
      </c>
      <c r="G92" s="45">
        <v>5.1000000000000004E-4</v>
      </c>
      <c r="H92" s="45">
        <v>5.1000000000000004E-4</v>
      </c>
      <c r="I92" s="45">
        <v>5.1000000000000004E-4</v>
      </c>
      <c r="J92" s="45">
        <v>5.1000000000000004E-4</v>
      </c>
      <c r="K92" s="45">
        <v>5.1000000000000004E-4</v>
      </c>
      <c r="L92" s="45">
        <v>5.9315799999999999E-4</v>
      </c>
      <c r="M92" s="45">
        <v>5.9315799999999999E-4</v>
      </c>
      <c r="N92" s="45">
        <v>5.9315799999999999E-4</v>
      </c>
      <c r="O92" s="45">
        <v>5.9315799999999999E-4</v>
      </c>
      <c r="P92" s="45">
        <v>5.9315799999999999E-4</v>
      </c>
      <c r="Q92" s="45">
        <v>9.81579E-4</v>
      </c>
      <c r="R92" s="45">
        <v>9.81579E-4</v>
      </c>
      <c r="S92" s="45">
        <v>9.81579E-4</v>
      </c>
      <c r="T92" s="45">
        <v>9.81579E-4</v>
      </c>
      <c r="U92" s="45">
        <v>9.81579E-4</v>
      </c>
      <c r="V92" s="45">
        <v>8.9421100000000001E-4</v>
      </c>
      <c r="W92" s="45">
        <v>8.9421100000000001E-4</v>
      </c>
      <c r="X92" s="45">
        <v>8.9421100000000001E-4</v>
      </c>
      <c r="Y92" s="45">
        <v>8.9421100000000001E-4</v>
      </c>
      <c r="Z92" s="45">
        <v>8.9421100000000001E-4</v>
      </c>
      <c r="AA92" s="45">
        <v>1.1073680000000001E-3</v>
      </c>
      <c r="AB92" s="45">
        <v>1.1073680000000001E-3</v>
      </c>
      <c r="AC92" s="45">
        <v>1.1073680000000001E-3</v>
      </c>
      <c r="AD92" s="45">
        <v>1.1073680000000001E-3</v>
      </c>
      <c r="AE92" s="45">
        <v>1.1073680000000001E-3</v>
      </c>
      <c r="AF92" s="45">
        <v>1.6073680000000001E-3</v>
      </c>
      <c r="AG92" s="45">
        <v>1.6073680000000001E-3</v>
      </c>
      <c r="AH92" s="45">
        <v>1.6073680000000001E-3</v>
      </c>
      <c r="AI92" s="45">
        <v>1.6073680000000001E-3</v>
      </c>
      <c r="AJ92" s="45">
        <v>1.6073680000000001E-3</v>
      </c>
      <c r="AK92" s="45">
        <v>1.9905259999999998E-3</v>
      </c>
      <c r="AL92" s="45">
        <v>1.9905259999999998E-3</v>
      </c>
      <c r="AM92" s="45">
        <v>1.9905259999999998E-3</v>
      </c>
      <c r="AN92" s="45">
        <v>1.9905259999999998E-3</v>
      </c>
      <c r="AO92" s="45">
        <v>1.9905259999999998E-3</v>
      </c>
      <c r="AP92" s="45">
        <v>3.283158E-3</v>
      </c>
      <c r="AQ92" s="45">
        <v>3.283158E-3</v>
      </c>
      <c r="AR92" s="45">
        <v>3.283158E-3</v>
      </c>
      <c r="AS92" s="45">
        <v>3.283158E-3</v>
      </c>
      <c r="AT92" s="45">
        <v>3.283158E-3</v>
      </c>
      <c r="AU92" s="45">
        <v>4.5542109999999998E-3</v>
      </c>
      <c r="AV92" s="45">
        <v>4.5542109999999998E-3</v>
      </c>
      <c r="AW92" s="45">
        <v>4.5542109999999998E-3</v>
      </c>
      <c r="AX92" s="45">
        <v>4.5542109999999998E-3</v>
      </c>
      <c r="AY92" s="45">
        <v>4.5542109999999998E-3</v>
      </c>
      <c r="AZ92" s="45">
        <v>6.844737E-3</v>
      </c>
      <c r="BA92" s="45">
        <v>6.844737E-3</v>
      </c>
      <c r="BB92" s="45">
        <v>6.844737E-3</v>
      </c>
      <c r="BC92" s="45">
        <v>6.844737E-3</v>
      </c>
      <c r="BD92" s="45">
        <v>6.844737E-3</v>
      </c>
      <c r="BE92" s="45">
        <v>1.0072105E-2</v>
      </c>
      <c r="BF92" s="45">
        <v>1.0072105E-2</v>
      </c>
      <c r="BG92" s="45">
        <v>1.0072105E-2</v>
      </c>
      <c r="BH92" s="45">
        <v>1.0072105E-2</v>
      </c>
      <c r="BI92" s="45">
        <v>1.0072105E-2</v>
      </c>
      <c r="BJ92" s="45">
        <v>1.6034211E-2</v>
      </c>
      <c r="BK92" s="45">
        <v>1.6034211E-2</v>
      </c>
      <c r="BL92" s="45">
        <v>1.6034211E-2</v>
      </c>
      <c r="BM92" s="45">
        <v>1.6034211E-2</v>
      </c>
      <c r="BN92" s="45">
        <v>1.6034211E-2</v>
      </c>
      <c r="BO92" s="45">
        <v>2.4366315999999999E-2</v>
      </c>
      <c r="BP92" s="45">
        <v>2.4366315999999999E-2</v>
      </c>
      <c r="BQ92" s="45">
        <v>2.4366315999999999E-2</v>
      </c>
      <c r="BR92" s="45">
        <v>2.4366315999999999E-2</v>
      </c>
      <c r="BS92" s="45">
        <v>2.4366315999999999E-2</v>
      </c>
      <c r="BT92" s="45">
        <v>3.6406842000000002E-2</v>
      </c>
      <c r="BU92" s="45">
        <v>3.6406842000000002E-2</v>
      </c>
      <c r="BV92" s="45">
        <v>3.6406842000000002E-2</v>
      </c>
      <c r="BW92" s="45">
        <v>3.6406842000000002E-2</v>
      </c>
      <c r="BX92" s="45">
        <v>3.6406842000000002E-2</v>
      </c>
      <c r="BY92" s="45">
        <v>6.3028421000000001E-2</v>
      </c>
      <c r="BZ92" s="45">
        <v>6.3028421000000001E-2</v>
      </c>
      <c r="CA92" s="45">
        <v>6.3028421000000001E-2</v>
      </c>
      <c r="CB92" s="45">
        <v>6.3028421000000001E-2</v>
      </c>
      <c r="CC92" s="45">
        <v>6.3028421000000001E-2</v>
      </c>
      <c r="CD92" s="45">
        <v>9.6411578999999997E-2</v>
      </c>
      <c r="CE92" s="45">
        <v>9.6411578999999997E-2</v>
      </c>
      <c r="CF92" s="45">
        <v>9.6411578999999997E-2</v>
      </c>
      <c r="CG92" s="45">
        <v>9.6411578999999997E-2</v>
      </c>
      <c r="CH92" s="45">
        <v>9.6411578999999997E-2</v>
      </c>
      <c r="CI92" s="45">
        <v>0.148308947</v>
      </c>
      <c r="CJ92" s="45">
        <v>0.148308947</v>
      </c>
      <c r="CK92" s="45">
        <v>0.148308947</v>
      </c>
      <c r="CL92" s="45">
        <v>0.148308947</v>
      </c>
      <c r="CM92" s="45">
        <v>0.148308947</v>
      </c>
      <c r="CN92" s="45">
        <v>0.225275789</v>
      </c>
      <c r="CO92" s="45">
        <v>0.225275789</v>
      </c>
      <c r="CP92" s="45">
        <v>0.225275789</v>
      </c>
      <c r="CQ92" s="45">
        <v>0.225275789</v>
      </c>
      <c r="CR92" s="45">
        <v>0.225275789</v>
      </c>
      <c r="CS92" s="45">
        <v>0.33575105300000002</v>
      </c>
      <c r="CT92" s="45">
        <v>0.33575105300000002</v>
      </c>
      <c r="CU92" s="45">
        <v>0.33575105300000002</v>
      </c>
      <c r="CV92" s="45">
        <v>0.33575105300000002</v>
      </c>
      <c r="CW92" s="45">
        <v>0.33575105300000002</v>
      </c>
      <c r="CX92" s="45">
        <v>1</v>
      </c>
    </row>
    <row r="93" spans="1:102" ht="14.25" customHeight="1" x14ac:dyDescent="0.3">
      <c r="A93" s="45" t="s">
        <v>304</v>
      </c>
      <c r="B93" s="45">
        <v>1.048E-2</v>
      </c>
      <c r="C93" s="45">
        <v>3.2000000000000003E-4</v>
      </c>
      <c r="D93" s="45">
        <v>3.2000000000000003E-4</v>
      </c>
      <c r="E93" s="45">
        <v>3.2000000000000003E-4</v>
      </c>
      <c r="F93" s="45">
        <v>3.2000000000000003E-4</v>
      </c>
      <c r="G93" s="45">
        <v>2.5000000000000001E-4</v>
      </c>
      <c r="H93" s="45">
        <v>2.5000000000000001E-4</v>
      </c>
      <c r="I93" s="45">
        <v>2.5000000000000001E-4</v>
      </c>
      <c r="J93" s="45">
        <v>2.5000000000000001E-4</v>
      </c>
      <c r="K93" s="45">
        <v>2.5000000000000001E-4</v>
      </c>
      <c r="L93" s="45">
        <v>3.3E-4</v>
      </c>
      <c r="M93" s="45">
        <v>3.3E-4</v>
      </c>
      <c r="N93" s="45">
        <v>3.3E-4</v>
      </c>
      <c r="O93" s="45">
        <v>3.3E-4</v>
      </c>
      <c r="P93" s="45">
        <v>3.3E-4</v>
      </c>
      <c r="Q93" s="45">
        <v>2.7999999999999998E-4</v>
      </c>
      <c r="R93" s="45">
        <v>2.7999999999999998E-4</v>
      </c>
      <c r="S93" s="45">
        <v>2.7999999999999998E-4</v>
      </c>
      <c r="T93" s="45">
        <v>2.7999999999999998E-4</v>
      </c>
      <c r="U93" s="45">
        <v>2.7999999999999998E-4</v>
      </c>
      <c r="V93" s="45">
        <v>2.7999999999999998E-4</v>
      </c>
      <c r="W93" s="45">
        <v>2.7999999999999998E-4</v>
      </c>
      <c r="X93" s="45">
        <v>2.7999999999999998E-4</v>
      </c>
      <c r="Y93" s="45">
        <v>2.7999999999999998E-4</v>
      </c>
      <c r="Z93" s="45">
        <v>2.7999999999999998E-4</v>
      </c>
      <c r="AA93" s="45">
        <v>4.6000000000000001E-4</v>
      </c>
      <c r="AB93" s="45">
        <v>4.6000000000000001E-4</v>
      </c>
      <c r="AC93" s="45">
        <v>4.6000000000000001E-4</v>
      </c>
      <c r="AD93" s="45">
        <v>4.6000000000000001E-4</v>
      </c>
      <c r="AE93" s="45">
        <v>4.6000000000000001E-4</v>
      </c>
      <c r="AF93" s="45">
        <v>4.6999999999999999E-4</v>
      </c>
      <c r="AG93" s="45">
        <v>4.6999999999999999E-4</v>
      </c>
      <c r="AH93" s="45">
        <v>4.6999999999999999E-4</v>
      </c>
      <c r="AI93" s="45">
        <v>4.6999999999999999E-4</v>
      </c>
      <c r="AJ93" s="45">
        <v>4.6999999999999999E-4</v>
      </c>
      <c r="AK93" s="45">
        <v>5.9999999999999995E-4</v>
      </c>
      <c r="AL93" s="45">
        <v>5.9999999999999995E-4</v>
      </c>
      <c r="AM93" s="45">
        <v>5.9999999999999995E-4</v>
      </c>
      <c r="AN93" s="45">
        <v>5.9999999999999995E-4</v>
      </c>
      <c r="AO93" s="45">
        <v>5.9999999999999995E-4</v>
      </c>
      <c r="AP93" s="45">
        <v>8.9999999999999998E-4</v>
      </c>
      <c r="AQ93" s="45">
        <v>8.9999999999999998E-4</v>
      </c>
      <c r="AR93" s="45">
        <v>8.9999999999999998E-4</v>
      </c>
      <c r="AS93" s="45">
        <v>8.9999999999999998E-4</v>
      </c>
      <c r="AT93" s="45">
        <v>8.9999999999999998E-4</v>
      </c>
      <c r="AU93" s="45">
        <v>1.1000000000000001E-3</v>
      </c>
      <c r="AV93" s="45">
        <v>1.1000000000000001E-3</v>
      </c>
      <c r="AW93" s="45">
        <v>1.1000000000000001E-3</v>
      </c>
      <c r="AX93" s="45">
        <v>1.1000000000000001E-3</v>
      </c>
      <c r="AY93" s="45">
        <v>1.1000000000000001E-3</v>
      </c>
      <c r="AZ93" s="45">
        <v>2.0699999999999998E-3</v>
      </c>
      <c r="BA93" s="45">
        <v>2.0699999999999998E-3</v>
      </c>
      <c r="BB93" s="45">
        <v>2.0699999999999998E-3</v>
      </c>
      <c r="BC93" s="45">
        <v>2.0699999999999998E-3</v>
      </c>
      <c r="BD93" s="45">
        <v>2.0699999999999998E-3</v>
      </c>
      <c r="BE93" s="45">
        <v>4.1799999999999997E-3</v>
      </c>
      <c r="BF93" s="45">
        <v>4.1799999999999997E-3</v>
      </c>
      <c r="BG93" s="45">
        <v>4.1799999999999997E-3</v>
      </c>
      <c r="BH93" s="45">
        <v>4.1799999999999997E-3</v>
      </c>
      <c r="BI93" s="45">
        <v>4.1799999999999997E-3</v>
      </c>
      <c r="BJ93" s="45">
        <v>9.7300000000000008E-3</v>
      </c>
      <c r="BK93" s="45">
        <v>9.7300000000000008E-3</v>
      </c>
      <c r="BL93" s="45">
        <v>9.7300000000000008E-3</v>
      </c>
      <c r="BM93" s="45">
        <v>9.7300000000000008E-3</v>
      </c>
      <c r="BN93" s="45">
        <v>9.7300000000000008E-3</v>
      </c>
      <c r="BO93" s="45">
        <v>1.8370000000000001E-2</v>
      </c>
      <c r="BP93" s="45">
        <v>1.8370000000000001E-2</v>
      </c>
      <c r="BQ93" s="45">
        <v>1.8370000000000001E-2</v>
      </c>
      <c r="BR93" s="45">
        <v>1.8370000000000001E-2</v>
      </c>
      <c r="BS93" s="45">
        <v>1.8370000000000001E-2</v>
      </c>
      <c r="BT93" s="45">
        <v>3.2559999999999999E-2</v>
      </c>
      <c r="BU93" s="45">
        <v>3.2559999999999999E-2</v>
      </c>
      <c r="BV93" s="45">
        <v>3.2559999999999999E-2</v>
      </c>
      <c r="BW93" s="45">
        <v>3.2559999999999999E-2</v>
      </c>
      <c r="BX93" s="45">
        <v>3.2559999999999999E-2</v>
      </c>
      <c r="BY93" s="45">
        <v>5.9180000000000003E-2</v>
      </c>
      <c r="BZ93" s="45">
        <v>5.9180000000000003E-2</v>
      </c>
      <c r="CA93" s="45">
        <v>5.9180000000000003E-2</v>
      </c>
      <c r="CB93" s="45">
        <v>5.9180000000000003E-2</v>
      </c>
      <c r="CC93" s="45">
        <v>5.9180000000000003E-2</v>
      </c>
      <c r="CD93" s="45">
        <v>7.9829999999999998E-2</v>
      </c>
      <c r="CE93" s="45">
        <v>7.9829999999999998E-2</v>
      </c>
      <c r="CF93" s="45">
        <v>7.9829999999999998E-2</v>
      </c>
      <c r="CG93" s="45">
        <v>7.9829999999999998E-2</v>
      </c>
      <c r="CH93" s="45">
        <v>7.9829999999999998E-2</v>
      </c>
      <c r="CI93" s="45">
        <v>0.11286</v>
      </c>
      <c r="CJ93" s="45">
        <v>0.11286</v>
      </c>
      <c r="CK93" s="45">
        <v>0.11286</v>
      </c>
      <c r="CL93" s="45">
        <v>0.11286</v>
      </c>
      <c r="CM93" s="45">
        <v>0.11286</v>
      </c>
      <c r="CN93" s="45">
        <v>0.16717000000000001</v>
      </c>
      <c r="CO93" s="45">
        <v>0.16717000000000001</v>
      </c>
      <c r="CP93" s="45">
        <v>0.16717000000000001</v>
      </c>
      <c r="CQ93" s="45">
        <v>0.16717000000000001</v>
      </c>
      <c r="CR93" s="45">
        <v>0.16717000000000001</v>
      </c>
      <c r="CS93" s="45">
        <v>0.25946999999999998</v>
      </c>
      <c r="CT93" s="45">
        <v>0.25946999999999998</v>
      </c>
      <c r="CU93" s="45">
        <v>0.25946999999999998</v>
      </c>
      <c r="CV93" s="45">
        <v>0.25946999999999998</v>
      </c>
      <c r="CW93" s="45">
        <v>0.25946999999999998</v>
      </c>
      <c r="CX93" s="45">
        <v>1</v>
      </c>
    </row>
    <row r="94" spans="1:102" ht="14.25" customHeight="1" x14ac:dyDescent="0.3">
      <c r="A94" s="45" t="s">
        <v>306</v>
      </c>
      <c r="B94" s="45">
        <v>2.998E-2</v>
      </c>
      <c r="C94" s="45">
        <v>1.2099999999999999E-3</v>
      </c>
      <c r="D94" s="45">
        <v>1.2099999999999999E-3</v>
      </c>
      <c r="E94" s="45">
        <v>1.2099999999999999E-3</v>
      </c>
      <c r="F94" s="45">
        <v>1.2099999999999999E-3</v>
      </c>
      <c r="G94" s="45">
        <v>3.3E-4</v>
      </c>
      <c r="H94" s="45">
        <v>3.3E-4</v>
      </c>
      <c r="I94" s="45">
        <v>3.3E-4</v>
      </c>
      <c r="J94" s="45">
        <v>3.3E-4</v>
      </c>
      <c r="K94" s="45">
        <v>3.3E-4</v>
      </c>
      <c r="L94" s="45">
        <v>2.9999999999999997E-4</v>
      </c>
      <c r="M94" s="45">
        <v>2.9999999999999997E-4</v>
      </c>
      <c r="N94" s="45">
        <v>2.9999999999999997E-4</v>
      </c>
      <c r="O94" s="45">
        <v>2.9999999999999997E-4</v>
      </c>
      <c r="P94" s="45">
        <v>2.9999999999999997E-4</v>
      </c>
      <c r="Q94" s="45">
        <v>5.4000000000000001E-4</v>
      </c>
      <c r="R94" s="45">
        <v>5.4000000000000001E-4</v>
      </c>
      <c r="S94" s="45">
        <v>5.4000000000000001E-4</v>
      </c>
      <c r="T94" s="45">
        <v>5.4000000000000001E-4</v>
      </c>
      <c r="U94" s="45">
        <v>5.4000000000000001E-4</v>
      </c>
      <c r="V94" s="45">
        <v>8.4000000000000003E-4</v>
      </c>
      <c r="W94" s="45">
        <v>8.4000000000000003E-4</v>
      </c>
      <c r="X94" s="45">
        <v>8.4000000000000003E-4</v>
      </c>
      <c r="Y94" s="45">
        <v>8.4000000000000003E-4</v>
      </c>
      <c r="Z94" s="45">
        <v>8.4000000000000003E-4</v>
      </c>
      <c r="AA94" s="45">
        <v>1.1999999999999999E-3</v>
      </c>
      <c r="AB94" s="45">
        <v>1.1999999999999999E-3</v>
      </c>
      <c r="AC94" s="45">
        <v>1.1999999999999999E-3</v>
      </c>
      <c r="AD94" s="45">
        <v>1.1999999999999999E-3</v>
      </c>
      <c r="AE94" s="45">
        <v>1.1999999999999999E-3</v>
      </c>
      <c r="AF94" s="45">
        <v>1.74E-3</v>
      </c>
      <c r="AG94" s="45">
        <v>1.74E-3</v>
      </c>
      <c r="AH94" s="45">
        <v>1.74E-3</v>
      </c>
      <c r="AI94" s="45">
        <v>1.74E-3</v>
      </c>
      <c r="AJ94" s="45">
        <v>1.74E-3</v>
      </c>
      <c r="AK94" s="45">
        <v>2.3800000000000002E-3</v>
      </c>
      <c r="AL94" s="45">
        <v>2.3800000000000002E-3</v>
      </c>
      <c r="AM94" s="45">
        <v>2.3800000000000002E-3</v>
      </c>
      <c r="AN94" s="45">
        <v>2.3800000000000002E-3</v>
      </c>
      <c r="AO94" s="45">
        <v>2.3800000000000002E-3</v>
      </c>
      <c r="AP94" s="45">
        <v>3.3500000000000001E-3</v>
      </c>
      <c r="AQ94" s="45">
        <v>3.3500000000000001E-3</v>
      </c>
      <c r="AR94" s="45">
        <v>3.3500000000000001E-3</v>
      </c>
      <c r="AS94" s="45">
        <v>3.3500000000000001E-3</v>
      </c>
      <c r="AT94" s="45">
        <v>3.3500000000000001E-3</v>
      </c>
      <c r="AU94" s="45">
        <v>5.13E-3</v>
      </c>
      <c r="AV94" s="45">
        <v>5.13E-3</v>
      </c>
      <c r="AW94" s="45">
        <v>5.13E-3</v>
      </c>
      <c r="AX94" s="45">
        <v>5.13E-3</v>
      </c>
      <c r="AY94" s="45">
        <v>5.13E-3</v>
      </c>
      <c r="AZ94" s="45">
        <v>7.5399999999999998E-3</v>
      </c>
      <c r="BA94" s="45">
        <v>7.5399999999999998E-3</v>
      </c>
      <c r="BB94" s="45">
        <v>7.5399999999999998E-3</v>
      </c>
      <c r="BC94" s="45">
        <v>7.5399999999999998E-3</v>
      </c>
      <c r="BD94" s="45">
        <v>7.5399999999999998E-3</v>
      </c>
      <c r="BE94" s="45">
        <v>1.265E-2</v>
      </c>
      <c r="BF94" s="45">
        <v>1.265E-2</v>
      </c>
      <c r="BG94" s="45">
        <v>1.265E-2</v>
      </c>
      <c r="BH94" s="45">
        <v>1.265E-2</v>
      </c>
      <c r="BI94" s="45">
        <v>1.265E-2</v>
      </c>
      <c r="BJ94" s="45">
        <v>1.9199999999999998E-2</v>
      </c>
      <c r="BK94" s="45">
        <v>1.9199999999999998E-2</v>
      </c>
      <c r="BL94" s="45">
        <v>1.9199999999999998E-2</v>
      </c>
      <c r="BM94" s="45">
        <v>1.9199999999999998E-2</v>
      </c>
      <c r="BN94" s="45">
        <v>1.9199999999999998E-2</v>
      </c>
      <c r="BO94" s="45">
        <v>3.049E-2</v>
      </c>
      <c r="BP94" s="45">
        <v>3.049E-2</v>
      </c>
      <c r="BQ94" s="45">
        <v>3.049E-2</v>
      </c>
      <c r="BR94" s="45">
        <v>3.049E-2</v>
      </c>
      <c r="BS94" s="45">
        <v>3.049E-2</v>
      </c>
      <c r="BT94" s="45">
        <v>5.0880000000000002E-2</v>
      </c>
      <c r="BU94" s="45">
        <v>5.0880000000000002E-2</v>
      </c>
      <c r="BV94" s="45">
        <v>5.0880000000000002E-2</v>
      </c>
      <c r="BW94" s="45">
        <v>5.0880000000000002E-2</v>
      </c>
      <c r="BX94" s="45">
        <v>5.0880000000000002E-2</v>
      </c>
      <c r="BY94" s="45">
        <v>7.9130000000000006E-2</v>
      </c>
      <c r="BZ94" s="45">
        <v>7.9130000000000006E-2</v>
      </c>
      <c r="CA94" s="45">
        <v>7.9130000000000006E-2</v>
      </c>
      <c r="CB94" s="45">
        <v>7.9130000000000006E-2</v>
      </c>
      <c r="CC94" s="45">
        <v>7.9130000000000006E-2</v>
      </c>
      <c r="CD94" s="45">
        <v>0.12615999999999999</v>
      </c>
      <c r="CE94" s="45">
        <v>0.12615999999999999</v>
      </c>
      <c r="CF94" s="45">
        <v>0.12615999999999999</v>
      </c>
      <c r="CG94" s="45">
        <v>0.12615999999999999</v>
      </c>
      <c r="CH94" s="45">
        <v>0.12615999999999999</v>
      </c>
      <c r="CI94" s="45">
        <v>0.19369</v>
      </c>
      <c r="CJ94" s="45">
        <v>0.19369</v>
      </c>
      <c r="CK94" s="45">
        <v>0.19369</v>
      </c>
      <c r="CL94" s="45">
        <v>0.19369</v>
      </c>
      <c r="CM94" s="45">
        <v>0.19369</v>
      </c>
      <c r="CN94" s="45">
        <v>0.28642000000000001</v>
      </c>
      <c r="CO94" s="45">
        <v>0.28642000000000001</v>
      </c>
      <c r="CP94" s="45">
        <v>0.28642000000000001</v>
      </c>
      <c r="CQ94" s="45">
        <v>0.28642000000000001</v>
      </c>
      <c r="CR94" s="45">
        <v>0.28642000000000001</v>
      </c>
      <c r="CS94" s="45">
        <v>0.40792</v>
      </c>
      <c r="CT94" s="45">
        <v>0.40792</v>
      </c>
      <c r="CU94" s="45">
        <v>0.40792</v>
      </c>
      <c r="CV94" s="45">
        <v>0.40792</v>
      </c>
      <c r="CW94" s="45">
        <v>0.40792</v>
      </c>
      <c r="CX94" s="45">
        <v>1</v>
      </c>
    </row>
    <row r="95" spans="1:102" ht="14.25" customHeight="1" x14ac:dyDescent="0.3">
      <c r="A95" s="45" t="s">
        <v>308</v>
      </c>
      <c r="B95" s="45">
        <v>4.0890000000000003E-2</v>
      </c>
      <c r="C95" s="45">
        <v>4.1000000000000003E-3</v>
      </c>
      <c r="D95" s="45">
        <v>4.1000000000000003E-3</v>
      </c>
      <c r="E95" s="45">
        <v>4.1000000000000003E-3</v>
      </c>
      <c r="F95" s="45">
        <v>4.1000000000000003E-3</v>
      </c>
      <c r="G95" s="45">
        <v>1.3600000000000001E-3</v>
      </c>
      <c r="H95" s="45">
        <v>1.3600000000000001E-3</v>
      </c>
      <c r="I95" s="45">
        <v>1.3600000000000001E-3</v>
      </c>
      <c r="J95" s="45">
        <v>1.3600000000000001E-3</v>
      </c>
      <c r="K95" s="45">
        <v>1.3600000000000001E-3</v>
      </c>
      <c r="L95" s="45">
        <v>1.06E-3</v>
      </c>
      <c r="M95" s="45">
        <v>1.06E-3</v>
      </c>
      <c r="N95" s="45">
        <v>1.06E-3</v>
      </c>
      <c r="O95" s="45">
        <v>1.06E-3</v>
      </c>
      <c r="P95" s="45">
        <v>1.06E-3</v>
      </c>
      <c r="Q95" s="45">
        <v>1.8799999999999999E-3</v>
      </c>
      <c r="R95" s="45">
        <v>1.8799999999999999E-3</v>
      </c>
      <c r="S95" s="45">
        <v>1.8799999999999999E-3</v>
      </c>
      <c r="T95" s="45">
        <v>1.8799999999999999E-3</v>
      </c>
      <c r="U95" s="45">
        <v>1.8799999999999999E-3</v>
      </c>
      <c r="V95" s="45">
        <v>2.4399999999999999E-3</v>
      </c>
      <c r="W95" s="45">
        <v>2.4399999999999999E-3</v>
      </c>
      <c r="X95" s="45">
        <v>2.4399999999999999E-3</v>
      </c>
      <c r="Y95" s="45">
        <v>2.4399999999999999E-3</v>
      </c>
      <c r="Z95" s="45">
        <v>2.4399999999999999E-3</v>
      </c>
      <c r="AA95" s="45">
        <v>2.7699999999999999E-3</v>
      </c>
      <c r="AB95" s="45">
        <v>2.7699999999999999E-3</v>
      </c>
      <c r="AC95" s="45">
        <v>2.7699999999999999E-3</v>
      </c>
      <c r="AD95" s="45">
        <v>2.7699999999999999E-3</v>
      </c>
      <c r="AE95" s="45">
        <v>2.7699999999999999E-3</v>
      </c>
      <c r="AF95" s="45">
        <v>3.3999999999999998E-3</v>
      </c>
      <c r="AG95" s="45">
        <v>3.3999999999999998E-3</v>
      </c>
      <c r="AH95" s="45">
        <v>3.3999999999999998E-3</v>
      </c>
      <c r="AI95" s="45">
        <v>3.3999999999999998E-3</v>
      </c>
      <c r="AJ95" s="45">
        <v>3.3999999999999998E-3</v>
      </c>
      <c r="AK95" s="45">
        <v>4.5500000000000002E-3</v>
      </c>
      <c r="AL95" s="45">
        <v>4.5500000000000002E-3</v>
      </c>
      <c r="AM95" s="45">
        <v>4.5500000000000002E-3</v>
      </c>
      <c r="AN95" s="45">
        <v>4.5500000000000002E-3</v>
      </c>
      <c r="AO95" s="45">
        <v>4.5500000000000002E-3</v>
      </c>
      <c r="AP95" s="45">
        <v>6.1799999999999997E-3</v>
      </c>
      <c r="AQ95" s="45">
        <v>6.1799999999999997E-3</v>
      </c>
      <c r="AR95" s="45">
        <v>6.1799999999999997E-3</v>
      </c>
      <c r="AS95" s="45">
        <v>6.1799999999999997E-3</v>
      </c>
      <c r="AT95" s="45">
        <v>6.1799999999999997E-3</v>
      </c>
      <c r="AU95" s="45">
        <v>8.3899999999999999E-3</v>
      </c>
      <c r="AV95" s="45">
        <v>8.3899999999999999E-3</v>
      </c>
      <c r="AW95" s="45">
        <v>8.3899999999999999E-3</v>
      </c>
      <c r="AX95" s="45">
        <v>8.3899999999999999E-3</v>
      </c>
      <c r="AY95" s="45">
        <v>8.3899999999999999E-3</v>
      </c>
      <c r="AZ95" s="45">
        <v>1.166E-2</v>
      </c>
      <c r="BA95" s="45">
        <v>1.166E-2</v>
      </c>
      <c r="BB95" s="45">
        <v>1.166E-2</v>
      </c>
      <c r="BC95" s="45">
        <v>1.166E-2</v>
      </c>
      <c r="BD95" s="45">
        <v>1.166E-2</v>
      </c>
      <c r="BE95" s="45">
        <v>1.6389999999999998E-2</v>
      </c>
      <c r="BF95" s="45">
        <v>1.6389999999999998E-2</v>
      </c>
      <c r="BG95" s="45">
        <v>1.6389999999999998E-2</v>
      </c>
      <c r="BH95" s="45">
        <v>1.6389999999999998E-2</v>
      </c>
      <c r="BI95" s="45">
        <v>1.6389999999999998E-2</v>
      </c>
      <c r="BJ95" s="45">
        <v>2.3050000000000001E-2</v>
      </c>
      <c r="BK95" s="45">
        <v>2.3050000000000001E-2</v>
      </c>
      <c r="BL95" s="45">
        <v>2.3050000000000001E-2</v>
      </c>
      <c r="BM95" s="45">
        <v>2.3050000000000001E-2</v>
      </c>
      <c r="BN95" s="45">
        <v>2.3050000000000001E-2</v>
      </c>
      <c r="BO95" s="45">
        <v>3.465E-2</v>
      </c>
      <c r="BP95" s="45">
        <v>3.465E-2</v>
      </c>
      <c r="BQ95" s="45">
        <v>3.465E-2</v>
      </c>
      <c r="BR95" s="45">
        <v>3.465E-2</v>
      </c>
      <c r="BS95" s="45">
        <v>3.465E-2</v>
      </c>
      <c r="BT95" s="45">
        <v>5.425E-2</v>
      </c>
      <c r="BU95" s="45">
        <v>5.425E-2</v>
      </c>
      <c r="BV95" s="45">
        <v>5.425E-2</v>
      </c>
      <c r="BW95" s="45">
        <v>5.425E-2</v>
      </c>
      <c r="BX95" s="45">
        <v>5.425E-2</v>
      </c>
      <c r="BY95" s="45">
        <v>8.4360000000000004E-2</v>
      </c>
      <c r="BZ95" s="45">
        <v>8.4360000000000004E-2</v>
      </c>
      <c r="CA95" s="45">
        <v>8.4360000000000004E-2</v>
      </c>
      <c r="CB95" s="45">
        <v>8.4360000000000004E-2</v>
      </c>
      <c r="CC95" s="45">
        <v>8.4360000000000004E-2</v>
      </c>
      <c r="CD95" s="45">
        <v>0.13192999999999999</v>
      </c>
      <c r="CE95" s="45">
        <v>0.13192999999999999</v>
      </c>
      <c r="CF95" s="45">
        <v>0.13192999999999999</v>
      </c>
      <c r="CG95" s="45">
        <v>0.13192999999999999</v>
      </c>
      <c r="CH95" s="45">
        <v>0.13192999999999999</v>
      </c>
      <c r="CI95" s="45">
        <v>0.19947999999999999</v>
      </c>
      <c r="CJ95" s="45">
        <v>0.19947999999999999</v>
      </c>
      <c r="CK95" s="45">
        <v>0.19947999999999999</v>
      </c>
      <c r="CL95" s="45">
        <v>0.19947999999999999</v>
      </c>
      <c r="CM95" s="45">
        <v>0.19947999999999999</v>
      </c>
      <c r="CN95" s="45">
        <v>0.29163</v>
      </c>
      <c r="CO95" s="45">
        <v>0.29163</v>
      </c>
      <c r="CP95" s="45">
        <v>0.29163</v>
      </c>
      <c r="CQ95" s="45">
        <v>0.29163</v>
      </c>
      <c r="CR95" s="45">
        <v>0.29163</v>
      </c>
      <c r="CS95" s="45">
        <v>0.41221999999999998</v>
      </c>
      <c r="CT95" s="45">
        <v>0.41221999999999998</v>
      </c>
      <c r="CU95" s="45">
        <v>0.41221999999999998</v>
      </c>
      <c r="CV95" s="45">
        <v>0.41221999999999998</v>
      </c>
      <c r="CW95" s="45">
        <v>0.41221999999999998</v>
      </c>
      <c r="CX95" s="45">
        <v>1</v>
      </c>
    </row>
    <row r="96" spans="1:102" ht="14.25" customHeight="1" x14ac:dyDescent="0.3">
      <c r="A96" s="45" t="s">
        <v>310</v>
      </c>
      <c r="B96" s="45">
        <v>9.7912499999999996E-3</v>
      </c>
      <c r="C96" s="45">
        <v>3.5649999999999999E-4</v>
      </c>
      <c r="D96" s="45">
        <v>3.5649999999999999E-4</v>
      </c>
      <c r="E96" s="45">
        <v>3.5649999999999999E-4</v>
      </c>
      <c r="F96" s="45">
        <v>3.5649999999999999E-4</v>
      </c>
      <c r="G96" s="45">
        <v>1.7899999999999999E-4</v>
      </c>
      <c r="H96" s="45">
        <v>1.7899999999999999E-4</v>
      </c>
      <c r="I96" s="45">
        <v>1.7899999999999999E-4</v>
      </c>
      <c r="J96" s="45">
        <v>1.7899999999999999E-4</v>
      </c>
      <c r="K96" s="45">
        <v>1.7899999999999999E-4</v>
      </c>
      <c r="L96" s="45">
        <v>1.8075E-4</v>
      </c>
      <c r="M96" s="45">
        <v>1.8075E-4</v>
      </c>
      <c r="N96" s="45">
        <v>1.8075E-4</v>
      </c>
      <c r="O96" s="45">
        <v>1.8075E-4</v>
      </c>
      <c r="P96" s="45">
        <v>1.8075E-4</v>
      </c>
      <c r="Q96" s="45">
        <v>3.0775000000000003E-4</v>
      </c>
      <c r="R96" s="45">
        <v>3.0775000000000003E-4</v>
      </c>
      <c r="S96" s="45">
        <v>3.0775000000000003E-4</v>
      </c>
      <c r="T96" s="45">
        <v>3.0775000000000003E-4</v>
      </c>
      <c r="U96" s="45">
        <v>3.0775000000000003E-4</v>
      </c>
      <c r="V96" s="45">
        <v>4.2025E-4</v>
      </c>
      <c r="W96" s="45">
        <v>4.2025E-4</v>
      </c>
      <c r="X96" s="45">
        <v>4.2025E-4</v>
      </c>
      <c r="Y96" s="45">
        <v>4.2025E-4</v>
      </c>
      <c r="Z96" s="45">
        <v>4.2025E-4</v>
      </c>
      <c r="AA96" s="45">
        <v>5.2674999999999998E-4</v>
      </c>
      <c r="AB96" s="45">
        <v>5.2674999999999998E-4</v>
      </c>
      <c r="AC96" s="45">
        <v>5.2674999999999998E-4</v>
      </c>
      <c r="AD96" s="45">
        <v>5.2674999999999998E-4</v>
      </c>
      <c r="AE96" s="45">
        <v>5.2674999999999998E-4</v>
      </c>
      <c r="AF96" s="45">
        <v>7.3850000000000001E-4</v>
      </c>
      <c r="AG96" s="45">
        <v>7.3850000000000001E-4</v>
      </c>
      <c r="AH96" s="45">
        <v>7.3850000000000001E-4</v>
      </c>
      <c r="AI96" s="45">
        <v>7.3850000000000001E-4</v>
      </c>
      <c r="AJ96" s="45">
        <v>7.3850000000000001E-4</v>
      </c>
      <c r="AK96" s="45">
        <v>1.0690000000000001E-3</v>
      </c>
      <c r="AL96" s="45">
        <v>1.0690000000000001E-3</v>
      </c>
      <c r="AM96" s="45">
        <v>1.0690000000000001E-3</v>
      </c>
      <c r="AN96" s="45">
        <v>1.0690000000000001E-3</v>
      </c>
      <c r="AO96" s="45">
        <v>1.0690000000000001E-3</v>
      </c>
      <c r="AP96" s="45">
        <v>1.622E-3</v>
      </c>
      <c r="AQ96" s="45">
        <v>1.622E-3</v>
      </c>
      <c r="AR96" s="45">
        <v>1.622E-3</v>
      </c>
      <c r="AS96" s="45">
        <v>1.622E-3</v>
      </c>
      <c r="AT96" s="45">
        <v>1.622E-3</v>
      </c>
      <c r="AU96" s="45">
        <v>2.5685E-3</v>
      </c>
      <c r="AV96" s="45">
        <v>2.5685E-3</v>
      </c>
      <c r="AW96" s="45">
        <v>2.5685E-3</v>
      </c>
      <c r="AX96" s="45">
        <v>2.5685E-3</v>
      </c>
      <c r="AY96" s="45">
        <v>2.5685E-3</v>
      </c>
      <c r="AZ96" s="45">
        <v>4.117E-3</v>
      </c>
      <c r="BA96" s="45">
        <v>4.117E-3</v>
      </c>
      <c r="BB96" s="45">
        <v>4.117E-3</v>
      </c>
      <c r="BC96" s="45">
        <v>4.117E-3</v>
      </c>
      <c r="BD96" s="45">
        <v>4.117E-3</v>
      </c>
      <c r="BE96" s="45">
        <v>6.4475000000000001E-3</v>
      </c>
      <c r="BF96" s="45">
        <v>6.4475000000000001E-3</v>
      </c>
      <c r="BG96" s="45">
        <v>6.4475000000000001E-3</v>
      </c>
      <c r="BH96" s="45">
        <v>6.4475000000000001E-3</v>
      </c>
      <c r="BI96" s="45">
        <v>6.4475000000000001E-3</v>
      </c>
      <c r="BJ96" s="45">
        <v>9.7327500000000001E-3</v>
      </c>
      <c r="BK96" s="45">
        <v>9.7327500000000001E-3</v>
      </c>
      <c r="BL96" s="45">
        <v>9.7327500000000001E-3</v>
      </c>
      <c r="BM96" s="45">
        <v>9.7327500000000001E-3</v>
      </c>
      <c r="BN96" s="45">
        <v>9.7327500000000001E-3</v>
      </c>
      <c r="BO96" s="45">
        <v>1.5950249999999999E-2</v>
      </c>
      <c r="BP96" s="45">
        <v>1.5950249999999999E-2</v>
      </c>
      <c r="BQ96" s="45">
        <v>1.5950249999999999E-2</v>
      </c>
      <c r="BR96" s="45">
        <v>1.5950249999999999E-2</v>
      </c>
      <c r="BS96" s="45">
        <v>1.5950249999999999E-2</v>
      </c>
      <c r="BT96" s="45">
        <v>2.6643500000000001E-2</v>
      </c>
      <c r="BU96" s="45">
        <v>2.6643500000000001E-2</v>
      </c>
      <c r="BV96" s="45">
        <v>2.6643500000000001E-2</v>
      </c>
      <c r="BW96" s="45">
        <v>2.6643500000000001E-2</v>
      </c>
      <c r="BX96" s="45">
        <v>2.6643500000000001E-2</v>
      </c>
      <c r="BY96" s="45">
        <v>4.6877250000000002E-2</v>
      </c>
      <c r="BZ96" s="45">
        <v>4.6877250000000002E-2</v>
      </c>
      <c r="CA96" s="45">
        <v>4.6877250000000002E-2</v>
      </c>
      <c r="CB96" s="45">
        <v>4.6877250000000002E-2</v>
      </c>
      <c r="CC96" s="45">
        <v>4.6877250000000002E-2</v>
      </c>
      <c r="CD96" s="45">
        <v>8.3014249999999998E-2</v>
      </c>
      <c r="CE96" s="45">
        <v>8.3014249999999998E-2</v>
      </c>
      <c r="CF96" s="45">
        <v>8.3014249999999998E-2</v>
      </c>
      <c r="CG96" s="45">
        <v>8.3014249999999998E-2</v>
      </c>
      <c r="CH96" s="45">
        <v>8.3014249999999998E-2</v>
      </c>
      <c r="CI96" s="45">
        <v>0.14132575</v>
      </c>
      <c r="CJ96" s="45">
        <v>0.14132575</v>
      </c>
      <c r="CK96" s="45">
        <v>0.14132575</v>
      </c>
      <c r="CL96" s="45">
        <v>0.14132575</v>
      </c>
      <c r="CM96" s="45">
        <v>0.14132575</v>
      </c>
      <c r="CN96" s="45">
        <v>0.22859225</v>
      </c>
      <c r="CO96" s="45">
        <v>0.22859225</v>
      </c>
      <c r="CP96" s="45">
        <v>0.22859225</v>
      </c>
      <c r="CQ96" s="45">
        <v>0.22859225</v>
      </c>
      <c r="CR96" s="45">
        <v>0.22859225</v>
      </c>
      <c r="CS96" s="45">
        <v>0.34928749999999997</v>
      </c>
      <c r="CT96" s="45">
        <v>0.34928749999999997</v>
      </c>
      <c r="CU96" s="45">
        <v>0.34928749999999997</v>
      </c>
      <c r="CV96" s="45">
        <v>0.34928749999999997</v>
      </c>
      <c r="CW96" s="45">
        <v>0.34928749999999997</v>
      </c>
      <c r="CX96" s="45">
        <v>1</v>
      </c>
    </row>
    <row r="97" spans="1:102" ht="14.25" customHeight="1" x14ac:dyDescent="0.3">
      <c r="A97" s="45" t="s">
        <v>312</v>
      </c>
      <c r="B97" s="45">
        <v>1.013E-2</v>
      </c>
      <c r="C97" s="45">
        <v>2.3000000000000001E-4</v>
      </c>
      <c r="D97" s="45">
        <v>2.3000000000000001E-4</v>
      </c>
      <c r="E97" s="45">
        <v>2.3000000000000001E-4</v>
      </c>
      <c r="F97" s="45">
        <v>2.3000000000000001E-4</v>
      </c>
      <c r="G97" s="45">
        <v>2.1000000000000001E-4</v>
      </c>
      <c r="H97" s="45">
        <v>2.1000000000000001E-4</v>
      </c>
      <c r="I97" s="45">
        <v>2.1000000000000001E-4</v>
      </c>
      <c r="J97" s="45">
        <v>2.1000000000000001E-4</v>
      </c>
      <c r="K97" s="45">
        <v>2.1000000000000001E-4</v>
      </c>
      <c r="L97" s="45">
        <v>2.0000000000000001E-4</v>
      </c>
      <c r="M97" s="45">
        <v>2.0000000000000001E-4</v>
      </c>
      <c r="N97" s="45">
        <v>2.0000000000000001E-4</v>
      </c>
      <c r="O97" s="45">
        <v>2.0000000000000001E-4</v>
      </c>
      <c r="P97" s="45">
        <v>2.0000000000000001E-4</v>
      </c>
      <c r="Q97" s="45">
        <v>3.6999999999999999E-4</v>
      </c>
      <c r="R97" s="45">
        <v>3.6999999999999999E-4</v>
      </c>
      <c r="S97" s="45">
        <v>3.6999999999999999E-4</v>
      </c>
      <c r="T97" s="45">
        <v>3.6999999999999999E-4</v>
      </c>
      <c r="U97" s="45">
        <v>3.6999999999999999E-4</v>
      </c>
      <c r="V97" s="45">
        <v>4.4999999999999999E-4</v>
      </c>
      <c r="W97" s="45">
        <v>4.4999999999999999E-4</v>
      </c>
      <c r="X97" s="45">
        <v>4.4999999999999999E-4</v>
      </c>
      <c r="Y97" s="45">
        <v>4.4999999999999999E-4</v>
      </c>
      <c r="Z97" s="45">
        <v>4.4999999999999999E-4</v>
      </c>
      <c r="AA97" s="45">
        <v>5.5999999999999995E-4</v>
      </c>
      <c r="AB97" s="45">
        <v>5.5999999999999995E-4</v>
      </c>
      <c r="AC97" s="45">
        <v>5.5999999999999995E-4</v>
      </c>
      <c r="AD97" s="45">
        <v>5.5999999999999995E-4</v>
      </c>
      <c r="AE97" s="45">
        <v>5.5999999999999995E-4</v>
      </c>
      <c r="AF97" s="45">
        <v>7.6999999999999996E-4</v>
      </c>
      <c r="AG97" s="45">
        <v>7.6999999999999996E-4</v>
      </c>
      <c r="AH97" s="45">
        <v>7.6999999999999996E-4</v>
      </c>
      <c r="AI97" s="45">
        <v>7.6999999999999996E-4</v>
      </c>
      <c r="AJ97" s="45">
        <v>7.6999999999999996E-4</v>
      </c>
      <c r="AK97" s="45">
        <v>1.1000000000000001E-3</v>
      </c>
      <c r="AL97" s="45">
        <v>1.1000000000000001E-3</v>
      </c>
      <c r="AM97" s="45">
        <v>1.1000000000000001E-3</v>
      </c>
      <c r="AN97" s="45">
        <v>1.1000000000000001E-3</v>
      </c>
      <c r="AO97" s="45">
        <v>1.1000000000000001E-3</v>
      </c>
      <c r="AP97" s="45">
        <v>1.67E-3</v>
      </c>
      <c r="AQ97" s="45">
        <v>1.67E-3</v>
      </c>
      <c r="AR97" s="45">
        <v>1.67E-3</v>
      </c>
      <c r="AS97" s="45">
        <v>1.67E-3</v>
      </c>
      <c r="AT97" s="45">
        <v>1.67E-3</v>
      </c>
      <c r="AU97" s="45">
        <v>2.6099999999999999E-3</v>
      </c>
      <c r="AV97" s="45">
        <v>2.6099999999999999E-3</v>
      </c>
      <c r="AW97" s="45">
        <v>2.6099999999999999E-3</v>
      </c>
      <c r="AX97" s="45">
        <v>2.6099999999999999E-3</v>
      </c>
      <c r="AY97" s="45">
        <v>2.6099999999999999E-3</v>
      </c>
      <c r="AZ97" s="45">
        <v>4.0299999999999997E-3</v>
      </c>
      <c r="BA97" s="45">
        <v>4.0299999999999997E-3</v>
      </c>
      <c r="BB97" s="45">
        <v>4.0299999999999997E-3</v>
      </c>
      <c r="BC97" s="45">
        <v>4.0299999999999997E-3</v>
      </c>
      <c r="BD97" s="45">
        <v>4.0299999999999997E-3</v>
      </c>
      <c r="BE97" s="45">
        <v>6.1199999999999996E-3</v>
      </c>
      <c r="BF97" s="45">
        <v>6.1199999999999996E-3</v>
      </c>
      <c r="BG97" s="45">
        <v>6.1199999999999996E-3</v>
      </c>
      <c r="BH97" s="45">
        <v>6.1199999999999996E-3</v>
      </c>
      <c r="BI97" s="45">
        <v>6.1199999999999996E-3</v>
      </c>
      <c r="BJ97" s="45">
        <v>1.0030000000000001E-2</v>
      </c>
      <c r="BK97" s="45">
        <v>1.0030000000000001E-2</v>
      </c>
      <c r="BL97" s="45">
        <v>1.0030000000000001E-2</v>
      </c>
      <c r="BM97" s="45">
        <v>1.0030000000000001E-2</v>
      </c>
      <c r="BN97" s="45">
        <v>1.0030000000000001E-2</v>
      </c>
      <c r="BO97" s="45">
        <v>1.6420000000000001E-2</v>
      </c>
      <c r="BP97" s="45">
        <v>1.6420000000000001E-2</v>
      </c>
      <c r="BQ97" s="45">
        <v>1.6420000000000001E-2</v>
      </c>
      <c r="BR97" s="45">
        <v>1.6420000000000001E-2</v>
      </c>
      <c r="BS97" s="45">
        <v>1.6420000000000001E-2</v>
      </c>
      <c r="BT97" s="45">
        <v>2.869E-2</v>
      </c>
      <c r="BU97" s="45">
        <v>2.869E-2</v>
      </c>
      <c r="BV97" s="45">
        <v>2.869E-2</v>
      </c>
      <c r="BW97" s="45">
        <v>2.869E-2</v>
      </c>
      <c r="BX97" s="45">
        <v>2.869E-2</v>
      </c>
      <c r="BY97" s="45">
        <v>5.0880000000000002E-2</v>
      </c>
      <c r="BZ97" s="45">
        <v>5.0880000000000002E-2</v>
      </c>
      <c r="CA97" s="45">
        <v>5.0880000000000002E-2</v>
      </c>
      <c r="CB97" s="45">
        <v>5.0880000000000002E-2</v>
      </c>
      <c r="CC97" s="45">
        <v>5.0880000000000002E-2</v>
      </c>
      <c r="CD97" s="45">
        <v>9.2060000000000003E-2</v>
      </c>
      <c r="CE97" s="45">
        <v>9.2060000000000003E-2</v>
      </c>
      <c r="CF97" s="45">
        <v>9.2060000000000003E-2</v>
      </c>
      <c r="CG97" s="45">
        <v>9.2060000000000003E-2</v>
      </c>
      <c r="CH97" s="45">
        <v>9.2060000000000003E-2</v>
      </c>
      <c r="CI97" s="45">
        <v>0.15665000000000001</v>
      </c>
      <c r="CJ97" s="45">
        <v>0.15665000000000001</v>
      </c>
      <c r="CK97" s="45">
        <v>0.15665000000000001</v>
      </c>
      <c r="CL97" s="45">
        <v>0.15665000000000001</v>
      </c>
      <c r="CM97" s="45">
        <v>0.15665000000000001</v>
      </c>
      <c r="CN97" s="45">
        <v>0.25069000000000002</v>
      </c>
      <c r="CO97" s="45">
        <v>0.25069000000000002</v>
      </c>
      <c r="CP97" s="45">
        <v>0.25069000000000002</v>
      </c>
      <c r="CQ97" s="45">
        <v>0.25069000000000002</v>
      </c>
      <c r="CR97" s="45">
        <v>0.25069000000000002</v>
      </c>
      <c r="CS97" s="45">
        <v>0.37729000000000001</v>
      </c>
      <c r="CT97" s="45">
        <v>0.37729000000000001</v>
      </c>
      <c r="CU97" s="45">
        <v>0.37729000000000001</v>
      </c>
      <c r="CV97" s="45">
        <v>0.37729000000000001</v>
      </c>
      <c r="CW97" s="45">
        <v>0.37729000000000001</v>
      </c>
      <c r="CX97" s="45">
        <v>1</v>
      </c>
    </row>
    <row r="98" spans="1:102" ht="14.25" customHeight="1" x14ac:dyDescent="0.3">
      <c r="A98" s="45" t="s">
        <v>314</v>
      </c>
      <c r="B98" s="45">
        <v>5.9639999999999999E-2</v>
      </c>
      <c r="C98" s="45">
        <v>5.5900000000000004E-3</v>
      </c>
      <c r="D98" s="45">
        <v>5.5900000000000004E-3</v>
      </c>
      <c r="E98" s="45">
        <v>5.5900000000000004E-3</v>
      </c>
      <c r="F98" s="45">
        <v>5.5900000000000004E-3</v>
      </c>
      <c r="G98" s="45">
        <v>2.5400000000000002E-3</v>
      </c>
      <c r="H98" s="45">
        <v>2.5400000000000002E-3</v>
      </c>
      <c r="I98" s="45">
        <v>2.5400000000000002E-3</v>
      </c>
      <c r="J98" s="45">
        <v>2.5400000000000002E-3</v>
      </c>
      <c r="K98" s="45">
        <v>2.5400000000000002E-3</v>
      </c>
      <c r="L98" s="45">
        <v>2.33E-3</v>
      </c>
      <c r="M98" s="45">
        <v>2.33E-3</v>
      </c>
      <c r="N98" s="45">
        <v>2.33E-3</v>
      </c>
      <c r="O98" s="45">
        <v>2.33E-3</v>
      </c>
      <c r="P98" s="45">
        <v>2.33E-3</v>
      </c>
      <c r="Q98" s="45">
        <v>1.7799999999999999E-3</v>
      </c>
      <c r="R98" s="45">
        <v>1.7799999999999999E-3</v>
      </c>
      <c r="S98" s="45">
        <v>1.7799999999999999E-3</v>
      </c>
      <c r="T98" s="45">
        <v>1.7799999999999999E-3</v>
      </c>
      <c r="U98" s="45">
        <v>1.7799999999999999E-3</v>
      </c>
      <c r="V98" s="45">
        <v>6.1199999999999996E-3</v>
      </c>
      <c r="W98" s="45">
        <v>6.1199999999999996E-3</v>
      </c>
      <c r="X98" s="45">
        <v>6.1199999999999996E-3</v>
      </c>
      <c r="Y98" s="45">
        <v>6.1199999999999996E-3</v>
      </c>
      <c r="Z98" s="45">
        <v>6.1199999999999996E-3</v>
      </c>
      <c r="AA98" s="45">
        <v>1.5010000000000001E-2</v>
      </c>
      <c r="AB98" s="45">
        <v>1.5010000000000001E-2</v>
      </c>
      <c r="AC98" s="45">
        <v>1.5010000000000001E-2</v>
      </c>
      <c r="AD98" s="45">
        <v>1.5010000000000001E-2</v>
      </c>
      <c r="AE98" s="45">
        <v>1.5010000000000001E-2</v>
      </c>
      <c r="AF98" s="45">
        <v>2.9170000000000001E-2</v>
      </c>
      <c r="AG98" s="45">
        <v>2.9170000000000001E-2</v>
      </c>
      <c r="AH98" s="45">
        <v>2.9170000000000001E-2</v>
      </c>
      <c r="AI98" s="45">
        <v>2.9170000000000001E-2</v>
      </c>
      <c r="AJ98" s="45">
        <v>2.9170000000000001E-2</v>
      </c>
      <c r="AK98" s="45">
        <v>3.431E-2</v>
      </c>
      <c r="AL98" s="45">
        <v>3.431E-2</v>
      </c>
      <c r="AM98" s="45">
        <v>3.431E-2</v>
      </c>
      <c r="AN98" s="45">
        <v>3.431E-2</v>
      </c>
      <c r="AO98" s="45">
        <v>3.431E-2</v>
      </c>
      <c r="AP98" s="45">
        <v>2.9520000000000001E-2</v>
      </c>
      <c r="AQ98" s="45">
        <v>2.9520000000000001E-2</v>
      </c>
      <c r="AR98" s="45">
        <v>2.9520000000000001E-2</v>
      </c>
      <c r="AS98" s="45">
        <v>2.9520000000000001E-2</v>
      </c>
      <c r="AT98" s="45">
        <v>2.9520000000000001E-2</v>
      </c>
      <c r="AU98" s="45">
        <v>1.9720000000000001E-2</v>
      </c>
      <c r="AV98" s="45">
        <v>1.9720000000000001E-2</v>
      </c>
      <c r="AW98" s="45">
        <v>1.9720000000000001E-2</v>
      </c>
      <c r="AX98" s="45">
        <v>1.9720000000000001E-2</v>
      </c>
      <c r="AY98" s="45">
        <v>1.9720000000000001E-2</v>
      </c>
      <c r="AZ98" s="45">
        <v>1.635E-2</v>
      </c>
      <c r="BA98" s="45">
        <v>1.635E-2</v>
      </c>
      <c r="BB98" s="45">
        <v>1.635E-2</v>
      </c>
      <c r="BC98" s="45">
        <v>1.635E-2</v>
      </c>
      <c r="BD98" s="45">
        <v>1.635E-2</v>
      </c>
      <c r="BE98" s="45">
        <v>1.789E-2</v>
      </c>
      <c r="BF98" s="45">
        <v>1.789E-2</v>
      </c>
      <c r="BG98" s="45">
        <v>1.789E-2</v>
      </c>
      <c r="BH98" s="45">
        <v>1.789E-2</v>
      </c>
      <c r="BI98" s="45">
        <v>1.789E-2</v>
      </c>
      <c r="BJ98" s="45">
        <v>2.1839999999999998E-2</v>
      </c>
      <c r="BK98" s="45">
        <v>2.1839999999999998E-2</v>
      </c>
      <c r="BL98" s="45">
        <v>2.1839999999999998E-2</v>
      </c>
      <c r="BM98" s="45">
        <v>2.1839999999999998E-2</v>
      </c>
      <c r="BN98" s="45">
        <v>2.1839999999999998E-2</v>
      </c>
      <c r="BO98" s="45">
        <v>3.1949999999999999E-2</v>
      </c>
      <c r="BP98" s="45">
        <v>3.1949999999999999E-2</v>
      </c>
      <c r="BQ98" s="45">
        <v>3.1949999999999999E-2</v>
      </c>
      <c r="BR98" s="45">
        <v>3.1949999999999999E-2</v>
      </c>
      <c r="BS98" s="45">
        <v>3.1949999999999999E-2</v>
      </c>
      <c r="BT98" s="45">
        <v>5.0169999999999999E-2</v>
      </c>
      <c r="BU98" s="45">
        <v>5.0169999999999999E-2</v>
      </c>
      <c r="BV98" s="45">
        <v>5.0169999999999999E-2</v>
      </c>
      <c r="BW98" s="45">
        <v>5.0169999999999999E-2</v>
      </c>
      <c r="BX98" s="45">
        <v>5.0169999999999999E-2</v>
      </c>
      <c r="BY98" s="45">
        <v>8.0140000000000003E-2</v>
      </c>
      <c r="BZ98" s="45">
        <v>8.0140000000000003E-2</v>
      </c>
      <c r="CA98" s="45">
        <v>8.0140000000000003E-2</v>
      </c>
      <c r="CB98" s="45">
        <v>8.0140000000000003E-2</v>
      </c>
      <c r="CC98" s="45">
        <v>8.0140000000000003E-2</v>
      </c>
      <c r="CD98" s="45">
        <v>0.12855</v>
      </c>
      <c r="CE98" s="45">
        <v>0.12855</v>
      </c>
      <c r="CF98" s="45">
        <v>0.12855</v>
      </c>
      <c r="CG98" s="45">
        <v>0.12855</v>
      </c>
      <c r="CH98" s="45">
        <v>0.12855</v>
      </c>
      <c r="CI98" s="45">
        <v>0.19794</v>
      </c>
      <c r="CJ98" s="45">
        <v>0.19794</v>
      </c>
      <c r="CK98" s="45">
        <v>0.19794</v>
      </c>
      <c r="CL98" s="45">
        <v>0.19794</v>
      </c>
      <c r="CM98" s="45">
        <v>0.19794</v>
      </c>
      <c r="CN98" s="45">
        <v>0.29277999999999998</v>
      </c>
      <c r="CO98" s="45">
        <v>0.29277999999999998</v>
      </c>
      <c r="CP98" s="45">
        <v>0.29277999999999998</v>
      </c>
      <c r="CQ98" s="45">
        <v>0.29277999999999998</v>
      </c>
      <c r="CR98" s="45">
        <v>0.29277999999999998</v>
      </c>
      <c r="CS98" s="45">
        <v>0.41558</v>
      </c>
      <c r="CT98" s="45">
        <v>0.41558</v>
      </c>
      <c r="CU98" s="45">
        <v>0.41558</v>
      </c>
      <c r="CV98" s="45">
        <v>0.41558</v>
      </c>
      <c r="CW98" s="45">
        <v>0.41558</v>
      </c>
      <c r="CX98" s="45">
        <v>1</v>
      </c>
    </row>
    <row r="99" spans="1:102" ht="14.25" customHeight="1" x14ac:dyDescent="0.3">
      <c r="A99" s="45" t="s">
        <v>316</v>
      </c>
      <c r="B99" s="45">
        <v>7.7200000000000005E-2</v>
      </c>
      <c r="C99" s="45">
        <v>9.3299999999999998E-3</v>
      </c>
      <c r="D99" s="45">
        <v>9.3299999999999998E-3</v>
      </c>
      <c r="E99" s="45">
        <v>9.3299999999999998E-3</v>
      </c>
      <c r="F99" s="45">
        <v>9.3299999999999998E-3</v>
      </c>
      <c r="G99" s="45">
        <v>2.5400000000000002E-3</v>
      </c>
      <c r="H99" s="45">
        <v>2.5400000000000002E-3</v>
      </c>
      <c r="I99" s="45">
        <v>2.5400000000000002E-3</v>
      </c>
      <c r="J99" s="45">
        <v>2.5400000000000002E-3</v>
      </c>
      <c r="K99" s="45">
        <v>2.5400000000000002E-3</v>
      </c>
      <c r="L99" s="45">
        <v>1.82E-3</v>
      </c>
      <c r="M99" s="45">
        <v>1.82E-3</v>
      </c>
      <c r="N99" s="45">
        <v>1.82E-3</v>
      </c>
      <c r="O99" s="45">
        <v>1.82E-3</v>
      </c>
      <c r="P99" s="45">
        <v>1.82E-3</v>
      </c>
      <c r="Q99" s="45">
        <v>2.5300000000000001E-3</v>
      </c>
      <c r="R99" s="45">
        <v>2.5300000000000001E-3</v>
      </c>
      <c r="S99" s="45">
        <v>2.5300000000000001E-3</v>
      </c>
      <c r="T99" s="45">
        <v>2.5300000000000001E-3</v>
      </c>
      <c r="U99" s="45">
        <v>2.5300000000000001E-3</v>
      </c>
      <c r="V99" s="45">
        <v>3.7599999999999999E-3</v>
      </c>
      <c r="W99" s="45">
        <v>3.7599999999999999E-3</v>
      </c>
      <c r="X99" s="45">
        <v>3.7599999999999999E-3</v>
      </c>
      <c r="Y99" s="45">
        <v>3.7599999999999999E-3</v>
      </c>
      <c r="Z99" s="45">
        <v>3.7599999999999999E-3</v>
      </c>
      <c r="AA99" s="45">
        <v>5.2199999999999998E-3</v>
      </c>
      <c r="AB99" s="45">
        <v>5.2199999999999998E-3</v>
      </c>
      <c r="AC99" s="45">
        <v>5.2199999999999998E-3</v>
      </c>
      <c r="AD99" s="45">
        <v>5.2199999999999998E-3</v>
      </c>
      <c r="AE99" s="45">
        <v>5.2199999999999998E-3</v>
      </c>
      <c r="AF99" s="45">
        <v>7.9900000000000006E-3</v>
      </c>
      <c r="AG99" s="45">
        <v>7.9900000000000006E-3</v>
      </c>
      <c r="AH99" s="45">
        <v>7.9900000000000006E-3</v>
      </c>
      <c r="AI99" s="45">
        <v>7.9900000000000006E-3</v>
      </c>
      <c r="AJ99" s="45">
        <v>7.9900000000000006E-3</v>
      </c>
      <c r="AK99" s="45">
        <v>9.41E-3</v>
      </c>
      <c r="AL99" s="45">
        <v>9.41E-3</v>
      </c>
      <c r="AM99" s="45">
        <v>9.41E-3</v>
      </c>
      <c r="AN99" s="45">
        <v>9.41E-3</v>
      </c>
      <c r="AO99" s="45">
        <v>9.41E-3</v>
      </c>
      <c r="AP99" s="45">
        <v>9.7599999999999996E-3</v>
      </c>
      <c r="AQ99" s="45">
        <v>9.7599999999999996E-3</v>
      </c>
      <c r="AR99" s="45">
        <v>9.7599999999999996E-3</v>
      </c>
      <c r="AS99" s="45">
        <v>9.7599999999999996E-3</v>
      </c>
      <c r="AT99" s="45">
        <v>9.7599999999999996E-3</v>
      </c>
      <c r="AU99" s="45">
        <v>1.0869999999999999E-2</v>
      </c>
      <c r="AV99" s="45">
        <v>1.0869999999999999E-2</v>
      </c>
      <c r="AW99" s="45">
        <v>1.0869999999999999E-2</v>
      </c>
      <c r="AX99" s="45">
        <v>1.0869999999999999E-2</v>
      </c>
      <c r="AY99" s="45">
        <v>1.0869999999999999E-2</v>
      </c>
      <c r="AZ99" s="45">
        <v>1.367E-2</v>
      </c>
      <c r="BA99" s="45">
        <v>1.367E-2</v>
      </c>
      <c r="BB99" s="45">
        <v>1.367E-2</v>
      </c>
      <c r="BC99" s="45">
        <v>1.367E-2</v>
      </c>
      <c r="BD99" s="45">
        <v>1.367E-2</v>
      </c>
      <c r="BE99" s="45">
        <v>1.891E-2</v>
      </c>
      <c r="BF99" s="45">
        <v>1.891E-2</v>
      </c>
      <c r="BG99" s="45">
        <v>1.891E-2</v>
      </c>
      <c r="BH99" s="45">
        <v>1.891E-2</v>
      </c>
      <c r="BI99" s="45">
        <v>1.891E-2</v>
      </c>
      <c r="BJ99" s="45">
        <v>2.5190000000000001E-2</v>
      </c>
      <c r="BK99" s="45">
        <v>2.5190000000000001E-2</v>
      </c>
      <c r="BL99" s="45">
        <v>2.5190000000000001E-2</v>
      </c>
      <c r="BM99" s="45">
        <v>2.5190000000000001E-2</v>
      </c>
      <c r="BN99" s="45">
        <v>2.5190000000000001E-2</v>
      </c>
      <c r="BO99" s="45">
        <v>3.8460000000000001E-2</v>
      </c>
      <c r="BP99" s="45">
        <v>3.8460000000000001E-2</v>
      </c>
      <c r="BQ99" s="45">
        <v>3.8460000000000001E-2</v>
      </c>
      <c r="BR99" s="45">
        <v>3.8460000000000001E-2</v>
      </c>
      <c r="BS99" s="45">
        <v>3.8460000000000001E-2</v>
      </c>
      <c r="BT99" s="45">
        <v>6.021E-2</v>
      </c>
      <c r="BU99" s="45">
        <v>6.021E-2</v>
      </c>
      <c r="BV99" s="45">
        <v>6.021E-2</v>
      </c>
      <c r="BW99" s="45">
        <v>6.021E-2</v>
      </c>
      <c r="BX99" s="45">
        <v>6.021E-2</v>
      </c>
      <c r="BY99" s="45">
        <v>9.2649999999999996E-2</v>
      </c>
      <c r="BZ99" s="45">
        <v>9.2649999999999996E-2</v>
      </c>
      <c r="CA99" s="45">
        <v>9.2649999999999996E-2</v>
      </c>
      <c r="CB99" s="45">
        <v>9.2649999999999996E-2</v>
      </c>
      <c r="CC99" s="45">
        <v>9.2649999999999996E-2</v>
      </c>
      <c r="CD99" s="45">
        <v>0.14136000000000001</v>
      </c>
      <c r="CE99" s="45">
        <v>0.14136000000000001</v>
      </c>
      <c r="CF99" s="45">
        <v>0.14136000000000001</v>
      </c>
      <c r="CG99" s="45">
        <v>0.14136000000000001</v>
      </c>
      <c r="CH99" s="45">
        <v>0.14136000000000001</v>
      </c>
      <c r="CI99" s="45">
        <v>0.20948</v>
      </c>
      <c r="CJ99" s="45">
        <v>0.20948</v>
      </c>
      <c r="CK99" s="45">
        <v>0.20948</v>
      </c>
      <c r="CL99" s="45">
        <v>0.20948</v>
      </c>
      <c r="CM99" s="45">
        <v>0.20948</v>
      </c>
      <c r="CN99" s="45">
        <v>0.30143999999999999</v>
      </c>
      <c r="CO99" s="45">
        <v>0.30143999999999999</v>
      </c>
      <c r="CP99" s="45">
        <v>0.30143999999999999</v>
      </c>
      <c r="CQ99" s="45">
        <v>0.30143999999999999</v>
      </c>
      <c r="CR99" s="45">
        <v>0.30143999999999999</v>
      </c>
      <c r="CS99" s="45">
        <v>0.42118</v>
      </c>
      <c r="CT99" s="45">
        <v>0.42118</v>
      </c>
      <c r="CU99" s="45">
        <v>0.42118</v>
      </c>
      <c r="CV99" s="45">
        <v>0.42118</v>
      </c>
      <c r="CW99" s="45">
        <v>0.42118</v>
      </c>
      <c r="CX99" s="45">
        <v>1</v>
      </c>
    </row>
    <row r="100" spans="1:102" ht="14.25" customHeight="1" x14ac:dyDescent="0.3">
      <c r="A100" s="45" t="s">
        <v>318</v>
      </c>
      <c r="B100" s="45">
        <v>1.7049999999999999E-2</v>
      </c>
      <c r="C100" s="45">
        <v>4.2000000000000002E-4</v>
      </c>
      <c r="D100" s="45">
        <v>4.2000000000000002E-4</v>
      </c>
      <c r="E100" s="45">
        <v>4.2000000000000002E-4</v>
      </c>
      <c r="F100" s="45">
        <v>4.2000000000000002E-4</v>
      </c>
      <c r="G100" s="45">
        <v>3.3E-4</v>
      </c>
      <c r="H100" s="45">
        <v>3.3E-4</v>
      </c>
      <c r="I100" s="45">
        <v>3.3E-4</v>
      </c>
      <c r="J100" s="45">
        <v>3.3E-4</v>
      </c>
      <c r="K100" s="45">
        <v>3.3E-4</v>
      </c>
      <c r="L100" s="45">
        <v>2.9E-4</v>
      </c>
      <c r="M100" s="45">
        <v>2.9E-4</v>
      </c>
      <c r="N100" s="45">
        <v>2.9E-4</v>
      </c>
      <c r="O100" s="45">
        <v>2.9E-4</v>
      </c>
      <c r="P100" s="45">
        <v>2.9E-4</v>
      </c>
      <c r="Q100" s="45">
        <v>5.0000000000000001E-4</v>
      </c>
      <c r="R100" s="45">
        <v>5.0000000000000001E-4</v>
      </c>
      <c r="S100" s="45">
        <v>5.0000000000000001E-4</v>
      </c>
      <c r="T100" s="45">
        <v>5.0000000000000001E-4</v>
      </c>
      <c r="U100" s="45">
        <v>5.0000000000000001E-4</v>
      </c>
      <c r="V100" s="45">
        <v>5.9999999999999995E-4</v>
      </c>
      <c r="W100" s="45">
        <v>5.9999999999999995E-4</v>
      </c>
      <c r="X100" s="45">
        <v>5.9999999999999995E-4</v>
      </c>
      <c r="Y100" s="45">
        <v>5.9999999999999995E-4</v>
      </c>
      <c r="Z100" s="45">
        <v>5.9999999999999995E-4</v>
      </c>
      <c r="AA100" s="45">
        <v>6.8999999999999997E-4</v>
      </c>
      <c r="AB100" s="45">
        <v>6.8999999999999997E-4</v>
      </c>
      <c r="AC100" s="45">
        <v>6.8999999999999997E-4</v>
      </c>
      <c r="AD100" s="45">
        <v>6.8999999999999997E-4</v>
      </c>
      <c r="AE100" s="45">
        <v>6.8999999999999997E-4</v>
      </c>
      <c r="AF100" s="45">
        <v>9.2000000000000003E-4</v>
      </c>
      <c r="AG100" s="45">
        <v>9.2000000000000003E-4</v>
      </c>
      <c r="AH100" s="45">
        <v>9.2000000000000003E-4</v>
      </c>
      <c r="AI100" s="45">
        <v>9.2000000000000003E-4</v>
      </c>
      <c r="AJ100" s="45">
        <v>9.2000000000000003E-4</v>
      </c>
      <c r="AK100" s="45">
        <v>1.34E-3</v>
      </c>
      <c r="AL100" s="45">
        <v>1.34E-3</v>
      </c>
      <c r="AM100" s="45">
        <v>1.34E-3</v>
      </c>
      <c r="AN100" s="45">
        <v>1.34E-3</v>
      </c>
      <c r="AO100" s="45">
        <v>1.34E-3</v>
      </c>
      <c r="AP100" s="45">
        <v>2.0300000000000001E-3</v>
      </c>
      <c r="AQ100" s="45">
        <v>2.0300000000000001E-3</v>
      </c>
      <c r="AR100" s="45">
        <v>2.0300000000000001E-3</v>
      </c>
      <c r="AS100" s="45">
        <v>2.0300000000000001E-3</v>
      </c>
      <c r="AT100" s="45">
        <v>2.0300000000000001E-3</v>
      </c>
      <c r="AU100" s="45">
        <v>3.13E-3</v>
      </c>
      <c r="AV100" s="45">
        <v>3.13E-3</v>
      </c>
      <c r="AW100" s="45">
        <v>3.13E-3</v>
      </c>
      <c r="AX100" s="45">
        <v>3.13E-3</v>
      </c>
      <c r="AY100" s="45">
        <v>3.13E-3</v>
      </c>
      <c r="AZ100" s="45">
        <v>4.7800000000000004E-3</v>
      </c>
      <c r="BA100" s="45">
        <v>4.7800000000000004E-3</v>
      </c>
      <c r="BB100" s="45">
        <v>4.7800000000000004E-3</v>
      </c>
      <c r="BC100" s="45">
        <v>4.7800000000000004E-3</v>
      </c>
      <c r="BD100" s="45">
        <v>4.7800000000000004E-3</v>
      </c>
      <c r="BE100" s="45">
        <v>7.2500000000000004E-3</v>
      </c>
      <c r="BF100" s="45">
        <v>7.2500000000000004E-3</v>
      </c>
      <c r="BG100" s="45">
        <v>7.2500000000000004E-3</v>
      </c>
      <c r="BH100" s="45">
        <v>7.2500000000000004E-3</v>
      </c>
      <c r="BI100" s="45">
        <v>7.2500000000000004E-3</v>
      </c>
      <c r="BJ100" s="45">
        <v>1.1650000000000001E-2</v>
      </c>
      <c r="BK100" s="45">
        <v>1.1650000000000001E-2</v>
      </c>
      <c r="BL100" s="45">
        <v>1.1650000000000001E-2</v>
      </c>
      <c r="BM100" s="45">
        <v>1.1650000000000001E-2</v>
      </c>
      <c r="BN100" s="45">
        <v>1.1650000000000001E-2</v>
      </c>
      <c r="BO100" s="45">
        <v>1.9189999999999999E-2</v>
      </c>
      <c r="BP100" s="45">
        <v>1.9189999999999999E-2</v>
      </c>
      <c r="BQ100" s="45">
        <v>1.9189999999999999E-2</v>
      </c>
      <c r="BR100" s="45">
        <v>1.9189999999999999E-2</v>
      </c>
      <c r="BS100" s="45">
        <v>1.9189999999999999E-2</v>
      </c>
      <c r="BT100" s="45">
        <v>3.3419999999999998E-2</v>
      </c>
      <c r="BU100" s="45">
        <v>3.3419999999999998E-2</v>
      </c>
      <c r="BV100" s="45">
        <v>3.3419999999999998E-2</v>
      </c>
      <c r="BW100" s="45">
        <v>3.3419999999999998E-2</v>
      </c>
      <c r="BX100" s="45">
        <v>3.3419999999999998E-2</v>
      </c>
      <c r="BY100" s="45">
        <v>5.8650000000000001E-2</v>
      </c>
      <c r="BZ100" s="45">
        <v>5.8650000000000001E-2</v>
      </c>
      <c r="CA100" s="45">
        <v>5.8650000000000001E-2</v>
      </c>
      <c r="CB100" s="45">
        <v>5.8650000000000001E-2</v>
      </c>
      <c r="CC100" s="45">
        <v>5.8650000000000001E-2</v>
      </c>
      <c r="CD100" s="45">
        <v>0.10298</v>
      </c>
      <c r="CE100" s="45">
        <v>0.10298</v>
      </c>
      <c r="CF100" s="45">
        <v>0.10298</v>
      </c>
      <c r="CG100" s="45">
        <v>0.10298</v>
      </c>
      <c r="CH100" s="45">
        <v>0.10298</v>
      </c>
      <c r="CI100" s="45">
        <v>0.17061999999999999</v>
      </c>
      <c r="CJ100" s="45">
        <v>0.17061999999999999</v>
      </c>
      <c r="CK100" s="45">
        <v>0.17061999999999999</v>
      </c>
      <c r="CL100" s="45">
        <v>0.17061999999999999</v>
      </c>
      <c r="CM100" s="45">
        <v>0.17061999999999999</v>
      </c>
      <c r="CN100" s="45">
        <v>0.26669999999999999</v>
      </c>
      <c r="CO100" s="45">
        <v>0.26669999999999999</v>
      </c>
      <c r="CP100" s="45">
        <v>0.26669999999999999</v>
      </c>
      <c r="CQ100" s="45">
        <v>0.26669999999999999</v>
      </c>
      <c r="CR100" s="45">
        <v>0.26669999999999999</v>
      </c>
      <c r="CS100" s="45">
        <v>0.39334999999999998</v>
      </c>
      <c r="CT100" s="45">
        <v>0.39334999999999998</v>
      </c>
      <c r="CU100" s="45">
        <v>0.39334999999999998</v>
      </c>
      <c r="CV100" s="45">
        <v>0.39334999999999998</v>
      </c>
      <c r="CW100" s="45">
        <v>0.39334999999999998</v>
      </c>
      <c r="CX100" s="45">
        <v>1</v>
      </c>
    </row>
    <row r="101" spans="1:102" ht="14.25" customHeight="1" x14ac:dyDescent="0.3">
      <c r="A101" s="45" t="s">
        <v>320</v>
      </c>
      <c r="B101" s="45">
        <v>4.1399999999999996E-3</v>
      </c>
      <c r="C101" s="45">
        <v>2.3000000000000001E-4</v>
      </c>
      <c r="D101" s="45">
        <v>2.3000000000000001E-4</v>
      </c>
      <c r="E101" s="45">
        <v>2.3000000000000001E-4</v>
      </c>
      <c r="F101" s="45">
        <v>2.3000000000000001E-4</v>
      </c>
      <c r="G101" s="45">
        <v>1.1E-4</v>
      </c>
      <c r="H101" s="45">
        <v>1.1E-4</v>
      </c>
      <c r="I101" s="45">
        <v>1.1E-4</v>
      </c>
      <c r="J101" s="45">
        <v>1.1E-4</v>
      </c>
      <c r="K101" s="45">
        <v>1.1E-4</v>
      </c>
      <c r="L101" s="45">
        <v>1.9000000000000001E-4</v>
      </c>
      <c r="M101" s="45">
        <v>1.9000000000000001E-4</v>
      </c>
      <c r="N101" s="45">
        <v>1.9000000000000001E-4</v>
      </c>
      <c r="O101" s="45">
        <v>1.9000000000000001E-4</v>
      </c>
      <c r="P101" s="45">
        <v>1.9000000000000001E-4</v>
      </c>
      <c r="Q101" s="45">
        <v>3.3E-4</v>
      </c>
      <c r="R101" s="45">
        <v>3.3E-4</v>
      </c>
      <c r="S101" s="45">
        <v>3.3E-4</v>
      </c>
      <c r="T101" s="45">
        <v>3.3E-4</v>
      </c>
      <c r="U101" s="45">
        <v>3.3E-4</v>
      </c>
      <c r="V101" s="45">
        <v>4.0999999999999999E-4</v>
      </c>
      <c r="W101" s="45">
        <v>4.0999999999999999E-4</v>
      </c>
      <c r="X101" s="45">
        <v>4.0999999999999999E-4</v>
      </c>
      <c r="Y101" s="45">
        <v>4.0999999999999999E-4</v>
      </c>
      <c r="Z101" s="45">
        <v>4.0999999999999999E-4</v>
      </c>
      <c r="AA101" s="45">
        <v>4.4999999999999999E-4</v>
      </c>
      <c r="AB101" s="45">
        <v>4.4999999999999999E-4</v>
      </c>
      <c r="AC101" s="45">
        <v>4.4999999999999999E-4</v>
      </c>
      <c r="AD101" s="45">
        <v>4.4999999999999999E-4</v>
      </c>
      <c r="AE101" s="45">
        <v>4.4999999999999999E-4</v>
      </c>
      <c r="AF101" s="45">
        <v>8.7000000000000001E-4</v>
      </c>
      <c r="AG101" s="45">
        <v>8.7000000000000001E-4</v>
      </c>
      <c r="AH101" s="45">
        <v>8.7000000000000001E-4</v>
      </c>
      <c r="AI101" s="45">
        <v>8.7000000000000001E-4</v>
      </c>
      <c r="AJ101" s="45">
        <v>8.7000000000000001E-4</v>
      </c>
      <c r="AK101" s="45">
        <v>1.2600000000000001E-3</v>
      </c>
      <c r="AL101" s="45">
        <v>1.2600000000000001E-3</v>
      </c>
      <c r="AM101" s="45">
        <v>1.2600000000000001E-3</v>
      </c>
      <c r="AN101" s="45">
        <v>1.2600000000000001E-3</v>
      </c>
      <c r="AO101" s="45">
        <v>1.2600000000000001E-3</v>
      </c>
      <c r="AP101" s="45">
        <v>2.0999999999999999E-3</v>
      </c>
      <c r="AQ101" s="45">
        <v>2.0999999999999999E-3</v>
      </c>
      <c r="AR101" s="45">
        <v>2.0999999999999999E-3</v>
      </c>
      <c r="AS101" s="45">
        <v>2.0999999999999999E-3</v>
      </c>
      <c r="AT101" s="45">
        <v>2.0999999999999999E-3</v>
      </c>
      <c r="AU101" s="45">
        <v>3.0100000000000001E-3</v>
      </c>
      <c r="AV101" s="45">
        <v>3.0100000000000001E-3</v>
      </c>
      <c r="AW101" s="45">
        <v>3.0100000000000001E-3</v>
      </c>
      <c r="AX101" s="45">
        <v>3.0100000000000001E-3</v>
      </c>
      <c r="AY101" s="45">
        <v>3.0100000000000001E-3</v>
      </c>
      <c r="AZ101" s="45">
        <v>4.6499999999999996E-3</v>
      </c>
      <c r="BA101" s="45">
        <v>4.6499999999999996E-3</v>
      </c>
      <c r="BB101" s="45">
        <v>4.6499999999999996E-3</v>
      </c>
      <c r="BC101" s="45">
        <v>4.6499999999999996E-3</v>
      </c>
      <c r="BD101" s="45">
        <v>4.6499999999999996E-3</v>
      </c>
      <c r="BE101" s="45">
        <v>6.8700000000000002E-3</v>
      </c>
      <c r="BF101" s="45">
        <v>6.8700000000000002E-3</v>
      </c>
      <c r="BG101" s="45">
        <v>6.8700000000000002E-3</v>
      </c>
      <c r="BH101" s="45">
        <v>6.8700000000000002E-3</v>
      </c>
      <c r="BI101" s="45">
        <v>6.8700000000000002E-3</v>
      </c>
      <c r="BJ101" s="45">
        <v>1.034E-2</v>
      </c>
      <c r="BK101" s="45">
        <v>1.034E-2</v>
      </c>
      <c r="BL101" s="45">
        <v>1.034E-2</v>
      </c>
      <c r="BM101" s="45">
        <v>1.034E-2</v>
      </c>
      <c r="BN101" s="45">
        <v>1.034E-2</v>
      </c>
      <c r="BO101" s="45">
        <v>1.4250000000000001E-2</v>
      </c>
      <c r="BP101" s="45">
        <v>1.4250000000000001E-2</v>
      </c>
      <c r="BQ101" s="45">
        <v>1.4250000000000001E-2</v>
      </c>
      <c r="BR101" s="45">
        <v>1.4250000000000001E-2</v>
      </c>
      <c r="BS101" s="45">
        <v>1.4250000000000001E-2</v>
      </c>
      <c r="BT101" s="45">
        <v>2.265E-2</v>
      </c>
      <c r="BU101" s="45">
        <v>2.265E-2</v>
      </c>
      <c r="BV101" s="45">
        <v>2.265E-2</v>
      </c>
      <c r="BW101" s="45">
        <v>2.265E-2</v>
      </c>
      <c r="BX101" s="45">
        <v>2.265E-2</v>
      </c>
      <c r="BY101" s="45">
        <v>4.1169999999999998E-2</v>
      </c>
      <c r="BZ101" s="45">
        <v>4.1169999999999998E-2</v>
      </c>
      <c r="CA101" s="45">
        <v>4.1169999999999998E-2</v>
      </c>
      <c r="CB101" s="45">
        <v>4.1169999999999998E-2</v>
      </c>
      <c r="CC101" s="45">
        <v>4.1169999999999998E-2</v>
      </c>
      <c r="CD101" s="45">
        <v>7.7350000000000002E-2</v>
      </c>
      <c r="CE101" s="45">
        <v>7.7350000000000002E-2</v>
      </c>
      <c r="CF101" s="45">
        <v>7.7350000000000002E-2</v>
      </c>
      <c r="CG101" s="45">
        <v>7.7350000000000002E-2</v>
      </c>
      <c r="CH101" s="45">
        <v>7.7350000000000002E-2</v>
      </c>
      <c r="CI101" s="45">
        <v>0.13643</v>
      </c>
      <c r="CJ101" s="45">
        <v>0.13643</v>
      </c>
      <c r="CK101" s="45">
        <v>0.13643</v>
      </c>
      <c r="CL101" s="45">
        <v>0.13643</v>
      </c>
      <c r="CM101" s="45">
        <v>0.13643</v>
      </c>
      <c r="CN101" s="45">
        <v>0.22586999999999999</v>
      </c>
      <c r="CO101" s="45">
        <v>0.22586999999999999</v>
      </c>
      <c r="CP101" s="45">
        <v>0.22586999999999999</v>
      </c>
      <c r="CQ101" s="45">
        <v>0.22586999999999999</v>
      </c>
      <c r="CR101" s="45">
        <v>0.22586999999999999</v>
      </c>
      <c r="CS101" s="45">
        <v>0.35100999999999999</v>
      </c>
      <c r="CT101" s="45">
        <v>0.35100999999999999</v>
      </c>
      <c r="CU101" s="45">
        <v>0.35100999999999999</v>
      </c>
      <c r="CV101" s="45">
        <v>0.35100999999999999</v>
      </c>
      <c r="CW101" s="45">
        <v>0.35100999999999999</v>
      </c>
      <c r="CX101" s="45">
        <v>1</v>
      </c>
    </row>
    <row r="102" spans="1:102" ht="14.25" customHeight="1" x14ac:dyDescent="0.3">
      <c r="A102" s="45" t="s">
        <v>322</v>
      </c>
      <c r="B102" s="45">
        <v>1.07E-3</v>
      </c>
      <c r="C102" s="45">
        <v>2.5999999999999998E-4</v>
      </c>
      <c r="D102" s="45">
        <v>2.5999999999999998E-4</v>
      </c>
      <c r="E102" s="45">
        <v>2.5999999999999998E-4</v>
      </c>
      <c r="F102" s="45">
        <v>2.5999999999999998E-4</v>
      </c>
      <c r="G102" s="45">
        <v>6.0000000000000002E-5</v>
      </c>
      <c r="H102" s="45">
        <v>6.0000000000000002E-5</v>
      </c>
      <c r="I102" s="45">
        <v>6.0000000000000002E-5</v>
      </c>
      <c r="J102" s="45">
        <v>6.0000000000000002E-5</v>
      </c>
      <c r="K102" s="45">
        <v>6.0000000000000002E-5</v>
      </c>
      <c r="L102" s="45">
        <v>1.1E-4</v>
      </c>
      <c r="M102" s="45">
        <v>1.1E-4</v>
      </c>
      <c r="N102" s="45">
        <v>1.1E-4</v>
      </c>
      <c r="O102" s="45">
        <v>1.1E-4</v>
      </c>
      <c r="P102" s="45">
        <v>1.1E-4</v>
      </c>
      <c r="Q102" s="45">
        <v>2.5000000000000001E-4</v>
      </c>
      <c r="R102" s="45">
        <v>2.5000000000000001E-4</v>
      </c>
      <c r="S102" s="45">
        <v>2.5000000000000001E-4</v>
      </c>
      <c r="T102" s="45">
        <v>2.5000000000000001E-4</v>
      </c>
      <c r="U102" s="45">
        <v>2.5000000000000001E-4</v>
      </c>
      <c r="V102" s="45">
        <v>3.2000000000000003E-4</v>
      </c>
      <c r="W102" s="45">
        <v>3.2000000000000003E-4</v>
      </c>
      <c r="X102" s="45">
        <v>3.2000000000000003E-4</v>
      </c>
      <c r="Y102" s="45">
        <v>3.2000000000000003E-4</v>
      </c>
      <c r="Z102" s="45">
        <v>3.2000000000000003E-4</v>
      </c>
      <c r="AA102" s="45">
        <v>3.6000000000000002E-4</v>
      </c>
      <c r="AB102" s="45">
        <v>3.6000000000000002E-4</v>
      </c>
      <c r="AC102" s="45">
        <v>3.6000000000000002E-4</v>
      </c>
      <c r="AD102" s="45">
        <v>3.6000000000000002E-4</v>
      </c>
      <c r="AE102" s="45">
        <v>3.6000000000000002E-4</v>
      </c>
      <c r="AF102" s="45">
        <v>3.1E-4</v>
      </c>
      <c r="AG102" s="45">
        <v>3.1E-4</v>
      </c>
      <c r="AH102" s="45">
        <v>3.1E-4</v>
      </c>
      <c r="AI102" s="45">
        <v>3.1E-4</v>
      </c>
      <c r="AJ102" s="45">
        <v>3.1E-4</v>
      </c>
      <c r="AK102" s="45">
        <v>6.2E-4</v>
      </c>
      <c r="AL102" s="45">
        <v>6.2E-4</v>
      </c>
      <c r="AM102" s="45">
        <v>6.2E-4</v>
      </c>
      <c r="AN102" s="45">
        <v>6.2E-4</v>
      </c>
      <c r="AO102" s="45">
        <v>6.2E-4</v>
      </c>
      <c r="AP102" s="45">
        <v>6.4999999999999997E-4</v>
      </c>
      <c r="AQ102" s="45">
        <v>6.4999999999999997E-4</v>
      </c>
      <c r="AR102" s="45">
        <v>6.4999999999999997E-4</v>
      </c>
      <c r="AS102" s="45">
        <v>6.4999999999999997E-4</v>
      </c>
      <c r="AT102" s="45">
        <v>6.4999999999999997E-4</v>
      </c>
      <c r="AU102" s="45">
        <v>1.66E-3</v>
      </c>
      <c r="AV102" s="45">
        <v>1.66E-3</v>
      </c>
      <c r="AW102" s="45">
        <v>1.66E-3</v>
      </c>
      <c r="AX102" s="45">
        <v>1.66E-3</v>
      </c>
      <c r="AY102" s="45">
        <v>1.66E-3</v>
      </c>
      <c r="AZ102" s="45">
        <v>3.0699999999999998E-3</v>
      </c>
      <c r="BA102" s="45">
        <v>3.0699999999999998E-3</v>
      </c>
      <c r="BB102" s="45">
        <v>3.0699999999999998E-3</v>
      </c>
      <c r="BC102" s="45">
        <v>3.0699999999999998E-3</v>
      </c>
      <c r="BD102" s="45">
        <v>3.0699999999999998E-3</v>
      </c>
      <c r="BE102" s="45">
        <v>4.4099999999999999E-3</v>
      </c>
      <c r="BF102" s="45">
        <v>4.4099999999999999E-3</v>
      </c>
      <c r="BG102" s="45">
        <v>4.4099999999999999E-3</v>
      </c>
      <c r="BH102" s="45">
        <v>4.4099999999999999E-3</v>
      </c>
      <c r="BI102" s="45">
        <v>4.4099999999999999E-3</v>
      </c>
      <c r="BJ102" s="45">
        <v>6.7299999999999999E-3</v>
      </c>
      <c r="BK102" s="45">
        <v>6.7299999999999999E-3</v>
      </c>
      <c r="BL102" s="45">
        <v>6.7299999999999999E-3</v>
      </c>
      <c r="BM102" s="45">
        <v>6.7299999999999999E-3</v>
      </c>
      <c r="BN102" s="45">
        <v>6.7299999999999999E-3</v>
      </c>
      <c r="BO102" s="45">
        <v>1.01E-2</v>
      </c>
      <c r="BP102" s="45">
        <v>1.01E-2</v>
      </c>
      <c r="BQ102" s="45">
        <v>1.01E-2</v>
      </c>
      <c r="BR102" s="45">
        <v>1.01E-2</v>
      </c>
      <c r="BS102" s="45">
        <v>1.01E-2</v>
      </c>
      <c r="BT102" s="45">
        <v>1.498E-2</v>
      </c>
      <c r="BU102" s="45">
        <v>1.498E-2</v>
      </c>
      <c r="BV102" s="45">
        <v>1.498E-2</v>
      </c>
      <c r="BW102" s="45">
        <v>1.498E-2</v>
      </c>
      <c r="BX102" s="45">
        <v>1.498E-2</v>
      </c>
      <c r="BY102" s="45">
        <v>2.9770000000000001E-2</v>
      </c>
      <c r="BZ102" s="45">
        <v>2.9770000000000001E-2</v>
      </c>
      <c r="CA102" s="45">
        <v>2.9770000000000001E-2</v>
      </c>
      <c r="CB102" s="45">
        <v>2.9770000000000001E-2</v>
      </c>
      <c r="CC102" s="45">
        <v>2.9770000000000001E-2</v>
      </c>
      <c r="CD102" s="45">
        <v>5.2630000000000003E-2</v>
      </c>
      <c r="CE102" s="45">
        <v>5.2630000000000003E-2</v>
      </c>
      <c r="CF102" s="45">
        <v>5.2630000000000003E-2</v>
      </c>
      <c r="CG102" s="45">
        <v>5.2630000000000003E-2</v>
      </c>
      <c r="CH102" s="45">
        <v>5.2630000000000003E-2</v>
      </c>
      <c r="CI102" s="45">
        <v>9.1359999999999997E-2</v>
      </c>
      <c r="CJ102" s="45">
        <v>9.1359999999999997E-2</v>
      </c>
      <c r="CK102" s="45">
        <v>9.1359999999999997E-2</v>
      </c>
      <c r="CL102" s="45">
        <v>9.1359999999999997E-2</v>
      </c>
      <c r="CM102" s="45">
        <v>9.1359999999999997E-2</v>
      </c>
      <c r="CN102" s="45">
        <v>0.15568000000000001</v>
      </c>
      <c r="CO102" s="45">
        <v>0.15568000000000001</v>
      </c>
      <c r="CP102" s="45">
        <v>0.15568000000000001</v>
      </c>
      <c r="CQ102" s="45">
        <v>0.15568000000000001</v>
      </c>
      <c r="CR102" s="45">
        <v>0.15568000000000001</v>
      </c>
      <c r="CS102" s="45">
        <v>0.26045000000000001</v>
      </c>
      <c r="CT102" s="45">
        <v>0.26045000000000001</v>
      </c>
      <c r="CU102" s="45">
        <v>0.26045000000000001</v>
      </c>
      <c r="CV102" s="45">
        <v>0.26045000000000001</v>
      </c>
      <c r="CW102" s="45">
        <v>0.26045000000000001</v>
      </c>
      <c r="CX102" s="45">
        <v>1</v>
      </c>
    </row>
    <row r="103" spans="1:102" ht="14.25" customHeight="1" x14ac:dyDescent="0.3">
      <c r="A103" s="45" t="s">
        <v>324</v>
      </c>
      <c r="B103" s="45">
        <v>9.7912499999999996E-3</v>
      </c>
      <c r="C103" s="45">
        <v>3.5649999999999999E-4</v>
      </c>
      <c r="D103" s="45">
        <v>3.5649999999999999E-4</v>
      </c>
      <c r="E103" s="45">
        <v>3.5649999999999999E-4</v>
      </c>
      <c r="F103" s="45">
        <v>3.5649999999999999E-4</v>
      </c>
      <c r="G103" s="45">
        <v>1.7899999999999999E-4</v>
      </c>
      <c r="H103" s="45">
        <v>1.7899999999999999E-4</v>
      </c>
      <c r="I103" s="45">
        <v>1.7899999999999999E-4</v>
      </c>
      <c r="J103" s="45">
        <v>1.7899999999999999E-4</v>
      </c>
      <c r="K103" s="45">
        <v>1.7899999999999999E-4</v>
      </c>
      <c r="L103" s="45">
        <v>1.8075E-4</v>
      </c>
      <c r="M103" s="45">
        <v>1.8075E-4</v>
      </c>
      <c r="N103" s="45">
        <v>1.8075E-4</v>
      </c>
      <c r="O103" s="45">
        <v>1.8075E-4</v>
      </c>
      <c r="P103" s="45">
        <v>1.8075E-4</v>
      </c>
      <c r="Q103" s="45">
        <v>3.0775000000000003E-4</v>
      </c>
      <c r="R103" s="45">
        <v>3.0775000000000003E-4</v>
      </c>
      <c r="S103" s="45">
        <v>3.0775000000000003E-4</v>
      </c>
      <c r="T103" s="45">
        <v>3.0775000000000003E-4</v>
      </c>
      <c r="U103" s="45">
        <v>3.0775000000000003E-4</v>
      </c>
      <c r="V103" s="45">
        <v>4.2025E-4</v>
      </c>
      <c r="W103" s="45">
        <v>4.2025E-4</v>
      </c>
      <c r="X103" s="45">
        <v>4.2025E-4</v>
      </c>
      <c r="Y103" s="45">
        <v>4.2025E-4</v>
      </c>
      <c r="Z103" s="45">
        <v>4.2025E-4</v>
      </c>
      <c r="AA103" s="45">
        <v>5.2674999999999998E-4</v>
      </c>
      <c r="AB103" s="45">
        <v>5.2674999999999998E-4</v>
      </c>
      <c r="AC103" s="45">
        <v>5.2674999999999998E-4</v>
      </c>
      <c r="AD103" s="45">
        <v>5.2674999999999998E-4</v>
      </c>
      <c r="AE103" s="45">
        <v>5.2674999999999998E-4</v>
      </c>
      <c r="AF103" s="45">
        <v>7.3850000000000001E-4</v>
      </c>
      <c r="AG103" s="45">
        <v>7.3850000000000001E-4</v>
      </c>
      <c r="AH103" s="45">
        <v>7.3850000000000001E-4</v>
      </c>
      <c r="AI103" s="45">
        <v>7.3850000000000001E-4</v>
      </c>
      <c r="AJ103" s="45">
        <v>7.3850000000000001E-4</v>
      </c>
      <c r="AK103" s="45">
        <v>1.0690000000000001E-3</v>
      </c>
      <c r="AL103" s="45">
        <v>1.0690000000000001E-3</v>
      </c>
      <c r="AM103" s="45">
        <v>1.0690000000000001E-3</v>
      </c>
      <c r="AN103" s="45">
        <v>1.0690000000000001E-3</v>
      </c>
      <c r="AO103" s="45">
        <v>1.0690000000000001E-3</v>
      </c>
      <c r="AP103" s="45">
        <v>1.622E-3</v>
      </c>
      <c r="AQ103" s="45">
        <v>1.622E-3</v>
      </c>
      <c r="AR103" s="45">
        <v>1.622E-3</v>
      </c>
      <c r="AS103" s="45">
        <v>1.622E-3</v>
      </c>
      <c r="AT103" s="45">
        <v>1.622E-3</v>
      </c>
      <c r="AU103" s="45">
        <v>2.5685E-3</v>
      </c>
      <c r="AV103" s="45">
        <v>2.5685E-3</v>
      </c>
      <c r="AW103" s="45">
        <v>2.5685E-3</v>
      </c>
      <c r="AX103" s="45">
        <v>2.5685E-3</v>
      </c>
      <c r="AY103" s="45">
        <v>2.5685E-3</v>
      </c>
      <c r="AZ103" s="45">
        <v>4.117E-3</v>
      </c>
      <c r="BA103" s="45">
        <v>4.117E-3</v>
      </c>
      <c r="BB103" s="45">
        <v>4.117E-3</v>
      </c>
      <c r="BC103" s="45">
        <v>4.117E-3</v>
      </c>
      <c r="BD103" s="45">
        <v>4.117E-3</v>
      </c>
      <c r="BE103" s="45">
        <v>6.4475000000000001E-3</v>
      </c>
      <c r="BF103" s="45">
        <v>6.4475000000000001E-3</v>
      </c>
      <c r="BG103" s="45">
        <v>6.4475000000000001E-3</v>
      </c>
      <c r="BH103" s="45">
        <v>6.4475000000000001E-3</v>
      </c>
      <c r="BI103" s="45">
        <v>6.4475000000000001E-3</v>
      </c>
      <c r="BJ103" s="45">
        <v>9.7327500000000001E-3</v>
      </c>
      <c r="BK103" s="45">
        <v>9.7327500000000001E-3</v>
      </c>
      <c r="BL103" s="45">
        <v>9.7327500000000001E-3</v>
      </c>
      <c r="BM103" s="45">
        <v>9.7327500000000001E-3</v>
      </c>
      <c r="BN103" s="45">
        <v>9.7327500000000001E-3</v>
      </c>
      <c r="BO103" s="45">
        <v>1.5950249999999999E-2</v>
      </c>
      <c r="BP103" s="45">
        <v>1.5950249999999999E-2</v>
      </c>
      <c r="BQ103" s="45">
        <v>1.5950249999999999E-2</v>
      </c>
      <c r="BR103" s="45">
        <v>1.5950249999999999E-2</v>
      </c>
      <c r="BS103" s="45">
        <v>1.5950249999999999E-2</v>
      </c>
      <c r="BT103" s="45">
        <v>2.6643500000000001E-2</v>
      </c>
      <c r="BU103" s="45">
        <v>2.6643500000000001E-2</v>
      </c>
      <c r="BV103" s="45">
        <v>2.6643500000000001E-2</v>
      </c>
      <c r="BW103" s="45">
        <v>2.6643500000000001E-2</v>
      </c>
      <c r="BX103" s="45">
        <v>2.6643500000000001E-2</v>
      </c>
      <c r="BY103" s="45">
        <v>4.6877250000000002E-2</v>
      </c>
      <c r="BZ103" s="45">
        <v>4.6877250000000002E-2</v>
      </c>
      <c r="CA103" s="45">
        <v>4.6877250000000002E-2</v>
      </c>
      <c r="CB103" s="45">
        <v>4.6877250000000002E-2</v>
      </c>
      <c r="CC103" s="45">
        <v>4.6877250000000002E-2</v>
      </c>
      <c r="CD103" s="45">
        <v>8.3014249999999998E-2</v>
      </c>
      <c r="CE103" s="45">
        <v>8.3014249999999998E-2</v>
      </c>
      <c r="CF103" s="45">
        <v>8.3014249999999998E-2</v>
      </c>
      <c r="CG103" s="45">
        <v>8.3014249999999998E-2</v>
      </c>
      <c r="CH103" s="45">
        <v>8.3014249999999998E-2</v>
      </c>
      <c r="CI103" s="45">
        <v>0.14132575</v>
      </c>
      <c r="CJ103" s="45">
        <v>0.14132575</v>
      </c>
      <c r="CK103" s="45">
        <v>0.14132575</v>
      </c>
      <c r="CL103" s="45">
        <v>0.14132575</v>
      </c>
      <c r="CM103" s="45">
        <v>0.14132575</v>
      </c>
      <c r="CN103" s="45">
        <v>0.22859225</v>
      </c>
      <c r="CO103" s="45">
        <v>0.22859225</v>
      </c>
      <c r="CP103" s="45">
        <v>0.22859225</v>
      </c>
      <c r="CQ103" s="45">
        <v>0.22859225</v>
      </c>
      <c r="CR103" s="45">
        <v>0.22859225</v>
      </c>
      <c r="CS103" s="45">
        <v>0.34928749999999997</v>
      </c>
      <c r="CT103" s="45">
        <v>0.34928749999999997</v>
      </c>
      <c r="CU103" s="45">
        <v>0.34928749999999997</v>
      </c>
      <c r="CV103" s="45">
        <v>0.34928749999999997</v>
      </c>
      <c r="CW103" s="45">
        <v>0.34928749999999997</v>
      </c>
      <c r="CX103" s="45">
        <v>1</v>
      </c>
    </row>
    <row r="104" spans="1:102" ht="14.25" customHeight="1" x14ac:dyDescent="0.3">
      <c r="A104" s="45" t="s">
        <v>326</v>
      </c>
      <c r="B104" s="45">
        <v>3.8519999999999999E-2</v>
      </c>
      <c r="C104" s="45">
        <v>4.6800000000000001E-3</v>
      </c>
      <c r="D104" s="45">
        <v>4.6800000000000001E-3</v>
      </c>
      <c r="E104" s="45">
        <v>4.6800000000000001E-3</v>
      </c>
      <c r="F104" s="45">
        <v>4.6800000000000001E-3</v>
      </c>
      <c r="G104" s="45">
        <v>1.1299999999999999E-3</v>
      </c>
      <c r="H104" s="45">
        <v>1.1299999999999999E-3</v>
      </c>
      <c r="I104" s="45">
        <v>1.1299999999999999E-3</v>
      </c>
      <c r="J104" s="45">
        <v>1.1299999999999999E-3</v>
      </c>
      <c r="K104" s="45">
        <v>1.1299999999999999E-3</v>
      </c>
      <c r="L104" s="45">
        <v>8.1999999999999998E-4</v>
      </c>
      <c r="M104" s="45">
        <v>8.1999999999999998E-4</v>
      </c>
      <c r="N104" s="45">
        <v>8.1999999999999998E-4</v>
      </c>
      <c r="O104" s="45">
        <v>8.1999999999999998E-4</v>
      </c>
      <c r="P104" s="45">
        <v>8.1999999999999998E-4</v>
      </c>
      <c r="Q104" s="45">
        <v>1.34E-3</v>
      </c>
      <c r="R104" s="45">
        <v>1.34E-3</v>
      </c>
      <c r="S104" s="45">
        <v>1.34E-3</v>
      </c>
      <c r="T104" s="45">
        <v>1.34E-3</v>
      </c>
      <c r="U104" s="45">
        <v>1.34E-3</v>
      </c>
      <c r="V104" s="45">
        <v>1.7799999999999999E-3</v>
      </c>
      <c r="W104" s="45">
        <v>1.7799999999999999E-3</v>
      </c>
      <c r="X104" s="45">
        <v>1.7799999999999999E-3</v>
      </c>
      <c r="Y104" s="45">
        <v>1.7799999999999999E-3</v>
      </c>
      <c r="Z104" s="45">
        <v>1.7799999999999999E-3</v>
      </c>
      <c r="AA104" s="45">
        <v>2.0899999999999998E-3</v>
      </c>
      <c r="AB104" s="45">
        <v>2.0899999999999998E-3</v>
      </c>
      <c r="AC104" s="45">
        <v>2.0899999999999998E-3</v>
      </c>
      <c r="AD104" s="45">
        <v>2.0899999999999998E-3</v>
      </c>
      <c r="AE104" s="45">
        <v>2.0899999999999998E-3</v>
      </c>
      <c r="AF104" s="45">
        <v>2.5699999999999998E-3</v>
      </c>
      <c r="AG104" s="45">
        <v>2.5699999999999998E-3</v>
      </c>
      <c r="AH104" s="45">
        <v>2.5699999999999998E-3</v>
      </c>
      <c r="AI104" s="45">
        <v>2.5699999999999998E-3</v>
      </c>
      <c r="AJ104" s="45">
        <v>2.5699999999999998E-3</v>
      </c>
      <c r="AK104" s="45">
        <v>3.3800000000000002E-3</v>
      </c>
      <c r="AL104" s="45">
        <v>3.3800000000000002E-3</v>
      </c>
      <c r="AM104" s="45">
        <v>3.3800000000000002E-3</v>
      </c>
      <c r="AN104" s="45">
        <v>3.3800000000000002E-3</v>
      </c>
      <c r="AO104" s="45">
        <v>3.3800000000000002E-3</v>
      </c>
      <c r="AP104" s="45">
        <v>4.5700000000000003E-3</v>
      </c>
      <c r="AQ104" s="45">
        <v>4.5700000000000003E-3</v>
      </c>
      <c r="AR104" s="45">
        <v>4.5700000000000003E-3</v>
      </c>
      <c r="AS104" s="45">
        <v>4.5700000000000003E-3</v>
      </c>
      <c r="AT104" s="45">
        <v>4.5700000000000003E-3</v>
      </c>
      <c r="AU104" s="45">
        <v>6.3200000000000001E-3</v>
      </c>
      <c r="AV104" s="45">
        <v>6.3200000000000001E-3</v>
      </c>
      <c r="AW104" s="45">
        <v>6.3200000000000001E-3</v>
      </c>
      <c r="AX104" s="45">
        <v>6.3200000000000001E-3</v>
      </c>
      <c r="AY104" s="45">
        <v>6.3200000000000001E-3</v>
      </c>
      <c r="AZ104" s="45">
        <v>9.0100000000000006E-3</v>
      </c>
      <c r="BA104" s="45">
        <v>9.0100000000000006E-3</v>
      </c>
      <c r="BB104" s="45">
        <v>9.0100000000000006E-3</v>
      </c>
      <c r="BC104" s="45">
        <v>9.0100000000000006E-3</v>
      </c>
      <c r="BD104" s="45">
        <v>9.0100000000000006E-3</v>
      </c>
      <c r="BE104" s="45">
        <v>1.315E-2</v>
      </c>
      <c r="BF104" s="45">
        <v>1.315E-2</v>
      </c>
      <c r="BG104" s="45">
        <v>1.315E-2</v>
      </c>
      <c r="BH104" s="45">
        <v>1.315E-2</v>
      </c>
      <c r="BI104" s="45">
        <v>1.315E-2</v>
      </c>
      <c r="BJ104" s="45">
        <v>1.9230000000000001E-2</v>
      </c>
      <c r="BK104" s="45">
        <v>1.9230000000000001E-2</v>
      </c>
      <c r="BL104" s="45">
        <v>1.9230000000000001E-2</v>
      </c>
      <c r="BM104" s="45">
        <v>1.9230000000000001E-2</v>
      </c>
      <c r="BN104" s="45">
        <v>1.9230000000000001E-2</v>
      </c>
      <c r="BO104" s="45">
        <v>3.0429999999999999E-2</v>
      </c>
      <c r="BP104" s="45">
        <v>3.0429999999999999E-2</v>
      </c>
      <c r="BQ104" s="45">
        <v>3.0429999999999999E-2</v>
      </c>
      <c r="BR104" s="45">
        <v>3.0429999999999999E-2</v>
      </c>
      <c r="BS104" s="45">
        <v>3.0429999999999999E-2</v>
      </c>
      <c r="BT104" s="45">
        <v>4.9799999999999997E-2</v>
      </c>
      <c r="BU104" s="45">
        <v>4.9799999999999997E-2</v>
      </c>
      <c r="BV104" s="45">
        <v>4.9799999999999997E-2</v>
      </c>
      <c r="BW104" s="45">
        <v>4.9799999999999997E-2</v>
      </c>
      <c r="BX104" s="45">
        <v>4.9799999999999997E-2</v>
      </c>
      <c r="BY104" s="45">
        <v>8.0699999999999994E-2</v>
      </c>
      <c r="BZ104" s="45">
        <v>8.0699999999999994E-2</v>
      </c>
      <c r="CA104" s="45">
        <v>8.0699999999999994E-2</v>
      </c>
      <c r="CB104" s="45">
        <v>8.0699999999999994E-2</v>
      </c>
      <c r="CC104" s="45">
        <v>8.0699999999999994E-2</v>
      </c>
      <c r="CD104" s="45">
        <v>0.12889</v>
      </c>
      <c r="CE104" s="45">
        <v>0.12889</v>
      </c>
      <c r="CF104" s="45">
        <v>0.12889</v>
      </c>
      <c r="CG104" s="45">
        <v>0.12889</v>
      </c>
      <c r="CH104" s="45">
        <v>0.12889</v>
      </c>
      <c r="CI104" s="45">
        <v>0.19789999999999999</v>
      </c>
      <c r="CJ104" s="45">
        <v>0.19789999999999999</v>
      </c>
      <c r="CK104" s="45">
        <v>0.19789999999999999</v>
      </c>
      <c r="CL104" s="45">
        <v>0.19789999999999999</v>
      </c>
      <c r="CM104" s="45">
        <v>0.19789999999999999</v>
      </c>
      <c r="CN104" s="45">
        <v>0.29208000000000001</v>
      </c>
      <c r="CO104" s="45">
        <v>0.29208000000000001</v>
      </c>
      <c r="CP104" s="45">
        <v>0.29208000000000001</v>
      </c>
      <c r="CQ104" s="45">
        <v>0.29208000000000001</v>
      </c>
      <c r="CR104" s="45">
        <v>0.29208000000000001</v>
      </c>
      <c r="CS104" s="45">
        <v>0.41437000000000002</v>
      </c>
      <c r="CT104" s="45">
        <v>0.41437000000000002</v>
      </c>
      <c r="CU104" s="45">
        <v>0.41437000000000002</v>
      </c>
      <c r="CV104" s="45">
        <v>0.41437000000000002</v>
      </c>
      <c r="CW104" s="45">
        <v>0.41437000000000002</v>
      </c>
      <c r="CX104" s="45">
        <v>1</v>
      </c>
    </row>
    <row r="105" spans="1:102" ht="14.25" customHeight="1" x14ac:dyDescent="0.3">
      <c r="A105" s="45" t="s">
        <v>328</v>
      </c>
      <c r="B105" s="45">
        <v>6.8559999999999996E-2</v>
      </c>
      <c r="C105" s="45">
        <v>1.0619999999999999E-2</v>
      </c>
      <c r="D105" s="45">
        <v>1.0619999999999999E-2</v>
      </c>
      <c r="E105" s="45">
        <v>1.0619999999999999E-2</v>
      </c>
      <c r="F105" s="45">
        <v>1.0619999999999999E-2</v>
      </c>
      <c r="G105" s="45">
        <v>3.0599999999999998E-3</v>
      </c>
      <c r="H105" s="45">
        <v>3.0599999999999998E-3</v>
      </c>
      <c r="I105" s="45">
        <v>3.0599999999999998E-3</v>
      </c>
      <c r="J105" s="45">
        <v>3.0599999999999998E-3</v>
      </c>
      <c r="K105" s="45">
        <v>3.0599999999999998E-3</v>
      </c>
      <c r="L105" s="45">
        <v>2.81E-3</v>
      </c>
      <c r="M105" s="45">
        <v>2.81E-3</v>
      </c>
      <c r="N105" s="45">
        <v>2.81E-3</v>
      </c>
      <c r="O105" s="45">
        <v>2.81E-3</v>
      </c>
      <c r="P105" s="45">
        <v>2.81E-3</v>
      </c>
      <c r="Q105" s="45">
        <v>3.2699999999999999E-3</v>
      </c>
      <c r="R105" s="45">
        <v>3.2699999999999999E-3</v>
      </c>
      <c r="S105" s="45">
        <v>3.2699999999999999E-3</v>
      </c>
      <c r="T105" s="45">
        <v>3.2699999999999999E-3</v>
      </c>
      <c r="U105" s="45">
        <v>3.2699999999999999E-3</v>
      </c>
      <c r="V105" s="45">
        <v>6.1700000000000001E-3</v>
      </c>
      <c r="W105" s="45">
        <v>6.1700000000000001E-3</v>
      </c>
      <c r="X105" s="45">
        <v>6.1700000000000001E-3</v>
      </c>
      <c r="Y105" s="45">
        <v>6.1700000000000001E-3</v>
      </c>
      <c r="Z105" s="45">
        <v>6.1700000000000001E-3</v>
      </c>
      <c r="AA105" s="45">
        <v>1.0290000000000001E-2</v>
      </c>
      <c r="AB105" s="45">
        <v>1.0290000000000001E-2</v>
      </c>
      <c r="AC105" s="45">
        <v>1.0290000000000001E-2</v>
      </c>
      <c r="AD105" s="45">
        <v>1.0290000000000001E-2</v>
      </c>
      <c r="AE105" s="45">
        <v>1.0290000000000001E-2</v>
      </c>
      <c r="AF105" s="45">
        <v>1.5800000000000002E-2</v>
      </c>
      <c r="AG105" s="45">
        <v>1.5800000000000002E-2</v>
      </c>
      <c r="AH105" s="45">
        <v>1.5800000000000002E-2</v>
      </c>
      <c r="AI105" s="45">
        <v>1.5800000000000002E-2</v>
      </c>
      <c r="AJ105" s="45">
        <v>1.5800000000000002E-2</v>
      </c>
      <c r="AK105" s="45">
        <v>2.0480000000000002E-2</v>
      </c>
      <c r="AL105" s="45">
        <v>2.0480000000000002E-2</v>
      </c>
      <c r="AM105" s="45">
        <v>2.0480000000000002E-2</v>
      </c>
      <c r="AN105" s="45">
        <v>2.0480000000000002E-2</v>
      </c>
      <c r="AO105" s="45">
        <v>2.0480000000000002E-2</v>
      </c>
      <c r="AP105" s="45">
        <v>1.934E-2</v>
      </c>
      <c r="AQ105" s="45">
        <v>1.934E-2</v>
      </c>
      <c r="AR105" s="45">
        <v>1.934E-2</v>
      </c>
      <c r="AS105" s="45">
        <v>1.934E-2</v>
      </c>
      <c r="AT105" s="45">
        <v>1.934E-2</v>
      </c>
      <c r="AU105" s="45">
        <v>1.8329999999999999E-2</v>
      </c>
      <c r="AV105" s="45">
        <v>1.8329999999999999E-2</v>
      </c>
      <c r="AW105" s="45">
        <v>1.8329999999999999E-2</v>
      </c>
      <c r="AX105" s="45">
        <v>1.8329999999999999E-2</v>
      </c>
      <c r="AY105" s="45">
        <v>1.8329999999999999E-2</v>
      </c>
      <c r="AZ105" s="45">
        <v>1.967E-2</v>
      </c>
      <c r="BA105" s="45">
        <v>1.967E-2</v>
      </c>
      <c r="BB105" s="45">
        <v>1.967E-2</v>
      </c>
      <c r="BC105" s="45">
        <v>1.967E-2</v>
      </c>
      <c r="BD105" s="45">
        <v>1.967E-2</v>
      </c>
      <c r="BE105" s="45">
        <v>2.3630000000000002E-2</v>
      </c>
      <c r="BF105" s="45">
        <v>2.3630000000000002E-2</v>
      </c>
      <c r="BG105" s="45">
        <v>2.3630000000000002E-2</v>
      </c>
      <c r="BH105" s="45">
        <v>2.3630000000000002E-2</v>
      </c>
      <c r="BI105" s="45">
        <v>2.3630000000000002E-2</v>
      </c>
      <c r="BJ105" s="45">
        <v>2.9219999999999999E-2</v>
      </c>
      <c r="BK105" s="45">
        <v>2.9219999999999999E-2</v>
      </c>
      <c r="BL105" s="45">
        <v>2.9219999999999999E-2</v>
      </c>
      <c r="BM105" s="45">
        <v>2.9219999999999999E-2</v>
      </c>
      <c r="BN105" s="45">
        <v>2.9219999999999999E-2</v>
      </c>
      <c r="BO105" s="45">
        <v>4.1430000000000002E-2</v>
      </c>
      <c r="BP105" s="45">
        <v>4.1430000000000002E-2</v>
      </c>
      <c r="BQ105" s="45">
        <v>4.1430000000000002E-2</v>
      </c>
      <c r="BR105" s="45">
        <v>4.1430000000000002E-2</v>
      </c>
      <c r="BS105" s="45">
        <v>4.1430000000000002E-2</v>
      </c>
      <c r="BT105" s="45">
        <v>6.1940000000000002E-2</v>
      </c>
      <c r="BU105" s="45">
        <v>6.1940000000000002E-2</v>
      </c>
      <c r="BV105" s="45">
        <v>6.1940000000000002E-2</v>
      </c>
      <c r="BW105" s="45">
        <v>6.1940000000000002E-2</v>
      </c>
      <c r="BX105" s="45">
        <v>6.1940000000000002E-2</v>
      </c>
      <c r="BY105" s="45">
        <v>9.2670000000000002E-2</v>
      </c>
      <c r="BZ105" s="45">
        <v>9.2670000000000002E-2</v>
      </c>
      <c r="CA105" s="45">
        <v>9.2670000000000002E-2</v>
      </c>
      <c r="CB105" s="45">
        <v>9.2670000000000002E-2</v>
      </c>
      <c r="CC105" s="45">
        <v>9.2670000000000002E-2</v>
      </c>
      <c r="CD105" s="45">
        <v>0.14051</v>
      </c>
      <c r="CE105" s="45">
        <v>0.14051</v>
      </c>
      <c r="CF105" s="45">
        <v>0.14051</v>
      </c>
      <c r="CG105" s="45">
        <v>0.14051</v>
      </c>
      <c r="CH105" s="45">
        <v>0.14051</v>
      </c>
      <c r="CI105" s="45">
        <v>0.20769000000000001</v>
      </c>
      <c r="CJ105" s="45">
        <v>0.20769000000000001</v>
      </c>
      <c r="CK105" s="45">
        <v>0.20769000000000001</v>
      </c>
      <c r="CL105" s="45">
        <v>0.20769000000000001</v>
      </c>
      <c r="CM105" s="45">
        <v>0.20769000000000001</v>
      </c>
      <c r="CN105" s="45">
        <v>0.29886000000000001</v>
      </c>
      <c r="CO105" s="45">
        <v>0.29886000000000001</v>
      </c>
      <c r="CP105" s="45">
        <v>0.29886000000000001</v>
      </c>
      <c r="CQ105" s="45">
        <v>0.29886000000000001</v>
      </c>
      <c r="CR105" s="45">
        <v>0.29886000000000001</v>
      </c>
      <c r="CS105" s="45">
        <v>0.41811999999999999</v>
      </c>
      <c r="CT105" s="45">
        <v>0.41811999999999999</v>
      </c>
      <c r="CU105" s="45">
        <v>0.41811999999999999</v>
      </c>
      <c r="CV105" s="45">
        <v>0.41811999999999999</v>
      </c>
      <c r="CW105" s="45">
        <v>0.41811999999999999</v>
      </c>
      <c r="CX105" s="45">
        <v>1</v>
      </c>
    </row>
    <row r="106" spans="1:102" ht="14.25" customHeight="1" x14ac:dyDescent="0.3">
      <c r="A106" s="45" t="s">
        <v>330</v>
      </c>
      <c r="B106" s="45">
        <v>5.0000000000000001E-3</v>
      </c>
      <c r="C106" s="45">
        <v>1E-4</v>
      </c>
      <c r="D106" s="45">
        <v>1E-4</v>
      </c>
      <c r="E106" s="45">
        <v>1E-4</v>
      </c>
      <c r="F106" s="45">
        <v>1E-4</v>
      </c>
      <c r="G106" s="45">
        <v>2.1000000000000001E-4</v>
      </c>
      <c r="H106" s="45">
        <v>2.1000000000000001E-4</v>
      </c>
      <c r="I106" s="45">
        <v>2.1000000000000001E-4</v>
      </c>
      <c r="J106" s="45">
        <v>2.1000000000000001E-4</v>
      </c>
      <c r="K106" s="45">
        <v>2.1000000000000001E-4</v>
      </c>
      <c r="L106" s="45">
        <v>2.1000000000000001E-4</v>
      </c>
      <c r="M106" s="45">
        <v>2.1000000000000001E-4</v>
      </c>
      <c r="N106" s="45">
        <v>2.1000000000000001E-4</v>
      </c>
      <c r="O106" s="45">
        <v>2.1000000000000001E-4</v>
      </c>
      <c r="P106" s="45">
        <v>2.1000000000000001E-4</v>
      </c>
      <c r="Q106" s="45">
        <v>3.6999999999999999E-4</v>
      </c>
      <c r="R106" s="45">
        <v>3.6999999999999999E-4</v>
      </c>
      <c r="S106" s="45">
        <v>3.6999999999999999E-4</v>
      </c>
      <c r="T106" s="45">
        <v>3.6999999999999999E-4</v>
      </c>
      <c r="U106" s="45">
        <v>3.6999999999999999E-4</v>
      </c>
      <c r="V106" s="45">
        <v>4.4999999999999999E-4</v>
      </c>
      <c r="W106" s="45">
        <v>4.4999999999999999E-4</v>
      </c>
      <c r="X106" s="45">
        <v>4.4999999999999999E-4</v>
      </c>
      <c r="Y106" s="45">
        <v>4.4999999999999999E-4</v>
      </c>
      <c r="Z106" s="45">
        <v>4.4999999999999999E-4</v>
      </c>
      <c r="AA106" s="45">
        <v>5.0000000000000001E-4</v>
      </c>
      <c r="AB106" s="45">
        <v>5.0000000000000001E-4</v>
      </c>
      <c r="AC106" s="45">
        <v>5.0000000000000001E-4</v>
      </c>
      <c r="AD106" s="45">
        <v>5.0000000000000001E-4</v>
      </c>
      <c r="AE106" s="45">
        <v>5.0000000000000001E-4</v>
      </c>
      <c r="AF106" s="45">
        <v>6.9999999999999999E-4</v>
      </c>
      <c r="AG106" s="45">
        <v>6.9999999999999999E-4</v>
      </c>
      <c r="AH106" s="45">
        <v>6.9999999999999999E-4</v>
      </c>
      <c r="AI106" s="45">
        <v>6.9999999999999999E-4</v>
      </c>
      <c r="AJ106" s="45">
        <v>6.9999999999999999E-4</v>
      </c>
      <c r="AK106" s="45">
        <v>1.01E-3</v>
      </c>
      <c r="AL106" s="45">
        <v>1.01E-3</v>
      </c>
      <c r="AM106" s="45">
        <v>1.01E-3</v>
      </c>
      <c r="AN106" s="45">
        <v>1.01E-3</v>
      </c>
      <c r="AO106" s="45">
        <v>1.01E-3</v>
      </c>
      <c r="AP106" s="45">
        <v>1.67E-3</v>
      </c>
      <c r="AQ106" s="45">
        <v>1.67E-3</v>
      </c>
      <c r="AR106" s="45">
        <v>1.67E-3</v>
      </c>
      <c r="AS106" s="45">
        <v>1.67E-3</v>
      </c>
      <c r="AT106" s="45">
        <v>1.67E-3</v>
      </c>
      <c r="AU106" s="45">
        <v>2.9099999999999998E-3</v>
      </c>
      <c r="AV106" s="45">
        <v>2.9099999999999998E-3</v>
      </c>
      <c r="AW106" s="45">
        <v>2.9099999999999998E-3</v>
      </c>
      <c r="AX106" s="45">
        <v>2.9099999999999998E-3</v>
      </c>
      <c r="AY106" s="45">
        <v>2.9099999999999998E-3</v>
      </c>
      <c r="AZ106" s="45">
        <v>4.6600000000000001E-3</v>
      </c>
      <c r="BA106" s="45">
        <v>4.6600000000000001E-3</v>
      </c>
      <c r="BB106" s="45">
        <v>4.6600000000000001E-3</v>
      </c>
      <c r="BC106" s="45">
        <v>4.6600000000000001E-3</v>
      </c>
      <c r="BD106" s="45">
        <v>4.6600000000000001E-3</v>
      </c>
      <c r="BE106" s="45">
        <v>7.79E-3</v>
      </c>
      <c r="BF106" s="45">
        <v>7.79E-3</v>
      </c>
      <c r="BG106" s="45">
        <v>7.79E-3</v>
      </c>
      <c r="BH106" s="45">
        <v>7.79E-3</v>
      </c>
      <c r="BI106" s="45">
        <v>7.79E-3</v>
      </c>
      <c r="BJ106" s="45">
        <v>1.2579999999999999E-2</v>
      </c>
      <c r="BK106" s="45">
        <v>1.2579999999999999E-2</v>
      </c>
      <c r="BL106" s="45">
        <v>1.2579999999999999E-2</v>
      </c>
      <c r="BM106" s="45">
        <v>1.2579999999999999E-2</v>
      </c>
      <c r="BN106" s="45">
        <v>1.2579999999999999E-2</v>
      </c>
      <c r="BO106" s="45">
        <v>2.2749999999999999E-2</v>
      </c>
      <c r="BP106" s="45">
        <v>2.2749999999999999E-2</v>
      </c>
      <c r="BQ106" s="45">
        <v>2.2749999999999999E-2</v>
      </c>
      <c r="BR106" s="45">
        <v>2.2749999999999999E-2</v>
      </c>
      <c r="BS106" s="45">
        <v>2.2749999999999999E-2</v>
      </c>
      <c r="BT106" s="45">
        <v>3.8159999999999999E-2</v>
      </c>
      <c r="BU106" s="45">
        <v>3.8159999999999999E-2</v>
      </c>
      <c r="BV106" s="45">
        <v>3.8159999999999999E-2</v>
      </c>
      <c r="BW106" s="45">
        <v>3.8159999999999999E-2</v>
      </c>
      <c r="BX106" s="45">
        <v>3.8159999999999999E-2</v>
      </c>
      <c r="BY106" s="45">
        <v>7.2470000000000007E-2</v>
      </c>
      <c r="BZ106" s="45">
        <v>7.2470000000000007E-2</v>
      </c>
      <c r="CA106" s="45">
        <v>7.2470000000000007E-2</v>
      </c>
      <c r="CB106" s="45">
        <v>7.2470000000000007E-2</v>
      </c>
      <c r="CC106" s="45">
        <v>7.2470000000000007E-2</v>
      </c>
      <c r="CD106" s="45">
        <v>0.10866000000000001</v>
      </c>
      <c r="CE106" s="45">
        <v>0.10866000000000001</v>
      </c>
      <c r="CF106" s="45">
        <v>0.10866000000000001</v>
      </c>
      <c r="CG106" s="45">
        <v>0.10866000000000001</v>
      </c>
      <c r="CH106" s="45">
        <v>0.10866000000000001</v>
      </c>
      <c r="CI106" s="45">
        <v>0.16164999999999999</v>
      </c>
      <c r="CJ106" s="45">
        <v>0.16164999999999999</v>
      </c>
      <c r="CK106" s="45">
        <v>0.16164999999999999</v>
      </c>
      <c r="CL106" s="45">
        <v>0.16164999999999999</v>
      </c>
      <c r="CM106" s="45">
        <v>0.16164999999999999</v>
      </c>
      <c r="CN106" s="45">
        <v>0.23862</v>
      </c>
      <c r="CO106" s="45">
        <v>0.23862</v>
      </c>
      <c r="CP106" s="45">
        <v>0.23862</v>
      </c>
      <c r="CQ106" s="45">
        <v>0.23862</v>
      </c>
      <c r="CR106" s="45">
        <v>0.23862</v>
      </c>
      <c r="CS106" s="45">
        <v>0.34949999999999998</v>
      </c>
      <c r="CT106" s="45">
        <v>0.34949999999999998</v>
      </c>
      <c r="CU106" s="45">
        <v>0.34949999999999998</v>
      </c>
      <c r="CV106" s="45">
        <v>0.34949999999999998</v>
      </c>
      <c r="CW106" s="45">
        <v>0.34949999999999998</v>
      </c>
      <c r="CX106" s="45">
        <v>1</v>
      </c>
    </row>
    <row r="107" spans="1:102" ht="14.25" customHeight="1" x14ac:dyDescent="0.3">
      <c r="A107" s="45" t="s">
        <v>332</v>
      </c>
      <c r="B107" s="45">
        <v>9.5899999999999996E-3</v>
      </c>
      <c r="C107" s="45">
        <v>4.6000000000000001E-4</v>
      </c>
      <c r="D107" s="45">
        <v>4.6000000000000001E-4</v>
      </c>
      <c r="E107" s="45">
        <v>4.6000000000000001E-4</v>
      </c>
      <c r="F107" s="45">
        <v>4.6000000000000001E-4</v>
      </c>
      <c r="G107" s="45">
        <v>3.8000000000000002E-4</v>
      </c>
      <c r="H107" s="45">
        <v>3.8000000000000002E-4</v>
      </c>
      <c r="I107" s="45">
        <v>3.8000000000000002E-4</v>
      </c>
      <c r="J107" s="45">
        <v>3.8000000000000002E-4</v>
      </c>
      <c r="K107" s="45">
        <v>3.8000000000000002E-4</v>
      </c>
      <c r="L107" s="45">
        <v>3.2000000000000003E-4</v>
      </c>
      <c r="M107" s="45">
        <v>3.2000000000000003E-4</v>
      </c>
      <c r="N107" s="45">
        <v>3.2000000000000003E-4</v>
      </c>
      <c r="O107" s="45">
        <v>3.2000000000000003E-4</v>
      </c>
      <c r="P107" s="45">
        <v>3.2000000000000003E-4</v>
      </c>
      <c r="Q107" s="45">
        <v>2.2000000000000001E-4</v>
      </c>
      <c r="R107" s="45">
        <v>2.2000000000000001E-4</v>
      </c>
      <c r="S107" s="45">
        <v>2.2000000000000001E-4</v>
      </c>
      <c r="T107" s="45">
        <v>2.2000000000000001E-4</v>
      </c>
      <c r="U107" s="45">
        <v>2.2000000000000001E-4</v>
      </c>
      <c r="V107" s="45">
        <v>4.0000000000000002E-4</v>
      </c>
      <c r="W107" s="45">
        <v>4.0000000000000002E-4</v>
      </c>
      <c r="X107" s="45">
        <v>4.0000000000000002E-4</v>
      </c>
      <c r="Y107" s="45">
        <v>4.0000000000000002E-4</v>
      </c>
      <c r="Z107" s="45">
        <v>4.0000000000000002E-4</v>
      </c>
      <c r="AA107" s="45">
        <v>2.7999999999999998E-4</v>
      </c>
      <c r="AB107" s="45">
        <v>2.7999999999999998E-4</v>
      </c>
      <c r="AC107" s="45">
        <v>2.7999999999999998E-4</v>
      </c>
      <c r="AD107" s="45">
        <v>2.7999999999999998E-4</v>
      </c>
      <c r="AE107" s="45">
        <v>2.7999999999999998E-4</v>
      </c>
      <c r="AF107" s="45">
        <v>6.3000000000000003E-4</v>
      </c>
      <c r="AG107" s="45">
        <v>6.3000000000000003E-4</v>
      </c>
      <c r="AH107" s="45">
        <v>6.3000000000000003E-4</v>
      </c>
      <c r="AI107" s="45">
        <v>6.3000000000000003E-4</v>
      </c>
      <c r="AJ107" s="45">
        <v>6.3000000000000003E-4</v>
      </c>
      <c r="AK107" s="45">
        <v>5.0000000000000001E-4</v>
      </c>
      <c r="AL107" s="45">
        <v>5.0000000000000001E-4</v>
      </c>
      <c r="AM107" s="45">
        <v>5.0000000000000001E-4</v>
      </c>
      <c r="AN107" s="45">
        <v>5.0000000000000001E-4</v>
      </c>
      <c r="AO107" s="45">
        <v>5.0000000000000001E-4</v>
      </c>
      <c r="AP107" s="45">
        <v>1.2099999999999999E-3</v>
      </c>
      <c r="AQ107" s="45">
        <v>1.2099999999999999E-3</v>
      </c>
      <c r="AR107" s="45">
        <v>1.2099999999999999E-3</v>
      </c>
      <c r="AS107" s="45">
        <v>1.2099999999999999E-3</v>
      </c>
      <c r="AT107" s="45">
        <v>1.2099999999999999E-3</v>
      </c>
      <c r="AU107" s="45">
        <v>1.8699999999999999E-3</v>
      </c>
      <c r="AV107" s="45">
        <v>1.8699999999999999E-3</v>
      </c>
      <c r="AW107" s="45">
        <v>1.8699999999999999E-3</v>
      </c>
      <c r="AX107" s="45">
        <v>1.8699999999999999E-3</v>
      </c>
      <c r="AY107" s="45">
        <v>1.8699999999999999E-3</v>
      </c>
      <c r="AZ107" s="45">
        <v>3.8E-3</v>
      </c>
      <c r="BA107" s="45">
        <v>3.8E-3</v>
      </c>
      <c r="BB107" s="45">
        <v>3.8E-3</v>
      </c>
      <c r="BC107" s="45">
        <v>3.8E-3</v>
      </c>
      <c r="BD107" s="45">
        <v>3.8E-3</v>
      </c>
      <c r="BE107" s="45">
        <v>5.62E-3</v>
      </c>
      <c r="BF107" s="45">
        <v>5.62E-3</v>
      </c>
      <c r="BG107" s="45">
        <v>5.62E-3</v>
      </c>
      <c r="BH107" s="45">
        <v>5.62E-3</v>
      </c>
      <c r="BI107" s="45">
        <v>5.62E-3</v>
      </c>
      <c r="BJ107" s="45">
        <v>1.1129999999999999E-2</v>
      </c>
      <c r="BK107" s="45">
        <v>1.1129999999999999E-2</v>
      </c>
      <c r="BL107" s="45">
        <v>1.1129999999999999E-2</v>
      </c>
      <c r="BM107" s="45">
        <v>1.1129999999999999E-2</v>
      </c>
      <c r="BN107" s="45">
        <v>1.1129999999999999E-2</v>
      </c>
      <c r="BO107" s="45">
        <v>2.4080000000000001E-2</v>
      </c>
      <c r="BP107" s="45">
        <v>2.4080000000000001E-2</v>
      </c>
      <c r="BQ107" s="45">
        <v>2.4080000000000001E-2</v>
      </c>
      <c r="BR107" s="45">
        <v>2.4080000000000001E-2</v>
      </c>
      <c r="BS107" s="45">
        <v>2.4080000000000001E-2</v>
      </c>
      <c r="BT107" s="45">
        <v>4.2799999999999998E-2</v>
      </c>
      <c r="BU107" s="45">
        <v>4.2799999999999998E-2</v>
      </c>
      <c r="BV107" s="45">
        <v>4.2799999999999998E-2</v>
      </c>
      <c r="BW107" s="45">
        <v>4.2799999999999998E-2</v>
      </c>
      <c r="BX107" s="45">
        <v>4.2799999999999998E-2</v>
      </c>
      <c r="BY107" s="45">
        <v>7.3859999999999995E-2</v>
      </c>
      <c r="BZ107" s="45">
        <v>7.3859999999999995E-2</v>
      </c>
      <c r="CA107" s="45">
        <v>7.3859999999999995E-2</v>
      </c>
      <c r="CB107" s="45">
        <v>7.3859999999999995E-2</v>
      </c>
      <c r="CC107" s="45">
        <v>7.3859999999999995E-2</v>
      </c>
      <c r="CD107" s="45">
        <v>0.11359</v>
      </c>
      <c r="CE107" s="45">
        <v>0.11359</v>
      </c>
      <c r="CF107" s="45">
        <v>0.11359</v>
      </c>
      <c r="CG107" s="45">
        <v>0.11359</v>
      </c>
      <c r="CH107" s="45">
        <v>0.11359</v>
      </c>
      <c r="CI107" s="45">
        <v>0.17138999999999999</v>
      </c>
      <c r="CJ107" s="45">
        <v>0.17138999999999999</v>
      </c>
      <c r="CK107" s="45">
        <v>0.17138999999999999</v>
      </c>
      <c r="CL107" s="45">
        <v>0.17138999999999999</v>
      </c>
      <c r="CM107" s="45">
        <v>0.17138999999999999</v>
      </c>
      <c r="CN107" s="45">
        <v>0.25370999999999999</v>
      </c>
      <c r="CO107" s="45">
        <v>0.25370999999999999</v>
      </c>
      <c r="CP107" s="45">
        <v>0.25370999999999999</v>
      </c>
      <c r="CQ107" s="45">
        <v>0.25370999999999999</v>
      </c>
      <c r="CR107" s="45">
        <v>0.25370999999999999</v>
      </c>
      <c r="CS107" s="45">
        <v>0.36846000000000001</v>
      </c>
      <c r="CT107" s="45">
        <v>0.36846000000000001</v>
      </c>
      <c r="CU107" s="45">
        <v>0.36846000000000001</v>
      </c>
      <c r="CV107" s="45">
        <v>0.36846000000000001</v>
      </c>
      <c r="CW107" s="45">
        <v>0.36846000000000001</v>
      </c>
      <c r="CX107" s="45">
        <v>1</v>
      </c>
    </row>
    <row r="108" spans="1:102" ht="14.25" customHeight="1" x14ac:dyDescent="0.3">
      <c r="A108" s="45" t="s">
        <v>334</v>
      </c>
      <c r="B108" s="45">
        <v>0.10092</v>
      </c>
      <c r="C108" s="45">
        <v>2.6450000000000001E-2</v>
      </c>
      <c r="D108" s="45">
        <v>2.6450000000000001E-2</v>
      </c>
      <c r="E108" s="45">
        <v>2.6450000000000001E-2</v>
      </c>
      <c r="F108" s="45">
        <v>2.6450000000000001E-2</v>
      </c>
      <c r="G108" s="45">
        <v>2.8999999999999998E-3</v>
      </c>
      <c r="H108" s="45">
        <v>2.8999999999999998E-3</v>
      </c>
      <c r="I108" s="45">
        <v>2.8999999999999998E-3</v>
      </c>
      <c r="J108" s="45">
        <v>2.8999999999999998E-3</v>
      </c>
      <c r="K108" s="45">
        <v>2.8999999999999998E-3</v>
      </c>
      <c r="L108" s="45">
        <v>1.23E-3</v>
      </c>
      <c r="M108" s="45">
        <v>1.23E-3</v>
      </c>
      <c r="N108" s="45">
        <v>1.23E-3</v>
      </c>
      <c r="O108" s="45">
        <v>1.23E-3</v>
      </c>
      <c r="P108" s="45">
        <v>1.23E-3</v>
      </c>
      <c r="Q108" s="45">
        <v>8.9999999999999998E-4</v>
      </c>
      <c r="R108" s="45">
        <v>8.9999999999999998E-4</v>
      </c>
      <c r="S108" s="45">
        <v>8.9999999999999998E-4</v>
      </c>
      <c r="T108" s="45">
        <v>8.9999999999999998E-4</v>
      </c>
      <c r="U108" s="45">
        <v>8.9999999999999998E-4</v>
      </c>
      <c r="V108" s="45">
        <v>2.15E-3</v>
      </c>
      <c r="W108" s="45">
        <v>2.15E-3</v>
      </c>
      <c r="X108" s="45">
        <v>2.15E-3</v>
      </c>
      <c r="Y108" s="45">
        <v>2.15E-3</v>
      </c>
      <c r="Z108" s="45">
        <v>2.15E-3</v>
      </c>
      <c r="AA108" s="45">
        <v>3.1099999999999999E-3</v>
      </c>
      <c r="AB108" s="45">
        <v>3.1099999999999999E-3</v>
      </c>
      <c r="AC108" s="45">
        <v>3.1099999999999999E-3</v>
      </c>
      <c r="AD108" s="45">
        <v>3.1099999999999999E-3</v>
      </c>
      <c r="AE108" s="45">
        <v>3.1099999999999999E-3</v>
      </c>
      <c r="AF108" s="45">
        <v>4.0299999999999997E-3</v>
      </c>
      <c r="AG108" s="45">
        <v>4.0299999999999997E-3</v>
      </c>
      <c r="AH108" s="45">
        <v>4.0299999999999997E-3</v>
      </c>
      <c r="AI108" s="45">
        <v>4.0299999999999997E-3</v>
      </c>
      <c r="AJ108" s="45">
        <v>4.0299999999999997E-3</v>
      </c>
      <c r="AK108" s="45">
        <v>4.5100000000000001E-3</v>
      </c>
      <c r="AL108" s="45">
        <v>4.5100000000000001E-3</v>
      </c>
      <c r="AM108" s="45">
        <v>4.5100000000000001E-3</v>
      </c>
      <c r="AN108" s="45">
        <v>4.5100000000000001E-3</v>
      </c>
      <c r="AO108" s="45">
        <v>4.5100000000000001E-3</v>
      </c>
      <c r="AP108" s="45">
        <v>4.8300000000000001E-3</v>
      </c>
      <c r="AQ108" s="45">
        <v>4.8300000000000001E-3</v>
      </c>
      <c r="AR108" s="45">
        <v>4.8300000000000001E-3</v>
      </c>
      <c r="AS108" s="45">
        <v>4.8300000000000001E-3</v>
      </c>
      <c r="AT108" s="45">
        <v>4.8300000000000001E-3</v>
      </c>
      <c r="AU108" s="45">
        <v>6.0499999999999998E-3</v>
      </c>
      <c r="AV108" s="45">
        <v>6.0499999999999998E-3</v>
      </c>
      <c r="AW108" s="45">
        <v>6.0499999999999998E-3</v>
      </c>
      <c r="AX108" s="45">
        <v>6.0499999999999998E-3</v>
      </c>
      <c r="AY108" s="45">
        <v>6.0499999999999998E-3</v>
      </c>
      <c r="AZ108" s="45">
        <v>8.9499999999999996E-3</v>
      </c>
      <c r="BA108" s="45">
        <v>8.9499999999999996E-3</v>
      </c>
      <c r="BB108" s="45">
        <v>8.9499999999999996E-3</v>
      </c>
      <c r="BC108" s="45">
        <v>8.9499999999999996E-3</v>
      </c>
      <c r="BD108" s="45">
        <v>8.9499999999999996E-3</v>
      </c>
      <c r="BE108" s="45">
        <v>1.468E-2</v>
      </c>
      <c r="BF108" s="45">
        <v>1.468E-2</v>
      </c>
      <c r="BG108" s="45">
        <v>1.468E-2</v>
      </c>
      <c r="BH108" s="45">
        <v>1.468E-2</v>
      </c>
      <c r="BI108" s="45">
        <v>1.468E-2</v>
      </c>
      <c r="BJ108" s="45">
        <v>2.102E-2</v>
      </c>
      <c r="BK108" s="45">
        <v>2.102E-2</v>
      </c>
      <c r="BL108" s="45">
        <v>2.102E-2</v>
      </c>
      <c r="BM108" s="45">
        <v>2.102E-2</v>
      </c>
      <c r="BN108" s="45">
        <v>2.102E-2</v>
      </c>
      <c r="BO108" s="45">
        <v>3.6220000000000002E-2</v>
      </c>
      <c r="BP108" s="45">
        <v>3.6220000000000002E-2</v>
      </c>
      <c r="BQ108" s="45">
        <v>3.6220000000000002E-2</v>
      </c>
      <c r="BR108" s="45">
        <v>3.6220000000000002E-2</v>
      </c>
      <c r="BS108" s="45">
        <v>3.6220000000000002E-2</v>
      </c>
      <c r="BT108" s="45">
        <v>6.0409999999999998E-2</v>
      </c>
      <c r="BU108" s="45">
        <v>6.0409999999999998E-2</v>
      </c>
      <c r="BV108" s="45">
        <v>6.0409999999999998E-2</v>
      </c>
      <c r="BW108" s="45">
        <v>6.0409999999999998E-2</v>
      </c>
      <c r="BX108" s="45">
        <v>6.0409999999999998E-2</v>
      </c>
      <c r="BY108" s="45">
        <v>9.7040000000000001E-2</v>
      </c>
      <c r="BZ108" s="45">
        <v>9.7040000000000001E-2</v>
      </c>
      <c r="CA108" s="45">
        <v>9.7040000000000001E-2</v>
      </c>
      <c r="CB108" s="45">
        <v>9.7040000000000001E-2</v>
      </c>
      <c r="CC108" s="45">
        <v>9.7040000000000001E-2</v>
      </c>
      <c r="CD108" s="45">
        <v>0.14762</v>
      </c>
      <c r="CE108" s="45">
        <v>0.14762</v>
      </c>
      <c r="CF108" s="45">
        <v>0.14762</v>
      </c>
      <c r="CG108" s="45">
        <v>0.14762</v>
      </c>
      <c r="CH108" s="45">
        <v>0.14762</v>
      </c>
      <c r="CI108" s="45">
        <v>0.21782000000000001</v>
      </c>
      <c r="CJ108" s="45">
        <v>0.21782000000000001</v>
      </c>
      <c r="CK108" s="45">
        <v>0.21782000000000001</v>
      </c>
      <c r="CL108" s="45">
        <v>0.21782000000000001</v>
      </c>
      <c r="CM108" s="45">
        <v>0.21782000000000001</v>
      </c>
      <c r="CN108" s="45">
        <v>0.31159999999999999</v>
      </c>
      <c r="CO108" s="45">
        <v>0.31159999999999999</v>
      </c>
      <c r="CP108" s="45">
        <v>0.31159999999999999</v>
      </c>
      <c r="CQ108" s="45">
        <v>0.31159999999999999</v>
      </c>
      <c r="CR108" s="45">
        <v>0.31159999999999999</v>
      </c>
      <c r="CS108" s="45">
        <v>0.43209999999999998</v>
      </c>
      <c r="CT108" s="45">
        <v>0.43209999999999998</v>
      </c>
      <c r="CU108" s="45">
        <v>0.43209999999999998</v>
      </c>
      <c r="CV108" s="45">
        <v>0.43209999999999998</v>
      </c>
      <c r="CW108" s="45">
        <v>0.43209999999999998</v>
      </c>
      <c r="CX108" s="45">
        <v>1</v>
      </c>
    </row>
    <row r="109" spans="1:102" ht="14.25" customHeight="1" x14ac:dyDescent="0.3">
      <c r="A109" s="45" t="s">
        <v>336</v>
      </c>
      <c r="B109" s="45">
        <v>6.13E-3</v>
      </c>
      <c r="C109" s="45">
        <v>1.8000000000000001E-4</v>
      </c>
      <c r="D109" s="45">
        <v>1.8000000000000001E-4</v>
      </c>
      <c r="E109" s="45">
        <v>1.8000000000000001E-4</v>
      </c>
      <c r="F109" s="45">
        <v>1.8000000000000001E-4</v>
      </c>
      <c r="G109" s="45">
        <v>6.0000000000000002E-5</v>
      </c>
      <c r="H109" s="45">
        <v>6.0000000000000002E-5</v>
      </c>
      <c r="I109" s="45">
        <v>6.0000000000000002E-5</v>
      </c>
      <c r="J109" s="45">
        <v>6.0000000000000002E-5</v>
      </c>
      <c r="K109" s="45">
        <v>6.0000000000000002E-5</v>
      </c>
      <c r="L109" s="45">
        <v>1.6000000000000001E-4</v>
      </c>
      <c r="M109" s="45">
        <v>1.6000000000000001E-4</v>
      </c>
      <c r="N109" s="45">
        <v>1.6000000000000001E-4</v>
      </c>
      <c r="O109" s="45">
        <v>1.6000000000000001E-4</v>
      </c>
      <c r="P109" s="45">
        <v>1.6000000000000001E-4</v>
      </c>
      <c r="Q109" s="45">
        <v>9.0000000000000006E-5</v>
      </c>
      <c r="R109" s="45">
        <v>9.0000000000000006E-5</v>
      </c>
      <c r="S109" s="45">
        <v>9.0000000000000006E-5</v>
      </c>
      <c r="T109" s="45">
        <v>9.0000000000000006E-5</v>
      </c>
      <c r="U109" s="45">
        <v>9.0000000000000006E-5</v>
      </c>
      <c r="V109" s="45">
        <v>1.1E-4</v>
      </c>
      <c r="W109" s="45">
        <v>1.1E-4</v>
      </c>
      <c r="X109" s="45">
        <v>1.1E-4</v>
      </c>
      <c r="Y109" s="45">
        <v>1.1E-4</v>
      </c>
      <c r="Z109" s="45">
        <v>1.1E-4</v>
      </c>
      <c r="AA109" s="45">
        <v>1.4999999999999999E-4</v>
      </c>
      <c r="AB109" s="45">
        <v>1.4999999999999999E-4</v>
      </c>
      <c r="AC109" s="45">
        <v>1.4999999999999999E-4</v>
      </c>
      <c r="AD109" s="45">
        <v>1.4999999999999999E-4</v>
      </c>
      <c r="AE109" s="45">
        <v>1.4999999999999999E-4</v>
      </c>
      <c r="AF109" s="45">
        <v>2.7999999999999998E-4</v>
      </c>
      <c r="AG109" s="45">
        <v>2.7999999999999998E-4</v>
      </c>
      <c r="AH109" s="45">
        <v>2.7999999999999998E-4</v>
      </c>
      <c r="AI109" s="45">
        <v>2.7999999999999998E-4</v>
      </c>
      <c r="AJ109" s="45">
        <v>2.7999999999999998E-4</v>
      </c>
      <c r="AK109" s="45">
        <v>4.8999999999999998E-4</v>
      </c>
      <c r="AL109" s="45">
        <v>4.8999999999999998E-4</v>
      </c>
      <c r="AM109" s="45">
        <v>4.8999999999999998E-4</v>
      </c>
      <c r="AN109" s="45">
        <v>4.8999999999999998E-4</v>
      </c>
      <c r="AO109" s="45">
        <v>4.8999999999999998E-4</v>
      </c>
      <c r="AP109" s="45">
        <v>7.1000000000000002E-4</v>
      </c>
      <c r="AQ109" s="45">
        <v>7.1000000000000002E-4</v>
      </c>
      <c r="AR109" s="45">
        <v>7.1000000000000002E-4</v>
      </c>
      <c r="AS109" s="45">
        <v>7.1000000000000002E-4</v>
      </c>
      <c r="AT109" s="45">
        <v>7.1000000000000002E-4</v>
      </c>
      <c r="AU109" s="45">
        <v>1.4599999999999999E-3</v>
      </c>
      <c r="AV109" s="45">
        <v>1.4599999999999999E-3</v>
      </c>
      <c r="AW109" s="45">
        <v>1.4599999999999999E-3</v>
      </c>
      <c r="AX109" s="45">
        <v>1.4599999999999999E-3</v>
      </c>
      <c r="AY109" s="45">
        <v>1.4599999999999999E-3</v>
      </c>
      <c r="AZ109" s="45">
        <v>1.8500000000000001E-3</v>
      </c>
      <c r="BA109" s="45">
        <v>1.8500000000000001E-3</v>
      </c>
      <c r="BB109" s="45">
        <v>1.8500000000000001E-3</v>
      </c>
      <c r="BC109" s="45">
        <v>1.8500000000000001E-3</v>
      </c>
      <c r="BD109" s="45">
        <v>1.8500000000000001E-3</v>
      </c>
      <c r="BE109" s="45">
        <v>3.7799999999999999E-3</v>
      </c>
      <c r="BF109" s="45">
        <v>3.7799999999999999E-3</v>
      </c>
      <c r="BG109" s="45">
        <v>3.7799999999999999E-3</v>
      </c>
      <c r="BH109" s="45">
        <v>3.7799999999999999E-3</v>
      </c>
      <c r="BI109" s="45">
        <v>3.7799999999999999E-3</v>
      </c>
      <c r="BJ109" s="45">
        <v>5.4999999999999997E-3</v>
      </c>
      <c r="BK109" s="45">
        <v>5.4999999999999997E-3</v>
      </c>
      <c r="BL109" s="45">
        <v>5.4999999999999997E-3</v>
      </c>
      <c r="BM109" s="45">
        <v>5.4999999999999997E-3</v>
      </c>
      <c r="BN109" s="45">
        <v>5.4999999999999997E-3</v>
      </c>
      <c r="BO109" s="45">
        <v>9.5200000000000007E-3</v>
      </c>
      <c r="BP109" s="45">
        <v>9.5200000000000007E-3</v>
      </c>
      <c r="BQ109" s="45">
        <v>9.5200000000000007E-3</v>
      </c>
      <c r="BR109" s="45">
        <v>9.5200000000000007E-3</v>
      </c>
      <c r="BS109" s="45">
        <v>9.5200000000000007E-3</v>
      </c>
      <c r="BT109" s="45">
        <v>1.7749999999999998E-2</v>
      </c>
      <c r="BU109" s="45">
        <v>1.7749999999999998E-2</v>
      </c>
      <c r="BV109" s="45">
        <v>1.7749999999999998E-2</v>
      </c>
      <c r="BW109" s="45">
        <v>1.7749999999999998E-2</v>
      </c>
      <c r="BX109" s="45">
        <v>1.7749999999999998E-2</v>
      </c>
      <c r="BY109" s="45">
        <v>3.2070000000000001E-2</v>
      </c>
      <c r="BZ109" s="45">
        <v>3.2070000000000001E-2</v>
      </c>
      <c r="CA109" s="45">
        <v>3.2070000000000001E-2</v>
      </c>
      <c r="CB109" s="45">
        <v>3.2070000000000001E-2</v>
      </c>
      <c r="CC109" s="45">
        <v>3.2070000000000001E-2</v>
      </c>
      <c r="CD109" s="45">
        <v>6.4649999999999999E-2</v>
      </c>
      <c r="CE109" s="45">
        <v>6.4649999999999999E-2</v>
      </c>
      <c r="CF109" s="45">
        <v>6.4649999999999999E-2</v>
      </c>
      <c r="CG109" s="45">
        <v>6.4649999999999999E-2</v>
      </c>
      <c r="CH109" s="45">
        <v>6.4649999999999999E-2</v>
      </c>
      <c r="CI109" s="45">
        <v>0.12083000000000001</v>
      </c>
      <c r="CJ109" s="45">
        <v>0.12083000000000001</v>
      </c>
      <c r="CK109" s="45">
        <v>0.12083000000000001</v>
      </c>
      <c r="CL109" s="45">
        <v>0.12083000000000001</v>
      </c>
      <c r="CM109" s="45">
        <v>0.12083000000000001</v>
      </c>
      <c r="CN109" s="45">
        <v>0.20938999999999999</v>
      </c>
      <c r="CO109" s="45">
        <v>0.20938999999999999</v>
      </c>
      <c r="CP109" s="45">
        <v>0.20938999999999999</v>
      </c>
      <c r="CQ109" s="45">
        <v>0.20938999999999999</v>
      </c>
      <c r="CR109" s="45">
        <v>0.20938999999999999</v>
      </c>
      <c r="CS109" s="45">
        <v>0.33639999999999998</v>
      </c>
      <c r="CT109" s="45">
        <v>0.33639999999999998</v>
      </c>
      <c r="CU109" s="45">
        <v>0.33639999999999998</v>
      </c>
      <c r="CV109" s="45">
        <v>0.33639999999999998</v>
      </c>
      <c r="CW109" s="45">
        <v>0.33639999999999998</v>
      </c>
      <c r="CX109" s="45">
        <v>1</v>
      </c>
    </row>
    <row r="110" spans="1:102" ht="14.25" customHeight="1" x14ac:dyDescent="0.3">
      <c r="A110" s="45" t="s">
        <v>338</v>
      </c>
      <c r="B110" s="45">
        <v>2.0693684E-2</v>
      </c>
      <c r="C110" s="45">
        <v>1.3699999999999999E-3</v>
      </c>
      <c r="D110" s="45">
        <v>1.3699999999999999E-3</v>
      </c>
      <c r="E110" s="45">
        <v>1.3699999999999999E-3</v>
      </c>
      <c r="F110" s="45">
        <v>1.3699999999999999E-3</v>
      </c>
      <c r="G110" s="45">
        <v>5.1000000000000004E-4</v>
      </c>
      <c r="H110" s="45">
        <v>5.1000000000000004E-4</v>
      </c>
      <c r="I110" s="45">
        <v>5.1000000000000004E-4</v>
      </c>
      <c r="J110" s="45">
        <v>5.1000000000000004E-4</v>
      </c>
      <c r="K110" s="45">
        <v>5.1000000000000004E-4</v>
      </c>
      <c r="L110" s="45">
        <v>5.9315799999999999E-4</v>
      </c>
      <c r="M110" s="45">
        <v>5.9315799999999999E-4</v>
      </c>
      <c r="N110" s="45">
        <v>5.9315799999999999E-4</v>
      </c>
      <c r="O110" s="45">
        <v>5.9315799999999999E-4</v>
      </c>
      <c r="P110" s="45">
        <v>5.9315799999999999E-4</v>
      </c>
      <c r="Q110" s="45">
        <v>9.81579E-4</v>
      </c>
      <c r="R110" s="45">
        <v>9.81579E-4</v>
      </c>
      <c r="S110" s="45">
        <v>9.81579E-4</v>
      </c>
      <c r="T110" s="45">
        <v>9.81579E-4</v>
      </c>
      <c r="U110" s="45">
        <v>9.81579E-4</v>
      </c>
      <c r="V110" s="45">
        <v>8.9421100000000001E-4</v>
      </c>
      <c r="W110" s="45">
        <v>8.9421100000000001E-4</v>
      </c>
      <c r="X110" s="45">
        <v>8.9421100000000001E-4</v>
      </c>
      <c r="Y110" s="45">
        <v>8.9421100000000001E-4</v>
      </c>
      <c r="Z110" s="45">
        <v>8.9421100000000001E-4</v>
      </c>
      <c r="AA110" s="45">
        <v>1.1073680000000001E-3</v>
      </c>
      <c r="AB110" s="45">
        <v>1.1073680000000001E-3</v>
      </c>
      <c r="AC110" s="45">
        <v>1.1073680000000001E-3</v>
      </c>
      <c r="AD110" s="45">
        <v>1.1073680000000001E-3</v>
      </c>
      <c r="AE110" s="45">
        <v>1.1073680000000001E-3</v>
      </c>
      <c r="AF110" s="45">
        <v>1.6073680000000001E-3</v>
      </c>
      <c r="AG110" s="45">
        <v>1.6073680000000001E-3</v>
      </c>
      <c r="AH110" s="45">
        <v>1.6073680000000001E-3</v>
      </c>
      <c r="AI110" s="45">
        <v>1.6073680000000001E-3</v>
      </c>
      <c r="AJ110" s="45">
        <v>1.6073680000000001E-3</v>
      </c>
      <c r="AK110" s="45">
        <v>1.9905259999999998E-3</v>
      </c>
      <c r="AL110" s="45">
        <v>1.9905259999999998E-3</v>
      </c>
      <c r="AM110" s="45">
        <v>1.9905259999999998E-3</v>
      </c>
      <c r="AN110" s="45">
        <v>1.9905259999999998E-3</v>
      </c>
      <c r="AO110" s="45">
        <v>1.9905259999999998E-3</v>
      </c>
      <c r="AP110" s="45">
        <v>3.283158E-3</v>
      </c>
      <c r="AQ110" s="45">
        <v>3.283158E-3</v>
      </c>
      <c r="AR110" s="45">
        <v>3.283158E-3</v>
      </c>
      <c r="AS110" s="45">
        <v>3.283158E-3</v>
      </c>
      <c r="AT110" s="45">
        <v>3.283158E-3</v>
      </c>
      <c r="AU110" s="45">
        <v>4.5542109999999998E-3</v>
      </c>
      <c r="AV110" s="45">
        <v>4.5542109999999998E-3</v>
      </c>
      <c r="AW110" s="45">
        <v>4.5542109999999998E-3</v>
      </c>
      <c r="AX110" s="45">
        <v>4.5542109999999998E-3</v>
      </c>
      <c r="AY110" s="45">
        <v>4.5542109999999998E-3</v>
      </c>
      <c r="AZ110" s="45">
        <v>6.844737E-3</v>
      </c>
      <c r="BA110" s="45">
        <v>6.844737E-3</v>
      </c>
      <c r="BB110" s="45">
        <v>6.844737E-3</v>
      </c>
      <c r="BC110" s="45">
        <v>6.844737E-3</v>
      </c>
      <c r="BD110" s="45">
        <v>6.844737E-3</v>
      </c>
      <c r="BE110" s="45">
        <v>1.0072105E-2</v>
      </c>
      <c r="BF110" s="45">
        <v>1.0072105E-2</v>
      </c>
      <c r="BG110" s="45">
        <v>1.0072105E-2</v>
      </c>
      <c r="BH110" s="45">
        <v>1.0072105E-2</v>
      </c>
      <c r="BI110" s="45">
        <v>1.0072105E-2</v>
      </c>
      <c r="BJ110" s="45">
        <v>1.6034211E-2</v>
      </c>
      <c r="BK110" s="45">
        <v>1.6034211E-2</v>
      </c>
      <c r="BL110" s="45">
        <v>1.6034211E-2</v>
      </c>
      <c r="BM110" s="45">
        <v>1.6034211E-2</v>
      </c>
      <c r="BN110" s="45">
        <v>1.6034211E-2</v>
      </c>
      <c r="BO110" s="45">
        <v>2.4366315999999999E-2</v>
      </c>
      <c r="BP110" s="45">
        <v>2.4366315999999999E-2</v>
      </c>
      <c r="BQ110" s="45">
        <v>2.4366315999999999E-2</v>
      </c>
      <c r="BR110" s="45">
        <v>2.4366315999999999E-2</v>
      </c>
      <c r="BS110" s="45">
        <v>2.4366315999999999E-2</v>
      </c>
      <c r="BT110" s="45">
        <v>3.6406842000000002E-2</v>
      </c>
      <c r="BU110" s="45">
        <v>3.6406842000000002E-2</v>
      </c>
      <c r="BV110" s="45">
        <v>3.6406842000000002E-2</v>
      </c>
      <c r="BW110" s="45">
        <v>3.6406842000000002E-2</v>
      </c>
      <c r="BX110" s="45">
        <v>3.6406842000000002E-2</v>
      </c>
      <c r="BY110" s="45">
        <v>6.3028421000000001E-2</v>
      </c>
      <c r="BZ110" s="45">
        <v>6.3028421000000001E-2</v>
      </c>
      <c r="CA110" s="45">
        <v>6.3028421000000001E-2</v>
      </c>
      <c r="CB110" s="45">
        <v>6.3028421000000001E-2</v>
      </c>
      <c r="CC110" s="45">
        <v>6.3028421000000001E-2</v>
      </c>
      <c r="CD110" s="45">
        <v>9.6411578999999997E-2</v>
      </c>
      <c r="CE110" s="45">
        <v>9.6411578999999997E-2</v>
      </c>
      <c r="CF110" s="45">
        <v>9.6411578999999997E-2</v>
      </c>
      <c r="CG110" s="45">
        <v>9.6411578999999997E-2</v>
      </c>
      <c r="CH110" s="45">
        <v>9.6411578999999997E-2</v>
      </c>
      <c r="CI110" s="45">
        <v>0.148308947</v>
      </c>
      <c r="CJ110" s="45">
        <v>0.148308947</v>
      </c>
      <c r="CK110" s="45">
        <v>0.148308947</v>
      </c>
      <c r="CL110" s="45">
        <v>0.148308947</v>
      </c>
      <c r="CM110" s="45">
        <v>0.148308947</v>
      </c>
      <c r="CN110" s="45">
        <v>0.225275789</v>
      </c>
      <c r="CO110" s="45">
        <v>0.225275789</v>
      </c>
      <c r="CP110" s="45">
        <v>0.225275789</v>
      </c>
      <c r="CQ110" s="45">
        <v>0.225275789</v>
      </c>
      <c r="CR110" s="45">
        <v>0.225275789</v>
      </c>
      <c r="CS110" s="45">
        <v>0.33575105300000002</v>
      </c>
      <c r="CT110" s="45">
        <v>0.33575105300000002</v>
      </c>
      <c r="CU110" s="45">
        <v>0.33575105300000002</v>
      </c>
      <c r="CV110" s="45">
        <v>0.33575105300000002</v>
      </c>
      <c r="CW110" s="45">
        <v>0.33575105300000002</v>
      </c>
      <c r="CX110" s="45">
        <v>1</v>
      </c>
    </row>
    <row r="111" spans="1:102" ht="14.25" customHeight="1" x14ac:dyDescent="0.3">
      <c r="A111" s="45" t="s">
        <v>340</v>
      </c>
      <c r="B111" s="45">
        <v>7.2300000000000003E-2</v>
      </c>
      <c r="C111" s="45">
        <v>1.155E-2</v>
      </c>
      <c r="D111" s="45">
        <v>1.155E-2</v>
      </c>
      <c r="E111" s="45">
        <v>1.155E-2</v>
      </c>
      <c r="F111" s="45">
        <v>1.155E-2</v>
      </c>
      <c r="G111" s="45">
        <v>2.2899999999999999E-3</v>
      </c>
      <c r="H111" s="45">
        <v>2.2899999999999999E-3</v>
      </c>
      <c r="I111" s="45">
        <v>2.2899999999999999E-3</v>
      </c>
      <c r="J111" s="45">
        <v>2.2899999999999999E-3</v>
      </c>
      <c r="K111" s="45">
        <v>2.2899999999999999E-3</v>
      </c>
      <c r="L111" s="45">
        <v>1.42E-3</v>
      </c>
      <c r="M111" s="45">
        <v>1.42E-3</v>
      </c>
      <c r="N111" s="45">
        <v>1.42E-3</v>
      </c>
      <c r="O111" s="45">
        <v>1.42E-3</v>
      </c>
      <c r="P111" s="45">
        <v>1.42E-3</v>
      </c>
      <c r="Q111" s="45">
        <v>2.1299999999999999E-3</v>
      </c>
      <c r="R111" s="45">
        <v>2.1299999999999999E-3</v>
      </c>
      <c r="S111" s="45">
        <v>2.1299999999999999E-3</v>
      </c>
      <c r="T111" s="45">
        <v>2.1299999999999999E-3</v>
      </c>
      <c r="U111" s="45">
        <v>2.1299999999999999E-3</v>
      </c>
      <c r="V111" s="45">
        <v>3.0699999999999998E-3</v>
      </c>
      <c r="W111" s="45">
        <v>3.0699999999999998E-3</v>
      </c>
      <c r="X111" s="45">
        <v>3.0699999999999998E-3</v>
      </c>
      <c r="Y111" s="45">
        <v>3.0699999999999998E-3</v>
      </c>
      <c r="Z111" s="45">
        <v>3.0699999999999998E-3</v>
      </c>
      <c r="AA111" s="45">
        <v>3.65E-3</v>
      </c>
      <c r="AB111" s="45">
        <v>3.65E-3</v>
      </c>
      <c r="AC111" s="45">
        <v>3.65E-3</v>
      </c>
      <c r="AD111" s="45">
        <v>3.65E-3</v>
      </c>
      <c r="AE111" s="45">
        <v>3.65E-3</v>
      </c>
      <c r="AF111" s="45">
        <v>4.2399999999999998E-3</v>
      </c>
      <c r="AG111" s="45">
        <v>4.2399999999999998E-3</v>
      </c>
      <c r="AH111" s="45">
        <v>4.2399999999999998E-3</v>
      </c>
      <c r="AI111" s="45">
        <v>4.2399999999999998E-3</v>
      </c>
      <c r="AJ111" s="45">
        <v>4.2399999999999998E-3</v>
      </c>
      <c r="AK111" s="45">
        <v>5.1500000000000001E-3</v>
      </c>
      <c r="AL111" s="45">
        <v>5.1500000000000001E-3</v>
      </c>
      <c r="AM111" s="45">
        <v>5.1500000000000001E-3</v>
      </c>
      <c r="AN111" s="45">
        <v>5.1500000000000001E-3</v>
      </c>
      <c r="AO111" s="45">
        <v>5.1500000000000001E-3</v>
      </c>
      <c r="AP111" s="45">
        <v>6.3299999999999997E-3</v>
      </c>
      <c r="AQ111" s="45">
        <v>6.3299999999999997E-3</v>
      </c>
      <c r="AR111" s="45">
        <v>6.3299999999999997E-3</v>
      </c>
      <c r="AS111" s="45">
        <v>6.3299999999999997E-3</v>
      </c>
      <c r="AT111" s="45">
        <v>6.3299999999999997E-3</v>
      </c>
      <c r="AU111" s="45">
        <v>8.1799999999999998E-3</v>
      </c>
      <c r="AV111" s="45">
        <v>8.1799999999999998E-3</v>
      </c>
      <c r="AW111" s="45">
        <v>8.1799999999999998E-3</v>
      </c>
      <c r="AX111" s="45">
        <v>8.1799999999999998E-3</v>
      </c>
      <c r="AY111" s="45">
        <v>8.1799999999999998E-3</v>
      </c>
      <c r="AZ111" s="45">
        <v>1.137E-2</v>
      </c>
      <c r="BA111" s="45">
        <v>1.137E-2</v>
      </c>
      <c r="BB111" s="45">
        <v>1.137E-2</v>
      </c>
      <c r="BC111" s="45">
        <v>1.137E-2</v>
      </c>
      <c r="BD111" s="45">
        <v>1.137E-2</v>
      </c>
      <c r="BE111" s="45">
        <v>1.6650000000000002E-2</v>
      </c>
      <c r="BF111" s="45">
        <v>1.6650000000000002E-2</v>
      </c>
      <c r="BG111" s="45">
        <v>1.6650000000000002E-2</v>
      </c>
      <c r="BH111" s="45">
        <v>1.6650000000000002E-2</v>
      </c>
      <c r="BI111" s="45">
        <v>1.6650000000000002E-2</v>
      </c>
      <c r="BJ111" s="45">
        <v>2.315E-2</v>
      </c>
      <c r="BK111" s="45">
        <v>2.315E-2</v>
      </c>
      <c r="BL111" s="45">
        <v>2.315E-2</v>
      </c>
      <c r="BM111" s="45">
        <v>2.315E-2</v>
      </c>
      <c r="BN111" s="45">
        <v>2.315E-2</v>
      </c>
      <c r="BO111" s="45">
        <v>3.6700000000000003E-2</v>
      </c>
      <c r="BP111" s="45">
        <v>3.6700000000000003E-2</v>
      </c>
      <c r="BQ111" s="45">
        <v>3.6700000000000003E-2</v>
      </c>
      <c r="BR111" s="45">
        <v>3.6700000000000003E-2</v>
      </c>
      <c r="BS111" s="45">
        <v>3.6700000000000003E-2</v>
      </c>
      <c r="BT111" s="45">
        <v>5.8790000000000002E-2</v>
      </c>
      <c r="BU111" s="45">
        <v>5.8790000000000002E-2</v>
      </c>
      <c r="BV111" s="45">
        <v>5.8790000000000002E-2</v>
      </c>
      <c r="BW111" s="45">
        <v>5.8790000000000002E-2</v>
      </c>
      <c r="BX111" s="45">
        <v>5.8790000000000002E-2</v>
      </c>
      <c r="BY111" s="45">
        <v>9.2230000000000006E-2</v>
      </c>
      <c r="BZ111" s="45">
        <v>9.2230000000000006E-2</v>
      </c>
      <c r="CA111" s="45">
        <v>9.2230000000000006E-2</v>
      </c>
      <c r="CB111" s="45">
        <v>9.2230000000000006E-2</v>
      </c>
      <c r="CC111" s="45">
        <v>9.2230000000000006E-2</v>
      </c>
      <c r="CD111" s="45">
        <v>0.14137</v>
      </c>
      <c r="CE111" s="45">
        <v>0.14137</v>
      </c>
      <c r="CF111" s="45">
        <v>0.14137</v>
      </c>
      <c r="CG111" s="45">
        <v>0.14137</v>
      </c>
      <c r="CH111" s="45">
        <v>0.14137</v>
      </c>
      <c r="CI111" s="45">
        <v>0.21009</v>
      </c>
      <c r="CJ111" s="45">
        <v>0.21009</v>
      </c>
      <c r="CK111" s="45">
        <v>0.21009</v>
      </c>
      <c r="CL111" s="45">
        <v>0.21009</v>
      </c>
      <c r="CM111" s="45">
        <v>0.21009</v>
      </c>
      <c r="CN111" s="45">
        <v>0.30271999999999999</v>
      </c>
      <c r="CO111" s="45">
        <v>0.30271999999999999</v>
      </c>
      <c r="CP111" s="45">
        <v>0.30271999999999999</v>
      </c>
      <c r="CQ111" s="45">
        <v>0.30271999999999999</v>
      </c>
      <c r="CR111" s="45">
        <v>0.30271999999999999</v>
      </c>
      <c r="CS111" s="45">
        <v>0.4229</v>
      </c>
      <c r="CT111" s="45">
        <v>0.4229</v>
      </c>
      <c r="CU111" s="45">
        <v>0.4229</v>
      </c>
      <c r="CV111" s="45">
        <v>0.4229</v>
      </c>
      <c r="CW111" s="45">
        <v>0.4229</v>
      </c>
      <c r="CX111" s="45">
        <v>1</v>
      </c>
    </row>
    <row r="112" spans="1:102" ht="14.25" customHeight="1" x14ac:dyDescent="0.3">
      <c r="A112" s="45" t="s">
        <v>342</v>
      </c>
      <c r="B112" s="45">
        <v>1.1639999999999999E-2</v>
      </c>
      <c r="C112" s="45">
        <v>6.4000000000000005E-4</v>
      </c>
      <c r="D112" s="45">
        <v>6.4000000000000005E-4</v>
      </c>
      <c r="E112" s="45">
        <v>6.4000000000000005E-4</v>
      </c>
      <c r="F112" s="45">
        <v>6.4000000000000005E-4</v>
      </c>
      <c r="G112" s="45">
        <v>2.0000000000000001E-4</v>
      </c>
      <c r="H112" s="45">
        <v>2.0000000000000001E-4</v>
      </c>
      <c r="I112" s="45">
        <v>2.0000000000000001E-4</v>
      </c>
      <c r="J112" s="45">
        <v>2.0000000000000001E-4</v>
      </c>
      <c r="K112" s="45">
        <v>2.0000000000000001E-4</v>
      </c>
      <c r="L112" s="45">
        <v>2.3000000000000001E-4</v>
      </c>
      <c r="M112" s="45">
        <v>2.3000000000000001E-4</v>
      </c>
      <c r="N112" s="45">
        <v>2.3000000000000001E-4</v>
      </c>
      <c r="O112" s="45">
        <v>2.3000000000000001E-4</v>
      </c>
      <c r="P112" s="45">
        <v>2.3000000000000001E-4</v>
      </c>
      <c r="Q112" s="45">
        <v>3.5E-4</v>
      </c>
      <c r="R112" s="45">
        <v>3.5E-4</v>
      </c>
      <c r="S112" s="45">
        <v>3.5E-4</v>
      </c>
      <c r="T112" s="45">
        <v>3.5E-4</v>
      </c>
      <c r="U112" s="45">
        <v>3.5E-4</v>
      </c>
      <c r="V112" s="45">
        <v>6.2E-4</v>
      </c>
      <c r="W112" s="45">
        <v>6.2E-4</v>
      </c>
      <c r="X112" s="45">
        <v>6.2E-4</v>
      </c>
      <c r="Y112" s="45">
        <v>6.2E-4</v>
      </c>
      <c r="Z112" s="45">
        <v>6.2E-4</v>
      </c>
      <c r="AA112" s="45">
        <v>4.8999999999999998E-4</v>
      </c>
      <c r="AB112" s="45">
        <v>4.8999999999999998E-4</v>
      </c>
      <c r="AC112" s="45">
        <v>4.8999999999999998E-4</v>
      </c>
      <c r="AD112" s="45">
        <v>4.8999999999999998E-4</v>
      </c>
      <c r="AE112" s="45">
        <v>4.8999999999999998E-4</v>
      </c>
      <c r="AF112" s="45">
        <v>8.9999999999999998E-4</v>
      </c>
      <c r="AG112" s="45">
        <v>8.9999999999999998E-4</v>
      </c>
      <c r="AH112" s="45">
        <v>8.9999999999999998E-4</v>
      </c>
      <c r="AI112" s="45">
        <v>8.9999999999999998E-4</v>
      </c>
      <c r="AJ112" s="45">
        <v>8.9999999999999998E-4</v>
      </c>
      <c r="AK112" s="45">
        <v>1.24E-3</v>
      </c>
      <c r="AL112" s="45">
        <v>1.24E-3</v>
      </c>
      <c r="AM112" s="45">
        <v>1.24E-3</v>
      </c>
      <c r="AN112" s="45">
        <v>1.24E-3</v>
      </c>
      <c r="AO112" s="45">
        <v>1.24E-3</v>
      </c>
      <c r="AP112" s="45">
        <v>2.0600000000000002E-3</v>
      </c>
      <c r="AQ112" s="45">
        <v>2.0600000000000002E-3</v>
      </c>
      <c r="AR112" s="45">
        <v>2.0600000000000002E-3</v>
      </c>
      <c r="AS112" s="45">
        <v>2.0600000000000002E-3</v>
      </c>
      <c r="AT112" s="45">
        <v>2.0600000000000002E-3</v>
      </c>
      <c r="AU112" s="45">
        <v>3.0400000000000002E-3</v>
      </c>
      <c r="AV112" s="45">
        <v>3.0400000000000002E-3</v>
      </c>
      <c r="AW112" s="45">
        <v>3.0400000000000002E-3</v>
      </c>
      <c r="AX112" s="45">
        <v>3.0400000000000002E-3</v>
      </c>
      <c r="AY112" s="45">
        <v>3.0400000000000002E-3</v>
      </c>
      <c r="AZ112" s="45">
        <v>4.8700000000000002E-3</v>
      </c>
      <c r="BA112" s="45">
        <v>4.8700000000000002E-3</v>
      </c>
      <c r="BB112" s="45">
        <v>4.8700000000000002E-3</v>
      </c>
      <c r="BC112" s="45">
        <v>4.8700000000000002E-3</v>
      </c>
      <c r="BD112" s="45">
        <v>4.8700000000000002E-3</v>
      </c>
      <c r="BE112" s="45">
        <v>7.26E-3</v>
      </c>
      <c r="BF112" s="45">
        <v>7.26E-3</v>
      </c>
      <c r="BG112" s="45">
        <v>7.26E-3</v>
      </c>
      <c r="BH112" s="45">
        <v>7.26E-3</v>
      </c>
      <c r="BI112" s="45">
        <v>7.26E-3</v>
      </c>
      <c r="BJ112" s="45">
        <v>1.3849999999999999E-2</v>
      </c>
      <c r="BK112" s="45">
        <v>1.3849999999999999E-2</v>
      </c>
      <c r="BL112" s="45">
        <v>1.3849999999999999E-2</v>
      </c>
      <c r="BM112" s="45">
        <v>1.3849999999999999E-2</v>
      </c>
      <c r="BN112" s="45">
        <v>1.3849999999999999E-2</v>
      </c>
      <c r="BO112" s="45">
        <v>2.0799999999999999E-2</v>
      </c>
      <c r="BP112" s="45">
        <v>2.0799999999999999E-2</v>
      </c>
      <c r="BQ112" s="45">
        <v>2.0799999999999999E-2</v>
      </c>
      <c r="BR112" s="45">
        <v>2.0799999999999999E-2</v>
      </c>
      <c r="BS112" s="45">
        <v>2.0799999999999999E-2</v>
      </c>
      <c r="BT112" s="45">
        <v>2.9159999999999998E-2</v>
      </c>
      <c r="BU112" s="45">
        <v>2.9159999999999998E-2</v>
      </c>
      <c r="BV112" s="45">
        <v>2.9159999999999998E-2</v>
      </c>
      <c r="BW112" s="45">
        <v>2.9159999999999998E-2</v>
      </c>
      <c r="BX112" s="45">
        <v>2.9159999999999998E-2</v>
      </c>
      <c r="BY112" s="45">
        <v>4.9709999999999997E-2</v>
      </c>
      <c r="BZ112" s="45">
        <v>4.9709999999999997E-2</v>
      </c>
      <c r="CA112" s="45">
        <v>4.9709999999999997E-2</v>
      </c>
      <c r="CB112" s="45">
        <v>4.9709999999999997E-2</v>
      </c>
      <c r="CC112" s="45">
        <v>4.9709999999999997E-2</v>
      </c>
      <c r="CD112" s="45">
        <v>8.2589999999999997E-2</v>
      </c>
      <c r="CE112" s="45">
        <v>8.2589999999999997E-2</v>
      </c>
      <c r="CF112" s="45">
        <v>8.2589999999999997E-2</v>
      </c>
      <c r="CG112" s="45">
        <v>8.2589999999999997E-2</v>
      </c>
      <c r="CH112" s="45">
        <v>8.2589999999999997E-2</v>
      </c>
      <c r="CI112" s="45">
        <v>0.13371</v>
      </c>
      <c r="CJ112" s="45">
        <v>0.13371</v>
      </c>
      <c r="CK112" s="45">
        <v>0.13371</v>
      </c>
      <c r="CL112" s="45">
        <v>0.13371</v>
      </c>
      <c r="CM112" s="45">
        <v>0.13371</v>
      </c>
      <c r="CN112" s="45">
        <v>0.21096999999999999</v>
      </c>
      <c r="CO112" s="45">
        <v>0.21096999999999999</v>
      </c>
      <c r="CP112" s="45">
        <v>0.21096999999999999</v>
      </c>
      <c r="CQ112" s="45">
        <v>0.21096999999999999</v>
      </c>
      <c r="CR112" s="45">
        <v>0.21096999999999999</v>
      </c>
      <c r="CS112" s="45">
        <v>0.32436999999999999</v>
      </c>
      <c r="CT112" s="45">
        <v>0.32436999999999999</v>
      </c>
      <c r="CU112" s="45">
        <v>0.32436999999999999</v>
      </c>
      <c r="CV112" s="45">
        <v>0.32436999999999999</v>
      </c>
      <c r="CW112" s="45">
        <v>0.32436999999999999</v>
      </c>
      <c r="CX112" s="45">
        <v>1</v>
      </c>
    </row>
    <row r="113" spans="1:102" ht="14.25" customHeight="1" x14ac:dyDescent="0.3">
      <c r="A113" s="45" t="s">
        <v>344</v>
      </c>
      <c r="B113" s="45">
        <v>1.328E-2</v>
      </c>
      <c r="C113" s="45">
        <v>4.8999999999999998E-4</v>
      </c>
      <c r="D113" s="45">
        <v>4.8999999999999998E-4</v>
      </c>
      <c r="E113" s="45">
        <v>4.8999999999999998E-4</v>
      </c>
      <c r="F113" s="45">
        <v>4.8999999999999998E-4</v>
      </c>
      <c r="G113" s="45">
        <v>2.4000000000000001E-4</v>
      </c>
      <c r="H113" s="45">
        <v>2.4000000000000001E-4</v>
      </c>
      <c r="I113" s="45">
        <v>2.4000000000000001E-4</v>
      </c>
      <c r="J113" s="45">
        <v>2.4000000000000001E-4</v>
      </c>
      <c r="K113" s="45">
        <v>2.4000000000000001E-4</v>
      </c>
      <c r="L113" s="45">
        <v>2.7E-4</v>
      </c>
      <c r="M113" s="45">
        <v>2.7E-4</v>
      </c>
      <c r="N113" s="45">
        <v>2.7E-4</v>
      </c>
      <c r="O113" s="45">
        <v>2.7E-4</v>
      </c>
      <c r="P113" s="45">
        <v>2.7E-4</v>
      </c>
      <c r="Q113" s="45">
        <v>4.4000000000000002E-4</v>
      </c>
      <c r="R113" s="45">
        <v>4.4000000000000002E-4</v>
      </c>
      <c r="S113" s="45">
        <v>4.4000000000000002E-4</v>
      </c>
      <c r="T113" s="45">
        <v>4.4000000000000002E-4</v>
      </c>
      <c r="U113" s="45">
        <v>4.4000000000000002E-4</v>
      </c>
      <c r="V113" s="45">
        <v>4.8999999999999998E-4</v>
      </c>
      <c r="W113" s="45">
        <v>4.8999999999999998E-4</v>
      </c>
      <c r="X113" s="45">
        <v>4.8999999999999998E-4</v>
      </c>
      <c r="Y113" s="45">
        <v>4.8999999999999998E-4</v>
      </c>
      <c r="Z113" s="45">
        <v>4.8999999999999998E-4</v>
      </c>
      <c r="AA113" s="45">
        <v>5.9000000000000003E-4</v>
      </c>
      <c r="AB113" s="45">
        <v>5.9000000000000003E-4</v>
      </c>
      <c r="AC113" s="45">
        <v>5.9000000000000003E-4</v>
      </c>
      <c r="AD113" s="45">
        <v>5.9000000000000003E-4</v>
      </c>
      <c r="AE113" s="45">
        <v>5.9000000000000003E-4</v>
      </c>
      <c r="AF113" s="45">
        <v>7.6000000000000004E-4</v>
      </c>
      <c r="AG113" s="45">
        <v>7.6000000000000004E-4</v>
      </c>
      <c r="AH113" s="45">
        <v>7.6000000000000004E-4</v>
      </c>
      <c r="AI113" s="45">
        <v>7.6000000000000004E-4</v>
      </c>
      <c r="AJ113" s="45">
        <v>7.6000000000000004E-4</v>
      </c>
      <c r="AK113" s="45">
        <v>1.0399999999999999E-3</v>
      </c>
      <c r="AL113" s="45">
        <v>1.0399999999999999E-3</v>
      </c>
      <c r="AM113" s="45">
        <v>1.0399999999999999E-3</v>
      </c>
      <c r="AN113" s="45">
        <v>1.0399999999999999E-3</v>
      </c>
      <c r="AO113" s="45">
        <v>1.0399999999999999E-3</v>
      </c>
      <c r="AP113" s="45">
        <v>1.5900000000000001E-3</v>
      </c>
      <c r="AQ113" s="45">
        <v>1.5900000000000001E-3</v>
      </c>
      <c r="AR113" s="45">
        <v>1.5900000000000001E-3</v>
      </c>
      <c r="AS113" s="45">
        <v>1.5900000000000001E-3</v>
      </c>
      <c r="AT113" s="45">
        <v>1.5900000000000001E-3</v>
      </c>
      <c r="AU113" s="45">
        <v>2.5899999999999999E-3</v>
      </c>
      <c r="AV113" s="45">
        <v>2.5899999999999999E-3</v>
      </c>
      <c r="AW113" s="45">
        <v>2.5899999999999999E-3</v>
      </c>
      <c r="AX113" s="45">
        <v>2.5899999999999999E-3</v>
      </c>
      <c r="AY113" s="45">
        <v>2.5899999999999999E-3</v>
      </c>
      <c r="AZ113" s="45">
        <v>4.2599999999999999E-3</v>
      </c>
      <c r="BA113" s="45">
        <v>4.2599999999999999E-3</v>
      </c>
      <c r="BB113" s="45">
        <v>4.2599999999999999E-3</v>
      </c>
      <c r="BC113" s="45">
        <v>4.2599999999999999E-3</v>
      </c>
      <c r="BD113" s="45">
        <v>4.2599999999999999E-3</v>
      </c>
      <c r="BE113" s="45">
        <v>6.7200000000000003E-3</v>
      </c>
      <c r="BF113" s="45">
        <v>6.7200000000000003E-3</v>
      </c>
      <c r="BG113" s="45">
        <v>6.7200000000000003E-3</v>
      </c>
      <c r="BH113" s="45">
        <v>6.7200000000000003E-3</v>
      </c>
      <c r="BI113" s="45">
        <v>6.7200000000000003E-3</v>
      </c>
      <c r="BJ113" s="45">
        <v>1.12E-2</v>
      </c>
      <c r="BK113" s="45">
        <v>1.12E-2</v>
      </c>
      <c r="BL113" s="45">
        <v>1.12E-2</v>
      </c>
      <c r="BM113" s="45">
        <v>1.12E-2</v>
      </c>
      <c r="BN113" s="45">
        <v>1.12E-2</v>
      </c>
      <c r="BO113" s="45">
        <v>1.6500000000000001E-2</v>
      </c>
      <c r="BP113" s="45">
        <v>1.6500000000000001E-2</v>
      </c>
      <c r="BQ113" s="45">
        <v>1.6500000000000001E-2</v>
      </c>
      <c r="BR113" s="45">
        <v>1.6500000000000001E-2</v>
      </c>
      <c r="BS113" s="45">
        <v>1.6500000000000001E-2</v>
      </c>
      <c r="BT113" s="45">
        <v>2.5850000000000001E-2</v>
      </c>
      <c r="BU113" s="45">
        <v>2.5850000000000001E-2</v>
      </c>
      <c r="BV113" s="45">
        <v>2.5850000000000001E-2</v>
      </c>
      <c r="BW113" s="45">
        <v>2.5850000000000001E-2</v>
      </c>
      <c r="BX113" s="45">
        <v>2.5850000000000001E-2</v>
      </c>
      <c r="BY113" s="45">
        <v>4.1259999999999998E-2</v>
      </c>
      <c r="BZ113" s="45">
        <v>4.1259999999999998E-2</v>
      </c>
      <c r="CA113" s="45">
        <v>4.1259999999999998E-2</v>
      </c>
      <c r="CB113" s="45">
        <v>4.1259999999999998E-2</v>
      </c>
      <c r="CC113" s="45">
        <v>4.1259999999999998E-2</v>
      </c>
      <c r="CD113" s="45">
        <v>6.8029999999999993E-2</v>
      </c>
      <c r="CE113" s="45">
        <v>6.8029999999999993E-2</v>
      </c>
      <c r="CF113" s="45">
        <v>6.8029999999999993E-2</v>
      </c>
      <c r="CG113" s="45">
        <v>6.8029999999999993E-2</v>
      </c>
      <c r="CH113" s="45">
        <v>6.8029999999999993E-2</v>
      </c>
      <c r="CI113" s="45">
        <v>0.11092</v>
      </c>
      <c r="CJ113" s="45">
        <v>0.11092</v>
      </c>
      <c r="CK113" s="45">
        <v>0.11092</v>
      </c>
      <c r="CL113" s="45">
        <v>0.11092</v>
      </c>
      <c r="CM113" s="45">
        <v>0.11092</v>
      </c>
      <c r="CN113" s="45">
        <v>0.17884</v>
      </c>
      <c r="CO113" s="45">
        <v>0.17884</v>
      </c>
      <c r="CP113" s="45">
        <v>0.17884</v>
      </c>
      <c r="CQ113" s="45">
        <v>0.17884</v>
      </c>
      <c r="CR113" s="45">
        <v>0.17884</v>
      </c>
      <c r="CS113" s="45">
        <v>0.28517999999999999</v>
      </c>
      <c r="CT113" s="45">
        <v>0.28517999999999999</v>
      </c>
      <c r="CU113" s="45">
        <v>0.28517999999999999</v>
      </c>
      <c r="CV113" s="45">
        <v>0.28517999999999999</v>
      </c>
      <c r="CW113" s="45">
        <v>0.28517999999999999</v>
      </c>
      <c r="CX113" s="45">
        <v>1</v>
      </c>
    </row>
    <row r="114" spans="1:102" ht="14.25" customHeight="1" x14ac:dyDescent="0.3">
      <c r="A114" s="45" t="s">
        <v>346</v>
      </c>
      <c r="B114" s="45">
        <v>2.0693684E-2</v>
      </c>
      <c r="C114" s="45">
        <v>1.3699999999999999E-3</v>
      </c>
      <c r="D114" s="45">
        <v>1.3699999999999999E-3</v>
      </c>
      <c r="E114" s="45">
        <v>1.3699999999999999E-3</v>
      </c>
      <c r="F114" s="45">
        <v>1.3699999999999999E-3</v>
      </c>
      <c r="G114" s="45">
        <v>5.1000000000000004E-4</v>
      </c>
      <c r="H114" s="45">
        <v>5.1000000000000004E-4</v>
      </c>
      <c r="I114" s="45">
        <v>5.1000000000000004E-4</v>
      </c>
      <c r="J114" s="45">
        <v>5.1000000000000004E-4</v>
      </c>
      <c r="K114" s="45">
        <v>5.1000000000000004E-4</v>
      </c>
      <c r="L114" s="45">
        <v>5.9315799999999999E-4</v>
      </c>
      <c r="M114" s="45">
        <v>5.9315799999999999E-4</v>
      </c>
      <c r="N114" s="45">
        <v>5.9315799999999999E-4</v>
      </c>
      <c r="O114" s="45">
        <v>5.9315799999999999E-4</v>
      </c>
      <c r="P114" s="45">
        <v>5.9315799999999999E-4</v>
      </c>
      <c r="Q114" s="45">
        <v>9.81579E-4</v>
      </c>
      <c r="R114" s="45">
        <v>9.81579E-4</v>
      </c>
      <c r="S114" s="45">
        <v>9.81579E-4</v>
      </c>
      <c r="T114" s="45">
        <v>9.81579E-4</v>
      </c>
      <c r="U114" s="45">
        <v>9.81579E-4</v>
      </c>
      <c r="V114" s="45">
        <v>8.9421100000000001E-4</v>
      </c>
      <c r="W114" s="45">
        <v>8.9421100000000001E-4</v>
      </c>
      <c r="X114" s="45">
        <v>8.9421100000000001E-4</v>
      </c>
      <c r="Y114" s="45">
        <v>8.9421100000000001E-4</v>
      </c>
      <c r="Z114" s="45">
        <v>8.9421100000000001E-4</v>
      </c>
      <c r="AA114" s="45">
        <v>1.1073680000000001E-3</v>
      </c>
      <c r="AB114" s="45">
        <v>1.1073680000000001E-3</v>
      </c>
      <c r="AC114" s="45">
        <v>1.1073680000000001E-3</v>
      </c>
      <c r="AD114" s="45">
        <v>1.1073680000000001E-3</v>
      </c>
      <c r="AE114" s="45">
        <v>1.1073680000000001E-3</v>
      </c>
      <c r="AF114" s="45">
        <v>1.6073680000000001E-3</v>
      </c>
      <c r="AG114" s="45">
        <v>1.6073680000000001E-3</v>
      </c>
      <c r="AH114" s="45">
        <v>1.6073680000000001E-3</v>
      </c>
      <c r="AI114" s="45">
        <v>1.6073680000000001E-3</v>
      </c>
      <c r="AJ114" s="45">
        <v>1.6073680000000001E-3</v>
      </c>
      <c r="AK114" s="45">
        <v>1.9905259999999998E-3</v>
      </c>
      <c r="AL114" s="45">
        <v>1.9905259999999998E-3</v>
      </c>
      <c r="AM114" s="45">
        <v>1.9905259999999998E-3</v>
      </c>
      <c r="AN114" s="45">
        <v>1.9905259999999998E-3</v>
      </c>
      <c r="AO114" s="45">
        <v>1.9905259999999998E-3</v>
      </c>
      <c r="AP114" s="45">
        <v>3.283158E-3</v>
      </c>
      <c r="AQ114" s="45">
        <v>3.283158E-3</v>
      </c>
      <c r="AR114" s="45">
        <v>3.283158E-3</v>
      </c>
      <c r="AS114" s="45">
        <v>3.283158E-3</v>
      </c>
      <c r="AT114" s="45">
        <v>3.283158E-3</v>
      </c>
      <c r="AU114" s="45">
        <v>4.5542109999999998E-3</v>
      </c>
      <c r="AV114" s="45">
        <v>4.5542109999999998E-3</v>
      </c>
      <c r="AW114" s="45">
        <v>4.5542109999999998E-3</v>
      </c>
      <c r="AX114" s="45">
        <v>4.5542109999999998E-3</v>
      </c>
      <c r="AY114" s="45">
        <v>4.5542109999999998E-3</v>
      </c>
      <c r="AZ114" s="45">
        <v>6.844737E-3</v>
      </c>
      <c r="BA114" s="45">
        <v>6.844737E-3</v>
      </c>
      <c r="BB114" s="45">
        <v>6.844737E-3</v>
      </c>
      <c r="BC114" s="45">
        <v>6.844737E-3</v>
      </c>
      <c r="BD114" s="45">
        <v>6.844737E-3</v>
      </c>
      <c r="BE114" s="45">
        <v>1.0072105E-2</v>
      </c>
      <c r="BF114" s="45">
        <v>1.0072105E-2</v>
      </c>
      <c r="BG114" s="45">
        <v>1.0072105E-2</v>
      </c>
      <c r="BH114" s="45">
        <v>1.0072105E-2</v>
      </c>
      <c r="BI114" s="45">
        <v>1.0072105E-2</v>
      </c>
      <c r="BJ114" s="45">
        <v>1.6034211E-2</v>
      </c>
      <c r="BK114" s="45">
        <v>1.6034211E-2</v>
      </c>
      <c r="BL114" s="45">
        <v>1.6034211E-2</v>
      </c>
      <c r="BM114" s="45">
        <v>1.6034211E-2</v>
      </c>
      <c r="BN114" s="45">
        <v>1.6034211E-2</v>
      </c>
      <c r="BO114" s="45">
        <v>2.4366315999999999E-2</v>
      </c>
      <c r="BP114" s="45">
        <v>2.4366315999999999E-2</v>
      </c>
      <c r="BQ114" s="45">
        <v>2.4366315999999999E-2</v>
      </c>
      <c r="BR114" s="45">
        <v>2.4366315999999999E-2</v>
      </c>
      <c r="BS114" s="45">
        <v>2.4366315999999999E-2</v>
      </c>
      <c r="BT114" s="45">
        <v>3.6406842000000002E-2</v>
      </c>
      <c r="BU114" s="45">
        <v>3.6406842000000002E-2</v>
      </c>
      <c r="BV114" s="45">
        <v>3.6406842000000002E-2</v>
      </c>
      <c r="BW114" s="45">
        <v>3.6406842000000002E-2</v>
      </c>
      <c r="BX114" s="45">
        <v>3.6406842000000002E-2</v>
      </c>
      <c r="BY114" s="45">
        <v>6.3028421000000001E-2</v>
      </c>
      <c r="BZ114" s="45">
        <v>6.3028421000000001E-2</v>
      </c>
      <c r="CA114" s="45">
        <v>6.3028421000000001E-2</v>
      </c>
      <c r="CB114" s="45">
        <v>6.3028421000000001E-2</v>
      </c>
      <c r="CC114" s="45">
        <v>6.3028421000000001E-2</v>
      </c>
      <c r="CD114" s="45">
        <v>9.6411578999999997E-2</v>
      </c>
      <c r="CE114" s="45">
        <v>9.6411578999999997E-2</v>
      </c>
      <c r="CF114" s="45">
        <v>9.6411578999999997E-2</v>
      </c>
      <c r="CG114" s="45">
        <v>9.6411578999999997E-2</v>
      </c>
      <c r="CH114" s="45">
        <v>9.6411578999999997E-2</v>
      </c>
      <c r="CI114" s="45">
        <v>0.148308947</v>
      </c>
      <c r="CJ114" s="45">
        <v>0.148308947</v>
      </c>
      <c r="CK114" s="45">
        <v>0.148308947</v>
      </c>
      <c r="CL114" s="45">
        <v>0.148308947</v>
      </c>
      <c r="CM114" s="45">
        <v>0.148308947</v>
      </c>
      <c r="CN114" s="45">
        <v>0.225275789</v>
      </c>
      <c r="CO114" s="45">
        <v>0.225275789</v>
      </c>
      <c r="CP114" s="45">
        <v>0.225275789</v>
      </c>
      <c r="CQ114" s="45">
        <v>0.225275789</v>
      </c>
      <c r="CR114" s="45">
        <v>0.225275789</v>
      </c>
      <c r="CS114" s="45">
        <v>0.33575105300000002</v>
      </c>
      <c r="CT114" s="45">
        <v>0.33575105300000002</v>
      </c>
      <c r="CU114" s="45">
        <v>0.33575105300000002</v>
      </c>
      <c r="CV114" s="45">
        <v>0.33575105300000002</v>
      </c>
      <c r="CW114" s="45">
        <v>0.33575105300000002</v>
      </c>
      <c r="CX114" s="45">
        <v>1</v>
      </c>
    </row>
    <row r="115" spans="1:102" ht="14.25" customHeight="1" x14ac:dyDescent="0.3">
      <c r="A115" s="45" t="s">
        <v>348</v>
      </c>
      <c r="B115" s="45">
        <v>9.7912499999999996E-3</v>
      </c>
      <c r="C115" s="45">
        <v>3.5649999999999999E-4</v>
      </c>
      <c r="D115" s="45">
        <v>3.5649999999999999E-4</v>
      </c>
      <c r="E115" s="45">
        <v>3.5649999999999999E-4</v>
      </c>
      <c r="F115" s="45">
        <v>3.5649999999999999E-4</v>
      </c>
      <c r="G115" s="45">
        <v>1.7899999999999999E-4</v>
      </c>
      <c r="H115" s="45">
        <v>1.7899999999999999E-4</v>
      </c>
      <c r="I115" s="45">
        <v>1.7899999999999999E-4</v>
      </c>
      <c r="J115" s="45">
        <v>1.7899999999999999E-4</v>
      </c>
      <c r="K115" s="45">
        <v>1.7899999999999999E-4</v>
      </c>
      <c r="L115" s="45">
        <v>1.8075E-4</v>
      </c>
      <c r="M115" s="45">
        <v>1.8075E-4</v>
      </c>
      <c r="N115" s="45">
        <v>1.8075E-4</v>
      </c>
      <c r="O115" s="45">
        <v>1.8075E-4</v>
      </c>
      <c r="P115" s="45">
        <v>1.8075E-4</v>
      </c>
      <c r="Q115" s="45">
        <v>3.0775000000000003E-4</v>
      </c>
      <c r="R115" s="45">
        <v>3.0775000000000003E-4</v>
      </c>
      <c r="S115" s="45">
        <v>3.0775000000000003E-4</v>
      </c>
      <c r="T115" s="45">
        <v>3.0775000000000003E-4</v>
      </c>
      <c r="U115" s="45">
        <v>3.0775000000000003E-4</v>
      </c>
      <c r="V115" s="45">
        <v>4.2025E-4</v>
      </c>
      <c r="W115" s="45">
        <v>4.2025E-4</v>
      </c>
      <c r="X115" s="45">
        <v>4.2025E-4</v>
      </c>
      <c r="Y115" s="45">
        <v>4.2025E-4</v>
      </c>
      <c r="Z115" s="45">
        <v>4.2025E-4</v>
      </c>
      <c r="AA115" s="45">
        <v>5.2674999999999998E-4</v>
      </c>
      <c r="AB115" s="45">
        <v>5.2674999999999998E-4</v>
      </c>
      <c r="AC115" s="45">
        <v>5.2674999999999998E-4</v>
      </c>
      <c r="AD115" s="45">
        <v>5.2674999999999998E-4</v>
      </c>
      <c r="AE115" s="45">
        <v>5.2674999999999998E-4</v>
      </c>
      <c r="AF115" s="45">
        <v>7.3850000000000001E-4</v>
      </c>
      <c r="AG115" s="45">
        <v>7.3850000000000001E-4</v>
      </c>
      <c r="AH115" s="45">
        <v>7.3850000000000001E-4</v>
      </c>
      <c r="AI115" s="45">
        <v>7.3850000000000001E-4</v>
      </c>
      <c r="AJ115" s="45">
        <v>7.3850000000000001E-4</v>
      </c>
      <c r="AK115" s="45">
        <v>1.0690000000000001E-3</v>
      </c>
      <c r="AL115" s="45">
        <v>1.0690000000000001E-3</v>
      </c>
      <c r="AM115" s="45">
        <v>1.0690000000000001E-3</v>
      </c>
      <c r="AN115" s="45">
        <v>1.0690000000000001E-3</v>
      </c>
      <c r="AO115" s="45">
        <v>1.0690000000000001E-3</v>
      </c>
      <c r="AP115" s="45">
        <v>1.622E-3</v>
      </c>
      <c r="AQ115" s="45">
        <v>1.622E-3</v>
      </c>
      <c r="AR115" s="45">
        <v>1.622E-3</v>
      </c>
      <c r="AS115" s="45">
        <v>1.622E-3</v>
      </c>
      <c r="AT115" s="45">
        <v>1.622E-3</v>
      </c>
      <c r="AU115" s="45">
        <v>2.5685E-3</v>
      </c>
      <c r="AV115" s="45">
        <v>2.5685E-3</v>
      </c>
      <c r="AW115" s="45">
        <v>2.5685E-3</v>
      </c>
      <c r="AX115" s="45">
        <v>2.5685E-3</v>
      </c>
      <c r="AY115" s="45">
        <v>2.5685E-3</v>
      </c>
      <c r="AZ115" s="45">
        <v>4.117E-3</v>
      </c>
      <c r="BA115" s="45">
        <v>4.117E-3</v>
      </c>
      <c r="BB115" s="45">
        <v>4.117E-3</v>
      </c>
      <c r="BC115" s="45">
        <v>4.117E-3</v>
      </c>
      <c r="BD115" s="45">
        <v>4.117E-3</v>
      </c>
      <c r="BE115" s="45">
        <v>6.4475000000000001E-3</v>
      </c>
      <c r="BF115" s="45">
        <v>6.4475000000000001E-3</v>
      </c>
      <c r="BG115" s="45">
        <v>6.4475000000000001E-3</v>
      </c>
      <c r="BH115" s="45">
        <v>6.4475000000000001E-3</v>
      </c>
      <c r="BI115" s="45">
        <v>6.4475000000000001E-3</v>
      </c>
      <c r="BJ115" s="45">
        <v>9.7327500000000001E-3</v>
      </c>
      <c r="BK115" s="45">
        <v>9.7327500000000001E-3</v>
      </c>
      <c r="BL115" s="45">
        <v>9.7327500000000001E-3</v>
      </c>
      <c r="BM115" s="45">
        <v>9.7327500000000001E-3</v>
      </c>
      <c r="BN115" s="45">
        <v>9.7327500000000001E-3</v>
      </c>
      <c r="BO115" s="45">
        <v>1.5950249999999999E-2</v>
      </c>
      <c r="BP115" s="45">
        <v>1.5950249999999999E-2</v>
      </c>
      <c r="BQ115" s="45">
        <v>1.5950249999999999E-2</v>
      </c>
      <c r="BR115" s="45">
        <v>1.5950249999999999E-2</v>
      </c>
      <c r="BS115" s="45">
        <v>1.5950249999999999E-2</v>
      </c>
      <c r="BT115" s="45">
        <v>2.6643500000000001E-2</v>
      </c>
      <c r="BU115" s="45">
        <v>2.6643500000000001E-2</v>
      </c>
      <c r="BV115" s="45">
        <v>2.6643500000000001E-2</v>
      </c>
      <c r="BW115" s="45">
        <v>2.6643500000000001E-2</v>
      </c>
      <c r="BX115" s="45">
        <v>2.6643500000000001E-2</v>
      </c>
      <c r="BY115" s="45">
        <v>4.6877250000000002E-2</v>
      </c>
      <c r="BZ115" s="45">
        <v>4.6877250000000002E-2</v>
      </c>
      <c r="CA115" s="45">
        <v>4.6877250000000002E-2</v>
      </c>
      <c r="CB115" s="45">
        <v>4.6877250000000002E-2</v>
      </c>
      <c r="CC115" s="45">
        <v>4.6877250000000002E-2</v>
      </c>
      <c r="CD115" s="45">
        <v>8.3014249999999998E-2</v>
      </c>
      <c r="CE115" s="45">
        <v>8.3014249999999998E-2</v>
      </c>
      <c r="CF115" s="45">
        <v>8.3014249999999998E-2</v>
      </c>
      <c r="CG115" s="45">
        <v>8.3014249999999998E-2</v>
      </c>
      <c r="CH115" s="45">
        <v>8.3014249999999998E-2</v>
      </c>
      <c r="CI115" s="45">
        <v>0.14132575</v>
      </c>
      <c r="CJ115" s="45">
        <v>0.14132575</v>
      </c>
      <c r="CK115" s="45">
        <v>0.14132575</v>
      </c>
      <c r="CL115" s="45">
        <v>0.14132575</v>
      </c>
      <c r="CM115" s="45">
        <v>0.14132575</v>
      </c>
      <c r="CN115" s="45">
        <v>0.22859225</v>
      </c>
      <c r="CO115" s="45">
        <v>0.22859225</v>
      </c>
      <c r="CP115" s="45">
        <v>0.22859225</v>
      </c>
      <c r="CQ115" s="45">
        <v>0.22859225</v>
      </c>
      <c r="CR115" s="45">
        <v>0.22859225</v>
      </c>
      <c r="CS115" s="45">
        <v>0.34928749999999997</v>
      </c>
      <c r="CT115" s="45">
        <v>0.34928749999999997</v>
      </c>
      <c r="CU115" s="45">
        <v>0.34928749999999997</v>
      </c>
      <c r="CV115" s="45">
        <v>0.34928749999999997</v>
      </c>
      <c r="CW115" s="45">
        <v>0.34928749999999997</v>
      </c>
      <c r="CX115" s="45">
        <v>1</v>
      </c>
    </row>
    <row r="116" spans="1:102" ht="14.25" customHeight="1" x14ac:dyDescent="0.3">
      <c r="A116" s="45" t="s">
        <v>350</v>
      </c>
      <c r="B116" s="45">
        <v>3.4299999999999999E-3</v>
      </c>
      <c r="C116" s="45">
        <v>1.7000000000000001E-4</v>
      </c>
      <c r="D116" s="45">
        <v>1.7000000000000001E-4</v>
      </c>
      <c r="E116" s="45">
        <v>1.7000000000000001E-4</v>
      </c>
      <c r="F116" s="45">
        <v>1.7000000000000001E-4</v>
      </c>
      <c r="G116" s="45">
        <v>6.0000000000000002E-5</v>
      </c>
      <c r="H116" s="45">
        <v>6.0000000000000002E-5</v>
      </c>
      <c r="I116" s="45">
        <v>6.0000000000000002E-5</v>
      </c>
      <c r="J116" s="45">
        <v>6.0000000000000002E-5</v>
      </c>
      <c r="K116" s="45">
        <v>6.0000000000000002E-5</v>
      </c>
      <c r="L116" s="45">
        <v>1.2E-4</v>
      </c>
      <c r="M116" s="45">
        <v>1.2E-4</v>
      </c>
      <c r="N116" s="45">
        <v>1.2E-4</v>
      </c>
      <c r="O116" s="45">
        <v>1.2E-4</v>
      </c>
      <c r="P116" s="45">
        <v>1.2E-4</v>
      </c>
      <c r="Q116" s="45">
        <v>2.5000000000000001E-4</v>
      </c>
      <c r="R116" s="45">
        <v>2.5000000000000001E-4</v>
      </c>
      <c r="S116" s="45">
        <v>2.5000000000000001E-4</v>
      </c>
      <c r="T116" s="45">
        <v>2.5000000000000001E-4</v>
      </c>
      <c r="U116" s="45">
        <v>2.5000000000000001E-4</v>
      </c>
      <c r="V116" s="45">
        <v>2.9E-4</v>
      </c>
      <c r="W116" s="45">
        <v>2.9E-4</v>
      </c>
      <c r="X116" s="45">
        <v>2.9E-4</v>
      </c>
      <c r="Y116" s="45">
        <v>2.9E-4</v>
      </c>
      <c r="Z116" s="45">
        <v>2.9E-4</v>
      </c>
      <c r="AA116" s="45">
        <v>2.5999999999999998E-4</v>
      </c>
      <c r="AB116" s="45">
        <v>2.5999999999999998E-4</v>
      </c>
      <c r="AC116" s="45">
        <v>2.5999999999999998E-4</v>
      </c>
      <c r="AD116" s="45">
        <v>2.5999999999999998E-4</v>
      </c>
      <c r="AE116" s="45">
        <v>2.5999999999999998E-4</v>
      </c>
      <c r="AF116" s="45">
        <v>4.8000000000000001E-4</v>
      </c>
      <c r="AG116" s="45">
        <v>4.8000000000000001E-4</v>
      </c>
      <c r="AH116" s="45">
        <v>4.8000000000000001E-4</v>
      </c>
      <c r="AI116" s="45">
        <v>4.8000000000000001E-4</v>
      </c>
      <c r="AJ116" s="45">
        <v>4.8000000000000001E-4</v>
      </c>
      <c r="AK116" s="45">
        <v>6.0999999999999997E-4</v>
      </c>
      <c r="AL116" s="45">
        <v>6.0999999999999997E-4</v>
      </c>
      <c r="AM116" s="45">
        <v>6.0999999999999997E-4</v>
      </c>
      <c r="AN116" s="45">
        <v>6.0999999999999997E-4</v>
      </c>
      <c r="AO116" s="45">
        <v>6.0999999999999997E-4</v>
      </c>
      <c r="AP116" s="45">
        <v>1.1000000000000001E-3</v>
      </c>
      <c r="AQ116" s="45">
        <v>1.1000000000000001E-3</v>
      </c>
      <c r="AR116" s="45">
        <v>1.1000000000000001E-3</v>
      </c>
      <c r="AS116" s="45">
        <v>1.1000000000000001E-3</v>
      </c>
      <c r="AT116" s="45">
        <v>1.1000000000000001E-3</v>
      </c>
      <c r="AU116" s="45">
        <v>1.6800000000000001E-3</v>
      </c>
      <c r="AV116" s="45">
        <v>1.6800000000000001E-3</v>
      </c>
      <c r="AW116" s="45">
        <v>1.6800000000000001E-3</v>
      </c>
      <c r="AX116" s="45">
        <v>1.6800000000000001E-3</v>
      </c>
      <c r="AY116" s="45">
        <v>1.6800000000000001E-3</v>
      </c>
      <c r="AZ116" s="45">
        <v>2.6199999999999999E-3</v>
      </c>
      <c r="BA116" s="45">
        <v>2.6199999999999999E-3</v>
      </c>
      <c r="BB116" s="45">
        <v>2.6199999999999999E-3</v>
      </c>
      <c r="BC116" s="45">
        <v>2.6199999999999999E-3</v>
      </c>
      <c r="BD116" s="45">
        <v>2.6199999999999999E-3</v>
      </c>
      <c r="BE116" s="45">
        <v>3.2399999999999998E-3</v>
      </c>
      <c r="BF116" s="45">
        <v>3.2399999999999998E-3</v>
      </c>
      <c r="BG116" s="45">
        <v>3.2399999999999998E-3</v>
      </c>
      <c r="BH116" s="45">
        <v>3.2399999999999998E-3</v>
      </c>
      <c r="BI116" s="45">
        <v>3.2399999999999998E-3</v>
      </c>
      <c r="BJ116" s="45">
        <v>4.7499999999999999E-3</v>
      </c>
      <c r="BK116" s="45">
        <v>4.7499999999999999E-3</v>
      </c>
      <c r="BL116" s="45">
        <v>4.7499999999999999E-3</v>
      </c>
      <c r="BM116" s="45">
        <v>4.7499999999999999E-3</v>
      </c>
      <c r="BN116" s="45">
        <v>4.7499999999999999E-3</v>
      </c>
      <c r="BO116" s="45">
        <v>6.6899999999999998E-3</v>
      </c>
      <c r="BP116" s="45">
        <v>6.6899999999999998E-3</v>
      </c>
      <c r="BQ116" s="45">
        <v>6.6899999999999998E-3</v>
      </c>
      <c r="BR116" s="45">
        <v>6.6899999999999998E-3</v>
      </c>
      <c r="BS116" s="45">
        <v>6.6899999999999998E-3</v>
      </c>
      <c r="BT116" s="45">
        <v>1.038E-2</v>
      </c>
      <c r="BU116" s="45">
        <v>1.038E-2</v>
      </c>
      <c r="BV116" s="45">
        <v>1.038E-2</v>
      </c>
      <c r="BW116" s="45">
        <v>1.038E-2</v>
      </c>
      <c r="BX116" s="45">
        <v>1.038E-2</v>
      </c>
      <c r="BY116" s="45">
        <v>1.9109999999999999E-2</v>
      </c>
      <c r="BZ116" s="45">
        <v>1.9109999999999999E-2</v>
      </c>
      <c r="CA116" s="45">
        <v>1.9109999999999999E-2</v>
      </c>
      <c r="CB116" s="45">
        <v>1.9109999999999999E-2</v>
      </c>
      <c r="CC116" s="45">
        <v>1.9109999999999999E-2</v>
      </c>
      <c r="CD116" s="45">
        <v>3.9E-2</v>
      </c>
      <c r="CE116" s="45">
        <v>3.9E-2</v>
      </c>
      <c r="CF116" s="45">
        <v>3.9E-2</v>
      </c>
      <c r="CG116" s="45">
        <v>3.9E-2</v>
      </c>
      <c r="CH116" s="45">
        <v>3.9E-2</v>
      </c>
      <c r="CI116" s="45">
        <v>7.5920000000000001E-2</v>
      </c>
      <c r="CJ116" s="45">
        <v>7.5920000000000001E-2</v>
      </c>
      <c r="CK116" s="45">
        <v>7.5920000000000001E-2</v>
      </c>
      <c r="CL116" s="45">
        <v>7.5920000000000001E-2</v>
      </c>
      <c r="CM116" s="45">
        <v>7.5920000000000001E-2</v>
      </c>
      <c r="CN116" s="45">
        <v>0.14096</v>
      </c>
      <c r="CO116" s="45">
        <v>0.14096</v>
      </c>
      <c r="CP116" s="45">
        <v>0.14096</v>
      </c>
      <c r="CQ116" s="45">
        <v>0.14096</v>
      </c>
      <c r="CR116" s="45">
        <v>0.14096</v>
      </c>
      <c r="CS116" s="45">
        <v>0.24962000000000001</v>
      </c>
      <c r="CT116" s="45">
        <v>0.24962000000000001</v>
      </c>
      <c r="CU116" s="45">
        <v>0.24962000000000001</v>
      </c>
      <c r="CV116" s="45">
        <v>0.24962000000000001</v>
      </c>
      <c r="CW116" s="45">
        <v>0.24962000000000001</v>
      </c>
      <c r="CX116" s="45">
        <v>1</v>
      </c>
    </row>
    <row r="117" spans="1:102" ht="14.25" customHeight="1" x14ac:dyDescent="0.3">
      <c r="A117" s="45" t="s">
        <v>352</v>
      </c>
      <c r="B117" s="45">
        <v>1.9939999999999999E-2</v>
      </c>
      <c r="C117" s="45">
        <v>1.14E-3</v>
      </c>
      <c r="D117" s="45">
        <v>1.14E-3</v>
      </c>
      <c r="E117" s="45">
        <v>1.14E-3</v>
      </c>
      <c r="F117" s="45">
        <v>1.14E-3</v>
      </c>
      <c r="G117" s="45">
        <v>2.5999999999999998E-4</v>
      </c>
      <c r="H117" s="45">
        <v>2.5999999999999998E-4</v>
      </c>
      <c r="I117" s="45">
        <v>2.5999999999999998E-4</v>
      </c>
      <c r="J117" s="45">
        <v>2.5999999999999998E-4</v>
      </c>
      <c r="K117" s="45">
        <v>2.5999999999999998E-4</v>
      </c>
      <c r="L117" s="45">
        <v>2.2000000000000001E-4</v>
      </c>
      <c r="M117" s="45">
        <v>2.2000000000000001E-4</v>
      </c>
      <c r="N117" s="45">
        <v>2.2000000000000001E-4</v>
      </c>
      <c r="O117" s="45">
        <v>2.2000000000000001E-4</v>
      </c>
      <c r="P117" s="45">
        <v>2.2000000000000001E-4</v>
      </c>
      <c r="Q117" s="45">
        <v>4.0999999999999999E-4</v>
      </c>
      <c r="R117" s="45">
        <v>4.0999999999999999E-4</v>
      </c>
      <c r="S117" s="45">
        <v>4.0999999999999999E-4</v>
      </c>
      <c r="T117" s="45">
        <v>4.0999999999999999E-4</v>
      </c>
      <c r="U117" s="45">
        <v>4.0999999999999999E-4</v>
      </c>
      <c r="V117" s="45">
        <v>6.4000000000000005E-4</v>
      </c>
      <c r="W117" s="45">
        <v>6.4000000000000005E-4</v>
      </c>
      <c r="X117" s="45">
        <v>6.4000000000000005E-4</v>
      </c>
      <c r="Y117" s="45">
        <v>6.4000000000000005E-4</v>
      </c>
      <c r="Z117" s="45">
        <v>6.4000000000000005E-4</v>
      </c>
      <c r="AA117" s="45">
        <v>9.8999999999999999E-4</v>
      </c>
      <c r="AB117" s="45">
        <v>9.8999999999999999E-4</v>
      </c>
      <c r="AC117" s="45">
        <v>9.8999999999999999E-4</v>
      </c>
      <c r="AD117" s="45">
        <v>9.8999999999999999E-4</v>
      </c>
      <c r="AE117" s="45">
        <v>9.8999999999999999E-4</v>
      </c>
      <c r="AF117" s="45">
        <v>1.15E-3</v>
      </c>
      <c r="AG117" s="45">
        <v>1.15E-3</v>
      </c>
      <c r="AH117" s="45">
        <v>1.15E-3</v>
      </c>
      <c r="AI117" s="45">
        <v>1.15E-3</v>
      </c>
      <c r="AJ117" s="45">
        <v>1.15E-3</v>
      </c>
      <c r="AK117" s="45">
        <v>1.7600000000000001E-3</v>
      </c>
      <c r="AL117" s="45">
        <v>1.7600000000000001E-3</v>
      </c>
      <c r="AM117" s="45">
        <v>1.7600000000000001E-3</v>
      </c>
      <c r="AN117" s="45">
        <v>1.7600000000000001E-3</v>
      </c>
      <c r="AO117" s="45">
        <v>1.7600000000000001E-3</v>
      </c>
      <c r="AP117" s="45">
        <v>3.2299999999999998E-3</v>
      </c>
      <c r="AQ117" s="45">
        <v>3.2299999999999998E-3</v>
      </c>
      <c r="AR117" s="45">
        <v>3.2299999999999998E-3</v>
      </c>
      <c r="AS117" s="45">
        <v>3.2299999999999998E-3</v>
      </c>
      <c r="AT117" s="45">
        <v>3.2299999999999998E-3</v>
      </c>
      <c r="AU117" s="45">
        <v>4.3899999999999998E-3</v>
      </c>
      <c r="AV117" s="45">
        <v>4.3899999999999998E-3</v>
      </c>
      <c r="AW117" s="45">
        <v>4.3899999999999998E-3</v>
      </c>
      <c r="AX117" s="45">
        <v>4.3899999999999998E-3</v>
      </c>
      <c r="AY117" s="45">
        <v>4.3899999999999998E-3</v>
      </c>
      <c r="AZ117" s="45">
        <v>7.6099999999999996E-3</v>
      </c>
      <c r="BA117" s="45">
        <v>7.6099999999999996E-3</v>
      </c>
      <c r="BB117" s="45">
        <v>7.6099999999999996E-3</v>
      </c>
      <c r="BC117" s="45">
        <v>7.6099999999999996E-3</v>
      </c>
      <c r="BD117" s="45">
        <v>7.6099999999999996E-3</v>
      </c>
      <c r="BE117" s="45">
        <v>1.025E-2</v>
      </c>
      <c r="BF117" s="45">
        <v>1.025E-2</v>
      </c>
      <c r="BG117" s="45">
        <v>1.025E-2</v>
      </c>
      <c r="BH117" s="45">
        <v>1.025E-2</v>
      </c>
      <c r="BI117" s="45">
        <v>1.025E-2</v>
      </c>
      <c r="BJ117" s="45">
        <v>1.6379999999999999E-2</v>
      </c>
      <c r="BK117" s="45">
        <v>1.6379999999999999E-2</v>
      </c>
      <c r="BL117" s="45">
        <v>1.6379999999999999E-2</v>
      </c>
      <c r="BM117" s="45">
        <v>1.6379999999999999E-2</v>
      </c>
      <c r="BN117" s="45">
        <v>1.6379999999999999E-2</v>
      </c>
      <c r="BO117" s="45">
        <v>2.409E-2</v>
      </c>
      <c r="BP117" s="45">
        <v>2.409E-2</v>
      </c>
      <c r="BQ117" s="45">
        <v>2.409E-2</v>
      </c>
      <c r="BR117" s="45">
        <v>2.409E-2</v>
      </c>
      <c r="BS117" s="45">
        <v>2.409E-2</v>
      </c>
      <c r="BT117" s="45">
        <v>3.7760000000000002E-2</v>
      </c>
      <c r="BU117" s="45">
        <v>3.7760000000000002E-2</v>
      </c>
      <c r="BV117" s="45">
        <v>3.7760000000000002E-2</v>
      </c>
      <c r="BW117" s="45">
        <v>3.7760000000000002E-2</v>
      </c>
      <c r="BX117" s="45">
        <v>3.7760000000000002E-2</v>
      </c>
      <c r="BY117" s="45">
        <v>5.314E-2</v>
      </c>
      <c r="BZ117" s="45">
        <v>5.314E-2</v>
      </c>
      <c r="CA117" s="45">
        <v>5.314E-2</v>
      </c>
      <c r="CB117" s="45">
        <v>5.314E-2</v>
      </c>
      <c r="CC117" s="45">
        <v>5.314E-2</v>
      </c>
      <c r="CD117" s="45">
        <v>7.4039999999999995E-2</v>
      </c>
      <c r="CE117" s="45">
        <v>7.4039999999999995E-2</v>
      </c>
      <c r="CF117" s="45">
        <v>7.4039999999999995E-2</v>
      </c>
      <c r="CG117" s="45">
        <v>7.4039999999999995E-2</v>
      </c>
      <c r="CH117" s="45">
        <v>7.4039999999999995E-2</v>
      </c>
      <c r="CI117" s="45">
        <v>0.10742</v>
      </c>
      <c r="CJ117" s="45">
        <v>0.10742</v>
      </c>
      <c r="CK117" s="45">
        <v>0.10742</v>
      </c>
      <c r="CL117" s="45">
        <v>0.10742</v>
      </c>
      <c r="CM117" s="45">
        <v>0.10742</v>
      </c>
      <c r="CN117" s="45">
        <v>0.16228000000000001</v>
      </c>
      <c r="CO117" s="45">
        <v>0.16228000000000001</v>
      </c>
      <c r="CP117" s="45">
        <v>0.16228000000000001</v>
      </c>
      <c r="CQ117" s="45">
        <v>0.16228000000000001</v>
      </c>
      <c r="CR117" s="45">
        <v>0.16228000000000001</v>
      </c>
      <c r="CS117" s="45">
        <v>0.25528000000000001</v>
      </c>
      <c r="CT117" s="45">
        <v>0.25528000000000001</v>
      </c>
      <c r="CU117" s="45">
        <v>0.25528000000000001</v>
      </c>
      <c r="CV117" s="45">
        <v>0.25528000000000001</v>
      </c>
      <c r="CW117" s="45">
        <v>0.25528000000000001</v>
      </c>
      <c r="CX117" s="45">
        <v>1</v>
      </c>
    </row>
    <row r="118" spans="1:102" ht="14.25" customHeight="1" x14ac:dyDescent="0.3">
      <c r="A118" s="45" t="s">
        <v>354</v>
      </c>
      <c r="B118" s="45">
        <v>6.0600000000000003E-3</v>
      </c>
      <c r="C118" s="45">
        <v>1.9000000000000001E-4</v>
      </c>
      <c r="D118" s="45">
        <v>1.9000000000000001E-4</v>
      </c>
      <c r="E118" s="45">
        <v>1.9000000000000001E-4</v>
      </c>
      <c r="F118" s="45">
        <v>1.9000000000000001E-4</v>
      </c>
      <c r="G118" s="45">
        <v>1.6000000000000001E-4</v>
      </c>
      <c r="H118" s="45">
        <v>1.6000000000000001E-4</v>
      </c>
      <c r="I118" s="45">
        <v>1.6000000000000001E-4</v>
      </c>
      <c r="J118" s="45">
        <v>1.6000000000000001E-4</v>
      </c>
      <c r="K118" s="45">
        <v>1.6000000000000001E-4</v>
      </c>
      <c r="L118" s="45">
        <v>1E-4</v>
      </c>
      <c r="M118" s="45">
        <v>1E-4</v>
      </c>
      <c r="N118" s="45">
        <v>1E-4</v>
      </c>
      <c r="O118" s="45">
        <v>1E-4</v>
      </c>
      <c r="P118" s="45">
        <v>1E-4</v>
      </c>
      <c r="Q118" s="45">
        <v>2.5000000000000001E-4</v>
      </c>
      <c r="R118" s="45">
        <v>2.5000000000000001E-4</v>
      </c>
      <c r="S118" s="45">
        <v>2.5000000000000001E-4</v>
      </c>
      <c r="T118" s="45">
        <v>2.5000000000000001E-4</v>
      </c>
      <c r="U118" s="45">
        <v>2.5000000000000001E-4</v>
      </c>
      <c r="V118" s="45">
        <v>3.5E-4</v>
      </c>
      <c r="W118" s="45">
        <v>3.5E-4</v>
      </c>
      <c r="X118" s="45">
        <v>3.5E-4</v>
      </c>
      <c r="Y118" s="45">
        <v>3.5E-4</v>
      </c>
      <c r="Z118" s="45">
        <v>3.5E-4</v>
      </c>
      <c r="AA118" s="45">
        <v>2.7E-4</v>
      </c>
      <c r="AB118" s="45">
        <v>2.7E-4</v>
      </c>
      <c r="AC118" s="45">
        <v>2.7E-4</v>
      </c>
      <c r="AD118" s="45">
        <v>2.7E-4</v>
      </c>
      <c r="AE118" s="45">
        <v>2.7E-4</v>
      </c>
      <c r="AF118" s="45">
        <v>6.2E-4</v>
      </c>
      <c r="AG118" s="45">
        <v>6.2E-4</v>
      </c>
      <c r="AH118" s="45">
        <v>6.2E-4</v>
      </c>
      <c r="AI118" s="45">
        <v>6.2E-4</v>
      </c>
      <c r="AJ118" s="45">
        <v>6.2E-4</v>
      </c>
      <c r="AK118" s="45">
        <v>8.0999999999999996E-4</v>
      </c>
      <c r="AL118" s="45">
        <v>8.0999999999999996E-4</v>
      </c>
      <c r="AM118" s="45">
        <v>8.0999999999999996E-4</v>
      </c>
      <c r="AN118" s="45">
        <v>8.0999999999999996E-4</v>
      </c>
      <c r="AO118" s="45">
        <v>8.0999999999999996E-4</v>
      </c>
      <c r="AP118" s="45">
        <v>1.5100000000000001E-3</v>
      </c>
      <c r="AQ118" s="45">
        <v>1.5100000000000001E-3</v>
      </c>
      <c r="AR118" s="45">
        <v>1.5100000000000001E-3</v>
      </c>
      <c r="AS118" s="45">
        <v>1.5100000000000001E-3</v>
      </c>
      <c r="AT118" s="45">
        <v>1.5100000000000001E-3</v>
      </c>
      <c r="AU118" s="45">
        <v>2.64E-3</v>
      </c>
      <c r="AV118" s="45">
        <v>2.64E-3</v>
      </c>
      <c r="AW118" s="45">
        <v>2.64E-3</v>
      </c>
      <c r="AX118" s="45">
        <v>2.64E-3</v>
      </c>
      <c r="AY118" s="45">
        <v>2.64E-3</v>
      </c>
      <c r="AZ118" s="45">
        <v>4.4900000000000001E-3</v>
      </c>
      <c r="BA118" s="45">
        <v>4.4900000000000001E-3</v>
      </c>
      <c r="BB118" s="45">
        <v>4.4900000000000001E-3</v>
      </c>
      <c r="BC118" s="45">
        <v>4.4900000000000001E-3</v>
      </c>
      <c r="BD118" s="45">
        <v>4.4900000000000001E-3</v>
      </c>
      <c r="BE118" s="45">
        <v>6.8500000000000002E-3</v>
      </c>
      <c r="BF118" s="45">
        <v>6.8500000000000002E-3</v>
      </c>
      <c r="BG118" s="45">
        <v>6.8500000000000002E-3</v>
      </c>
      <c r="BH118" s="45">
        <v>6.8500000000000002E-3</v>
      </c>
      <c r="BI118" s="45">
        <v>6.8500000000000002E-3</v>
      </c>
      <c r="BJ118" s="45">
        <v>1.061E-2</v>
      </c>
      <c r="BK118" s="45">
        <v>1.061E-2</v>
      </c>
      <c r="BL118" s="45">
        <v>1.061E-2</v>
      </c>
      <c r="BM118" s="45">
        <v>1.061E-2</v>
      </c>
      <c r="BN118" s="45">
        <v>1.061E-2</v>
      </c>
      <c r="BO118" s="45">
        <v>1.6639999999999999E-2</v>
      </c>
      <c r="BP118" s="45">
        <v>1.6639999999999999E-2</v>
      </c>
      <c r="BQ118" s="45">
        <v>1.6639999999999999E-2</v>
      </c>
      <c r="BR118" s="45">
        <v>1.6639999999999999E-2</v>
      </c>
      <c r="BS118" s="45">
        <v>1.6639999999999999E-2</v>
      </c>
      <c r="BT118" s="45">
        <v>3.006E-2</v>
      </c>
      <c r="BU118" s="45">
        <v>3.006E-2</v>
      </c>
      <c r="BV118" s="45">
        <v>3.006E-2</v>
      </c>
      <c r="BW118" s="45">
        <v>3.006E-2</v>
      </c>
      <c r="BX118" s="45">
        <v>3.006E-2</v>
      </c>
      <c r="BY118" s="45">
        <v>5.6059999999999999E-2</v>
      </c>
      <c r="BZ118" s="45">
        <v>5.6059999999999999E-2</v>
      </c>
      <c r="CA118" s="45">
        <v>5.6059999999999999E-2</v>
      </c>
      <c r="CB118" s="45">
        <v>5.6059999999999999E-2</v>
      </c>
      <c r="CC118" s="45">
        <v>5.6059999999999999E-2</v>
      </c>
      <c r="CD118" s="45">
        <v>0.10846</v>
      </c>
      <c r="CE118" s="45">
        <v>0.10846</v>
      </c>
      <c r="CF118" s="45">
        <v>0.10846</v>
      </c>
      <c r="CG118" s="45">
        <v>0.10846</v>
      </c>
      <c r="CH118" s="45">
        <v>0.10846</v>
      </c>
      <c r="CI118" s="45">
        <v>0.19098000000000001</v>
      </c>
      <c r="CJ118" s="45">
        <v>0.19098000000000001</v>
      </c>
      <c r="CK118" s="45">
        <v>0.19098000000000001</v>
      </c>
      <c r="CL118" s="45">
        <v>0.19098000000000001</v>
      </c>
      <c r="CM118" s="45">
        <v>0.19098000000000001</v>
      </c>
      <c r="CN118" s="45">
        <v>0.30608000000000002</v>
      </c>
      <c r="CO118" s="45">
        <v>0.30608000000000002</v>
      </c>
      <c r="CP118" s="45">
        <v>0.30608000000000002</v>
      </c>
      <c r="CQ118" s="45">
        <v>0.30608000000000002</v>
      </c>
      <c r="CR118" s="45">
        <v>0.30608000000000002</v>
      </c>
      <c r="CS118" s="45">
        <v>0.44645000000000001</v>
      </c>
      <c r="CT118" s="45">
        <v>0.44645000000000001</v>
      </c>
      <c r="CU118" s="45">
        <v>0.44645000000000001</v>
      </c>
      <c r="CV118" s="45">
        <v>0.44645000000000001</v>
      </c>
      <c r="CW118" s="45">
        <v>0.44645000000000001</v>
      </c>
      <c r="CX118" s="45">
        <v>1</v>
      </c>
    </row>
    <row r="119" spans="1:102" ht="14.25" customHeight="1" x14ac:dyDescent="0.3">
      <c r="A119" s="45" t="s">
        <v>356</v>
      </c>
      <c r="B119" s="45">
        <v>2.845E-2</v>
      </c>
      <c r="C119" s="45">
        <v>1.4599999999999999E-3</v>
      </c>
      <c r="D119" s="45">
        <v>1.4599999999999999E-3</v>
      </c>
      <c r="E119" s="45">
        <v>1.4599999999999999E-3</v>
      </c>
      <c r="F119" s="45">
        <v>1.4599999999999999E-3</v>
      </c>
      <c r="G119" s="45">
        <v>4.0999999999999999E-4</v>
      </c>
      <c r="H119" s="45">
        <v>4.0999999999999999E-4</v>
      </c>
      <c r="I119" s="45">
        <v>4.0999999999999999E-4</v>
      </c>
      <c r="J119" s="45">
        <v>4.0999999999999999E-4</v>
      </c>
      <c r="K119" s="45">
        <v>4.0999999999999999E-4</v>
      </c>
      <c r="L119" s="45">
        <v>2.7E-4</v>
      </c>
      <c r="M119" s="45">
        <v>2.7E-4</v>
      </c>
      <c r="N119" s="45">
        <v>2.7E-4</v>
      </c>
      <c r="O119" s="45">
        <v>2.7E-4</v>
      </c>
      <c r="P119" s="45">
        <v>2.7E-4</v>
      </c>
      <c r="Q119" s="45">
        <v>3.5E-4</v>
      </c>
      <c r="R119" s="45">
        <v>3.5E-4</v>
      </c>
      <c r="S119" s="45">
        <v>3.5E-4</v>
      </c>
      <c r="T119" s="45">
        <v>3.5E-4</v>
      </c>
      <c r="U119" s="45">
        <v>3.5E-4</v>
      </c>
      <c r="V119" s="45">
        <v>4.4999999999999999E-4</v>
      </c>
      <c r="W119" s="45">
        <v>4.4999999999999999E-4</v>
      </c>
      <c r="X119" s="45">
        <v>4.4999999999999999E-4</v>
      </c>
      <c r="Y119" s="45">
        <v>4.4999999999999999E-4</v>
      </c>
      <c r="Z119" s="45">
        <v>4.4999999999999999E-4</v>
      </c>
      <c r="AA119" s="45">
        <v>5.9000000000000003E-4</v>
      </c>
      <c r="AB119" s="45">
        <v>5.9000000000000003E-4</v>
      </c>
      <c r="AC119" s="45">
        <v>5.9000000000000003E-4</v>
      </c>
      <c r="AD119" s="45">
        <v>5.9000000000000003E-4</v>
      </c>
      <c r="AE119" s="45">
        <v>5.9000000000000003E-4</v>
      </c>
      <c r="AF119" s="45">
        <v>7.9000000000000001E-4</v>
      </c>
      <c r="AG119" s="45">
        <v>7.9000000000000001E-4</v>
      </c>
      <c r="AH119" s="45">
        <v>7.9000000000000001E-4</v>
      </c>
      <c r="AI119" s="45">
        <v>7.9000000000000001E-4</v>
      </c>
      <c r="AJ119" s="45">
        <v>7.9000000000000001E-4</v>
      </c>
      <c r="AK119" s="45">
        <v>1.1199999999999999E-3</v>
      </c>
      <c r="AL119" s="45">
        <v>1.1199999999999999E-3</v>
      </c>
      <c r="AM119" s="45">
        <v>1.1199999999999999E-3</v>
      </c>
      <c r="AN119" s="45">
        <v>1.1199999999999999E-3</v>
      </c>
      <c r="AO119" s="45">
        <v>1.1199999999999999E-3</v>
      </c>
      <c r="AP119" s="45">
        <v>1.67E-3</v>
      </c>
      <c r="AQ119" s="45">
        <v>1.67E-3</v>
      </c>
      <c r="AR119" s="45">
        <v>1.67E-3</v>
      </c>
      <c r="AS119" s="45">
        <v>1.67E-3</v>
      </c>
      <c r="AT119" s="45">
        <v>1.67E-3</v>
      </c>
      <c r="AU119" s="45">
        <v>2.6199999999999999E-3</v>
      </c>
      <c r="AV119" s="45">
        <v>2.6199999999999999E-3</v>
      </c>
      <c r="AW119" s="45">
        <v>2.6199999999999999E-3</v>
      </c>
      <c r="AX119" s="45">
        <v>2.6199999999999999E-3</v>
      </c>
      <c r="AY119" s="45">
        <v>2.6199999999999999E-3</v>
      </c>
      <c r="AZ119" s="45">
        <v>4.1000000000000003E-3</v>
      </c>
      <c r="BA119" s="45">
        <v>4.1000000000000003E-3</v>
      </c>
      <c r="BB119" s="45">
        <v>4.1000000000000003E-3</v>
      </c>
      <c r="BC119" s="45">
        <v>4.1000000000000003E-3</v>
      </c>
      <c r="BD119" s="45">
        <v>4.1000000000000003E-3</v>
      </c>
      <c r="BE119" s="45">
        <v>6.5100000000000002E-3</v>
      </c>
      <c r="BF119" s="45">
        <v>6.5100000000000002E-3</v>
      </c>
      <c r="BG119" s="45">
        <v>6.5100000000000002E-3</v>
      </c>
      <c r="BH119" s="45">
        <v>6.5100000000000002E-3</v>
      </c>
      <c r="BI119" s="45">
        <v>6.5100000000000002E-3</v>
      </c>
      <c r="BJ119" s="45">
        <v>1.059E-2</v>
      </c>
      <c r="BK119" s="45">
        <v>1.059E-2</v>
      </c>
      <c r="BL119" s="45">
        <v>1.059E-2</v>
      </c>
      <c r="BM119" s="45">
        <v>1.059E-2</v>
      </c>
      <c r="BN119" s="45">
        <v>1.059E-2</v>
      </c>
      <c r="BO119" s="45">
        <v>1.8550000000000001E-2</v>
      </c>
      <c r="BP119" s="45">
        <v>1.8550000000000001E-2</v>
      </c>
      <c r="BQ119" s="45">
        <v>1.8550000000000001E-2</v>
      </c>
      <c r="BR119" s="45">
        <v>1.8550000000000001E-2</v>
      </c>
      <c r="BS119" s="45">
        <v>1.8550000000000001E-2</v>
      </c>
      <c r="BT119" s="45">
        <v>3.3779999999999998E-2</v>
      </c>
      <c r="BU119" s="45">
        <v>3.3779999999999998E-2</v>
      </c>
      <c r="BV119" s="45">
        <v>3.3779999999999998E-2</v>
      </c>
      <c r="BW119" s="45">
        <v>3.3779999999999998E-2</v>
      </c>
      <c r="BX119" s="45">
        <v>3.3779999999999998E-2</v>
      </c>
      <c r="BY119" s="45">
        <v>6.166E-2</v>
      </c>
      <c r="BZ119" s="45">
        <v>6.166E-2</v>
      </c>
      <c r="CA119" s="45">
        <v>6.166E-2</v>
      </c>
      <c r="CB119" s="45">
        <v>6.166E-2</v>
      </c>
      <c r="CC119" s="45">
        <v>6.166E-2</v>
      </c>
      <c r="CD119" s="45">
        <v>0.10874</v>
      </c>
      <c r="CE119" s="45">
        <v>0.10874</v>
      </c>
      <c r="CF119" s="45">
        <v>0.10874</v>
      </c>
      <c r="CG119" s="45">
        <v>0.10874</v>
      </c>
      <c r="CH119" s="45">
        <v>0.10874</v>
      </c>
      <c r="CI119" s="45">
        <v>0.18007000000000001</v>
      </c>
      <c r="CJ119" s="45">
        <v>0.18007000000000001</v>
      </c>
      <c r="CK119" s="45">
        <v>0.18007000000000001</v>
      </c>
      <c r="CL119" s="45">
        <v>0.18007000000000001</v>
      </c>
      <c r="CM119" s="45">
        <v>0.18007000000000001</v>
      </c>
      <c r="CN119" s="45">
        <v>0.28000000000000003</v>
      </c>
      <c r="CO119" s="45">
        <v>0.28000000000000003</v>
      </c>
      <c r="CP119" s="45">
        <v>0.28000000000000003</v>
      </c>
      <c r="CQ119" s="45">
        <v>0.28000000000000003</v>
      </c>
      <c r="CR119" s="45">
        <v>0.28000000000000003</v>
      </c>
      <c r="CS119" s="45">
        <v>0.40883999999999998</v>
      </c>
      <c r="CT119" s="45">
        <v>0.40883999999999998</v>
      </c>
      <c r="CU119" s="45">
        <v>0.40883999999999998</v>
      </c>
      <c r="CV119" s="45">
        <v>0.40883999999999998</v>
      </c>
      <c r="CW119" s="45">
        <v>0.40883999999999998</v>
      </c>
      <c r="CX119" s="45">
        <v>1</v>
      </c>
    </row>
    <row r="120" spans="1:102" ht="14.25" customHeight="1" x14ac:dyDescent="0.3">
      <c r="A120" s="45" t="s">
        <v>358</v>
      </c>
      <c r="B120" s="45">
        <v>9.9349999999999994E-2</v>
      </c>
      <c r="C120" s="45">
        <v>1.3390000000000001E-2</v>
      </c>
      <c r="D120" s="45">
        <v>1.3390000000000001E-2</v>
      </c>
      <c r="E120" s="45">
        <v>1.3390000000000001E-2</v>
      </c>
      <c r="F120" s="45">
        <v>1.3390000000000001E-2</v>
      </c>
      <c r="G120" s="45">
        <v>3.1800000000000001E-3</v>
      </c>
      <c r="H120" s="45">
        <v>3.1800000000000001E-3</v>
      </c>
      <c r="I120" s="45">
        <v>3.1800000000000001E-3</v>
      </c>
      <c r="J120" s="45">
        <v>3.1800000000000001E-3</v>
      </c>
      <c r="K120" s="45">
        <v>3.1800000000000001E-3</v>
      </c>
      <c r="L120" s="45">
        <v>2.0300000000000001E-3</v>
      </c>
      <c r="M120" s="45">
        <v>2.0300000000000001E-3</v>
      </c>
      <c r="N120" s="45">
        <v>2.0300000000000001E-3</v>
      </c>
      <c r="O120" s="45">
        <v>2.0300000000000001E-3</v>
      </c>
      <c r="P120" s="45">
        <v>2.0300000000000001E-3</v>
      </c>
      <c r="Q120" s="45">
        <v>2.7399999999999998E-3</v>
      </c>
      <c r="R120" s="45">
        <v>2.7399999999999998E-3</v>
      </c>
      <c r="S120" s="45">
        <v>2.7399999999999998E-3</v>
      </c>
      <c r="T120" s="45">
        <v>2.7399999999999998E-3</v>
      </c>
      <c r="U120" s="45">
        <v>2.7399999999999998E-3</v>
      </c>
      <c r="V120" s="45">
        <v>7.0299999999999998E-3</v>
      </c>
      <c r="W120" s="45">
        <v>7.0299999999999998E-3</v>
      </c>
      <c r="X120" s="45">
        <v>7.0299999999999998E-3</v>
      </c>
      <c r="Y120" s="45">
        <v>7.0299999999999998E-3</v>
      </c>
      <c r="Z120" s="45">
        <v>7.0299999999999998E-3</v>
      </c>
      <c r="AA120" s="45">
        <v>1.273E-2</v>
      </c>
      <c r="AB120" s="45">
        <v>1.273E-2</v>
      </c>
      <c r="AC120" s="45">
        <v>1.273E-2</v>
      </c>
      <c r="AD120" s="45">
        <v>1.273E-2</v>
      </c>
      <c r="AE120" s="45">
        <v>1.273E-2</v>
      </c>
      <c r="AF120" s="45">
        <v>1.4930000000000001E-2</v>
      </c>
      <c r="AG120" s="45">
        <v>1.4930000000000001E-2</v>
      </c>
      <c r="AH120" s="45">
        <v>1.4930000000000001E-2</v>
      </c>
      <c r="AI120" s="45">
        <v>1.4930000000000001E-2</v>
      </c>
      <c r="AJ120" s="45">
        <v>1.4930000000000001E-2</v>
      </c>
      <c r="AK120" s="45">
        <v>1.4449999999999999E-2</v>
      </c>
      <c r="AL120" s="45">
        <v>1.4449999999999999E-2</v>
      </c>
      <c r="AM120" s="45">
        <v>1.4449999999999999E-2</v>
      </c>
      <c r="AN120" s="45">
        <v>1.4449999999999999E-2</v>
      </c>
      <c r="AO120" s="45">
        <v>1.4449999999999999E-2</v>
      </c>
      <c r="AP120" s="45">
        <v>1.354E-2</v>
      </c>
      <c r="AQ120" s="45">
        <v>1.354E-2</v>
      </c>
      <c r="AR120" s="45">
        <v>1.354E-2</v>
      </c>
      <c r="AS120" s="45">
        <v>1.354E-2</v>
      </c>
      <c r="AT120" s="45">
        <v>1.354E-2</v>
      </c>
      <c r="AU120" s="45">
        <v>1.3390000000000001E-2</v>
      </c>
      <c r="AV120" s="45">
        <v>1.3390000000000001E-2</v>
      </c>
      <c r="AW120" s="45">
        <v>1.3390000000000001E-2</v>
      </c>
      <c r="AX120" s="45">
        <v>1.3390000000000001E-2</v>
      </c>
      <c r="AY120" s="45">
        <v>1.3390000000000001E-2</v>
      </c>
      <c r="AZ120" s="45">
        <v>1.5219999999999999E-2</v>
      </c>
      <c r="BA120" s="45">
        <v>1.5219999999999999E-2</v>
      </c>
      <c r="BB120" s="45">
        <v>1.5219999999999999E-2</v>
      </c>
      <c r="BC120" s="45">
        <v>1.5219999999999999E-2</v>
      </c>
      <c r="BD120" s="45">
        <v>1.5219999999999999E-2</v>
      </c>
      <c r="BE120" s="45">
        <v>1.9650000000000001E-2</v>
      </c>
      <c r="BF120" s="45">
        <v>1.9650000000000001E-2</v>
      </c>
      <c r="BG120" s="45">
        <v>1.9650000000000001E-2</v>
      </c>
      <c r="BH120" s="45">
        <v>1.9650000000000001E-2</v>
      </c>
      <c r="BI120" s="45">
        <v>1.9650000000000001E-2</v>
      </c>
      <c r="BJ120" s="45">
        <v>2.5610000000000001E-2</v>
      </c>
      <c r="BK120" s="45">
        <v>2.5610000000000001E-2</v>
      </c>
      <c r="BL120" s="45">
        <v>2.5610000000000001E-2</v>
      </c>
      <c r="BM120" s="45">
        <v>2.5610000000000001E-2</v>
      </c>
      <c r="BN120" s="45">
        <v>2.5610000000000001E-2</v>
      </c>
      <c r="BO120" s="45">
        <v>3.918E-2</v>
      </c>
      <c r="BP120" s="45">
        <v>3.918E-2</v>
      </c>
      <c r="BQ120" s="45">
        <v>3.918E-2</v>
      </c>
      <c r="BR120" s="45">
        <v>3.918E-2</v>
      </c>
      <c r="BS120" s="45">
        <v>3.918E-2</v>
      </c>
      <c r="BT120" s="45">
        <v>6.1179999999999998E-2</v>
      </c>
      <c r="BU120" s="45">
        <v>6.1179999999999998E-2</v>
      </c>
      <c r="BV120" s="45">
        <v>6.1179999999999998E-2</v>
      </c>
      <c r="BW120" s="45">
        <v>6.1179999999999998E-2</v>
      </c>
      <c r="BX120" s="45">
        <v>6.1179999999999998E-2</v>
      </c>
      <c r="BY120" s="45">
        <v>9.4659999999999994E-2</v>
      </c>
      <c r="BZ120" s="45">
        <v>9.4659999999999994E-2</v>
      </c>
      <c r="CA120" s="45">
        <v>9.4659999999999994E-2</v>
      </c>
      <c r="CB120" s="45">
        <v>9.4659999999999994E-2</v>
      </c>
      <c r="CC120" s="45">
        <v>9.4659999999999994E-2</v>
      </c>
      <c r="CD120" s="45">
        <v>0.14387</v>
      </c>
      <c r="CE120" s="45">
        <v>0.14387</v>
      </c>
      <c r="CF120" s="45">
        <v>0.14387</v>
      </c>
      <c r="CG120" s="45">
        <v>0.14387</v>
      </c>
      <c r="CH120" s="45">
        <v>0.14387</v>
      </c>
      <c r="CI120" s="45">
        <v>0.21229000000000001</v>
      </c>
      <c r="CJ120" s="45">
        <v>0.21229000000000001</v>
      </c>
      <c r="CK120" s="45">
        <v>0.21229000000000001</v>
      </c>
      <c r="CL120" s="45">
        <v>0.21229000000000001</v>
      </c>
      <c r="CM120" s="45">
        <v>0.21229000000000001</v>
      </c>
      <c r="CN120" s="45">
        <v>0.30447999999999997</v>
      </c>
      <c r="CO120" s="45">
        <v>0.30447999999999997</v>
      </c>
      <c r="CP120" s="45">
        <v>0.30447999999999997</v>
      </c>
      <c r="CQ120" s="45">
        <v>0.30447999999999997</v>
      </c>
      <c r="CR120" s="45">
        <v>0.30447999999999997</v>
      </c>
      <c r="CS120" s="45">
        <v>0.42419000000000001</v>
      </c>
      <c r="CT120" s="45">
        <v>0.42419000000000001</v>
      </c>
      <c r="CU120" s="45">
        <v>0.42419000000000001</v>
      </c>
      <c r="CV120" s="45">
        <v>0.42419000000000001</v>
      </c>
      <c r="CW120" s="45">
        <v>0.42419000000000001</v>
      </c>
      <c r="CX120" s="45">
        <v>1</v>
      </c>
    </row>
    <row r="121" spans="1:102" ht="14.25" customHeight="1" x14ac:dyDescent="0.3">
      <c r="A121" s="45" t="s">
        <v>360</v>
      </c>
      <c r="B121" s="45">
        <v>4.8430000000000001E-2</v>
      </c>
      <c r="C121" s="45">
        <v>4.3E-3</v>
      </c>
      <c r="D121" s="45">
        <v>4.3E-3</v>
      </c>
      <c r="E121" s="45">
        <v>4.3E-3</v>
      </c>
      <c r="F121" s="45">
        <v>4.3E-3</v>
      </c>
      <c r="G121" s="45">
        <v>1.16E-3</v>
      </c>
      <c r="H121" s="45">
        <v>1.16E-3</v>
      </c>
      <c r="I121" s="45">
        <v>1.16E-3</v>
      </c>
      <c r="J121" s="45">
        <v>1.16E-3</v>
      </c>
      <c r="K121" s="45">
        <v>1.16E-3</v>
      </c>
      <c r="L121" s="45">
        <v>7.7999999999999999E-4</v>
      </c>
      <c r="M121" s="45">
        <v>7.7999999999999999E-4</v>
      </c>
      <c r="N121" s="45">
        <v>7.7999999999999999E-4</v>
      </c>
      <c r="O121" s="45">
        <v>7.7999999999999999E-4</v>
      </c>
      <c r="P121" s="45">
        <v>7.7999999999999999E-4</v>
      </c>
      <c r="Q121" s="45">
        <v>1.17E-3</v>
      </c>
      <c r="R121" s="45">
        <v>1.17E-3</v>
      </c>
      <c r="S121" s="45">
        <v>1.17E-3</v>
      </c>
      <c r="T121" s="45">
        <v>1.17E-3</v>
      </c>
      <c r="U121" s="45">
        <v>1.17E-3</v>
      </c>
      <c r="V121" s="45">
        <v>1.6800000000000001E-3</v>
      </c>
      <c r="W121" s="45">
        <v>1.6800000000000001E-3</v>
      </c>
      <c r="X121" s="45">
        <v>1.6800000000000001E-3</v>
      </c>
      <c r="Y121" s="45">
        <v>1.6800000000000001E-3</v>
      </c>
      <c r="Z121" s="45">
        <v>1.6800000000000001E-3</v>
      </c>
      <c r="AA121" s="45">
        <v>2.1700000000000001E-3</v>
      </c>
      <c r="AB121" s="45">
        <v>2.1700000000000001E-3</v>
      </c>
      <c r="AC121" s="45">
        <v>2.1700000000000001E-3</v>
      </c>
      <c r="AD121" s="45">
        <v>2.1700000000000001E-3</v>
      </c>
      <c r="AE121" s="45">
        <v>2.1700000000000001E-3</v>
      </c>
      <c r="AF121" s="45">
        <v>2.6700000000000001E-3</v>
      </c>
      <c r="AG121" s="45">
        <v>2.6700000000000001E-3</v>
      </c>
      <c r="AH121" s="45">
        <v>2.6700000000000001E-3</v>
      </c>
      <c r="AI121" s="45">
        <v>2.6700000000000001E-3</v>
      </c>
      <c r="AJ121" s="45">
        <v>2.6700000000000001E-3</v>
      </c>
      <c r="AK121" s="45">
        <v>3.29E-3</v>
      </c>
      <c r="AL121" s="45">
        <v>3.29E-3</v>
      </c>
      <c r="AM121" s="45">
        <v>3.29E-3</v>
      </c>
      <c r="AN121" s="45">
        <v>3.29E-3</v>
      </c>
      <c r="AO121" s="45">
        <v>3.29E-3</v>
      </c>
      <c r="AP121" s="45">
        <v>4.2599999999999999E-3</v>
      </c>
      <c r="AQ121" s="45">
        <v>4.2599999999999999E-3</v>
      </c>
      <c r="AR121" s="45">
        <v>4.2599999999999999E-3</v>
      </c>
      <c r="AS121" s="45">
        <v>4.2599999999999999E-3</v>
      </c>
      <c r="AT121" s="45">
        <v>4.2599999999999999E-3</v>
      </c>
      <c r="AU121" s="45">
        <v>5.8199999999999997E-3</v>
      </c>
      <c r="AV121" s="45">
        <v>5.8199999999999997E-3</v>
      </c>
      <c r="AW121" s="45">
        <v>5.8199999999999997E-3</v>
      </c>
      <c r="AX121" s="45">
        <v>5.8199999999999997E-3</v>
      </c>
      <c r="AY121" s="45">
        <v>5.8199999999999997E-3</v>
      </c>
      <c r="AZ121" s="45">
        <v>8.2900000000000005E-3</v>
      </c>
      <c r="BA121" s="45">
        <v>8.2900000000000005E-3</v>
      </c>
      <c r="BB121" s="45">
        <v>8.2900000000000005E-3</v>
      </c>
      <c r="BC121" s="45">
        <v>8.2900000000000005E-3</v>
      </c>
      <c r="BD121" s="45">
        <v>8.2900000000000005E-3</v>
      </c>
      <c r="BE121" s="45">
        <v>1.226E-2</v>
      </c>
      <c r="BF121" s="45">
        <v>1.226E-2</v>
      </c>
      <c r="BG121" s="45">
        <v>1.226E-2</v>
      </c>
      <c r="BH121" s="45">
        <v>1.226E-2</v>
      </c>
      <c r="BI121" s="45">
        <v>1.226E-2</v>
      </c>
      <c r="BJ121" s="45">
        <v>1.8089999999999998E-2</v>
      </c>
      <c r="BK121" s="45">
        <v>1.8089999999999998E-2</v>
      </c>
      <c r="BL121" s="45">
        <v>1.8089999999999998E-2</v>
      </c>
      <c r="BM121" s="45">
        <v>1.8089999999999998E-2</v>
      </c>
      <c r="BN121" s="45">
        <v>1.8089999999999998E-2</v>
      </c>
      <c r="BO121" s="45">
        <v>2.9319999999999999E-2</v>
      </c>
      <c r="BP121" s="45">
        <v>2.9319999999999999E-2</v>
      </c>
      <c r="BQ121" s="45">
        <v>2.9319999999999999E-2</v>
      </c>
      <c r="BR121" s="45">
        <v>2.9319999999999999E-2</v>
      </c>
      <c r="BS121" s="45">
        <v>2.9319999999999999E-2</v>
      </c>
      <c r="BT121" s="45">
        <v>4.8930000000000001E-2</v>
      </c>
      <c r="BU121" s="45">
        <v>4.8930000000000001E-2</v>
      </c>
      <c r="BV121" s="45">
        <v>4.8930000000000001E-2</v>
      </c>
      <c r="BW121" s="45">
        <v>4.8930000000000001E-2</v>
      </c>
      <c r="BX121" s="45">
        <v>4.8930000000000001E-2</v>
      </c>
      <c r="BY121" s="45">
        <v>8.0670000000000006E-2</v>
      </c>
      <c r="BZ121" s="45">
        <v>8.0670000000000006E-2</v>
      </c>
      <c r="CA121" s="45">
        <v>8.0670000000000006E-2</v>
      </c>
      <c r="CB121" s="45">
        <v>8.0670000000000006E-2</v>
      </c>
      <c r="CC121" s="45">
        <v>8.0670000000000006E-2</v>
      </c>
      <c r="CD121" s="45">
        <v>0.12948999999999999</v>
      </c>
      <c r="CE121" s="45">
        <v>0.12948999999999999</v>
      </c>
      <c r="CF121" s="45">
        <v>0.12948999999999999</v>
      </c>
      <c r="CG121" s="45">
        <v>0.12948999999999999</v>
      </c>
      <c r="CH121" s="45">
        <v>0.12948999999999999</v>
      </c>
      <c r="CI121" s="45">
        <v>0.19939999999999999</v>
      </c>
      <c r="CJ121" s="45">
        <v>0.19939999999999999</v>
      </c>
      <c r="CK121" s="45">
        <v>0.19939999999999999</v>
      </c>
      <c r="CL121" s="45">
        <v>0.19939999999999999</v>
      </c>
      <c r="CM121" s="45">
        <v>0.19939999999999999</v>
      </c>
      <c r="CN121" s="45">
        <v>0.29459000000000002</v>
      </c>
      <c r="CO121" s="45">
        <v>0.29459000000000002</v>
      </c>
      <c r="CP121" s="45">
        <v>0.29459000000000002</v>
      </c>
      <c r="CQ121" s="45">
        <v>0.29459000000000002</v>
      </c>
      <c r="CR121" s="45">
        <v>0.29459000000000002</v>
      </c>
      <c r="CS121" s="45">
        <v>0.41754999999999998</v>
      </c>
      <c r="CT121" s="45">
        <v>0.41754999999999998</v>
      </c>
      <c r="CU121" s="45">
        <v>0.41754999999999998</v>
      </c>
      <c r="CV121" s="45">
        <v>0.41754999999999998</v>
      </c>
      <c r="CW121" s="45">
        <v>0.41754999999999998</v>
      </c>
      <c r="CX121" s="45">
        <v>1</v>
      </c>
    </row>
    <row r="122" spans="1:102" ht="14.25" customHeight="1" x14ac:dyDescent="0.3">
      <c r="A122" s="45" t="s">
        <v>362</v>
      </c>
      <c r="B122" s="45">
        <v>2.828E-2</v>
      </c>
      <c r="C122" s="45">
        <v>3.1700000000000001E-3</v>
      </c>
      <c r="D122" s="45">
        <v>3.1700000000000001E-3</v>
      </c>
      <c r="E122" s="45">
        <v>3.1700000000000001E-3</v>
      </c>
      <c r="F122" s="45">
        <v>3.1700000000000001E-3</v>
      </c>
      <c r="G122" s="45">
        <v>1.2199999999999999E-3</v>
      </c>
      <c r="H122" s="45">
        <v>1.2199999999999999E-3</v>
      </c>
      <c r="I122" s="45">
        <v>1.2199999999999999E-3</v>
      </c>
      <c r="J122" s="45">
        <v>1.2199999999999999E-3</v>
      </c>
      <c r="K122" s="45">
        <v>1.2199999999999999E-3</v>
      </c>
      <c r="L122" s="45">
        <v>9.7999999999999997E-4</v>
      </c>
      <c r="M122" s="45">
        <v>9.7999999999999997E-4</v>
      </c>
      <c r="N122" s="45">
        <v>9.7999999999999997E-4</v>
      </c>
      <c r="O122" s="45">
        <v>9.7999999999999997E-4</v>
      </c>
      <c r="P122" s="45">
        <v>9.7999999999999997E-4</v>
      </c>
      <c r="Q122" s="45">
        <v>1.1900000000000001E-3</v>
      </c>
      <c r="R122" s="45">
        <v>1.1900000000000001E-3</v>
      </c>
      <c r="S122" s="45">
        <v>1.1900000000000001E-3</v>
      </c>
      <c r="T122" s="45">
        <v>1.1900000000000001E-3</v>
      </c>
      <c r="U122" s="45">
        <v>1.1900000000000001E-3</v>
      </c>
      <c r="V122" s="45">
        <v>3.2299999999999998E-3</v>
      </c>
      <c r="W122" s="45">
        <v>3.2299999999999998E-3</v>
      </c>
      <c r="X122" s="45">
        <v>3.2299999999999998E-3</v>
      </c>
      <c r="Y122" s="45">
        <v>3.2299999999999998E-3</v>
      </c>
      <c r="Z122" s="45">
        <v>3.2299999999999998E-3</v>
      </c>
      <c r="AA122" s="45">
        <v>8.9200000000000008E-3</v>
      </c>
      <c r="AB122" s="45">
        <v>8.9200000000000008E-3</v>
      </c>
      <c r="AC122" s="45">
        <v>8.9200000000000008E-3</v>
      </c>
      <c r="AD122" s="45">
        <v>8.9200000000000008E-3</v>
      </c>
      <c r="AE122" s="45">
        <v>8.9200000000000008E-3</v>
      </c>
      <c r="AF122" s="45">
        <v>1.295E-2</v>
      </c>
      <c r="AG122" s="45">
        <v>1.295E-2</v>
      </c>
      <c r="AH122" s="45">
        <v>1.295E-2</v>
      </c>
      <c r="AI122" s="45">
        <v>1.295E-2</v>
      </c>
      <c r="AJ122" s="45">
        <v>1.295E-2</v>
      </c>
      <c r="AK122" s="45">
        <v>1.341E-2</v>
      </c>
      <c r="AL122" s="45">
        <v>1.341E-2</v>
      </c>
      <c r="AM122" s="45">
        <v>1.341E-2</v>
      </c>
      <c r="AN122" s="45">
        <v>1.341E-2</v>
      </c>
      <c r="AO122" s="45">
        <v>1.341E-2</v>
      </c>
      <c r="AP122" s="45">
        <v>1.1950000000000001E-2</v>
      </c>
      <c r="AQ122" s="45">
        <v>1.1950000000000001E-2</v>
      </c>
      <c r="AR122" s="45">
        <v>1.1950000000000001E-2</v>
      </c>
      <c r="AS122" s="45">
        <v>1.1950000000000001E-2</v>
      </c>
      <c r="AT122" s="45">
        <v>1.1950000000000001E-2</v>
      </c>
      <c r="AU122" s="45">
        <v>1.0789999999999999E-2</v>
      </c>
      <c r="AV122" s="45">
        <v>1.0789999999999999E-2</v>
      </c>
      <c r="AW122" s="45">
        <v>1.0789999999999999E-2</v>
      </c>
      <c r="AX122" s="45">
        <v>1.0789999999999999E-2</v>
      </c>
      <c r="AY122" s="45">
        <v>1.0789999999999999E-2</v>
      </c>
      <c r="AZ122" s="45">
        <v>1.17E-2</v>
      </c>
      <c r="BA122" s="45">
        <v>1.17E-2</v>
      </c>
      <c r="BB122" s="45">
        <v>1.17E-2</v>
      </c>
      <c r="BC122" s="45">
        <v>1.17E-2</v>
      </c>
      <c r="BD122" s="45">
        <v>1.17E-2</v>
      </c>
      <c r="BE122" s="45">
        <v>1.414E-2</v>
      </c>
      <c r="BF122" s="45">
        <v>1.414E-2</v>
      </c>
      <c r="BG122" s="45">
        <v>1.414E-2</v>
      </c>
      <c r="BH122" s="45">
        <v>1.414E-2</v>
      </c>
      <c r="BI122" s="45">
        <v>1.414E-2</v>
      </c>
      <c r="BJ122" s="45">
        <v>1.9199999999999998E-2</v>
      </c>
      <c r="BK122" s="45">
        <v>1.9199999999999998E-2</v>
      </c>
      <c r="BL122" s="45">
        <v>1.9199999999999998E-2</v>
      </c>
      <c r="BM122" s="45">
        <v>1.9199999999999998E-2</v>
      </c>
      <c r="BN122" s="45">
        <v>1.9199999999999998E-2</v>
      </c>
      <c r="BO122" s="45">
        <v>2.852E-2</v>
      </c>
      <c r="BP122" s="45">
        <v>2.852E-2</v>
      </c>
      <c r="BQ122" s="45">
        <v>2.852E-2</v>
      </c>
      <c r="BR122" s="45">
        <v>2.852E-2</v>
      </c>
      <c r="BS122" s="45">
        <v>2.852E-2</v>
      </c>
      <c r="BT122" s="45">
        <v>4.5170000000000002E-2</v>
      </c>
      <c r="BU122" s="45">
        <v>4.5170000000000002E-2</v>
      </c>
      <c r="BV122" s="45">
        <v>4.5170000000000002E-2</v>
      </c>
      <c r="BW122" s="45">
        <v>4.5170000000000002E-2</v>
      </c>
      <c r="BX122" s="45">
        <v>4.5170000000000002E-2</v>
      </c>
      <c r="BY122" s="45">
        <v>7.2870000000000004E-2</v>
      </c>
      <c r="BZ122" s="45">
        <v>7.2870000000000004E-2</v>
      </c>
      <c r="CA122" s="45">
        <v>7.2870000000000004E-2</v>
      </c>
      <c r="CB122" s="45">
        <v>7.2870000000000004E-2</v>
      </c>
      <c r="CC122" s="45">
        <v>7.2870000000000004E-2</v>
      </c>
      <c r="CD122" s="45">
        <v>0.11947000000000001</v>
      </c>
      <c r="CE122" s="45">
        <v>0.11947000000000001</v>
      </c>
      <c r="CF122" s="45">
        <v>0.11947000000000001</v>
      </c>
      <c r="CG122" s="45">
        <v>0.11947000000000001</v>
      </c>
      <c r="CH122" s="45">
        <v>0.11947000000000001</v>
      </c>
      <c r="CI122" s="45">
        <v>0.18744</v>
      </c>
      <c r="CJ122" s="45">
        <v>0.18744</v>
      </c>
      <c r="CK122" s="45">
        <v>0.18744</v>
      </c>
      <c r="CL122" s="45">
        <v>0.18744</v>
      </c>
      <c r="CM122" s="45">
        <v>0.18744</v>
      </c>
      <c r="CN122" s="45">
        <v>0.28159000000000001</v>
      </c>
      <c r="CO122" s="45">
        <v>0.28159000000000001</v>
      </c>
      <c r="CP122" s="45">
        <v>0.28159000000000001</v>
      </c>
      <c r="CQ122" s="45">
        <v>0.28159000000000001</v>
      </c>
      <c r="CR122" s="45">
        <v>0.28159000000000001</v>
      </c>
      <c r="CS122" s="45">
        <v>0.40478999999999998</v>
      </c>
      <c r="CT122" s="45">
        <v>0.40478999999999998</v>
      </c>
      <c r="CU122" s="45">
        <v>0.40478999999999998</v>
      </c>
      <c r="CV122" s="45">
        <v>0.40478999999999998</v>
      </c>
      <c r="CW122" s="45">
        <v>0.40478999999999998</v>
      </c>
      <c r="CX122" s="45">
        <v>1</v>
      </c>
    </row>
    <row r="123" spans="1:102" ht="14.25" customHeight="1" x14ac:dyDescent="0.3">
      <c r="A123" s="45" t="s">
        <v>364</v>
      </c>
      <c r="B123" s="45">
        <v>2.0693684E-2</v>
      </c>
      <c r="C123" s="45">
        <v>1.3699999999999999E-3</v>
      </c>
      <c r="D123" s="45">
        <v>1.3699999999999999E-3</v>
      </c>
      <c r="E123" s="45">
        <v>1.3699999999999999E-3</v>
      </c>
      <c r="F123" s="45">
        <v>1.3699999999999999E-3</v>
      </c>
      <c r="G123" s="45">
        <v>5.1000000000000004E-4</v>
      </c>
      <c r="H123" s="45">
        <v>5.1000000000000004E-4</v>
      </c>
      <c r="I123" s="45">
        <v>5.1000000000000004E-4</v>
      </c>
      <c r="J123" s="45">
        <v>5.1000000000000004E-4</v>
      </c>
      <c r="K123" s="45">
        <v>5.1000000000000004E-4</v>
      </c>
      <c r="L123" s="45">
        <v>5.9315799999999999E-4</v>
      </c>
      <c r="M123" s="45">
        <v>5.9315799999999999E-4</v>
      </c>
      <c r="N123" s="45">
        <v>5.9315799999999999E-4</v>
      </c>
      <c r="O123" s="45">
        <v>5.9315799999999999E-4</v>
      </c>
      <c r="P123" s="45">
        <v>5.9315799999999999E-4</v>
      </c>
      <c r="Q123" s="45">
        <v>9.81579E-4</v>
      </c>
      <c r="R123" s="45">
        <v>9.81579E-4</v>
      </c>
      <c r="S123" s="45">
        <v>9.81579E-4</v>
      </c>
      <c r="T123" s="45">
        <v>9.81579E-4</v>
      </c>
      <c r="U123" s="45">
        <v>9.81579E-4</v>
      </c>
      <c r="V123" s="45">
        <v>8.9421100000000001E-4</v>
      </c>
      <c r="W123" s="45">
        <v>8.9421100000000001E-4</v>
      </c>
      <c r="X123" s="45">
        <v>8.9421100000000001E-4</v>
      </c>
      <c r="Y123" s="45">
        <v>8.9421100000000001E-4</v>
      </c>
      <c r="Z123" s="45">
        <v>8.9421100000000001E-4</v>
      </c>
      <c r="AA123" s="45">
        <v>1.1073680000000001E-3</v>
      </c>
      <c r="AB123" s="45">
        <v>1.1073680000000001E-3</v>
      </c>
      <c r="AC123" s="45">
        <v>1.1073680000000001E-3</v>
      </c>
      <c r="AD123" s="45">
        <v>1.1073680000000001E-3</v>
      </c>
      <c r="AE123" s="45">
        <v>1.1073680000000001E-3</v>
      </c>
      <c r="AF123" s="45">
        <v>1.6073680000000001E-3</v>
      </c>
      <c r="AG123" s="45">
        <v>1.6073680000000001E-3</v>
      </c>
      <c r="AH123" s="45">
        <v>1.6073680000000001E-3</v>
      </c>
      <c r="AI123" s="45">
        <v>1.6073680000000001E-3</v>
      </c>
      <c r="AJ123" s="45">
        <v>1.6073680000000001E-3</v>
      </c>
      <c r="AK123" s="45">
        <v>1.9905259999999998E-3</v>
      </c>
      <c r="AL123" s="45">
        <v>1.9905259999999998E-3</v>
      </c>
      <c r="AM123" s="45">
        <v>1.9905259999999998E-3</v>
      </c>
      <c r="AN123" s="45">
        <v>1.9905259999999998E-3</v>
      </c>
      <c r="AO123" s="45">
        <v>1.9905259999999998E-3</v>
      </c>
      <c r="AP123" s="45">
        <v>3.283158E-3</v>
      </c>
      <c r="AQ123" s="45">
        <v>3.283158E-3</v>
      </c>
      <c r="AR123" s="45">
        <v>3.283158E-3</v>
      </c>
      <c r="AS123" s="45">
        <v>3.283158E-3</v>
      </c>
      <c r="AT123" s="45">
        <v>3.283158E-3</v>
      </c>
      <c r="AU123" s="45">
        <v>4.5542109999999998E-3</v>
      </c>
      <c r="AV123" s="45">
        <v>4.5542109999999998E-3</v>
      </c>
      <c r="AW123" s="45">
        <v>4.5542109999999998E-3</v>
      </c>
      <c r="AX123" s="45">
        <v>4.5542109999999998E-3</v>
      </c>
      <c r="AY123" s="45">
        <v>4.5542109999999998E-3</v>
      </c>
      <c r="AZ123" s="45">
        <v>6.844737E-3</v>
      </c>
      <c r="BA123" s="45">
        <v>6.844737E-3</v>
      </c>
      <c r="BB123" s="45">
        <v>6.844737E-3</v>
      </c>
      <c r="BC123" s="45">
        <v>6.844737E-3</v>
      </c>
      <c r="BD123" s="45">
        <v>6.844737E-3</v>
      </c>
      <c r="BE123" s="45">
        <v>1.0072105E-2</v>
      </c>
      <c r="BF123" s="45">
        <v>1.0072105E-2</v>
      </c>
      <c r="BG123" s="45">
        <v>1.0072105E-2</v>
      </c>
      <c r="BH123" s="45">
        <v>1.0072105E-2</v>
      </c>
      <c r="BI123" s="45">
        <v>1.0072105E-2</v>
      </c>
      <c r="BJ123" s="45">
        <v>1.6034211E-2</v>
      </c>
      <c r="BK123" s="45">
        <v>1.6034211E-2</v>
      </c>
      <c r="BL123" s="45">
        <v>1.6034211E-2</v>
      </c>
      <c r="BM123" s="45">
        <v>1.6034211E-2</v>
      </c>
      <c r="BN123" s="45">
        <v>1.6034211E-2</v>
      </c>
      <c r="BO123" s="45">
        <v>2.4366315999999999E-2</v>
      </c>
      <c r="BP123" s="45">
        <v>2.4366315999999999E-2</v>
      </c>
      <c r="BQ123" s="45">
        <v>2.4366315999999999E-2</v>
      </c>
      <c r="BR123" s="45">
        <v>2.4366315999999999E-2</v>
      </c>
      <c r="BS123" s="45">
        <v>2.4366315999999999E-2</v>
      </c>
      <c r="BT123" s="45">
        <v>3.6406842000000002E-2</v>
      </c>
      <c r="BU123" s="45">
        <v>3.6406842000000002E-2</v>
      </c>
      <c r="BV123" s="45">
        <v>3.6406842000000002E-2</v>
      </c>
      <c r="BW123" s="45">
        <v>3.6406842000000002E-2</v>
      </c>
      <c r="BX123" s="45">
        <v>3.6406842000000002E-2</v>
      </c>
      <c r="BY123" s="45">
        <v>6.3028421000000001E-2</v>
      </c>
      <c r="BZ123" s="45">
        <v>6.3028421000000001E-2</v>
      </c>
      <c r="CA123" s="45">
        <v>6.3028421000000001E-2</v>
      </c>
      <c r="CB123" s="45">
        <v>6.3028421000000001E-2</v>
      </c>
      <c r="CC123" s="45">
        <v>6.3028421000000001E-2</v>
      </c>
      <c r="CD123" s="45">
        <v>9.6411578999999997E-2</v>
      </c>
      <c r="CE123" s="45">
        <v>9.6411578999999997E-2</v>
      </c>
      <c r="CF123" s="45">
        <v>9.6411578999999997E-2</v>
      </c>
      <c r="CG123" s="45">
        <v>9.6411578999999997E-2</v>
      </c>
      <c r="CH123" s="45">
        <v>9.6411578999999997E-2</v>
      </c>
      <c r="CI123" s="45">
        <v>0.148308947</v>
      </c>
      <c r="CJ123" s="45">
        <v>0.148308947</v>
      </c>
      <c r="CK123" s="45">
        <v>0.148308947</v>
      </c>
      <c r="CL123" s="45">
        <v>0.148308947</v>
      </c>
      <c r="CM123" s="45">
        <v>0.148308947</v>
      </c>
      <c r="CN123" s="45">
        <v>0.225275789</v>
      </c>
      <c r="CO123" s="45">
        <v>0.225275789</v>
      </c>
      <c r="CP123" s="45">
        <v>0.225275789</v>
      </c>
      <c r="CQ123" s="45">
        <v>0.225275789</v>
      </c>
      <c r="CR123" s="45">
        <v>0.225275789</v>
      </c>
      <c r="CS123" s="45">
        <v>0.33575105300000002</v>
      </c>
      <c r="CT123" s="45">
        <v>0.33575105300000002</v>
      </c>
      <c r="CU123" s="45">
        <v>0.33575105300000002</v>
      </c>
      <c r="CV123" s="45">
        <v>0.33575105300000002</v>
      </c>
      <c r="CW123" s="45">
        <v>0.33575105300000002</v>
      </c>
      <c r="CX123" s="45">
        <v>1</v>
      </c>
    </row>
    <row r="124" spans="1:102" ht="14.25" customHeight="1" x14ac:dyDescent="0.3">
      <c r="A124" s="45" t="s">
        <v>366</v>
      </c>
      <c r="B124" s="45">
        <v>3.7046250000000003E-2</v>
      </c>
      <c r="C124" s="45">
        <v>3.16E-3</v>
      </c>
      <c r="D124" s="45">
        <v>3.16E-3</v>
      </c>
      <c r="E124" s="45">
        <v>3.16E-3</v>
      </c>
      <c r="F124" s="45">
        <v>3.16E-3</v>
      </c>
      <c r="G124" s="45">
        <v>9.4499999999999998E-4</v>
      </c>
      <c r="H124" s="45">
        <v>9.4499999999999998E-4</v>
      </c>
      <c r="I124" s="45">
        <v>9.4499999999999998E-4</v>
      </c>
      <c r="J124" s="45">
        <v>9.4499999999999998E-4</v>
      </c>
      <c r="K124" s="45">
        <v>9.4499999999999998E-4</v>
      </c>
      <c r="L124" s="45">
        <v>6.7750000000000004E-4</v>
      </c>
      <c r="M124" s="45">
        <v>6.7750000000000004E-4</v>
      </c>
      <c r="N124" s="45">
        <v>6.7750000000000004E-4</v>
      </c>
      <c r="O124" s="45">
        <v>6.7750000000000004E-4</v>
      </c>
      <c r="P124" s="45">
        <v>6.7750000000000004E-4</v>
      </c>
      <c r="Q124" s="45">
        <v>1.0425E-3</v>
      </c>
      <c r="R124" s="45">
        <v>1.0425E-3</v>
      </c>
      <c r="S124" s="45">
        <v>1.0425E-3</v>
      </c>
      <c r="T124" s="45">
        <v>1.0425E-3</v>
      </c>
      <c r="U124" s="45">
        <v>1.0425E-3</v>
      </c>
      <c r="V124" s="45">
        <v>1.39375E-3</v>
      </c>
      <c r="W124" s="45">
        <v>1.39375E-3</v>
      </c>
      <c r="X124" s="45">
        <v>1.39375E-3</v>
      </c>
      <c r="Y124" s="45">
        <v>1.39375E-3</v>
      </c>
      <c r="Z124" s="45">
        <v>1.39375E-3</v>
      </c>
      <c r="AA124" s="45">
        <v>1.5625000000000001E-3</v>
      </c>
      <c r="AB124" s="45">
        <v>1.5625000000000001E-3</v>
      </c>
      <c r="AC124" s="45">
        <v>1.5625000000000001E-3</v>
      </c>
      <c r="AD124" s="45">
        <v>1.5625000000000001E-3</v>
      </c>
      <c r="AE124" s="45">
        <v>1.5625000000000001E-3</v>
      </c>
      <c r="AF124" s="45">
        <v>1.9462500000000001E-3</v>
      </c>
      <c r="AG124" s="45">
        <v>1.9462500000000001E-3</v>
      </c>
      <c r="AH124" s="45">
        <v>1.9462500000000001E-3</v>
      </c>
      <c r="AI124" s="45">
        <v>1.9462500000000001E-3</v>
      </c>
      <c r="AJ124" s="45">
        <v>1.9462500000000001E-3</v>
      </c>
      <c r="AK124" s="45">
        <v>2.4875000000000001E-3</v>
      </c>
      <c r="AL124" s="45">
        <v>2.4875000000000001E-3</v>
      </c>
      <c r="AM124" s="45">
        <v>2.4875000000000001E-3</v>
      </c>
      <c r="AN124" s="45">
        <v>2.4875000000000001E-3</v>
      </c>
      <c r="AO124" s="45">
        <v>2.4875000000000001E-3</v>
      </c>
      <c r="AP124" s="45">
        <v>3.4312499999999998E-3</v>
      </c>
      <c r="AQ124" s="45">
        <v>3.4312499999999998E-3</v>
      </c>
      <c r="AR124" s="45">
        <v>3.4312499999999998E-3</v>
      </c>
      <c r="AS124" s="45">
        <v>3.4312499999999998E-3</v>
      </c>
      <c r="AT124" s="45">
        <v>3.4312499999999998E-3</v>
      </c>
      <c r="AU124" s="45">
        <v>4.8424999999999996E-3</v>
      </c>
      <c r="AV124" s="45">
        <v>4.8424999999999996E-3</v>
      </c>
      <c r="AW124" s="45">
        <v>4.8424999999999996E-3</v>
      </c>
      <c r="AX124" s="45">
        <v>4.8424999999999996E-3</v>
      </c>
      <c r="AY124" s="45">
        <v>4.8424999999999996E-3</v>
      </c>
      <c r="AZ124" s="45">
        <v>7.1687499999999998E-3</v>
      </c>
      <c r="BA124" s="45">
        <v>7.1687499999999998E-3</v>
      </c>
      <c r="BB124" s="45">
        <v>7.1687499999999998E-3</v>
      </c>
      <c r="BC124" s="45">
        <v>7.1687499999999998E-3</v>
      </c>
      <c r="BD124" s="45">
        <v>7.1687499999999998E-3</v>
      </c>
      <c r="BE124" s="45">
        <v>1.0838749999999999E-2</v>
      </c>
      <c r="BF124" s="45">
        <v>1.0838749999999999E-2</v>
      </c>
      <c r="BG124" s="45">
        <v>1.0838749999999999E-2</v>
      </c>
      <c r="BH124" s="45">
        <v>1.0838749999999999E-2</v>
      </c>
      <c r="BI124" s="45">
        <v>1.0838749999999999E-2</v>
      </c>
      <c r="BJ124" s="45">
        <v>1.6975000000000001E-2</v>
      </c>
      <c r="BK124" s="45">
        <v>1.6975000000000001E-2</v>
      </c>
      <c r="BL124" s="45">
        <v>1.6975000000000001E-2</v>
      </c>
      <c r="BM124" s="45">
        <v>1.6975000000000001E-2</v>
      </c>
      <c r="BN124" s="45">
        <v>1.6975000000000001E-2</v>
      </c>
      <c r="BO124" s="45">
        <v>2.7917500000000001E-2</v>
      </c>
      <c r="BP124" s="45">
        <v>2.7917500000000001E-2</v>
      </c>
      <c r="BQ124" s="45">
        <v>2.7917500000000001E-2</v>
      </c>
      <c r="BR124" s="45">
        <v>2.7917500000000001E-2</v>
      </c>
      <c r="BS124" s="45">
        <v>2.7917500000000001E-2</v>
      </c>
      <c r="BT124" s="45">
        <v>4.7142499999999997E-2</v>
      </c>
      <c r="BU124" s="45">
        <v>4.7142499999999997E-2</v>
      </c>
      <c r="BV124" s="45">
        <v>4.7142499999999997E-2</v>
      </c>
      <c r="BW124" s="45">
        <v>4.7142499999999997E-2</v>
      </c>
      <c r="BX124" s="45">
        <v>4.7142499999999997E-2</v>
      </c>
      <c r="BY124" s="45">
        <v>7.6598749999999993E-2</v>
      </c>
      <c r="BZ124" s="45">
        <v>7.6598749999999993E-2</v>
      </c>
      <c r="CA124" s="45">
        <v>7.6598749999999993E-2</v>
      </c>
      <c r="CB124" s="45">
        <v>7.6598749999999993E-2</v>
      </c>
      <c r="CC124" s="45">
        <v>7.6598749999999993E-2</v>
      </c>
      <c r="CD124" s="45">
        <v>0.1228325</v>
      </c>
      <c r="CE124" s="45">
        <v>0.1228325</v>
      </c>
      <c r="CF124" s="45">
        <v>0.1228325</v>
      </c>
      <c r="CG124" s="45">
        <v>0.1228325</v>
      </c>
      <c r="CH124" s="45">
        <v>0.1228325</v>
      </c>
      <c r="CI124" s="45">
        <v>0.189725</v>
      </c>
      <c r="CJ124" s="45">
        <v>0.189725</v>
      </c>
      <c r="CK124" s="45">
        <v>0.189725</v>
      </c>
      <c r="CL124" s="45">
        <v>0.189725</v>
      </c>
      <c r="CM124" s="45">
        <v>0.189725</v>
      </c>
      <c r="CN124" s="45">
        <v>0.28208624999999998</v>
      </c>
      <c r="CO124" s="45">
        <v>0.28208624999999998</v>
      </c>
      <c r="CP124" s="45">
        <v>0.28208624999999998</v>
      </c>
      <c r="CQ124" s="45">
        <v>0.28208624999999998</v>
      </c>
      <c r="CR124" s="45">
        <v>0.28208624999999998</v>
      </c>
      <c r="CS124" s="45">
        <v>0.40359499999999998</v>
      </c>
      <c r="CT124" s="45">
        <v>0.40359499999999998</v>
      </c>
      <c r="CU124" s="45">
        <v>0.40359499999999998</v>
      </c>
      <c r="CV124" s="45">
        <v>0.40359499999999998</v>
      </c>
      <c r="CW124" s="45">
        <v>0.40359499999999998</v>
      </c>
      <c r="CX124" s="45">
        <v>1</v>
      </c>
    </row>
    <row r="125" spans="1:102" ht="14.25" customHeight="1" x14ac:dyDescent="0.3">
      <c r="A125" s="45" t="s">
        <v>368</v>
      </c>
      <c r="B125" s="45">
        <v>3.5300000000000002E-3</v>
      </c>
      <c r="C125" s="45">
        <v>1.6000000000000001E-4</v>
      </c>
      <c r="D125" s="45">
        <v>1.6000000000000001E-4</v>
      </c>
      <c r="E125" s="45">
        <v>1.6000000000000001E-4</v>
      </c>
      <c r="F125" s="45">
        <v>1.6000000000000001E-4</v>
      </c>
      <c r="G125" s="45">
        <v>9.0000000000000006E-5</v>
      </c>
      <c r="H125" s="45">
        <v>9.0000000000000006E-5</v>
      </c>
      <c r="I125" s="45">
        <v>9.0000000000000006E-5</v>
      </c>
      <c r="J125" s="45">
        <v>9.0000000000000006E-5</v>
      </c>
      <c r="K125" s="45">
        <v>9.0000000000000006E-5</v>
      </c>
      <c r="L125" s="45">
        <v>9.0000000000000006E-5</v>
      </c>
      <c r="M125" s="45">
        <v>9.0000000000000006E-5</v>
      </c>
      <c r="N125" s="45">
        <v>9.0000000000000006E-5</v>
      </c>
      <c r="O125" s="45">
        <v>9.0000000000000006E-5</v>
      </c>
      <c r="P125" s="45">
        <v>9.0000000000000006E-5</v>
      </c>
      <c r="Q125" s="45">
        <v>1.8000000000000001E-4</v>
      </c>
      <c r="R125" s="45">
        <v>1.8000000000000001E-4</v>
      </c>
      <c r="S125" s="45">
        <v>1.8000000000000001E-4</v>
      </c>
      <c r="T125" s="45">
        <v>1.8000000000000001E-4</v>
      </c>
      <c r="U125" s="45">
        <v>1.8000000000000001E-4</v>
      </c>
      <c r="V125" s="45">
        <v>1.9000000000000001E-4</v>
      </c>
      <c r="W125" s="45">
        <v>1.9000000000000001E-4</v>
      </c>
      <c r="X125" s="45">
        <v>1.9000000000000001E-4</v>
      </c>
      <c r="Y125" s="45">
        <v>1.9000000000000001E-4</v>
      </c>
      <c r="Z125" s="45">
        <v>1.9000000000000001E-4</v>
      </c>
      <c r="AA125" s="45">
        <v>2.5999999999999998E-4</v>
      </c>
      <c r="AB125" s="45">
        <v>2.5999999999999998E-4</v>
      </c>
      <c r="AC125" s="45">
        <v>2.5999999999999998E-4</v>
      </c>
      <c r="AD125" s="45">
        <v>2.5999999999999998E-4</v>
      </c>
      <c r="AE125" s="45">
        <v>2.5999999999999998E-4</v>
      </c>
      <c r="AF125" s="45">
        <v>3.3E-4</v>
      </c>
      <c r="AG125" s="45">
        <v>3.3E-4</v>
      </c>
      <c r="AH125" s="45">
        <v>3.3E-4</v>
      </c>
      <c r="AI125" s="45">
        <v>3.3E-4</v>
      </c>
      <c r="AJ125" s="45">
        <v>3.3E-4</v>
      </c>
      <c r="AK125" s="45">
        <v>5.6999999999999998E-4</v>
      </c>
      <c r="AL125" s="45">
        <v>5.6999999999999998E-4</v>
      </c>
      <c r="AM125" s="45">
        <v>5.6999999999999998E-4</v>
      </c>
      <c r="AN125" s="45">
        <v>5.6999999999999998E-4</v>
      </c>
      <c r="AO125" s="45">
        <v>5.6999999999999998E-4</v>
      </c>
      <c r="AP125" s="45">
        <v>1.01E-3</v>
      </c>
      <c r="AQ125" s="45">
        <v>1.01E-3</v>
      </c>
      <c r="AR125" s="45">
        <v>1.01E-3</v>
      </c>
      <c r="AS125" s="45">
        <v>1.01E-3</v>
      </c>
      <c r="AT125" s="45">
        <v>1.01E-3</v>
      </c>
      <c r="AU125" s="45">
        <v>1.73E-3</v>
      </c>
      <c r="AV125" s="45">
        <v>1.73E-3</v>
      </c>
      <c r="AW125" s="45">
        <v>1.73E-3</v>
      </c>
      <c r="AX125" s="45">
        <v>1.73E-3</v>
      </c>
      <c r="AY125" s="45">
        <v>1.73E-3</v>
      </c>
      <c r="AZ125" s="45">
        <v>3.0300000000000001E-3</v>
      </c>
      <c r="BA125" s="45">
        <v>3.0300000000000001E-3</v>
      </c>
      <c r="BB125" s="45">
        <v>3.0300000000000001E-3</v>
      </c>
      <c r="BC125" s="45">
        <v>3.0300000000000001E-3</v>
      </c>
      <c r="BD125" s="45">
        <v>3.0300000000000001E-3</v>
      </c>
      <c r="BE125" s="45">
        <v>4.2300000000000003E-3</v>
      </c>
      <c r="BF125" s="45">
        <v>4.2300000000000003E-3</v>
      </c>
      <c r="BG125" s="45">
        <v>4.2300000000000003E-3</v>
      </c>
      <c r="BH125" s="45">
        <v>4.2300000000000003E-3</v>
      </c>
      <c r="BI125" s="45">
        <v>4.2300000000000003E-3</v>
      </c>
      <c r="BJ125" s="45">
        <v>6.5700000000000003E-3</v>
      </c>
      <c r="BK125" s="45">
        <v>6.5700000000000003E-3</v>
      </c>
      <c r="BL125" s="45">
        <v>6.5700000000000003E-3</v>
      </c>
      <c r="BM125" s="45">
        <v>6.5700000000000003E-3</v>
      </c>
      <c r="BN125" s="45">
        <v>6.5700000000000003E-3</v>
      </c>
      <c r="BO125" s="45">
        <v>9.7099999999999999E-3</v>
      </c>
      <c r="BP125" s="45">
        <v>9.7099999999999999E-3</v>
      </c>
      <c r="BQ125" s="45">
        <v>9.7099999999999999E-3</v>
      </c>
      <c r="BR125" s="45">
        <v>9.7099999999999999E-3</v>
      </c>
      <c r="BS125" s="45">
        <v>9.7099999999999999E-3</v>
      </c>
      <c r="BT125" s="45">
        <v>1.5610000000000001E-2</v>
      </c>
      <c r="BU125" s="45">
        <v>1.5610000000000001E-2</v>
      </c>
      <c r="BV125" s="45">
        <v>1.5610000000000001E-2</v>
      </c>
      <c r="BW125" s="45">
        <v>1.5610000000000001E-2</v>
      </c>
      <c r="BX125" s="45">
        <v>1.5610000000000001E-2</v>
      </c>
      <c r="BY125" s="45">
        <v>2.826E-2</v>
      </c>
      <c r="BZ125" s="45">
        <v>2.826E-2</v>
      </c>
      <c r="CA125" s="45">
        <v>2.826E-2</v>
      </c>
      <c r="CB125" s="45">
        <v>2.826E-2</v>
      </c>
      <c r="CC125" s="45">
        <v>2.826E-2</v>
      </c>
      <c r="CD125" s="45">
        <v>5.5640000000000002E-2</v>
      </c>
      <c r="CE125" s="45">
        <v>5.5640000000000002E-2</v>
      </c>
      <c r="CF125" s="45">
        <v>5.5640000000000002E-2</v>
      </c>
      <c r="CG125" s="45">
        <v>5.5640000000000002E-2</v>
      </c>
      <c r="CH125" s="45">
        <v>5.5640000000000002E-2</v>
      </c>
      <c r="CI125" s="45">
        <v>0.10338</v>
      </c>
      <c r="CJ125" s="45">
        <v>0.10338</v>
      </c>
      <c r="CK125" s="45">
        <v>0.10338</v>
      </c>
      <c r="CL125" s="45">
        <v>0.10338</v>
      </c>
      <c r="CM125" s="45">
        <v>0.10338</v>
      </c>
      <c r="CN125" s="45">
        <v>0.18121000000000001</v>
      </c>
      <c r="CO125" s="45">
        <v>0.18121000000000001</v>
      </c>
      <c r="CP125" s="45">
        <v>0.18121000000000001</v>
      </c>
      <c r="CQ125" s="45">
        <v>0.18121000000000001</v>
      </c>
      <c r="CR125" s="45">
        <v>0.18121000000000001</v>
      </c>
      <c r="CS125" s="45">
        <v>0.29968</v>
      </c>
      <c r="CT125" s="45">
        <v>0.29968</v>
      </c>
      <c r="CU125" s="45">
        <v>0.29968</v>
      </c>
      <c r="CV125" s="45">
        <v>0.29968</v>
      </c>
      <c r="CW125" s="45">
        <v>0.29968</v>
      </c>
      <c r="CX125" s="45">
        <v>1</v>
      </c>
    </row>
    <row r="126" spans="1:102" ht="14.25" customHeight="1" x14ac:dyDescent="0.3">
      <c r="A126" s="45" t="s">
        <v>370</v>
      </c>
      <c r="B126" s="45">
        <v>2.0693684E-2</v>
      </c>
      <c r="C126" s="45">
        <v>1.3699999999999999E-3</v>
      </c>
      <c r="D126" s="45">
        <v>1.3699999999999999E-3</v>
      </c>
      <c r="E126" s="45">
        <v>1.3699999999999999E-3</v>
      </c>
      <c r="F126" s="45">
        <v>1.3699999999999999E-3</v>
      </c>
      <c r="G126" s="45">
        <v>5.1000000000000004E-4</v>
      </c>
      <c r="H126" s="45">
        <v>5.1000000000000004E-4</v>
      </c>
      <c r="I126" s="45">
        <v>5.1000000000000004E-4</v>
      </c>
      <c r="J126" s="45">
        <v>5.1000000000000004E-4</v>
      </c>
      <c r="K126" s="45">
        <v>5.1000000000000004E-4</v>
      </c>
      <c r="L126" s="45">
        <v>5.9315799999999999E-4</v>
      </c>
      <c r="M126" s="45">
        <v>5.9315799999999999E-4</v>
      </c>
      <c r="N126" s="45">
        <v>5.9315799999999999E-4</v>
      </c>
      <c r="O126" s="45">
        <v>5.9315799999999999E-4</v>
      </c>
      <c r="P126" s="45">
        <v>5.9315799999999999E-4</v>
      </c>
      <c r="Q126" s="45">
        <v>9.81579E-4</v>
      </c>
      <c r="R126" s="45">
        <v>9.81579E-4</v>
      </c>
      <c r="S126" s="45">
        <v>9.81579E-4</v>
      </c>
      <c r="T126" s="45">
        <v>9.81579E-4</v>
      </c>
      <c r="U126" s="45">
        <v>9.81579E-4</v>
      </c>
      <c r="V126" s="45">
        <v>8.9421100000000001E-4</v>
      </c>
      <c r="W126" s="45">
        <v>8.9421100000000001E-4</v>
      </c>
      <c r="X126" s="45">
        <v>8.9421100000000001E-4</v>
      </c>
      <c r="Y126" s="45">
        <v>8.9421100000000001E-4</v>
      </c>
      <c r="Z126" s="45">
        <v>8.9421100000000001E-4</v>
      </c>
      <c r="AA126" s="45">
        <v>1.1073680000000001E-3</v>
      </c>
      <c r="AB126" s="45">
        <v>1.1073680000000001E-3</v>
      </c>
      <c r="AC126" s="45">
        <v>1.1073680000000001E-3</v>
      </c>
      <c r="AD126" s="45">
        <v>1.1073680000000001E-3</v>
      </c>
      <c r="AE126" s="45">
        <v>1.1073680000000001E-3</v>
      </c>
      <c r="AF126" s="45">
        <v>1.6073680000000001E-3</v>
      </c>
      <c r="AG126" s="45">
        <v>1.6073680000000001E-3</v>
      </c>
      <c r="AH126" s="45">
        <v>1.6073680000000001E-3</v>
      </c>
      <c r="AI126" s="45">
        <v>1.6073680000000001E-3</v>
      </c>
      <c r="AJ126" s="45">
        <v>1.6073680000000001E-3</v>
      </c>
      <c r="AK126" s="45">
        <v>1.9905259999999998E-3</v>
      </c>
      <c r="AL126" s="45">
        <v>1.9905259999999998E-3</v>
      </c>
      <c r="AM126" s="45">
        <v>1.9905259999999998E-3</v>
      </c>
      <c r="AN126" s="45">
        <v>1.9905259999999998E-3</v>
      </c>
      <c r="AO126" s="45">
        <v>1.9905259999999998E-3</v>
      </c>
      <c r="AP126" s="45">
        <v>3.283158E-3</v>
      </c>
      <c r="AQ126" s="45">
        <v>3.283158E-3</v>
      </c>
      <c r="AR126" s="45">
        <v>3.283158E-3</v>
      </c>
      <c r="AS126" s="45">
        <v>3.283158E-3</v>
      </c>
      <c r="AT126" s="45">
        <v>3.283158E-3</v>
      </c>
      <c r="AU126" s="45">
        <v>4.5542109999999998E-3</v>
      </c>
      <c r="AV126" s="45">
        <v>4.5542109999999998E-3</v>
      </c>
      <c r="AW126" s="45">
        <v>4.5542109999999998E-3</v>
      </c>
      <c r="AX126" s="45">
        <v>4.5542109999999998E-3</v>
      </c>
      <c r="AY126" s="45">
        <v>4.5542109999999998E-3</v>
      </c>
      <c r="AZ126" s="45">
        <v>6.844737E-3</v>
      </c>
      <c r="BA126" s="45">
        <v>6.844737E-3</v>
      </c>
      <c r="BB126" s="45">
        <v>6.844737E-3</v>
      </c>
      <c r="BC126" s="45">
        <v>6.844737E-3</v>
      </c>
      <c r="BD126" s="45">
        <v>6.844737E-3</v>
      </c>
      <c r="BE126" s="45">
        <v>1.0072105E-2</v>
      </c>
      <c r="BF126" s="45">
        <v>1.0072105E-2</v>
      </c>
      <c r="BG126" s="45">
        <v>1.0072105E-2</v>
      </c>
      <c r="BH126" s="45">
        <v>1.0072105E-2</v>
      </c>
      <c r="BI126" s="45">
        <v>1.0072105E-2</v>
      </c>
      <c r="BJ126" s="45">
        <v>1.6034211E-2</v>
      </c>
      <c r="BK126" s="45">
        <v>1.6034211E-2</v>
      </c>
      <c r="BL126" s="45">
        <v>1.6034211E-2</v>
      </c>
      <c r="BM126" s="45">
        <v>1.6034211E-2</v>
      </c>
      <c r="BN126" s="45">
        <v>1.6034211E-2</v>
      </c>
      <c r="BO126" s="45">
        <v>2.4366315999999999E-2</v>
      </c>
      <c r="BP126" s="45">
        <v>2.4366315999999999E-2</v>
      </c>
      <c r="BQ126" s="45">
        <v>2.4366315999999999E-2</v>
      </c>
      <c r="BR126" s="45">
        <v>2.4366315999999999E-2</v>
      </c>
      <c r="BS126" s="45">
        <v>2.4366315999999999E-2</v>
      </c>
      <c r="BT126" s="45">
        <v>3.6406842000000002E-2</v>
      </c>
      <c r="BU126" s="45">
        <v>3.6406842000000002E-2</v>
      </c>
      <c r="BV126" s="45">
        <v>3.6406842000000002E-2</v>
      </c>
      <c r="BW126" s="45">
        <v>3.6406842000000002E-2</v>
      </c>
      <c r="BX126" s="45">
        <v>3.6406842000000002E-2</v>
      </c>
      <c r="BY126" s="45">
        <v>6.3028421000000001E-2</v>
      </c>
      <c r="BZ126" s="45">
        <v>6.3028421000000001E-2</v>
      </c>
      <c r="CA126" s="45">
        <v>6.3028421000000001E-2</v>
      </c>
      <c r="CB126" s="45">
        <v>6.3028421000000001E-2</v>
      </c>
      <c r="CC126" s="45">
        <v>6.3028421000000001E-2</v>
      </c>
      <c r="CD126" s="45">
        <v>9.6411578999999997E-2</v>
      </c>
      <c r="CE126" s="45">
        <v>9.6411578999999997E-2</v>
      </c>
      <c r="CF126" s="45">
        <v>9.6411578999999997E-2</v>
      </c>
      <c r="CG126" s="45">
        <v>9.6411578999999997E-2</v>
      </c>
      <c r="CH126" s="45">
        <v>9.6411578999999997E-2</v>
      </c>
      <c r="CI126" s="45">
        <v>0.148308947</v>
      </c>
      <c r="CJ126" s="45">
        <v>0.148308947</v>
      </c>
      <c r="CK126" s="45">
        <v>0.148308947</v>
      </c>
      <c r="CL126" s="45">
        <v>0.148308947</v>
      </c>
      <c r="CM126" s="45">
        <v>0.148308947</v>
      </c>
      <c r="CN126" s="45">
        <v>0.225275789</v>
      </c>
      <c r="CO126" s="45">
        <v>0.225275789</v>
      </c>
      <c r="CP126" s="45">
        <v>0.225275789</v>
      </c>
      <c r="CQ126" s="45">
        <v>0.225275789</v>
      </c>
      <c r="CR126" s="45">
        <v>0.225275789</v>
      </c>
      <c r="CS126" s="45">
        <v>0.33575105300000002</v>
      </c>
      <c r="CT126" s="45">
        <v>0.33575105300000002</v>
      </c>
      <c r="CU126" s="45">
        <v>0.33575105300000002</v>
      </c>
      <c r="CV126" s="45">
        <v>0.33575105300000002</v>
      </c>
      <c r="CW126" s="45">
        <v>0.33575105300000002</v>
      </c>
      <c r="CX126" s="45">
        <v>1</v>
      </c>
    </row>
    <row r="127" spans="1:102" ht="14.25" customHeight="1" x14ac:dyDescent="0.3">
      <c r="A127" s="45" t="s">
        <v>372</v>
      </c>
      <c r="B127" s="45">
        <v>1.9029999999999998E-2</v>
      </c>
      <c r="C127" s="45">
        <v>1.08E-3</v>
      </c>
      <c r="D127" s="45">
        <v>1.08E-3</v>
      </c>
      <c r="E127" s="45">
        <v>1.08E-3</v>
      </c>
      <c r="F127" s="45">
        <v>1.08E-3</v>
      </c>
      <c r="G127" s="45">
        <v>2.3000000000000001E-4</v>
      </c>
      <c r="H127" s="45">
        <v>2.3000000000000001E-4</v>
      </c>
      <c r="I127" s="45">
        <v>2.3000000000000001E-4</v>
      </c>
      <c r="J127" s="45">
        <v>2.3000000000000001E-4</v>
      </c>
      <c r="K127" s="45">
        <v>2.3000000000000001E-4</v>
      </c>
      <c r="L127" s="45">
        <v>3.4000000000000002E-4</v>
      </c>
      <c r="M127" s="45">
        <v>3.4000000000000002E-4</v>
      </c>
      <c r="N127" s="45">
        <v>3.4000000000000002E-4</v>
      </c>
      <c r="O127" s="45">
        <v>3.4000000000000002E-4</v>
      </c>
      <c r="P127" s="45">
        <v>3.4000000000000002E-4</v>
      </c>
      <c r="Q127" s="45">
        <v>6.4999999999999997E-4</v>
      </c>
      <c r="R127" s="45">
        <v>6.4999999999999997E-4</v>
      </c>
      <c r="S127" s="45">
        <v>6.4999999999999997E-4</v>
      </c>
      <c r="T127" s="45">
        <v>6.4999999999999997E-4</v>
      </c>
      <c r="U127" s="45">
        <v>6.4999999999999997E-4</v>
      </c>
      <c r="V127" s="45">
        <v>8.4000000000000003E-4</v>
      </c>
      <c r="W127" s="45">
        <v>8.4000000000000003E-4</v>
      </c>
      <c r="X127" s="45">
        <v>8.4000000000000003E-4</v>
      </c>
      <c r="Y127" s="45">
        <v>8.4000000000000003E-4</v>
      </c>
      <c r="Z127" s="45">
        <v>8.4000000000000003E-4</v>
      </c>
      <c r="AA127" s="45">
        <v>7.6999999999999996E-4</v>
      </c>
      <c r="AB127" s="45">
        <v>7.6999999999999996E-4</v>
      </c>
      <c r="AC127" s="45">
        <v>7.6999999999999996E-4</v>
      </c>
      <c r="AD127" s="45">
        <v>7.6999999999999996E-4</v>
      </c>
      <c r="AE127" s="45">
        <v>7.6999999999999996E-4</v>
      </c>
      <c r="AF127" s="45">
        <v>1.07E-3</v>
      </c>
      <c r="AG127" s="45">
        <v>1.07E-3</v>
      </c>
      <c r="AH127" s="45">
        <v>1.07E-3</v>
      </c>
      <c r="AI127" s="45">
        <v>1.07E-3</v>
      </c>
      <c r="AJ127" s="45">
        <v>1.07E-3</v>
      </c>
      <c r="AK127" s="45">
        <v>1.7799999999999999E-3</v>
      </c>
      <c r="AL127" s="45">
        <v>1.7799999999999999E-3</v>
      </c>
      <c r="AM127" s="45">
        <v>1.7799999999999999E-3</v>
      </c>
      <c r="AN127" s="45">
        <v>1.7799999999999999E-3</v>
      </c>
      <c r="AO127" s="45">
        <v>1.7799999999999999E-3</v>
      </c>
      <c r="AP127" s="45">
        <v>2.3E-3</v>
      </c>
      <c r="AQ127" s="45">
        <v>2.3E-3</v>
      </c>
      <c r="AR127" s="45">
        <v>2.3E-3</v>
      </c>
      <c r="AS127" s="45">
        <v>2.3E-3</v>
      </c>
      <c r="AT127" s="45">
        <v>2.3E-3</v>
      </c>
      <c r="AU127" s="45">
        <v>3.4499999999999999E-3</v>
      </c>
      <c r="AV127" s="45">
        <v>3.4499999999999999E-3</v>
      </c>
      <c r="AW127" s="45">
        <v>3.4499999999999999E-3</v>
      </c>
      <c r="AX127" s="45">
        <v>3.4499999999999999E-3</v>
      </c>
      <c r="AY127" s="45">
        <v>3.4499999999999999E-3</v>
      </c>
      <c r="AZ127" s="45">
        <v>5.3499999999999997E-3</v>
      </c>
      <c r="BA127" s="45">
        <v>5.3499999999999997E-3</v>
      </c>
      <c r="BB127" s="45">
        <v>5.3499999999999997E-3</v>
      </c>
      <c r="BC127" s="45">
        <v>5.3499999999999997E-3</v>
      </c>
      <c r="BD127" s="45">
        <v>5.3499999999999997E-3</v>
      </c>
      <c r="BE127" s="45">
        <v>9.7699999999999992E-3</v>
      </c>
      <c r="BF127" s="45">
        <v>9.7699999999999992E-3</v>
      </c>
      <c r="BG127" s="45">
        <v>9.7699999999999992E-3</v>
      </c>
      <c r="BH127" s="45">
        <v>9.7699999999999992E-3</v>
      </c>
      <c r="BI127" s="45">
        <v>9.7699999999999992E-3</v>
      </c>
      <c r="BJ127" s="45">
        <v>1.312E-2</v>
      </c>
      <c r="BK127" s="45">
        <v>1.312E-2</v>
      </c>
      <c r="BL127" s="45">
        <v>1.312E-2</v>
      </c>
      <c r="BM127" s="45">
        <v>1.312E-2</v>
      </c>
      <c r="BN127" s="45">
        <v>1.312E-2</v>
      </c>
      <c r="BO127" s="45">
        <v>1.916E-2</v>
      </c>
      <c r="BP127" s="45">
        <v>1.916E-2</v>
      </c>
      <c r="BQ127" s="45">
        <v>1.916E-2</v>
      </c>
      <c r="BR127" s="45">
        <v>1.916E-2</v>
      </c>
      <c r="BS127" s="45">
        <v>1.916E-2</v>
      </c>
      <c r="BT127" s="45">
        <v>2.495E-2</v>
      </c>
      <c r="BU127" s="45">
        <v>2.495E-2</v>
      </c>
      <c r="BV127" s="45">
        <v>2.495E-2</v>
      </c>
      <c r="BW127" s="45">
        <v>2.495E-2</v>
      </c>
      <c r="BX127" s="45">
        <v>2.495E-2</v>
      </c>
      <c r="BY127" s="45">
        <v>4.011E-2</v>
      </c>
      <c r="BZ127" s="45">
        <v>4.011E-2</v>
      </c>
      <c r="CA127" s="45">
        <v>4.011E-2</v>
      </c>
      <c r="CB127" s="45">
        <v>4.011E-2</v>
      </c>
      <c r="CC127" s="45">
        <v>4.011E-2</v>
      </c>
      <c r="CD127" s="45">
        <v>5.2769999999999997E-2</v>
      </c>
      <c r="CE127" s="45">
        <v>5.2769999999999997E-2</v>
      </c>
      <c r="CF127" s="45">
        <v>5.2769999999999997E-2</v>
      </c>
      <c r="CG127" s="45">
        <v>5.2769999999999997E-2</v>
      </c>
      <c r="CH127" s="45">
        <v>5.2769999999999997E-2</v>
      </c>
      <c r="CI127" s="45">
        <v>7.5270000000000004E-2</v>
      </c>
      <c r="CJ127" s="45">
        <v>7.5270000000000004E-2</v>
      </c>
      <c r="CK127" s="45">
        <v>7.5270000000000004E-2</v>
      </c>
      <c r="CL127" s="45">
        <v>7.5270000000000004E-2</v>
      </c>
      <c r="CM127" s="45">
        <v>7.5270000000000004E-2</v>
      </c>
      <c r="CN127" s="45">
        <v>0.11642</v>
      </c>
      <c r="CO127" s="45">
        <v>0.11642</v>
      </c>
      <c r="CP127" s="45">
        <v>0.11642</v>
      </c>
      <c r="CQ127" s="45">
        <v>0.11642</v>
      </c>
      <c r="CR127" s="45">
        <v>0.11642</v>
      </c>
      <c r="CS127" s="45">
        <v>0.19525999999999999</v>
      </c>
      <c r="CT127" s="45">
        <v>0.19525999999999999</v>
      </c>
      <c r="CU127" s="45">
        <v>0.19525999999999999</v>
      </c>
      <c r="CV127" s="45">
        <v>0.19525999999999999</v>
      </c>
      <c r="CW127" s="45">
        <v>0.19525999999999999</v>
      </c>
      <c r="CX127" s="45">
        <v>1</v>
      </c>
    </row>
    <row r="128" spans="1:102" ht="14.25" customHeight="1" x14ac:dyDescent="0.3">
      <c r="A128" s="45" t="s">
        <v>374</v>
      </c>
      <c r="B128" s="45">
        <v>7.7410000000000007E-2</v>
      </c>
      <c r="C128" s="45">
        <v>2.4060000000000002E-2</v>
      </c>
      <c r="D128" s="45">
        <v>2.4060000000000002E-2</v>
      </c>
      <c r="E128" s="45">
        <v>2.4060000000000002E-2</v>
      </c>
      <c r="F128" s="45">
        <v>2.4060000000000002E-2</v>
      </c>
      <c r="G128" s="45">
        <v>2.6199999999999999E-3</v>
      </c>
      <c r="H128" s="45">
        <v>2.6199999999999999E-3</v>
      </c>
      <c r="I128" s="45">
        <v>2.6199999999999999E-3</v>
      </c>
      <c r="J128" s="45">
        <v>2.6199999999999999E-3</v>
      </c>
      <c r="K128" s="45">
        <v>2.6199999999999999E-3</v>
      </c>
      <c r="L128" s="45">
        <v>1.23E-3</v>
      </c>
      <c r="M128" s="45">
        <v>1.23E-3</v>
      </c>
      <c r="N128" s="45">
        <v>1.23E-3</v>
      </c>
      <c r="O128" s="45">
        <v>1.23E-3</v>
      </c>
      <c r="P128" s="45">
        <v>1.23E-3</v>
      </c>
      <c r="Q128" s="45">
        <v>1.2700000000000001E-3</v>
      </c>
      <c r="R128" s="45">
        <v>1.2700000000000001E-3</v>
      </c>
      <c r="S128" s="45">
        <v>1.2700000000000001E-3</v>
      </c>
      <c r="T128" s="45">
        <v>1.2700000000000001E-3</v>
      </c>
      <c r="U128" s="45">
        <v>1.2700000000000001E-3</v>
      </c>
      <c r="V128" s="45">
        <v>2.3999999999999998E-3</v>
      </c>
      <c r="W128" s="45">
        <v>2.3999999999999998E-3</v>
      </c>
      <c r="X128" s="45">
        <v>2.3999999999999998E-3</v>
      </c>
      <c r="Y128" s="45">
        <v>2.3999999999999998E-3</v>
      </c>
      <c r="Z128" s="45">
        <v>2.3999999999999998E-3</v>
      </c>
      <c r="AA128" s="45">
        <v>3.32E-3</v>
      </c>
      <c r="AB128" s="45">
        <v>3.32E-3</v>
      </c>
      <c r="AC128" s="45">
        <v>3.32E-3</v>
      </c>
      <c r="AD128" s="45">
        <v>3.32E-3</v>
      </c>
      <c r="AE128" s="45">
        <v>3.32E-3</v>
      </c>
      <c r="AF128" s="45">
        <v>4.0000000000000001E-3</v>
      </c>
      <c r="AG128" s="45">
        <v>4.0000000000000001E-3</v>
      </c>
      <c r="AH128" s="45">
        <v>4.0000000000000001E-3</v>
      </c>
      <c r="AI128" s="45">
        <v>4.0000000000000001E-3</v>
      </c>
      <c r="AJ128" s="45">
        <v>4.0000000000000001E-3</v>
      </c>
      <c r="AK128" s="45">
        <v>4.4400000000000004E-3</v>
      </c>
      <c r="AL128" s="45">
        <v>4.4400000000000004E-3</v>
      </c>
      <c r="AM128" s="45">
        <v>4.4400000000000004E-3</v>
      </c>
      <c r="AN128" s="45">
        <v>4.4400000000000004E-3</v>
      </c>
      <c r="AO128" s="45">
        <v>4.4400000000000004E-3</v>
      </c>
      <c r="AP128" s="45">
        <v>4.9399999999999999E-3</v>
      </c>
      <c r="AQ128" s="45">
        <v>4.9399999999999999E-3</v>
      </c>
      <c r="AR128" s="45">
        <v>4.9399999999999999E-3</v>
      </c>
      <c r="AS128" s="45">
        <v>4.9399999999999999E-3</v>
      </c>
      <c r="AT128" s="45">
        <v>4.9399999999999999E-3</v>
      </c>
      <c r="AU128" s="45">
        <v>6.3099999999999996E-3</v>
      </c>
      <c r="AV128" s="45">
        <v>6.3099999999999996E-3</v>
      </c>
      <c r="AW128" s="45">
        <v>6.3099999999999996E-3</v>
      </c>
      <c r="AX128" s="45">
        <v>6.3099999999999996E-3</v>
      </c>
      <c r="AY128" s="45">
        <v>6.3099999999999996E-3</v>
      </c>
      <c r="AZ128" s="45">
        <v>9.2700000000000005E-3</v>
      </c>
      <c r="BA128" s="45">
        <v>9.2700000000000005E-3</v>
      </c>
      <c r="BB128" s="45">
        <v>9.2700000000000005E-3</v>
      </c>
      <c r="BC128" s="45">
        <v>9.2700000000000005E-3</v>
      </c>
      <c r="BD128" s="45">
        <v>9.2700000000000005E-3</v>
      </c>
      <c r="BE128" s="45">
        <v>1.4749999999999999E-2</v>
      </c>
      <c r="BF128" s="45">
        <v>1.4749999999999999E-2</v>
      </c>
      <c r="BG128" s="45">
        <v>1.4749999999999999E-2</v>
      </c>
      <c r="BH128" s="45">
        <v>1.4749999999999999E-2</v>
      </c>
      <c r="BI128" s="45">
        <v>1.4749999999999999E-2</v>
      </c>
      <c r="BJ128" s="45">
        <v>2.111E-2</v>
      </c>
      <c r="BK128" s="45">
        <v>2.111E-2</v>
      </c>
      <c r="BL128" s="45">
        <v>2.111E-2</v>
      </c>
      <c r="BM128" s="45">
        <v>2.111E-2</v>
      </c>
      <c r="BN128" s="45">
        <v>2.111E-2</v>
      </c>
      <c r="BO128" s="45">
        <v>3.576E-2</v>
      </c>
      <c r="BP128" s="45">
        <v>3.576E-2</v>
      </c>
      <c r="BQ128" s="45">
        <v>3.576E-2</v>
      </c>
      <c r="BR128" s="45">
        <v>3.576E-2</v>
      </c>
      <c r="BS128" s="45">
        <v>3.576E-2</v>
      </c>
      <c r="BT128" s="45">
        <v>5.9249999999999997E-2</v>
      </c>
      <c r="BU128" s="45">
        <v>5.9249999999999997E-2</v>
      </c>
      <c r="BV128" s="45">
        <v>5.9249999999999997E-2</v>
      </c>
      <c r="BW128" s="45">
        <v>5.9249999999999997E-2</v>
      </c>
      <c r="BX128" s="45">
        <v>5.9249999999999997E-2</v>
      </c>
      <c r="BY128" s="45">
        <v>9.5039999999999999E-2</v>
      </c>
      <c r="BZ128" s="45">
        <v>9.5039999999999999E-2</v>
      </c>
      <c r="CA128" s="45">
        <v>9.5039999999999999E-2</v>
      </c>
      <c r="CB128" s="45">
        <v>9.5039999999999999E-2</v>
      </c>
      <c r="CC128" s="45">
        <v>9.5039999999999999E-2</v>
      </c>
      <c r="CD128" s="45">
        <v>0.14535000000000001</v>
      </c>
      <c r="CE128" s="45">
        <v>0.14535000000000001</v>
      </c>
      <c r="CF128" s="45">
        <v>0.14535000000000001</v>
      </c>
      <c r="CG128" s="45">
        <v>0.14535000000000001</v>
      </c>
      <c r="CH128" s="45">
        <v>0.14535000000000001</v>
      </c>
      <c r="CI128" s="45">
        <v>0.21532999999999999</v>
      </c>
      <c r="CJ128" s="45">
        <v>0.21532999999999999</v>
      </c>
      <c r="CK128" s="45">
        <v>0.21532999999999999</v>
      </c>
      <c r="CL128" s="45">
        <v>0.21532999999999999</v>
      </c>
      <c r="CM128" s="45">
        <v>0.21532999999999999</v>
      </c>
      <c r="CN128" s="45">
        <v>0.30904999999999999</v>
      </c>
      <c r="CO128" s="45">
        <v>0.30904999999999999</v>
      </c>
      <c r="CP128" s="45">
        <v>0.30904999999999999</v>
      </c>
      <c r="CQ128" s="45">
        <v>0.30904999999999999</v>
      </c>
      <c r="CR128" s="45">
        <v>0.30904999999999999</v>
      </c>
      <c r="CS128" s="45">
        <v>0.42968000000000001</v>
      </c>
      <c r="CT128" s="45">
        <v>0.42968000000000001</v>
      </c>
      <c r="CU128" s="45">
        <v>0.42968000000000001</v>
      </c>
      <c r="CV128" s="45">
        <v>0.42968000000000001</v>
      </c>
      <c r="CW128" s="45">
        <v>0.42968000000000001</v>
      </c>
      <c r="CX128" s="45">
        <v>1</v>
      </c>
    </row>
    <row r="129" spans="1:102" ht="14.25" customHeight="1" x14ac:dyDescent="0.3">
      <c r="A129" s="45" t="s">
        <v>376</v>
      </c>
      <c r="B129" s="45">
        <v>8.4290000000000004E-2</v>
      </c>
      <c r="C129" s="45">
        <v>1.537E-2</v>
      </c>
      <c r="D129" s="45">
        <v>1.537E-2</v>
      </c>
      <c r="E129" s="45">
        <v>1.537E-2</v>
      </c>
      <c r="F129" s="45">
        <v>1.537E-2</v>
      </c>
      <c r="G129" s="45">
        <v>3.0500000000000002E-3</v>
      </c>
      <c r="H129" s="45">
        <v>3.0500000000000002E-3</v>
      </c>
      <c r="I129" s="45">
        <v>3.0500000000000002E-3</v>
      </c>
      <c r="J129" s="45">
        <v>3.0500000000000002E-3</v>
      </c>
      <c r="K129" s="45">
        <v>3.0500000000000002E-3</v>
      </c>
      <c r="L129" s="45">
        <v>2.0899999999999998E-3</v>
      </c>
      <c r="M129" s="45">
        <v>2.0899999999999998E-3</v>
      </c>
      <c r="N129" s="45">
        <v>2.0899999999999998E-3</v>
      </c>
      <c r="O129" s="45">
        <v>2.0899999999999998E-3</v>
      </c>
      <c r="P129" s="45">
        <v>2.0899999999999998E-3</v>
      </c>
      <c r="Q129" s="45">
        <v>2.8E-3</v>
      </c>
      <c r="R129" s="45">
        <v>2.8E-3</v>
      </c>
      <c r="S129" s="45">
        <v>2.8E-3</v>
      </c>
      <c r="T129" s="45">
        <v>2.8E-3</v>
      </c>
      <c r="U129" s="45">
        <v>2.8E-3</v>
      </c>
      <c r="V129" s="45">
        <v>4.8399999999999997E-3</v>
      </c>
      <c r="W129" s="45">
        <v>4.8399999999999997E-3</v>
      </c>
      <c r="X129" s="45">
        <v>4.8399999999999997E-3</v>
      </c>
      <c r="Y129" s="45">
        <v>4.8399999999999997E-3</v>
      </c>
      <c r="Z129" s="45">
        <v>4.8399999999999997E-3</v>
      </c>
      <c r="AA129" s="45">
        <v>6.7400000000000003E-3</v>
      </c>
      <c r="AB129" s="45">
        <v>6.7400000000000003E-3</v>
      </c>
      <c r="AC129" s="45">
        <v>6.7400000000000003E-3</v>
      </c>
      <c r="AD129" s="45">
        <v>6.7400000000000003E-3</v>
      </c>
      <c r="AE129" s="45">
        <v>6.7400000000000003E-3</v>
      </c>
      <c r="AF129" s="45">
        <v>8.8800000000000007E-3</v>
      </c>
      <c r="AG129" s="45">
        <v>8.8800000000000007E-3</v>
      </c>
      <c r="AH129" s="45">
        <v>8.8800000000000007E-3</v>
      </c>
      <c r="AI129" s="45">
        <v>8.8800000000000007E-3</v>
      </c>
      <c r="AJ129" s="45">
        <v>8.8800000000000007E-3</v>
      </c>
      <c r="AK129" s="45">
        <v>1.073E-2</v>
      </c>
      <c r="AL129" s="45">
        <v>1.073E-2</v>
      </c>
      <c r="AM129" s="45">
        <v>1.073E-2</v>
      </c>
      <c r="AN129" s="45">
        <v>1.073E-2</v>
      </c>
      <c r="AO129" s="45">
        <v>1.073E-2</v>
      </c>
      <c r="AP129" s="45">
        <v>1.112E-2</v>
      </c>
      <c r="AQ129" s="45">
        <v>1.112E-2</v>
      </c>
      <c r="AR129" s="45">
        <v>1.112E-2</v>
      </c>
      <c r="AS129" s="45">
        <v>1.112E-2</v>
      </c>
      <c r="AT129" s="45">
        <v>1.112E-2</v>
      </c>
      <c r="AU129" s="45">
        <v>1.187E-2</v>
      </c>
      <c r="AV129" s="45">
        <v>1.187E-2</v>
      </c>
      <c r="AW129" s="45">
        <v>1.187E-2</v>
      </c>
      <c r="AX129" s="45">
        <v>1.187E-2</v>
      </c>
      <c r="AY129" s="45">
        <v>1.187E-2</v>
      </c>
      <c r="AZ129" s="45">
        <v>1.4279999999999999E-2</v>
      </c>
      <c r="BA129" s="45">
        <v>1.4279999999999999E-2</v>
      </c>
      <c r="BB129" s="45">
        <v>1.4279999999999999E-2</v>
      </c>
      <c r="BC129" s="45">
        <v>1.4279999999999999E-2</v>
      </c>
      <c r="BD129" s="45">
        <v>1.4279999999999999E-2</v>
      </c>
      <c r="BE129" s="45">
        <v>1.9429999999999999E-2</v>
      </c>
      <c r="BF129" s="45">
        <v>1.9429999999999999E-2</v>
      </c>
      <c r="BG129" s="45">
        <v>1.9429999999999999E-2</v>
      </c>
      <c r="BH129" s="45">
        <v>1.9429999999999999E-2</v>
      </c>
      <c r="BI129" s="45">
        <v>1.9429999999999999E-2</v>
      </c>
      <c r="BJ129" s="45">
        <v>2.579E-2</v>
      </c>
      <c r="BK129" s="45">
        <v>2.579E-2</v>
      </c>
      <c r="BL129" s="45">
        <v>2.579E-2</v>
      </c>
      <c r="BM129" s="45">
        <v>2.579E-2</v>
      </c>
      <c r="BN129" s="45">
        <v>2.579E-2</v>
      </c>
      <c r="BO129" s="45">
        <v>3.9649999999999998E-2</v>
      </c>
      <c r="BP129" s="45">
        <v>3.9649999999999998E-2</v>
      </c>
      <c r="BQ129" s="45">
        <v>3.9649999999999998E-2</v>
      </c>
      <c r="BR129" s="45">
        <v>3.9649999999999998E-2</v>
      </c>
      <c r="BS129" s="45">
        <v>3.9649999999999998E-2</v>
      </c>
      <c r="BT129" s="45">
        <v>6.2080000000000003E-2</v>
      </c>
      <c r="BU129" s="45">
        <v>6.2080000000000003E-2</v>
      </c>
      <c r="BV129" s="45">
        <v>6.2080000000000003E-2</v>
      </c>
      <c r="BW129" s="45">
        <v>6.2080000000000003E-2</v>
      </c>
      <c r="BX129" s="45">
        <v>6.2080000000000003E-2</v>
      </c>
      <c r="BY129" s="45">
        <v>9.5490000000000005E-2</v>
      </c>
      <c r="BZ129" s="45">
        <v>9.5490000000000005E-2</v>
      </c>
      <c r="CA129" s="45">
        <v>9.5490000000000005E-2</v>
      </c>
      <c r="CB129" s="45">
        <v>9.5490000000000005E-2</v>
      </c>
      <c r="CC129" s="45">
        <v>9.5490000000000005E-2</v>
      </c>
      <c r="CD129" s="45">
        <v>0.14444000000000001</v>
      </c>
      <c r="CE129" s="45">
        <v>0.14444000000000001</v>
      </c>
      <c r="CF129" s="45">
        <v>0.14444000000000001</v>
      </c>
      <c r="CG129" s="45">
        <v>0.14444000000000001</v>
      </c>
      <c r="CH129" s="45">
        <v>0.14444000000000001</v>
      </c>
      <c r="CI129" s="45">
        <v>0.21267</v>
      </c>
      <c r="CJ129" s="45">
        <v>0.21267</v>
      </c>
      <c r="CK129" s="45">
        <v>0.21267</v>
      </c>
      <c r="CL129" s="45">
        <v>0.21267</v>
      </c>
      <c r="CM129" s="45">
        <v>0.21267</v>
      </c>
      <c r="CN129" s="45">
        <v>0.30453999999999998</v>
      </c>
      <c r="CO129" s="45">
        <v>0.30453999999999998</v>
      </c>
      <c r="CP129" s="45">
        <v>0.30453999999999998</v>
      </c>
      <c r="CQ129" s="45">
        <v>0.30453999999999998</v>
      </c>
      <c r="CR129" s="45">
        <v>0.30453999999999998</v>
      </c>
      <c r="CS129" s="45">
        <v>0.42398999999999998</v>
      </c>
      <c r="CT129" s="45">
        <v>0.42398999999999998</v>
      </c>
      <c r="CU129" s="45">
        <v>0.42398999999999998</v>
      </c>
      <c r="CV129" s="45">
        <v>0.42398999999999998</v>
      </c>
      <c r="CW129" s="45">
        <v>0.42398999999999998</v>
      </c>
      <c r="CX129" s="45">
        <v>1</v>
      </c>
    </row>
    <row r="130" spans="1:102" ht="14.25" customHeight="1" x14ac:dyDescent="0.3">
      <c r="A130" s="45" t="s">
        <v>378</v>
      </c>
      <c r="B130" s="45">
        <v>2.0693684E-2</v>
      </c>
      <c r="C130" s="45">
        <v>1.3699999999999999E-3</v>
      </c>
      <c r="D130" s="45">
        <v>1.3699999999999999E-3</v>
      </c>
      <c r="E130" s="45">
        <v>1.3699999999999999E-3</v>
      </c>
      <c r="F130" s="45">
        <v>1.3699999999999999E-3</v>
      </c>
      <c r="G130" s="45">
        <v>5.1000000000000004E-4</v>
      </c>
      <c r="H130" s="45">
        <v>5.1000000000000004E-4</v>
      </c>
      <c r="I130" s="45">
        <v>5.1000000000000004E-4</v>
      </c>
      <c r="J130" s="45">
        <v>5.1000000000000004E-4</v>
      </c>
      <c r="K130" s="45">
        <v>5.1000000000000004E-4</v>
      </c>
      <c r="L130" s="45">
        <v>5.9315799999999999E-4</v>
      </c>
      <c r="M130" s="45">
        <v>5.9315799999999999E-4</v>
      </c>
      <c r="N130" s="45">
        <v>5.9315799999999999E-4</v>
      </c>
      <c r="O130" s="45">
        <v>5.9315799999999999E-4</v>
      </c>
      <c r="P130" s="45">
        <v>5.9315799999999999E-4</v>
      </c>
      <c r="Q130" s="45">
        <v>9.81579E-4</v>
      </c>
      <c r="R130" s="45">
        <v>9.81579E-4</v>
      </c>
      <c r="S130" s="45">
        <v>9.81579E-4</v>
      </c>
      <c r="T130" s="45">
        <v>9.81579E-4</v>
      </c>
      <c r="U130" s="45">
        <v>9.81579E-4</v>
      </c>
      <c r="V130" s="45">
        <v>8.9421100000000001E-4</v>
      </c>
      <c r="W130" s="45">
        <v>8.9421100000000001E-4</v>
      </c>
      <c r="X130" s="45">
        <v>8.9421100000000001E-4</v>
      </c>
      <c r="Y130" s="45">
        <v>8.9421100000000001E-4</v>
      </c>
      <c r="Z130" s="45">
        <v>8.9421100000000001E-4</v>
      </c>
      <c r="AA130" s="45">
        <v>1.1073680000000001E-3</v>
      </c>
      <c r="AB130" s="45">
        <v>1.1073680000000001E-3</v>
      </c>
      <c r="AC130" s="45">
        <v>1.1073680000000001E-3</v>
      </c>
      <c r="AD130" s="45">
        <v>1.1073680000000001E-3</v>
      </c>
      <c r="AE130" s="45">
        <v>1.1073680000000001E-3</v>
      </c>
      <c r="AF130" s="45">
        <v>1.6073680000000001E-3</v>
      </c>
      <c r="AG130" s="45">
        <v>1.6073680000000001E-3</v>
      </c>
      <c r="AH130" s="45">
        <v>1.6073680000000001E-3</v>
      </c>
      <c r="AI130" s="45">
        <v>1.6073680000000001E-3</v>
      </c>
      <c r="AJ130" s="45">
        <v>1.6073680000000001E-3</v>
      </c>
      <c r="AK130" s="45">
        <v>1.9905259999999998E-3</v>
      </c>
      <c r="AL130" s="45">
        <v>1.9905259999999998E-3</v>
      </c>
      <c r="AM130" s="45">
        <v>1.9905259999999998E-3</v>
      </c>
      <c r="AN130" s="45">
        <v>1.9905259999999998E-3</v>
      </c>
      <c r="AO130" s="45">
        <v>1.9905259999999998E-3</v>
      </c>
      <c r="AP130" s="45">
        <v>3.283158E-3</v>
      </c>
      <c r="AQ130" s="45">
        <v>3.283158E-3</v>
      </c>
      <c r="AR130" s="45">
        <v>3.283158E-3</v>
      </c>
      <c r="AS130" s="45">
        <v>3.283158E-3</v>
      </c>
      <c r="AT130" s="45">
        <v>3.283158E-3</v>
      </c>
      <c r="AU130" s="45">
        <v>4.5542109999999998E-3</v>
      </c>
      <c r="AV130" s="45">
        <v>4.5542109999999998E-3</v>
      </c>
      <c r="AW130" s="45">
        <v>4.5542109999999998E-3</v>
      </c>
      <c r="AX130" s="45">
        <v>4.5542109999999998E-3</v>
      </c>
      <c r="AY130" s="45">
        <v>4.5542109999999998E-3</v>
      </c>
      <c r="AZ130" s="45">
        <v>6.844737E-3</v>
      </c>
      <c r="BA130" s="45">
        <v>6.844737E-3</v>
      </c>
      <c r="BB130" s="45">
        <v>6.844737E-3</v>
      </c>
      <c r="BC130" s="45">
        <v>6.844737E-3</v>
      </c>
      <c r="BD130" s="45">
        <v>6.844737E-3</v>
      </c>
      <c r="BE130" s="45">
        <v>1.0072105E-2</v>
      </c>
      <c r="BF130" s="45">
        <v>1.0072105E-2</v>
      </c>
      <c r="BG130" s="45">
        <v>1.0072105E-2</v>
      </c>
      <c r="BH130" s="45">
        <v>1.0072105E-2</v>
      </c>
      <c r="BI130" s="45">
        <v>1.0072105E-2</v>
      </c>
      <c r="BJ130" s="45">
        <v>1.6034211E-2</v>
      </c>
      <c r="BK130" s="45">
        <v>1.6034211E-2</v>
      </c>
      <c r="BL130" s="45">
        <v>1.6034211E-2</v>
      </c>
      <c r="BM130" s="45">
        <v>1.6034211E-2</v>
      </c>
      <c r="BN130" s="45">
        <v>1.6034211E-2</v>
      </c>
      <c r="BO130" s="45">
        <v>2.4366315999999999E-2</v>
      </c>
      <c r="BP130" s="45">
        <v>2.4366315999999999E-2</v>
      </c>
      <c r="BQ130" s="45">
        <v>2.4366315999999999E-2</v>
      </c>
      <c r="BR130" s="45">
        <v>2.4366315999999999E-2</v>
      </c>
      <c r="BS130" s="45">
        <v>2.4366315999999999E-2</v>
      </c>
      <c r="BT130" s="45">
        <v>3.6406842000000002E-2</v>
      </c>
      <c r="BU130" s="45">
        <v>3.6406842000000002E-2</v>
      </c>
      <c r="BV130" s="45">
        <v>3.6406842000000002E-2</v>
      </c>
      <c r="BW130" s="45">
        <v>3.6406842000000002E-2</v>
      </c>
      <c r="BX130" s="45">
        <v>3.6406842000000002E-2</v>
      </c>
      <c r="BY130" s="45">
        <v>6.3028421000000001E-2</v>
      </c>
      <c r="BZ130" s="45">
        <v>6.3028421000000001E-2</v>
      </c>
      <c r="CA130" s="45">
        <v>6.3028421000000001E-2</v>
      </c>
      <c r="CB130" s="45">
        <v>6.3028421000000001E-2</v>
      </c>
      <c r="CC130" s="45">
        <v>6.3028421000000001E-2</v>
      </c>
      <c r="CD130" s="45">
        <v>9.6411578999999997E-2</v>
      </c>
      <c r="CE130" s="45">
        <v>9.6411578999999997E-2</v>
      </c>
      <c r="CF130" s="45">
        <v>9.6411578999999997E-2</v>
      </c>
      <c r="CG130" s="45">
        <v>9.6411578999999997E-2</v>
      </c>
      <c r="CH130" s="45">
        <v>9.6411578999999997E-2</v>
      </c>
      <c r="CI130" s="45">
        <v>0.148308947</v>
      </c>
      <c r="CJ130" s="45">
        <v>0.148308947</v>
      </c>
      <c r="CK130" s="45">
        <v>0.148308947</v>
      </c>
      <c r="CL130" s="45">
        <v>0.148308947</v>
      </c>
      <c r="CM130" s="45">
        <v>0.148308947</v>
      </c>
      <c r="CN130" s="45">
        <v>0.225275789</v>
      </c>
      <c r="CO130" s="45">
        <v>0.225275789</v>
      </c>
      <c r="CP130" s="45">
        <v>0.225275789</v>
      </c>
      <c r="CQ130" s="45">
        <v>0.225275789</v>
      </c>
      <c r="CR130" s="45">
        <v>0.225275789</v>
      </c>
      <c r="CS130" s="45">
        <v>0.33575105300000002</v>
      </c>
      <c r="CT130" s="45">
        <v>0.33575105300000002</v>
      </c>
      <c r="CU130" s="45">
        <v>0.33575105300000002</v>
      </c>
      <c r="CV130" s="45">
        <v>0.33575105300000002</v>
      </c>
      <c r="CW130" s="45">
        <v>0.33575105300000002</v>
      </c>
      <c r="CX130" s="45">
        <v>1</v>
      </c>
    </row>
    <row r="131" spans="1:102" ht="14.25" customHeight="1" x14ac:dyDescent="0.3">
      <c r="A131" s="45" t="s">
        <v>380</v>
      </c>
      <c r="B131" s="45">
        <v>2.6199999999999999E-3</v>
      </c>
      <c r="C131" s="45">
        <v>1.4999999999999999E-4</v>
      </c>
      <c r="D131" s="45">
        <v>1.4999999999999999E-4</v>
      </c>
      <c r="E131" s="45">
        <v>1.4999999999999999E-4</v>
      </c>
      <c r="F131" s="45">
        <v>1.4999999999999999E-4</v>
      </c>
      <c r="G131" s="45">
        <v>1E-4</v>
      </c>
      <c r="H131" s="45">
        <v>1E-4</v>
      </c>
      <c r="I131" s="45">
        <v>1E-4</v>
      </c>
      <c r="J131" s="45">
        <v>1E-4</v>
      </c>
      <c r="K131" s="45">
        <v>1E-4</v>
      </c>
      <c r="L131" s="45">
        <v>1E-4</v>
      </c>
      <c r="M131" s="45">
        <v>1E-4</v>
      </c>
      <c r="N131" s="45">
        <v>1E-4</v>
      </c>
      <c r="O131" s="45">
        <v>1E-4</v>
      </c>
      <c r="P131" s="45">
        <v>1E-4</v>
      </c>
      <c r="Q131" s="45">
        <v>2.5999999999999998E-4</v>
      </c>
      <c r="R131" s="45">
        <v>2.5999999999999998E-4</v>
      </c>
      <c r="S131" s="45">
        <v>2.5999999999999998E-4</v>
      </c>
      <c r="T131" s="45">
        <v>2.5999999999999998E-4</v>
      </c>
      <c r="U131" s="45">
        <v>2.5999999999999998E-4</v>
      </c>
      <c r="V131" s="45">
        <v>2.7E-4</v>
      </c>
      <c r="W131" s="45">
        <v>2.7E-4</v>
      </c>
      <c r="X131" s="45">
        <v>2.7E-4</v>
      </c>
      <c r="Y131" s="45">
        <v>2.7E-4</v>
      </c>
      <c r="Z131" s="45">
        <v>2.7E-4</v>
      </c>
      <c r="AA131" s="45">
        <v>3.5E-4</v>
      </c>
      <c r="AB131" s="45">
        <v>3.5E-4</v>
      </c>
      <c r="AC131" s="45">
        <v>3.5E-4</v>
      </c>
      <c r="AD131" s="45">
        <v>3.5E-4</v>
      </c>
      <c r="AE131" s="45">
        <v>3.5E-4</v>
      </c>
      <c r="AF131" s="45">
        <v>3.8000000000000002E-4</v>
      </c>
      <c r="AG131" s="45">
        <v>3.8000000000000002E-4</v>
      </c>
      <c r="AH131" s="45">
        <v>3.8000000000000002E-4</v>
      </c>
      <c r="AI131" s="45">
        <v>3.8000000000000002E-4</v>
      </c>
      <c r="AJ131" s="45">
        <v>3.8000000000000002E-4</v>
      </c>
      <c r="AK131" s="45">
        <v>5.8E-4</v>
      </c>
      <c r="AL131" s="45">
        <v>5.8E-4</v>
      </c>
      <c r="AM131" s="45">
        <v>5.8E-4</v>
      </c>
      <c r="AN131" s="45">
        <v>5.8E-4</v>
      </c>
      <c r="AO131" s="45">
        <v>5.8E-4</v>
      </c>
      <c r="AP131" s="45">
        <v>7.6000000000000004E-4</v>
      </c>
      <c r="AQ131" s="45">
        <v>7.6000000000000004E-4</v>
      </c>
      <c r="AR131" s="45">
        <v>7.6000000000000004E-4</v>
      </c>
      <c r="AS131" s="45">
        <v>7.6000000000000004E-4</v>
      </c>
      <c r="AT131" s="45">
        <v>7.6000000000000004E-4</v>
      </c>
      <c r="AU131" s="45">
        <v>1.4599999999999999E-3</v>
      </c>
      <c r="AV131" s="45">
        <v>1.4599999999999999E-3</v>
      </c>
      <c r="AW131" s="45">
        <v>1.4599999999999999E-3</v>
      </c>
      <c r="AX131" s="45">
        <v>1.4599999999999999E-3</v>
      </c>
      <c r="AY131" s="45">
        <v>1.4599999999999999E-3</v>
      </c>
      <c r="AZ131" s="45">
        <v>2.66E-3</v>
      </c>
      <c r="BA131" s="45">
        <v>2.66E-3</v>
      </c>
      <c r="BB131" s="45">
        <v>2.66E-3</v>
      </c>
      <c r="BC131" s="45">
        <v>2.66E-3</v>
      </c>
      <c r="BD131" s="45">
        <v>2.66E-3</v>
      </c>
      <c r="BE131" s="45">
        <v>3.49E-3</v>
      </c>
      <c r="BF131" s="45">
        <v>3.49E-3</v>
      </c>
      <c r="BG131" s="45">
        <v>3.49E-3</v>
      </c>
      <c r="BH131" s="45">
        <v>3.49E-3</v>
      </c>
      <c r="BI131" s="45">
        <v>3.49E-3</v>
      </c>
      <c r="BJ131" s="45">
        <v>5.9899999999999997E-3</v>
      </c>
      <c r="BK131" s="45">
        <v>5.9899999999999997E-3</v>
      </c>
      <c r="BL131" s="45">
        <v>5.9899999999999997E-3</v>
      </c>
      <c r="BM131" s="45">
        <v>5.9899999999999997E-3</v>
      </c>
      <c r="BN131" s="45">
        <v>5.9899999999999997E-3</v>
      </c>
      <c r="BO131" s="45">
        <v>9.3100000000000006E-3</v>
      </c>
      <c r="BP131" s="45">
        <v>9.3100000000000006E-3</v>
      </c>
      <c r="BQ131" s="45">
        <v>9.3100000000000006E-3</v>
      </c>
      <c r="BR131" s="45">
        <v>9.3100000000000006E-3</v>
      </c>
      <c r="BS131" s="45">
        <v>9.3100000000000006E-3</v>
      </c>
      <c r="BT131" s="45">
        <v>1.5169999999999999E-2</v>
      </c>
      <c r="BU131" s="45">
        <v>1.5169999999999999E-2</v>
      </c>
      <c r="BV131" s="45">
        <v>1.5169999999999999E-2</v>
      </c>
      <c r="BW131" s="45">
        <v>1.5169999999999999E-2</v>
      </c>
      <c r="BX131" s="45">
        <v>1.5169999999999999E-2</v>
      </c>
      <c r="BY131" s="45">
        <v>2.734E-2</v>
      </c>
      <c r="BZ131" s="45">
        <v>2.734E-2</v>
      </c>
      <c r="CA131" s="45">
        <v>2.734E-2</v>
      </c>
      <c r="CB131" s="45">
        <v>2.734E-2</v>
      </c>
      <c r="CC131" s="45">
        <v>2.734E-2</v>
      </c>
      <c r="CD131" s="45">
        <v>5.4640000000000001E-2</v>
      </c>
      <c r="CE131" s="45">
        <v>5.4640000000000001E-2</v>
      </c>
      <c r="CF131" s="45">
        <v>5.4640000000000001E-2</v>
      </c>
      <c r="CG131" s="45">
        <v>5.4640000000000001E-2</v>
      </c>
      <c r="CH131" s="45">
        <v>5.4640000000000001E-2</v>
      </c>
      <c r="CI131" s="45">
        <v>0.10263</v>
      </c>
      <c r="CJ131" s="45">
        <v>0.10263</v>
      </c>
      <c r="CK131" s="45">
        <v>0.10263</v>
      </c>
      <c r="CL131" s="45">
        <v>0.10263</v>
      </c>
      <c r="CM131" s="45">
        <v>0.10263</v>
      </c>
      <c r="CN131" s="45">
        <v>0.1812</v>
      </c>
      <c r="CO131" s="45">
        <v>0.1812</v>
      </c>
      <c r="CP131" s="45">
        <v>0.1812</v>
      </c>
      <c r="CQ131" s="45">
        <v>0.1812</v>
      </c>
      <c r="CR131" s="45">
        <v>0.1812</v>
      </c>
      <c r="CS131" s="45">
        <v>0.30066999999999999</v>
      </c>
      <c r="CT131" s="45">
        <v>0.30066999999999999</v>
      </c>
      <c r="CU131" s="45">
        <v>0.30066999999999999</v>
      </c>
      <c r="CV131" s="45">
        <v>0.30066999999999999</v>
      </c>
      <c r="CW131" s="45">
        <v>0.30066999999999999</v>
      </c>
      <c r="CX131" s="45">
        <v>1</v>
      </c>
    </row>
    <row r="132" spans="1:102" ht="14.25" customHeight="1" x14ac:dyDescent="0.3">
      <c r="A132" s="45" t="s">
        <v>382</v>
      </c>
      <c r="B132" s="45">
        <v>8.6599999999999993E-3</v>
      </c>
      <c r="C132" s="45">
        <v>7.5000000000000002E-4</v>
      </c>
      <c r="D132" s="45">
        <v>7.5000000000000002E-4</v>
      </c>
      <c r="E132" s="45">
        <v>7.5000000000000002E-4</v>
      </c>
      <c r="F132" s="45">
        <v>7.5000000000000002E-4</v>
      </c>
      <c r="G132" s="45">
        <v>2.2000000000000001E-4</v>
      </c>
      <c r="H132" s="45">
        <v>2.2000000000000001E-4</v>
      </c>
      <c r="I132" s="45">
        <v>2.2000000000000001E-4</v>
      </c>
      <c r="J132" s="45">
        <v>2.2000000000000001E-4</v>
      </c>
      <c r="K132" s="45">
        <v>2.2000000000000001E-4</v>
      </c>
      <c r="L132" s="45">
        <v>2.1000000000000001E-4</v>
      </c>
      <c r="M132" s="45">
        <v>2.1000000000000001E-4</v>
      </c>
      <c r="N132" s="45">
        <v>2.1000000000000001E-4</v>
      </c>
      <c r="O132" s="45">
        <v>2.1000000000000001E-4</v>
      </c>
      <c r="P132" s="45">
        <v>2.1000000000000001E-4</v>
      </c>
      <c r="Q132" s="45">
        <v>3.8000000000000002E-4</v>
      </c>
      <c r="R132" s="45">
        <v>3.8000000000000002E-4</v>
      </c>
      <c r="S132" s="45">
        <v>3.8000000000000002E-4</v>
      </c>
      <c r="T132" s="45">
        <v>3.8000000000000002E-4</v>
      </c>
      <c r="U132" s="45">
        <v>3.8000000000000002E-4</v>
      </c>
      <c r="V132" s="45">
        <v>4.4999999999999999E-4</v>
      </c>
      <c r="W132" s="45">
        <v>4.4999999999999999E-4</v>
      </c>
      <c r="X132" s="45">
        <v>4.4999999999999999E-4</v>
      </c>
      <c r="Y132" s="45">
        <v>4.4999999999999999E-4</v>
      </c>
      <c r="Z132" s="45">
        <v>4.4999999999999999E-4</v>
      </c>
      <c r="AA132" s="45">
        <v>5.2999999999999998E-4</v>
      </c>
      <c r="AB132" s="45">
        <v>5.2999999999999998E-4</v>
      </c>
      <c r="AC132" s="45">
        <v>5.2999999999999998E-4</v>
      </c>
      <c r="AD132" s="45">
        <v>5.2999999999999998E-4</v>
      </c>
      <c r="AE132" s="45">
        <v>5.2999999999999998E-4</v>
      </c>
      <c r="AF132" s="45">
        <v>7.2000000000000005E-4</v>
      </c>
      <c r="AG132" s="45">
        <v>7.2000000000000005E-4</v>
      </c>
      <c r="AH132" s="45">
        <v>7.2000000000000005E-4</v>
      </c>
      <c r="AI132" s="45">
        <v>7.2000000000000005E-4</v>
      </c>
      <c r="AJ132" s="45">
        <v>7.2000000000000005E-4</v>
      </c>
      <c r="AK132" s="45">
        <v>1.08E-3</v>
      </c>
      <c r="AL132" s="45">
        <v>1.08E-3</v>
      </c>
      <c r="AM132" s="45">
        <v>1.08E-3</v>
      </c>
      <c r="AN132" s="45">
        <v>1.08E-3</v>
      </c>
      <c r="AO132" s="45">
        <v>1.08E-3</v>
      </c>
      <c r="AP132" s="45">
        <v>1.66E-3</v>
      </c>
      <c r="AQ132" s="45">
        <v>1.66E-3</v>
      </c>
      <c r="AR132" s="45">
        <v>1.66E-3</v>
      </c>
      <c r="AS132" s="45">
        <v>1.66E-3</v>
      </c>
      <c r="AT132" s="45">
        <v>1.66E-3</v>
      </c>
      <c r="AU132" s="45">
        <v>2.63E-3</v>
      </c>
      <c r="AV132" s="45">
        <v>2.63E-3</v>
      </c>
      <c r="AW132" s="45">
        <v>2.63E-3</v>
      </c>
      <c r="AX132" s="45">
        <v>2.63E-3</v>
      </c>
      <c r="AY132" s="45">
        <v>2.63E-3</v>
      </c>
      <c r="AZ132" s="45">
        <v>4.0899999999999999E-3</v>
      </c>
      <c r="BA132" s="45">
        <v>4.0899999999999999E-3</v>
      </c>
      <c r="BB132" s="45">
        <v>4.0899999999999999E-3</v>
      </c>
      <c r="BC132" s="45">
        <v>4.0899999999999999E-3</v>
      </c>
      <c r="BD132" s="45">
        <v>4.0899999999999999E-3</v>
      </c>
      <c r="BE132" s="45">
        <v>6.2199999999999998E-3</v>
      </c>
      <c r="BF132" s="45">
        <v>6.2199999999999998E-3</v>
      </c>
      <c r="BG132" s="45">
        <v>6.2199999999999998E-3</v>
      </c>
      <c r="BH132" s="45">
        <v>6.2199999999999998E-3</v>
      </c>
      <c r="BI132" s="45">
        <v>6.2199999999999998E-3</v>
      </c>
      <c r="BJ132" s="45">
        <v>1.0189999999999999E-2</v>
      </c>
      <c r="BK132" s="45">
        <v>1.0189999999999999E-2</v>
      </c>
      <c r="BL132" s="45">
        <v>1.0189999999999999E-2</v>
      </c>
      <c r="BM132" s="45">
        <v>1.0189999999999999E-2</v>
      </c>
      <c r="BN132" s="45">
        <v>1.0189999999999999E-2</v>
      </c>
      <c r="BO132" s="45">
        <v>1.6719999999999999E-2</v>
      </c>
      <c r="BP132" s="45">
        <v>1.6719999999999999E-2</v>
      </c>
      <c r="BQ132" s="45">
        <v>1.6719999999999999E-2</v>
      </c>
      <c r="BR132" s="45">
        <v>1.6719999999999999E-2</v>
      </c>
      <c r="BS132" s="45">
        <v>1.6719999999999999E-2</v>
      </c>
      <c r="BT132" s="45">
        <v>2.9219999999999999E-2</v>
      </c>
      <c r="BU132" s="45">
        <v>2.9219999999999999E-2</v>
      </c>
      <c r="BV132" s="45">
        <v>2.9219999999999999E-2</v>
      </c>
      <c r="BW132" s="45">
        <v>2.9219999999999999E-2</v>
      </c>
      <c r="BX132" s="45">
        <v>2.9219999999999999E-2</v>
      </c>
      <c r="BY132" s="45">
        <v>5.1769999999999997E-2</v>
      </c>
      <c r="BZ132" s="45">
        <v>5.1769999999999997E-2</v>
      </c>
      <c r="CA132" s="45">
        <v>5.1769999999999997E-2</v>
      </c>
      <c r="CB132" s="45">
        <v>5.1769999999999997E-2</v>
      </c>
      <c r="CC132" s="45">
        <v>5.1769999999999997E-2</v>
      </c>
      <c r="CD132" s="45">
        <v>9.3350000000000002E-2</v>
      </c>
      <c r="CE132" s="45">
        <v>9.3350000000000002E-2</v>
      </c>
      <c r="CF132" s="45">
        <v>9.3350000000000002E-2</v>
      </c>
      <c r="CG132" s="45">
        <v>9.3350000000000002E-2</v>
      </c>
      <c r="CH132" s="45">
        <v>9.3350000000000002E-2</v>
      </c>
      <c r="CI132" s="45">
        <v>0.15837000000000001</v>
      </c>
      <c r="CJ132" s="45">
        <v>0.15837000000000001</v>
      </c>
      <c r="CK132" s="45">
        <v>0.15837000000000001</v>
      </c>
      <c r="CL132" s="45">
        <v>0.15837000000000001</v>
      </c>
      <c r="CM132" s="45">
        <v>0.15837000000000001</v>
      </c>
      <c r="CN132" s="45">
        <v>0.25273000000000001</v>
      </c>
      <c r="CO132" s="45">
        <v>0.25273000000000001</v>
      </c>
      <c r="CP132" s="45">
        <v>0.25273000000000001</v>
      </c>
      <c r="CQ132" s="45">
        <v>0.25273000000000001</v>
      </c>
      <c r="CR132" s="45">
        <v>0.25273000000000001</v>
      </c>
      <c r="CS132" s="45">
        <v>0.37940000000000002</v>
      </c>
      <c r="CT132" s="45">
        <v>0.37940000000000002</v>
      </c>
      <c r="CU132" s="45">
        <v>0.37940000000000002</v>
      </c>
      <c r="CV132" s="45">
        <v>0.37940000000000002</v>
      </c>
      <c r="CW132" s="45">
        <v>0.37940000000000002</v>
      </c>
      <c r="CX132" s="45">
        <v>1</v>
      </c>
    </row>
    <row r="133" spans="1:102" ht="14.25" customHeight="1" x14ac:dyDescent="0.3">
      <c r="A133" s="45" t="s">
        <v>384</v>
      </c>
      <c r="B133" s="45">
        <v>7.0480000000000001E-2</v>
      </c>
      <c r="C133" s="45">
        <v>5.4099999999999999E-3</v>
      </c>
      <c r="D133" s="45">
        <v>5.4099999999999999E-3</v>
      </c>
      <c r="E133" s="45">
        <v>5.4099999999999999E-3</v>
      </c>
      <c r="F133" s="45">
        <v>5.4099999999999999E-3</v>
      </c>
      <c r="G133" s="45">
        <v>1.5200000000000001E-3</v>
      </c>
      <c r="H133" s="45">
        <v>1.5200000000000001E-3</v>
      </c>
      <c r="I133" s="45">
        <v>1.5200000000000001E-3</v>
      </c>
      <c r="J133" s="45">
        <v>1.5200000000000001E-3</v>
      </c>
      <c r="K133" s="45">
        <v>1.5200000000000001E-3</v>
      </c>
      <c r="L133" s="45">
        <v>9.1E-4</v>
      </c>
      <c r="M133" s="45">
        <v>9.1E-4</v>
      </c>
      <c r="N133" s="45">
        <v>9.1E-4</v>
      </c>
      <c r="O133" s="45">
        <v>9.1E-4</v>
      </c>
      <c r="P133" s="45">
        <v>9.1E-4</v>
      </c>
      <c r="Q133" s="45">
        <v>1.24E-3</v>
      </c>
      <c r="R133" s="45">
        <v>1.24E-3</v>
      </c>
      <c r="S133" s="45">
        <v>1.24E-3</v>
      </c>
      <c r="T133" s="45">
        <v>1.24E-3</v>
      </c>
      <c r="U133" s="45">
        <v>1.24E-3</v>
      </c>
      <c r="V133" s="45">
        <v>1.7600000000000001E-3</v>
      </c>
      <c r="W133" s="45">
        <v>1.7600000000000001E-3</v>
      </c>
      <c r="X133" s="45">
        <v>1.7600000000000001E-3</v>
      </c>
      <c r="Y133" s="45">
        <v>1.7600000000000001E-3</v>
      </c>
      <c r="Z133" s="45">
        <v>1.7600000000000001E-3</v>
      </c>
      <c r="AA133" s="45">
        <v>2.0999999999999999E-3</v>
      </c>
      <c r="AB133" s="45">
        <v>2.0999999999999999E-3</v>
      </c>
      <c r="AC133" s="45">
        <v>2.0999999999999999E-3</v>
      </c>
      <c r="AD133" s="45">
        <v>2.0999999999999999E-3</v>
      </c>
      <c r="AE133" s="45">
        <v>2.0999999999999999E-3</v>
      </c>
      <c r="AF133" s="45">
        <v>2.5000000000000001E-3</v>
      </c>
      <c r="AG133" s="45">
        <v>2.5000000000000001E-3</v>
      </c>
      <c r="AH133" s="45">
        <v>2.5000000000000001E-3</v>
      </c>
      <c r="AI133" s="45">
        <v>2.5000000000000001E-3</v>
      </c>
      <c r="AJ133" s="45">
        <v>2.5000000000000001E-3</v>
      </c>
      <c r="AK133" s="45">
        <v>3.16E-3</v>
      </c>
      <c r="AL133" s="45">
        <v>3.16E-3</v>
      </c>
      <c r="AM133" s="45">
        <v>3.16E-3</v>
      </c>
      <c r="AN133" s="45">
        <v>3.16E-3</v>
      </c>
      <c r="AO133" s="45">
        <v>3.16E-3</v>
      </c>
      <c r="AP133" s="45">
        <v>4.1099999999999999E-3</v>
      </c>
      <c r="AQ133" s="45">
        <v>4.1099999999999999E-3</v>
      </c>
      <c r="AR133" s="45">
        <v>4.1099999999999999E-3</v>
      </c>
      <c r="AS133" s="45">
        <v>4.1099999999999999E-3</v>
      </c>
      <c r="AT133" s="45">
        <v>4.1099999999999999E-3</v>
      </c>
      <c r="AU133" s="45">
        <v>5.7099999999999998E-3</v>
      </c>
      <c r="AV133" s="45">
        <v>5.7099999999999998E-3</v>
      </c>
      <c r="AW133" s="45">
        <v>5.7099999999999998E-3</v>
      </c>
      <c r="AX133" s="45">
        <v>5.7099999999999998E-3</v>
      </c>
      <c r="AY133" s="45">
        <v>5.7099999999999998E-3</v>
      </c>
      <c r="AZ133" s="45">
        <v>8.3999999999999995E-3</v>
      </c>
      <c r="BA133" s="45">
        <v>8.3999999999999995E-3</v>
      </c>
      <c r="BB133" s="45">
        <v>8.3999999999999995E-3</v>
      </c>
      <c r="BC133" s="45">
        <v>8.3999999999999995E-3</v>
      </c>
      <c r="BD133" s="45">
        <v>8.3999999999999995E-3</v>
      </c>
      <c r="BE133" s="45">
        <v>1.2880000000000001E-2</v>
      </c>
      <c r="BF133" s="45">
        <v>1.2880000000000001E-2</v>
      </c>
      <c r="BG133" s="45">
        <v>1.2880000000000001E-2</v>
      </c>
      <c r="BH133" s="45">
        <v>1.2880000000000001E-2</v>
      </c>
      <c r="BI133" s="45">
        <v>1.2880000000000001E-2</v>
      </c>
      <c r="BJ133" s="45">
        <v>1.898E-2</v>
      </c>
      <c r="BK133" s="45">
        <v>1.898E-2</v>
      </c>
      <c r="BL133" s="45">
        <v>1.898E-2</v>
      </c>
      <c r="BM133" s="45">
        <v>1.898E-2</v>
      </c>
      <c r="BN133" s="45">
        <v>1.898E-2</v>
      </c>
      <c r="BO133" s="45">
        <v>3.1359999999999999E-2</v>
      </c>
      <c r="BP133" s="45">
        <v>3.1359999999999999E-2</v>
      </c>
      <c r="BQ133" s="45">
        <v>3.1359999999999999E-2</v>
      </c>
      <c r="BR133" s="45">
        <v>3.1359999999999999E-2</v>
      </c>
      <c r="BS133" s="45">
        <v>3.1359999999999999E-2</v>
      </c>
      <c r="BT133" s="45">
        <v>5.2350000000000001E-2</v>
      </c>
      <c r="BU133" s="45">
        <v>5.2350000000000001E-2</v>
      </c>
      <c r="BV133" s="45">
        <v>5.2350000000000001E-2</v>
      </c>
      <c r="BW133" s="45">
        <v>5.2350000000000001E-2</v>
      </c>
      <c r="BX133" s="45">
        <v>5.2350000000000001E-2</v>
      </c>
      <c r="BY133" s="45">
        <v>8.566E-2</v>
      </c>
      <c r="BZ133" s="45">
        <v>8.566E-2</v>
      </c>
      <c r="CA133" s="45">
        <v>8.566E-2</v>
      </c>
      <c r="CB133" s="45">
        <v>8.566E-2</v>
      </c>
      <c r="CC133" s="45">
        <v>8.566E-2</v>
      </c>
      <c r="CD133" s="45">
        <v>0.13522999999999999</v>
      </c>
      <c r="CE133" s="45">
        <v>0.13522999999999999</v>
      </c>
      <c r="CF133" s="45">
        <v>0.13522999999999999</v>
      </c>
      <c r="CG133" s="45">
        <v>0.13522999999999999</v>
      </c>
      <c r="CH133" s="45">
        <v>0.13522999999999999</v>
      </c>
      <c r="CI133" s="45">
        <v>0.20549999999999999</v>
      </c>
      <c r="CJ133" s="45">
        <v>0.20549999999999999</v>
      </c>
      <c r="CK133" s="45">
        <v>0.20549999999999999</v>
      </c>
      <c r="CL133" s="45">
        <v>0.20549999999999999</v>
      </c>
      <c r="CM133" s="45">
        <v>0.20549999999999999</v>
      </c>
      <c r="CN133" s="45">
        <v>0.30019000000000001</v>
      </c>
      <c r="CO133" s="45">
        <v>0.30019000000000001</v>
      </c>
      <c r="CP133" s="45">
        <v>0.30019000000000001</v>
      </c>
      <c r="CQ133" s="45">
        <v>0.30019000000000001</v>
      </c>
      <c r="CR133" s="45">
        <v>0.30019000000000001</v>
      </c>
      <c r="CS133" s="45">
        <v>0.42242000000000002</v>
      </c>
      <c r="CT133" s="45">
        <v>0.42242000000000002</v>
      </c>
      <c r="CU133" s="45">
        <v>0.42242000000000002</v>
      </c>
      <c r="CV133" s="45">
        <v>0.42242000000000002</v>
      </c>
      <c r="CW133" s="45">
        <v>0.42242000000000002</v>
      </c>
      <c r="CX133" s="45">
        <v>1</v>
      </c>
    </row>
    <row r="134" spans="1:102" ht="14.25" customHeight="1" x14ac:dyDescent="0.3">
      <c r="A134" s="45" t="s">
        <v>386</v>
      </c>
      <c r="B134" s="45">
        <v>1.09E-2</v>
      </c>
      <c r="C134" s="45">
        <v>9.0000000000000006E-5</v>
      </c>
      <c r="D134" s="45">
        <v>9.0000000000000006E-5</v>
      </c>
      <c r="E134" s="45">
        <v>9.0000000000000006E-5</v>
      </c>
      <c r="F134" s="45">
        <v>9.0000000000000006E-5</v>
      </c>
      <c r="G134" s="45">
        <v>2.1000000000000001E-4</v>
      </c>
      <c r="H134" s="45">
        <v>2.1000000000000001E-4</v>
      </c>
      <c r="I134" s="45">
        <v>2.1000000000000001E-4</v>
      </c>
      <c r="J134" s="45">
        <v>2.1000000000000001E-4</v>
      </c>
      <c r="K134" s="45">
        <v>2.1000000000000001E-4</v>
      </c>
      <c r="L134" s="45">
        <v>1.9000000000000001E-4</v>
      </c>
      <c r="M134" s="45">
        <v>1.9000000000000001E-4</v>
      </c>
      <c r="N134" s="45">
        <v>1.9000000000000001E-4</v>
      </c>
      <c r="O134" s="45">
        <v>1.9000000000000001E-4</v>
      </c>
      <c r="P134" s="45">
        <v>1.9000000000000001E-4</v>
      </c>
      <c r="Q134" s="45">
        <v>5.1000000000000004E-4</v>
      </c>
      <c r="R134" s="45">
        <v>5.1000000000000004E-4</v>
      </c>
      <c r="S134" s="45">
        <v>5.1000000000000004E-4</v>
      </c>
      <c r="T134" s="45">
        <v>5.1000000000000004E-4</v>
      </c>
      <c r="U134" s="45">
        <v>5.1000000000000004E-4</v>
      </c>
      <c r="V134" s="45">
        <v>7.5000000000000002E-4</v>
      </c>
      <c r="W134" s="45">
        <v>7.5000000000000002E-4</v>
      </c>
      <c r="X134" s="45">
        <v>7.5000000000000002E-4</v>
      </c>
      <c r="Y134" s="45">
        <v>7.5000000000000002E-4</v>
      </c>
      <c r="Z134" s="45">
        <v>7.5000000000000002E-4</v>
      </c>
      <c r="AA134" s="45">
        <v>1.08E-3</v>
      </c>
      <c r="AB134" s="45">
        <v>1.08E-3</v>
      </c>
      <c r="AC134" s="45">
        <v>1.08E-3</v>
      </c>
      <c r="AD134" s="45">
        <v>1.08E-3</v>
      </c>
      <c r="AE134" s="45">
        <v>1.08E-3</v>
      </c>
      <c r="AF134" s="45">
        <v>1.4499999999999999E-3</v>
      </c>
      <c r="AG134" s="45">
        <v>1.4499999999999999E-3</v>
      </c>
      <c r="AH134" s="45">
        <v>1.4499999999999999E-3</v>
      </c>
      <c r="AI134" s="45">
        <v>1.4499999999999999E-3</v>
      </c>
      <c r="AJ134" s="45">
        <v>1.4499999999999999E-3</v>
      </c>
      <c r="AK134" s="45">
        <v>1.57E-3</v>
      </c>
      <c r="AL134" s="45">
        <v>1.57E-3</v>
      </c>
      <c r="AM134" s="45">
        <v>1.57E-3</v>
      </c>
      <c r="AN134" s="45">
        <v>1.57E-3</v>
      </c>
      <c r="AO134" s="45">
        <v>1.57E-3</v>
      </c>
      <c r="AP134" s="45">
        <v>2.5400000000000002E-3</v>
      </c>
      <c r="AQ134" s="45">
        <v>2.5400000000000002E-3</v>
      </c>
      <c r="AR134" s="45">
        <v>2.5400000000000002E-3</v>
      </c>
      <c r="AS134" s="45">
        <v>2.5400000000000002E-3</v>
      </c>
      <c r="AT134" s="45">
        <v>2.5400000000000002E-3</v>
      </c>
      <c r="AU134" s="45">
        <v>2.7899999999999999E-3</v>
      </c>
      <c r="AV134" s="45">
        <v>2.7899999999999999E-3</v>
      </c>
      <c r="AW134" s="45">
        <v>2.7899999999999999E-3</v>
      </c>
      <c r="AX134" s="45">
        <v>2.7899999999999999E-3</v>
      </c>
      <c r="AY134" s="45">
        <v>2.7899999999999999E-3</v>
      </c>
      <c r="AZ134" s="45">
        <v>4.4799999999999996E-3</v>
      </c>
      <c r="BA134" s="45">
        <v>4.4799999999999996E-3</v>
      </c>
      <c r="BB134" s="45">
        <v>4.4799999999999996E-3</v>
      </c>
      <c r="BC134" s="45">
        <v>4.4799999999999996E-3</v>
      </c>
      <c r="BD134" s="45">
        <v>4.4799999999999996E-3</v>
      </c>
      <c r="BE134" s="45">
        <v>8.2000000000000007E-3</v>
      </c>
      <c r="BF134" s="45">
        <v>8.2000000000000007E-3</v>
      </c>
      <c r="BG134" s="45">
        <v>8.2000000000000007E-3</v>
      </c>
      <c r="BH134" s="45">
        <v>8.2000000000000007E-3</v>
      </c>
      <c r="BI134" s="45">
        <v>8.2000000000000007E-3</v>
      </c>
      <c r="BJ134" s="45">
        <v>2.273E-2</v>
      </c>
      <c r="BK134" s="45">
        <v>2.273E-2</v>
      </c>
      <c r="BL134" s="45">
        <v>2.273E-2</v>
      </c>
      <c r="BM134" s="45">
        <v>2.273E-2</v>
      </c>
      <c r="BN134" s="45">
        <v>2.273E-2</v>
      </c>
      <c r="BO134" s="45">
        <v>2.7130000000000001E-2</v>
      </c>
      <c r="BP134" s="45">
        <v>2.7130000000000001E-2</v>
      </c>
      <c r="BQ134" s="45">
        <v>2.7130000000000001E-2</v>
      </c>
      <c r="BR134" s="45">
        <v>2.7130000000000001E-2</v>
      </c>
      <c r="BS134" s="45">
        <v>2.7130000000000001E-2</v>
      </c>
      <c r="BT134" s="45">
        <v>2.1829999999999999E-2</v>
      </c>
      <c r="BU134" s="45">
        <v>2.1829999999999999E-2</v>
      </c>
      <c r="BV134" s="45">
        <v>2.1829999999999999E-2</v>
      </c>
      <c r="BW134" s="45">
        <v>2.1829999999999999E-2</v>
      </c>
      <c r="BX134" s="45">
        <v>2.1829999999999999E-2</v>
      </c>
      <c r="BY134" s="45">
        <v>4.5629999999999997E-2</v>
      </c>
      <c r="BZ134" s="45">
        <v>4.5629999999999997E-2</v>
      </c>
      <c r="CA134" s="45">
        <v>4.5629999999999997E-2</v>
      </c>
      <c r="CB134" s="45">
        <v>4.5629999999999997E-2</v>
      </c>
      <c r="CC134" s="45">
        <v>4.5629999999999997E-2</v>
      </c>
      <c r="CD134" s="45">
        <v>5.475E-2</v>
      </c>
      <c r="CE134" s="45">
        <v>5.475E-2</v>
      </c>
      <c r="CF134" s="45">
        <v>5.475E-2</v>
      </c>
      <c r="CG134" s="45">
        <v>5.475E-2</v>
      </c>
      <c r="CH134" s="45">
        <v>5.475E-2</v>
      </c>
      <c r="CI134" s="45">
        <v>7.331E-2</v>
      </c>
      <c r="CJ134" s="45">
        <v>7.331E-2</v>
      </c>
      <c r="CK134" s="45">
        <v>7.331E-2</v>
      </c>
      <c r="CL134" s="45">
        <v>7.331E-2</v>
      </c>
      <c r="CM134" s="45">
        <v>7.331E-2</v>
      </c>
      <c r="CN134" s="45">
        <v>0.10953</v>
      </c>
      <c r="CO134" s="45">
        <v>0.10953</v>
      </c>
      <c r="CP134" s="45">
        <v>0.10953</v>
      </c>
      <c r="CQ134" s="45">
        <v>0.10953</v>
      </c>
      <c r="CR134" s="45">
        <v>0.10953</v>
      </c>
      <c r="CS134" s="45">
        <v>0.18264</v>
      </c>
      <c r="CT134" s="45">
        <v>0.18264</v>
      </c>
      <c r="CU134" s="45">
        <v>0.18264</v>
      </c>
      <c r="CV134" s="45">
        <v>0.18264</v>
      </c>
      <c r="CW134" s="45">
        <v>0.18264</v>
      </c>
      <c r="CX134" s="45">
        <v>1</v>
      </c>
    </row>
    <row r="135" spans="1:102" ht="14.25" customHeight="1" x14ac:dyDescent="0.3">
      <c r="A135" s="45" t="s">
        <v>388</v>
      </c>
      <c r="B135" s="45">
        <v>1.4670000000000001E-2</v>
      </c>
      <c r="C135" s="45">
        <v>1.8E-3</v>
      </c>
      <c r="D135" s="45">
        <v>1.8E-3</v>
      </c>
      <c r="E135" s="45">
        <v>1.8E-3</v>
      </c>
      <c r="F135" s="45">
        <v>1.8E-3</v>
      </c>
      <c r="G135" s="45">
        <v>2.9E-4</v>
      </c>
      <c r="H135" s="45">
        <v>2.9E-4</v>
      </c>
      <c r="I135" s="45">
        <v>2.9E-4</v>
      </c>
      <c r="J135" s="45">
        <v>2.9E-4</v>
      </c>
      <c r="K135" s="45">
        <v>2.9E-4</v>
      </c>
      <c r="L135" s="45">
        <v>3.2000000000000003E-4</v>
      </c>
      <c r="M135" s="45">
        <v>3.2000000000000003E-4</v>
      </c>
      <c r="N135" s="45">
        <v>3.2000000000000003E-4</v>
      </c>
      <c r="O135" s="45">
        <v>3.2000000000000003E-4</v>
      </c>
      <c r="P135" s="45">
        <v>3.2000000000000003E-4</v>
      </c>
      <c r="Q135" s="45">
        <v>5.9000000000000003E-4</v>
      </c>
      <c r="R135" s="45">
        <v>5.9000000000000003E-4</v>
      </c>
      <c r="S135" s="45">
        <v>5.9000000000000003E-4</v>
      </c>
      <c r="T135" s="45">
        <v>5.9000000000000003E-4</v>
      </c>
      <c r="U135" s="45">
        <v>5.9000000000000003E-4</v>
      </c>
      <c r="V135" s="45">
        <v>7.5000000000000002E-4</v>
      </c>
      <c r="W135" s="45">
        <v>7.5000000000000002E-4</v>
      </c>
      <c r="X135" s="45">
        <v>7.5000000000000002E-4</v>
      </c>
      <c r="Y135" s="45">
        <v>7.5000000000000002E-4</v>
      </c>
      <c r="Z135" s="45">
        <v>7.5000000000000002E-4</v>
      </c>
      <c r="AA135" s="45">
        <v>8.3000000000000001E-4</v>
      </c>
      <c r="AB135" s="45">
        <v>8.3000000000000001E-4</v>
      </c>
      <c r="AC135" s="45">
        <v>8.3000000000000001E-4</v>
      </c>
      <c r="AD135" s="45">
        <v>8.3000000000000001E-4</v>
      </c>
      <c r="AE135" s="45">
        <v>8.3000000000000001E-4</v>
      </c>
      <c r="AF135" s="45">
        <v>1.0499999999999999E-3</v>
      </c>
      <c r="AG135" s="45">
        <v>1.0499999999999999E-3</v>
      </c>
      <c r="AH135" s="45">
        <v>1.0499999999999999E-3</v>
      </c>
      <c r="AI135" s="45">
        <v>1.0499999999999999E-3</v>
      </c>
      <c r="AJ135" s="45">
        <v>1.0499999999999999E-3</v>
      </c>
      <c r="AK135" s="45">
        <v>1.06E-3</v>
      </c>
      <c r="AL135" s="45">
        <v>1.06E-3</v>
      </c>
      <c r="AM135" s="45">
        <v>1.06E-3</v>
      </c>
      <c r="AN135" s="45">
        <v>1.06E-3</v>
      </c>
      <c r="AO135" s="45">
        <v>1.06E-3</v>
      </c>
      <c r="AP135" s="45">
        <v>1.64E-3</v>
      </c>
      <c r="AQ135" s="45">
        <v>1.64E-3</v>
      </c>
      <c r="AR135" s="45">
        <v>1.64E-3</v>
      </c>
      <c r="AS135" s="45">
        <v>1.64E-3</v>
      </c>
      <c r="AT135" s="45">
        <v>1.64E-3</v>
      </c>
      <c r="AU135" s="45">
        <v>2.47E-3</v>
      </c>
      <c r="AV135" s="45">
        <v>2.47E-3</v>
      </c>
      <c r="AW135" s="45">
        <v>2.47E-3</v>
      </c>
      <c r="AX135" s="45">
        <v>2.47E-3</v>
      </c>
      <c r="AY135" s="45">
        <v>2.47E-3</v>
      </c>
      <c r="AZ135" s="45">
        <v>3.3999999999999998E-3</v>
      </c>
      <c r="BA135" s="45">
        <v>3.3999999999999998E-3</v>
      </c>
      <c r="BB135" s="45">
        <v>3.3999999999999998E-3</v>
      </c>
      <c r="BC135" s="45">
        <v>3.3999999999999998E-3</v>
      </c>
      <c r="BD135" s="45">
        <v>3.3999999999999998E-3</v>
      </c>
      <c r="BE135" s="45">
        <v>5.2399999999999999E-3</v>
      </c>
      <c r="BF135" s="45">
        <v>5.2399999999999999E-3</v>
      </c>
      <c r="BG135" s="45">
        <v>5.2399999999999999E-3</v>
      </c>
      <c r="BH135" s="45">
        <v>5.2399999999999999E-3</v>
      </c>
      <c r="BI135" s="45">
        <v>5.2399999999999999E-3</v>
      </c>
      <c r="BJ135" s="45">
        <v>7.11E-3</v>
      </c>
      <c r="BK135" s="45">
        <v>7.11E-3</v>
      </c>
      <c r="BL135" s="45">
        <v>7.11E-3</v>
      </c>
      <c r="BM135" s="45">
        <v>7.11E-3</v>
      </c>
      <c r="BN135" s="45">
        <v>7.11E-3</v>
      </c>
      <c r="BO135" s="45">
        <v>1.192E-2</v>
      </c>
      <c r="BP135" s="45">
        <v>1.192E-2</v>
      </c>
      <c r="BQ135" s="45">
        <v>1.192E-2</v>
      </c>
      <c r="BR135" s="45">
        <v>1.192E-2</v>
      </c>
      <c r="BS135" s="45">
        <v>1.192E-2</v>
      </c>
      <c r="BT135" s="45">
        <v>2.2190000000000001E-2</v>
      </c>
      <c r="BU135" s="45">
        <v>2.2190000000000001E-2</v>
      </c>
      <c r="BV135" s="45">
        <v>2.2190000000000001E-2</v>
      </c>
      <c r="BW135" s="45">
        <v>2.2190000000000001E-2</v>
      </c>
      <c r="BX135" s="45">
        <v>2.2190000000000001E-2</v>
      </c>
      <c r="BY135" s="45">
        <v>3.3980000000000003E-2</v>
      </c>
      <c r="BZ135" s="45">
        <v>3.3980000000000003E-2</v>
      </c>
      <c r="CA135" s="45">
        <v>3.3980000000000003E-2</v>
      </c>
      <c r="CB135" s="45">
        <v>3.3980000000000003E-2</v>
      </c>
      <c r="CC135" s="45">
        <v>3.3980000000000003E-2</v>
      </c>
      <c r="CD135" s="45">
        <v>5.5030000000000003E-2</v>
      </c>
      <c r="CE135" s="45">
        <v>5.5030000000000003E-2</v>
      </c>
      <c r="CF135" s="45">
        <v>5.5030000000000003E-2</v>
      </c>
      <c r="CG135" s="45">
        <v>5.5030000000000003E-2</v>
      </c>
      <c r="CH135" s="45">
        <v>5.5030000000000003E-2</v>
      </c>
      <c r="CI135" s="45">
        <v>8.9849999999999999E-2</v>
      </c>
      <c r="CJ135" s="45">
        <v>8.9849999999999999E-2</v>
      </c>
      <c r="CK135" s="45">
        <v>8.9849999999999999E-2</v>
      </c>
      <c r="CL135" s="45">
        <v>8.9849999999999999E-2</v>
      </c>
      <c r="CM135" s="45">
        <v>8.9849999999999999E-2</v>
      </c>
      <c r="CN135" s="45">
        <v>0.14793000000000001</v>
      </c>
      <c r="CO135" s="45">
        <v>0.14793000000000001</v>
      </c>
      <c r="CP135" s="45">
        <v>0.14793000000000001</v>
      </c>
      <c r="CQ135" s="45">
        <v>0.14793000000000001</v>
      </c>
      <c r="CR135" s="45">
        <v>0.14793000000000001</v>
      </c>
      <c r="CS135" s="45">
        <v>0.24559</v>
      </c>
      <c r="CT135" s="45">
        <v>0.24559</v>
      </c>
      <c r="CU135" s="45">
        <v>0.24559</v>
      </c>
      <c r="CV135" s="45">
        <v>0.24559</v>
      </c>
      <c r="CW135" s="45">
        <v>0.24559</v>
      </c>
      <c r="CX135" s="45">
        <v>1</v>
      </c>
    </row>
    <row r="136" spans="1:102" ht="14.25" customHeight="1" x14ac:dyDescent="0.3">
      <c r="A136" s="45" t="s">
        <v>390</v>
      </c>
      <c r="B136" s="45">
        <v>5.2470000000000003E-2</v>
      </c>
      <c r="C136" s="45">
        <v>3.9300000000000003E-3</v>
      </c>
      <c r="D136" s="45">
        <v>3.9300000000000003E-3</v>
      </c>
      <c r="E136" s="45">
        <v>3.9300000000000003E-3</v>
      </c>
      <c r="F136" s="45">
        <v>3.9300000000000003E-3</v>
      </c>
      <c r="G136" s="45">
        <v>1.39E-3</v>
      </c>
      <c r="H136" s="45">
        <v>1.39E-3</v>
      </c>
      <c r="I136" s="45">
        <v>1.39E-3</v>
      </c>
      <c r="J136" s="45">
        <v>1.39E-3</v>
      </c>
      <c r="K136" s="45">
        <v>1.39E-3</v>
      </c>
      <c r="L136" s="45">
        <v>9.8999999999999999E-4</v>
      </c>
      <c r="M136" s="45">
        <v>9.8999999999999999E-4</v>
      </c>
      <c r="N136" s="45">
        <v>9.8999999999999999E-4</v>
      </c>
      <c r="O136" s="45">
        <v>9.8999999999999999E-4</v>
      </c>
      <c r="P136" s="45">
        <v>9.8999999999999999E-4</v>
      </c>
      <c r="Q136" s="45">
        <v>1.6299999999999999E-3</v>
      </c>
      <c r="R136" s="45">
        <v>1.6299999999999999E-3</v>
      </c>
      <c r="S136" s="45">
        <v>1.6299999999999999E-3</v>
      </c>
      <c r="T136" s="45">
        <v>1.6299999999999999E-3</v>
      </c>
      <c r="U136" s="45">
        <v>1.6299999999999999E-3</v>
      </c>
      <c r="V136" s="45">
        <v>2.14E-3</v>
      </c>
      <c r="W136" s="45">
        <v>2.14E-3</v>
      </c>
      <c r="X136" s="45">
        <v>2.14E-3</v>
      </c>
      <c r="Y136" s="45">
        <v>2.14E-3</v>
      </c>
      <c r="Z136" s="45">
        <v>2.14E-3</v>
      </c>
      <c r="AA136" s="45">
        <v>2.4399999999999999E-3</v>
      </c>
      <c r="AB136" s="45">
        <v>2.4399999999999999E-3</v>
      </c>
      <c r="AC136" s="45">
        <v>2.4399999999999999E-3</v>
      </c>
      <c r="AD136" s="45">
        <v>2.4399999999999999E-3</v>
      </c>
      <c r="AE136" s="45">
        <v>2.4399999999999999E-3</v>
      </c>
      <c r="AF136" s="45">
        <v>2.96E-3</v>
      </c>
      <c r="AG136" s="45">
        <v>2.96E-3</v>
      </c>
      <c r="AH136" s="45">
        <v>2.96E-3</v>
      </c>
      <c r="AI136" s="45">
        <v>2.96E-3</v>
      </c>
      <c r="AJ136" s="45">
        <v>2.96E-3</v>
      </c>
      <c r="AK136" s="45">
        <v>3.8700000000000002E-3</v>
      </c>
      <c r="AL136" s="45">
        <v>3.8700000000000002E-3</v>
      </c>
      <c r="AM136" s="45">
        <v>3.8700000000000002E-3</v>
      </c>
      <c r="AN136" s="45">
        <v>3.8700000000000002E-3</v>
      </c>
      <c r="AO136" s="45">
        <v>3.8700000000000002E-3</v>
      </c>
      <c r="AP136" s="45">
        <v>5.1700000000000001E-3</v>
      </c>
      <c r="AQ136" s="45">
        <v>5.1700000000000001E-3</v>
      </c>
      <c r="AR136" s="45">
        <v>5.1700000000000001E-3</v>
      </c>
      <c r="AS136" s="45">
        <v>5.1700000000000001E-3</v>
      </c>
      <c r="AT136" s="45">
        <v>5.1700000000000001E-3</v>
      </c>
      <c r="AU136" s="45">
        <v>7.0600000000000003E-3</v>
      </c>
      <c r="AV136" s="45">
        <v>7.0600000000000003E-3</v>
      </c>
      <c r="AW136" s="45">
        <v>7.0600000000000003E-3</v>
      </c>
      <c r="AX136" s="45">
        <v>7.0600000000000003E-3</v>
      </c>
      <c r="AY136" s="45">
        <v>7.0600000000000003E-3</v>
      </c>
      <c r="AZ136" s="45">
        <v>0.01</v>
      </c>
      <c r="BA136" s="45">
        <v>0.01</v>
      </c>
      <c r="BB136" s="45">
        <v>0.01</v>
      </c>
      <c r="BC136" s="45">
        <v>0.01</v>
      </c>
      <c r="BD136" s="45">
        <v>0.01</v>
      </c>
      <c r="BE136" s="45">
        <v>1.455E-2</v>
      </c>
      <c r="BF136" s="45">
        <v>1.455E-2</v>
      </c>
      <c r="BG136" s="45">
        <v>1.455E-2</v>
      </c>
      <c r="BH136" s="45">
        <v>1.455E-2</v>
      </c>
      <c r="BI136" s="45">
        <v>1.455E-2</v>
      </c>
      <c r="BJ136" s="45">
        <v>2.0920000000000001E-2</v>
      </c>
      <c r="BK136" s="45">
        <v>2.0920000000000001E-2</v>
      </c>
      <c r="BL136" s="45">
        <v>2.0920000000000001E-2</v>
      </c>
      <c r="BM136" s="45">
        <v>2.0920000000000001E-2</v>
      </c>
      <c r="BN136" s="45">
        <v>2.0920000000000001E-2</v>
      </c>
      <c r="BO136" s="45">
        <v>3.2809999999999999E-2</v>
      </c>
      <c r="BP136" s="45">
        <v>3.2809999999999999E-2</v>
      </c>
      <c r="BQ136" s="45">
        <v>3.2809999999999999E-2</v>
      </c>
      <c r="BR136" s="45">
        <v>3.2809999999999999E-2</v>
      </c>
      <c r="BS136" s="45">
        <v>3.2809999999999999E-2</v>
      </c>
      <c r="BT136" s="45">
        <v>5.2940000000000001E-2</v>
      </c>
      <c r="BU136" s="45">
        <v>5.2940000000000001E-2</v>
      </c>
      <c r="BV136" s="45">
        <v>5.2940000000000001E-2</v>
      </c>
      <c r="BW136" s="45">
        <v>5.2940000000000001E-2</v>
      </c>
      <c r="BX136" s="45">
        <v>5.2940000000000001E-2</v>
      </c>
      <c r="BY136" s="45">
        <v>8.4370000000000001E-2</v>
      </c>
      <c r="BZ136" s="45">
        <v>8.4370000000000001E-2</v>
      </c>
      <c r="CA136" s="45">
        <v>8.4370000000000001E-2</v>
      </c>
      <c r="CB136" s="45">
        <v>8.4370000000000001E-2</v>
      </c>
      <c r="CC136" s="45">
        <v>8.4370000000000001E-2</v>
      </c>
      <c r="CD136" s="45">
        <v>0.13272999999999999</v>
      </c>
      <c r="CE136" s="45">
        <v>0.13272999999999999</v>
      </c>
      <c r="CF136" s="45">
        <v>0.13272999999999999</v>
      </c>
      <c r="CG136" s="45">
        <v>0.13272999999999999</v>
      </c>
      <c r="CH136" s="45">
        <v>0.13272999999999999</v>
      </c>
      <c r="CI136" s="45">
        <v>0.20141000000000001</v>
      </c>
      <c r="CJ136" s="45">
        <v>0.20141000000000001</v>
      </c>
      <c r="CK136" s="45">
        <v>0.20141000000000001</v>
      </c>
      <c r="CL136" s="45">
        <v>0.20141000000000001</v>
      </c>
      <c r="CM136" s="45">
        <v>0.20141000000000001</v>
      </c>
      <c r="CN136" s="45">
        <v>0.29479</v>
      </c>
      <c r="CO136" s="45">
        <v>0.29479</v>
      </c>
      <c r="CP136" s="45">
        <v>0.29479</v>
      </c>
      <c r="CQ136" s="45">
        <v>0.29479</v>
      </c>
      <c r="CR136" s="45">
        <v>0.29479</v>
      </c>
      <c r="CS136" s="45">
        <v>0.41616999999999998</v>
      </c>
      <c r="CT136" s="45">
        <v>0.41616999999999998</v>
      </c>
      <c r="CU136" s="45">
        <v>0.41616999999999998</v>
      </c>
      <c r="CV136" s="45">
        <v>0.41616999999999998</v>
      </c>
      <c r="CW136" s="45">
        <v>0.41616999999999998</v>
      </c>
      <c r="CX136" s="45">
        <v>1</v>
      </c>
    </row>
    <row r="137" spans="1:102" ht="14.25" customHeight="1" x14ac:dyDescent="0.3">
      <c r="A137" s="45" t="s">
        <v>392</v>
      </c>
      <c r="B137" s="45">
        <v>1.754E-2</v>
      </c>
      <c r="C137" s="45">
        <v>7.9000000000000001E-4</v>
      </c>
      <c r="D137" s="45">
        <v>7.9000000000000001E-4</v>
      </c>
      <c r="E137" s="45">
        <v>7.9000000000000001E-4</v>
      </c>
      <c r="F137" s="45">
        <v>7.9000000000000001E-4</v>
      </c>
      <c r="G137" s="45">
        <v>2.9999999999999997E-4</v>
      </c>
      <c r="H137" s="45">
        <v>2.9999999999999997E-4</v>
      </c>
      <c r="I137" s="45">
        <v>2.9999999999999997E-4</v>
      </c>
      <c r="J137" s="45">
        <v>2.9999999999999997E-4</v>
      </c>
      <c r="K137" s="45">
        <v>2.9999999999999997E-4</v>
      </c>
      <c r="L137" s="45">
        <v>3.6999999999999999E-4</v>
      </c>
      <c r="M137" s="45">
        <v>3.6999999999999999E-4</v>
      </c>
      <c r="N137" s="45">
        <v>3.6999999999999999E-4</v>
      </c>
      <c r="O137" s="45">
        <v>3.6999999999999999E-4</v>
      </c>
      <c r="P137" s="45">
        <v>3.6999999999999999E-4</v>
      </c>
      <c r="Q137" s="45">
        <v>5.5000000000000003E-4</v>
      </c>
      <c r="R137" s="45">
        <v>5.5000000000000003E-4</v>
      </c>
      <c r="S137" s="45">
        <v>5.5000000000000003E-4</v>
      </c>
      <c r="T137" s="45">
        <v>5.5000000000000003E-4</v>
      </c>
      <c r="U137" s="45">
        <v>5.5000000000000003E-4</v>
      </c>
      <c r="V137" s="45">
        <v>6.2E-4</v>
      </c>
      <c r="W137" s="45">
        <v>6.2E-4</v>
      </c>
      <c r="X137" s="45">
        <v>6.2E-4</v>
      </c>
      <c r="Y137" s="45">
        <v>6.2E-4</v>
      </c>
      <c r="Z137" s="45">
        <v>6.2E-4</v>
      </c>
      <c r="AA137" s="45">
        <v>7.1000000000000002E-4</v>
      </c>
      <c r="AB137" s="45">
        <v>7.1000000000000002E-4</v>
      </c>
      <c r="AC137" s="45">
        <v>7.1000000000000002E-4</v>
      </c>
      <c r="AD137" s="45">
        <v>7.1000000000000002E-4</v>
      </c>
      <c r="AE137" s="45">
        <v>7.1000000000000002E-4</v>
      </c>
      <c r="AF137" s="45">
        <v>9.3000000000000005E-4</v>
      </c>
      <c r="AG137" s="45">
        <v>9.3000000000000005E-4</v>
      </c>
      <c r="AH137" s="45">
        <v>9.3000000000000005E-4</v>
      </c>
      <c r="AI137" s="45">
        <v>9.3000000000000005E-4</v>
      </c>
      <c r="AJ137" s="45">
        <v>9.3000000000000005E-4</v>
      </c>
      <c r="AK137" s="45">
        <v>1.47E-3</v>
      </c>
      <c r="AL137" s="45">
        <v>1.47E-3</v>
      </c>
      <c r="AM137" s="45">
        <v>1.47E-3</v>
      </c>
      <c r="AN137" s="45">
        <v>1.47E-3</v>
      </c>
      <c r="AO137" s="45">
        <v>1.47E-3</v>
      </c>
      <c r="AP137" s="45">
        <v>2.1800000000000001E-3</v>
      </c>
      <c r="AQ137" s="45">
        <v>2.1800000000000001E-3</v>
      </c>
      <c r="AR137" s="45">
        <v>2.1800000000000001E-3</v>
      </c>
      <c r="AS137" s="45">
        <v>2.1800000000000001E-3</v>
      </c>
      <c r="AT137" s="45">
        <v>2.1800000000000001E-3</v>
      </c>
      <c r="AU137" s="45">
        <v>2.96E-3</v>
      </c>
      <c r="AV137" s="45">
        <v>2.96E-3</v>
      </c>
      <c r="AW137" s="45">
        <v>2.96E-3</v>
      </c>
      <c r="AX137" s="45">
        <v>2.96E-3</v>
      </c>
      <c r="AY137" s="45">
        <v>2.96E-3</v>
      </c>
      <c r="AZ137" s="45">
        <v>4.7000000000000002E-3</v>
      </c>
      <c r="BA137" s="45">
        <v>4.7000000000000002E-3</v>
      </c>
      <c r="BB137" s="45">
        <v>4.7000000000000002E-3</v>
      </c>
      <c r="BC137" s="45">
        <v>4.7000000000000002E-3</v>
      </c>
      <c r="BD137" s="45">
        <v>4.7000000000000002E-3</v>
      </c>
      <c r="BE137" s="45">
        <v>6.45E-3</v>
      </c>
      <c r="BF137" s="45">
        <v>6.45E-3</v>
      </c>
      <c r="BG137" s="45">
        <v>6.45E-3</v>
      </c>
      <c r="BH137" s="45">
        <v>6.45E-3</v>
      </c>
      <c r="BI137" s="45">
        <v>6.45E-3</v>
      </c>
      <c r="BJ137" s="45">
        <v>1.112E-2</v>
      </c>
      <c r="BK137" s="45">
        <v>1.112E-2</v>
      </c>
      <c r="BL137" s="45">
        <v>1.112E-2</v>
      </c>
      <c r="BM137" s="45">
        <v>1.112E-2</v>
      </c>
      <c r="BN137" s="45">
        <v>1.112E-2</v>
      </c>
      <c r="BO137" s="45">
        <v>1.6209999999999999E-2</v>
      </c>
      <c r="BP137" s="45">
        <v>1.6209999999999999E-2</v>
      </c>
      <c r="BQ137" s="45">
        <v>1.6209999999999999E-2</v>
      </c>
      <c r="BR137" s="45">
        <v>1.6209999999999999E-2</v>
      </c>
      <c r="BS137" s="45">
        <v>1.6209999999999999E-2</v>
      </c>
      <c r="BT137" s="45">
        <v>2.4060000000000002E-2</v>
      </c>
      <c r="BU137" s="45">
        <v>2.4060000000000002E-2</v>
      </c>
      <c r="BV137" s="45">
        <v>2.4060000000000002E-2</v>
      </c>
      <c r="BW137" s="45">
        <v>2.4060000000000002E-2</v>
      </c>
      <c r="BX137" s="45">
        <v>2.4060000000000002E-2</v>
      </c>
      <c r="BY137" s="45">
        <v>4.1419999999999998E-2</v>
      </c>
      <c r="BZ137" s="45">
        <v>4.1419999999999998E-2</v>
      </c>
      <c r="CA137" s="45">
        <v>4.1419999999999998E-2</v>
      </c>
      <c r="CB137" s="45">
        <v>4.1419999999999998E-2</v>
      </c>
      <c r="CC137" s="45">
        <v>4.1419999999999998E-2</v>
      </c>
      <c r="CD137" s="45">
        <v>6.8229999999999999E-2</v>
      </c>
      <c r="CE137" s="45">
        <v>6.8229999999999999E-2</v>
      </c>
      <c r="CF137" s="45">
        <v>6.8229999999999999E-2</v>
      </c>
      <c r="CG137" s="45">
        <v>6.8229999999999999E-2</v>
      </c>
      <c r="CH137" s="45">
        <v>6.8229999999999999E-2</v>
      </c>
      <c r="CI137" s="45">
        <v>0.11117</v>
      </c>
      <c r="CJ137" s="45">
        <v>0.11117</v>
      </c>
      <c r="CK137" s="45">
        <v>0.11117</v>
      </c>
      <c r="CL137" s="45">
        <v>0.11117</v>
      </c>
      <c r="CM137" s="45">
        <v>0.11117</v>
      </c>
      <c r="CN137" s="45">
        <v>0.17913999999999999</v>
      </c>
      <c r="CO137" s="45">
        <v>0.17913999999999999</v>
      </c>
      <c r="CP137" s="45">
        <v>0.17913999999999999</v>
      </c>
      <c r="CQ137" s="45">
        <v>0.17913999999999999</v>
      </c>
      <c r="CR137" s="45">
        <v>0.17913999999999999</v>
      </c>
      <c r="CS137" s="45">
        <v>0.28549000000000002</v>
      </c>
      <c r="CT137" s="45">
        <v>0.28549000000000002</v>
      </c>
      <c r="CU137" s="45">
        <v>0.28549000000000002</v>
      </c>
      <c r="CV137" s="45">
        <v>0.28549000000000002</v>
      </c>
      <c r="CW137" s="45">
        <v>0.28549000000000002</v>
      </c>
      <c r="CX137" s="45">
        <v>1</v>
      </c>
    </row>
    <row r="138" spans="1:102" ht="14.25" customHeight="1" x14ac:dyDescent="0.3">
      <c r="A138" s="45" t="s">
        <v>394</v>
      </c>
      <c r="B138" s="45">
        <v>1.736E-2</v>
      </c>
      <c r="C138" s="45">
        <v>4.6000000000000001E-4</v>
      </c>
      <c r="D138" s="45">
        <v>4.6000000000000001E-4</v>
      </c>
      <c r="E138" s="45">
        <v>4.6000000000000001E-4</v>
      </c>
      <c r="F138" s="45">
        <v>4.6000000000000001E-4</v>
      </c>
      <c r="G138" s="45">
        <v>3.2000000000000003E-4</v>
      </c>
      <c r="H138" s="45">
        <v>3.2000000000000003E-4</v>
      </c>
      <c r="I138" s="45">
        <v>3.2000000000000003E-4</v>
      </c>
      <c r="J138" s="45">
        <v>3.2000000000000003E-4</v>
      </c>
      <c r="K138" s="45">
        <v>3.2000000000000003E-4</v>
      </c>
      <c r="L138" s="45">
        <v>3.4000000000000002E-4</v>
      </c>
      <c r="M138" s="45">
        <v>3.4000000000000002E-4</v>
      </c>
      <c r="N138" s="45">
        <v>3.4000000000000002E-4</v>
      </c>
      <c r="O138" s="45">
        <v>3.4000000000000002E-4</v>
      </c>
      <c r="P138" s="45">
        <v>3.4000000000000002E-4</v>
      </c>
      <c r="Q138" s="45">
        <v>6.3000000000000003E-4</v>
      </c>
      <c r="R138" s="45">
        <v>6.3000000000000003E-4</v>
      </c>
      <c r="S138" s="45">
        <v>6.3000000000000003E-4</v>
      </c>
      <c r="T138" s="45">
        <v>6.3000000000000003E-4</v>
      </c>
      <c r="U138" s="45">
        <v>6.3000000000000003E-4</v>
      </c>
      <c r="V138" s="45">
        <v>7.7999999999999999E-4</v>
      </c>
      <c r="W138" s="45">
        <v>7.7999999999999999E-4</v>
      </c>
      <c r="X138" s="45">
        <v>7.7999999999999999E-4</v>
      </c>
      <c r="Y138" s="45">
        <v>7.7999999999999999E-4</v>
      </c>
      <c r="Z138" s="45">
        <v>7.7999999999999999E-4</v>
      </c>
      <c r="AA138" s="45">
        <v>7.6000000000000004E-4</v>
      </c>
      <c r="AB138" s="45">
        <v>7.6000000000000004E-4</v>
      </c>
      <c r="AC138" s="45">
        <v>7.6000000000000004E-4</v>
      </c>
      <c r="AD138" s="45">
        <v>7.6000000000000004E-4</v>
      </c>
      <c r="AE138" s="45">
        <v>7.6000000000000004E-4</v>
      </c>
      <c r="AF138" s="45">
        <v>9.7999999999999997E-4</v>
      </c>
      <c r="AG138" s="45">
        <v>9.7999999999999997E-4</v>
      </c>
      <c r="AH138" s="45">
        <v>9.7999999999999997E-4</v>
      </c>
      <c r="AI138" s="45">
        <v>9.7999999999999997E-4</v>
      </c>
      <c r="AJ138" s="45">
        <v>9.7999999999999997E-4</v>
      </c>
      <c r="AK138" s="45">
        <v>1.4599999999999999E-3</v>
      </c>
      <c r="AL138" s="45">
        <v>1.4599999999999999E-3</v>
      </c>
      <c r="AM138" s="45">
        <v>1.4599999999999999E-3</v>
      </c>
      <c r="AN138" s="45">
        <v>1.4599999999999999E-3</v>
      </c>
      <c r="AO138" s="45">
        <v>1.4599999999999999E-3</v>
      </c>
      <c r="AP138" s="45">
        <v>2.0699999999999998E-3</v>
      </c>
      <c r="AQ138" s="45">
        <v>2.0699999999999998E-3</v>
      </c>
      <c r="AR138" s="45">
        <v>2.0699999999999998E-3</v>
      </c>
      <c r="AS138" s="45">
        <v>2.0699999999999998E-3</v>
      </c>
      <c r="AT138" s="45">
        <v>2.0699999999999998E-3</v>
      </c>
      <c r="AU138" s="45">
        <v>2.8800000000000002E-3</v>
      </c>
      <c r="AV138" s="45">
        <v>2.8800000000000002E-3</v>
      </c>
      <c r="AW138" s="45">
        <v>2.8800000000000002E-3</v>
      </c>
      <c r="AX138" s="45">
        <v>2.8800000000000002E-3</v>
      </c>
      <c r="AY138" s="45">
        <v>2.8800000000000002E-3</v>
      </c>
      <c r="AZ138" s="45">
        <v>4.5399999999999998E-3</v>
      </c>
      <c r="BA138" s="45">
        <v>4.5399999999999998E-3</v>
      </c>
      <c r="BB138" s="45">
        <v>4.5399999999999998E-3</v>
      </c>
      <c r="BC138" s="45">
        <v>4.5399999999999998E-3</v>
      </c>
      <c r="BD138" s="45">
        <v>4.5399999999999998E-3</v>
      </c>
      <c r="BE138" s="45">
        <v>6.0800000000000003E-3</v>
      </c>
      <c r="BF138" s="45">
        <v>6.0800000000000003E-3</v>
      </c>
      <c r="BG138" s="45">
        <v>6.0800000000000003E-3</v>
      </c>
      <c r="BH138" s="45">
        <v>6.0800000000000003E-3</v>
      </c>
      <c r="BI138" s="45">
        <v>6.0800000000000003E-3</v>
      </c>
      <c r="BJ138" s="45">
        <v>9.9299999999999996E-3</v>
      </c>
      <c r="BK138" s="45">
        <v>9.9299999999999996E-3</v>
      </c>
      <c r="BL138" s="45">
        <v>9.9299999999999996E-3</v>
      </c>
      <c r="BM138" s="45">
        <v>9.9299999999999996E-3</v>
      </c>
      <c r="BN138" s="45">
        <v>9.9299999999999996E-3</v>
      </c>
      <c r="BO138" s="45">
        <v>1.4019999999999999E-2</v>
      </c>
      <c r="BP138" s="45">
        <v>1.4019999999999999E-2</v>
      </c>
      <c r="BQ138" s="45">
        <v>1.4019999999999999E-2</v>
      </c>
      <c r="BR138" s="45">
        <v>1.4019999999999999E-2</v>
      </c>
      <c r="BS138" s="45">
        <v>1.4019999999999999E-2</v>
      </c>
      <c r="BT138" s="45">
        <v>2.333E-2</v>
      </c>
      <c r="BU138" s="45">
        <v>2.333E-2</v>
      </c>
      <c r="BV138" s="45">
        <v>2.333E-2</v>
      </c>
      <c r="BW138" s="45">
        <v>2.333E-2</v>
      </c>
      <c r="BX138" s="45">
        <v>2.333E-2</v>
      </c>
      <c r="BY138" s="45">
        <v>4.0689999999999997E-2</v>
      </c>
      <c r="BZ138" s="45">
        <v>4.0689999999999997E-2</v>
      </c>
      <c r="CA138" s="45">
        <v>4.0689999999999997E-2</v>
      </c>
      <c r="CB138" s="45">
        <v>4.0689999999999997E-2</v>
      </c>
      <c r="CC138" s="45">
        <v>4.0689999999999997E-2</v>
      </c>
      <c r="CD138" s="45">
        <v>7.6139999999999999E-2</v>
      </c>
      <c r="CE138" s="45">
        <v>7.6139999999999999E-2</v>
      </c>
      <c r="CF138" s="45">
        <v>7.6139999999999999E-2</v>
      </c>
      <c r="CG138" s="45">
        <v>7.6139999999999999E-2</v>
      </c>
      <c r="CH138" s="45">
        <v>7.6139999999999999E-2</v>
      </c>
      <c r="CI138" s="45">
        <v>0.13406000000000001</v>
      </c>
      <c r="CJ138" s="45">
        <v>0.13406000000000001</v>
      </c>
      <c r="CK138" s="45">
        <v>0.13406000000000001</v>
      </c>
      <c r="CL138" s="45">
        <v>0.13406000000000001</v>
      </c>
      <c r="CM138" s="45">
        <v>0.13406000000000001</v>
      </c>
      <c r="CN138" s="45">
        <v>0.22209000000000001</v>
      </c>
      <c r="CO138" s="45">
        <v>0.22209000000000001</v>
      </c>
      <c r="CP138" s="45">
        <v>0.22209000000000001</v>
      </c>
      <c r="CQ138" s="45">
        <v>0.22209000000000001</v>
      </c>
      <c r="CR138" s="45">
        <v>0.22209000000000001</v>
      </c>
      <c r="CS138" s="45">
        <v>0.34617999999999999</v>
      </c>
      <c r="CT138" s="45">
        <v>0.34617999999999999</v>
      </c>
      <c r="CU138" s="45">
        <v>0.34617999999999999</v>
      </c>
      <c r="CV138" s="45">
        <v>0.34617999999999999</v>
      </c>
      <c r="CW138" s="45">
        <v>0.34617999999999999</v>
      </c>
      <c r="CX138" s="45">
        <v>1</v>
      </c>
    </row>
    <row r="139" spans="1:102" ht="14.25" customHeight="1" x14ac:dyDescent="0.3">
      <c r="A139" s="45" t="s">
        <v>396</v>
      </c>
      <c r="B139" s="45">
        <v>2.0693684E-2</v>
      </c>
      <c r="C139" s="45">
        <v>1.3699999999999999E-3</v>
      </c>
      <c r="D139" s="45">
        <v>1.3699999999999999E-3</v>
      </c>
      <c r="E139" s="45">
        <v>1.3699999999999999E-3</v>
      </c>
      <c r="F139" s="45">
        <v>1.3699999999999999E-3</v>
      </c>
      <c r="G139" s="45">
        <v>5.1000000000000004E-4</v>
      </c>
      <c r="H139" s="45">
        <v>5.1000000000000004E-4</v>
      </c>
      <c r="I139" s="45">
        <v>5.1000000000000004E-4</v>
      </c>
      <c r="J139" s="45">
        <v>5.1000000000000004E-4</v>
      </c>
      <c r="K139" s="45">
        <v>5.1000000000000004E-4</v>
      </c>
      <c r="L139" s="45">
        <v>5.9315799999999999E-4</v>
      </c>
      <c r="M139" s="45">
        <v>5.9315799999999999E-4</v>
      </c>
      <c r="N139" s="45">
        <v>5.9315799999999999E-4</v>
      </c>
      <c r="O139" s="45">
        <v>5.9315799999999999E-4</v>
      </c>
      <c r="P139" s="45">
        <v>5.9315799999999999E-4</v>
      </c>
      <c r="Q139" s="45">
        <v>9.81579E-4</v>
      </c>
      <c r="R139" s="45">
        <v>9.81579E-4</v>
      </c>
      <c r="S139" s="45">
        <v>9.81579E-4</v>
      </c>
      <c r="T139" s="45">
        <v>9.81579E-4</v>
      </c>
      <c r="U139" s="45">
        <v>9.81579E-4</v>
      </c>
      <c r="V139" s="45">
        <v>8.9421100000000001E-4</v>
      </c>
      <c r="W139" s="45">
        <v>8.9421100000000001E-4</v>
      </c>
      <c r="X139" s="45">
        <v>8.9421100000000001E-4</v>
      </c>
      <c r="Y139" s="45">
        <v>8.9421100000000001E-4</v>
      </c>
      <c r="Z139" s="45">
        <v>8.9421100000000001E-4</v>
      </c>
      <c r="AA139" s="45">
        <v>1.1073680000000001E-3</v>
      </c>
      <c r="AB139" s="45">
        <v>1.1073680000000001E-3</v>
      </c>
      <c r="AC139" s="45">
        <v>1.1073680000000001E-3</v>
      </c>
      <c r="AD139" s="45">
        <v>1.1073680000000001E-3</v>
      </c>
      <c r="AE139" s="45">
        <v>1.1073680000000001E-3</v>
      </c>
      <c r="AF139" s="45">
        <v>1.6073680000000001E-3</v>
      </c>
      <c r="AG139" s="45">
        <v>1.6073680000000001E-3</v>
      </c>
      <c r="AH139" s="45">
        <v>1.6073680000000001E-3</v>
      </c>
      <c r="AI139" s="45">
        <v>1.6073680000000001E-3</v>
      </c>
      <c r="AJ139" s="45">
        <v>1.6073680000000001E-3</v>
      </c>
      <c r="AK139" s="45">
        <v>1.9905259999999998E-3</v>
      </c>
      <c r="AL139" s="45">
        <v>1.9905259999999998E-3</v>
      </c>
      <c r="AM139" s="45">
        <v>1.9905259999999998E-3</v>
      </c>
      <c r="AN139" s="45">
        <v>1.9905259999999998E-3</v>
      </c>
      <c r="AO139" s="45">
        <v>1.9905259999999998E-3</v>
      </c>
      <c r="AP139" s="45">
        <v>3.283158E-3</v>
      </c>
      <c r="AQ139" s="45">
        <v>3.283158E-3</v>
      </c>
      <c r="AR139" s="45">
        <v>3.283158E-3</v>
      </c>
      <c r="AS139" s="45">
        <v>3.283158E-3</v>
      </c>
      <c r="AT139" s="45">
        <v>3.283158E-3</v>
      </c>
      <c r="AU139" s="45">
        <v>4.5542109999999998E-3</v>
      </c>
      <c r="AV139" s="45">
        <v>4.5542109999999998E-3</v>
      </c>
      <c r="AW139" s="45">
        <v>4.5542109999999998E-3</v>
      </c>
      <c r="AX139" s="45">
        <v>4.5542109999999998E-3</v>
      </c>
      <c r="AY139" s="45">
        <v>4.5542109999999998E-3</v>
      </c>
      <c r="AZ139" s="45">
        <v>6.844737E-3</v>
      </c>
      <c r="BA139" s="45">
        <v>6.844737E-3</v>
      </c>
      <c r="BB139" s="45">
        <v>6.844737E-3</v>
      </c>
      <c r="BC139" s="45">
        <v>6.844737E-3</v>
      </c>
      <c r="BD139" s="45">
        <v>6.844737E-3</v>
      </c>
      <c r="BE139" s="45">
        <v>1.0072105E-2</v>
      </c>
      <c r="BF139" s="45">
        <v>1.0072105E-2</v>
      </c>
      <c r="BG139" s="45">
        <v>1.0072105E-2</v>
      </c>
      <c r="BH139" s="45">
        <v>1.0072105E-2</v>
      </c>
      <c r="BI139" s="45">
        <v>1.0072105E-2</v>
      </c>
      <c r="BJ139" s="45">
        <v>1.6034211E-2</v>
      </c>
      <c r="BK139" s="45">
        <v>1.6034211E-2</v>
      </c>
      <c r="BL139" s="45">
        <v>1.6034211E-2</v>
      </c>
      <c r="BM139" s="45">
        <v>1.6034211E-2</v>
      </c>
      <c r="BN139" s="45">
        <v>1.6034211E-2</v>
      </c>
      <c r="BO139" s="45">
        <v>2.4366315999999999E-2</v>
      </c>
      <c r="BP139" s="45">
        <v>2.4366315999999999E-2</v>
      </c>
      <c r="BQ139" s="45">
        <v>2.4366315999999999E-2</v>
      </c>
      <c r="BR139" s="45">
        <v>2.4366315999999999E-2</v>
      </c>
      <c r="BS139" s="45">
        <v>2.4366315999999999E-2</v>
      </c>
      <c r="BT139" s="45">
        <v>3.6406842000000002E-2</v>
      </c>
      <c r="BU139" s="45">
        <v>3.6406842000000002E-2</v>
      </c>
      <c r="BV139" s="45">
        <v>3.6406842000000002E-2</v>
      </c>
      <c r="BW139" s="45">
        <v>3.6406842000000002E-2</v>
      </c>
      <c r="BX139" s="45">
        <v>3.6406842000000002E-2</v>
      </c>
      <c r="BY139" s="45">
        <v>6.3028421000000001E-2</v>
      </c>
      <c r="BZ139" s="45">
        <v>6.3028421000000001E-2</v>
      </c>
      <c r="CA139" s="45">
        <v>6.3028421000000001E-2</v>
      </c>
      <c r="CB139" s="45">
        <v>6.3028421000000001E-2</v>
      </c>
      <c r="CC139" s="45">
        <v>6.3028421000000001E-2</v>
      </c>
      <c r="CD139" s="45">
        <v>9.6411578999999997E-2</v>
      </c>
      <c r="CE139" s="45">
        <v>9.6411578999999997E-2</v>
      </c>
      <c r="CF139" s="45">
        <v>9.6411578999999997E-2</v>
      </c>
      <c r="CG139" s="45">
        <v>9.6411578999999997E-2</v>
      </c>
      <c r="CH139" s="45">
        <v>9.6411578999999997E-2</v>
      </c>
      <c r="CI139" s="45">
        <v>0.148308947</v>
      </c>
      <c r="CJ139" s="45">
        <v>0.148308947</v>
      </c>
      <c r="CK139" s="45">
        <v>0.148308947</v>
      </c>
      <c r="CL139" s="45">
        <v>0.148308947</v>
      </c>
      <c r="CM139" s="45">
        <v>0.148308947</v>
      </c>
      <c r="CN139" s="45">
        <v>0.225275789</v>
      </c>
      <c r="CO139" s="45">
        <v>0.225275789</v>
      </c>
      <c r="CP139" s="45">
        <v>0.225275789</v>
      </c>
      <c r="CQ139" s="45">
        <v>0.225275789</v>
      </c>
      <c r="CR139" s="45">
        <v>0.225275789</v>
      </c>
      <c r="CS139" s="45">
        <v>0.33575105300000002</v>
      </c>
      <c r="CT139" s="45">
        <v>0.33575105300000002</v>
      </c>
      <c r="CU139" s="45">
        <v>0.33575105300000002</v>
      </c>
      <c r="CV139" s="45">
        <v>0.33575105300000002</v>
      </c>
      <c r="CW139" s="45">
        <v>0.33575105300000002</v>
      </c>
      <c r="CX139" s="45">
        <v>1</v>
      </c>
    </row>
    <row r="140" spans="1:102" ht="14.25" customHeight="1" x14ac:dyDescent="0.3">
      <c r="A140" s="45" t="s">
        <v>398</v>
      </c>
      <c r="B140" s="45">
        <v>9.7912499999999996E-3</v>
      </c>
      <c r="C140" s="45">
        <v>3.5649999999999999E-4</v>
      </c>
      <c r="D140" s="45">
        <v>3.5649999999999999E-4</v>
      </c>
      <c r="E140" s="45">
        <v>3.5649999999999999E-4</v>
      </c>
      <c r="F140" s="45">
        <v>3.5649999999999999E-4</v>
      </c>
      <c r="G140" s="45">
        <v>1.7899999999999999E-4</v>
      </c>
      <c r="H140" s="45">
        <v>1.7899999999999999E-4</v>
      </c>
      <c r="I140" s="45">
        <v>1.7899999999999999E-4</v>
      </c>
      <c r="J140" s="45">
        <v>1.7899999999999999E-4</v>
      </c>
      <c r="K140" s="45">
        <v>1.7899999999999999E-4</v>
      </c>
      <c r="L140" s="45">
        <v>1.8075E-4</v>
      </c>
      <c r="M140" s="45">
        <v>1.8075E-4</v>
      </c>
      <c r="N140" s="45">
        <v>1.8075E-4</v>
      </c>
      <c r="O140" s="45">
        <v>1.8075E-4</v>
      </c>
      <c r="P140" s="45">
        <v>1.8075E-4</v>
      </c>
      <c r="Q140" s="45">
        <v>3.0775000000000003E-4</v>
      </c>
      <c r="R140" s="45">
        <v>3.0775000000000003E-4</v>
      </c>
      <c r="S140" s="45">
        <v>3.0775000000000003E-4</v>
      </c>
      <c r="T140" s="45">
        <v>3.0775000000000003E-4</v>
      </c>
      <c r="U140" s="45">
        <v>3.0775000000000003E-4</v>
      </c>
      <c r="V140" s="45">
        <v>4.2025E-4</v>
      </c>
      <c r="W140" s="45">
        <v>4.2025E-4</v>
      </c>
      <c r="X140" s="45">
        <v>4.2025E-4</v>
      </c>
      <c r="Y140" s="45">
        <v>4.2025E-4</v>
      </c>
      <c r="Z140" s="45">
        <v>4.2025E-4</v>
      </c>
      <c r="AA140" s="45">
        <v>5.2674999999999998E-4</v>
      </c>
      <c r="AB140" s="45">
        <v>5.2674999999999998E-4</v>
      </c>
      <c r="AC140" s="45">
        <v>5.2674999999999998E-4</v>
      </c>
      <c r="AD140" s="45">
        <v>5.2674999999999998E-4</v>
      </c>
      <c r="AE140" s="45">
        <v>5.2674999999999998E-4</v>
      </c>
      <c r="AF140" s="45">
        <v>7.3850000000000001E-4</v>
      </c>
      <c r="AG140" s="45">
        <v>7.3850000000000001E-4</v>
      </c>
      <c r="AH140" s="45">
        <v>7.3850000000000001E-4</v>
      </c>
      <c r="AI140" s="45">
        <v>7.3850000000000001E-4</v>
      </c>
      <c r="AJ140" s="45">
        <v>7.3850000000000001E-4</v>
      </c>
      <c r="AK140" s="45">
        <v>1.0690000000000001E-3</v>
      </c>
      <c r="AL140" s="45">
        <v>1.0690000000000001E-3</v>
      </c>
      <c r="AM140" s="45">
        <v>1.0690000000000001E-3</v>
      </c>
      <c r="AN140" s="45">
        <v>1.0690000000000001E-3</v>
      </c>
      <c r="AO140" s="45">
        <v>1.0690000000000001E-3</v>
      </c>
      <c r="AP140" s="45">
        <v>1.622E-3</v>
      </c>
      <c r="AQ140" s="45">
        <v>1.622E-3</v>
      </c>
      <c r="AR140" s="45">
        <v>1.622E-3</v>
      </c>
      <c r="AS140" s="45">
        <v>1.622E-3</v>
      </c>
      <c r="AT140" s="45">
        <v>1.622E-3</v>
      </c>
      <c r="AU140" s="45">
        <v>2.5685E-3</v>
      </c>
      <c r="AV140" s="45">
        <v>2.5685E-3</v>
      </c>
      <c r="AW140" s="45">
        <v>2.5685E-3</v>
      </c>
      <c r="AX140" s="45">
        <v>2.5685E-3</v>
      </c>
      <c r="AY140" s="45">
        <v>2.5685E-3</v>
      </c>
      <c r="AZ140" s="45">
        <v>4.117E-3</v>
      </c>
      <c r="BA140" s="45">
        <v>4.117E-3</v>
      </c>
      <c r="BB140" s="45">
        <v>4.117E-3</v>
      </c>
      <c r="BC140" s="45">
        <v>4.117E-3</v>
      </c>
      <c r="BD140" s="45">
        <v>4.117E-3</v>
      </c>
      <c r="BE140" s="45">
        <v>6.4475000000000001E-3</v>
      </c>
      <c r="BF140" s="45">
        <v>6.4475000000000001E-3</v>
      </c>
      <c r="BG140" s="45">
        <v>6.4475000000000001E-3</v>
      </c>
      <c r="BH140" s="45">
        <v>6.4475000000000001E-3</v>
      </c>
      <c r="BI140" s="45">
        <v>6.4475000000000001E-3</v>
      </c>
      <c r="BJ140" s="45">
        <v>9.7327500000000001E-3</v>
      </c>
      <c r="BK140" s="45">
        <v>9.7327500000000001E-3</v>
      </c>
      <c r="BL140" s="45">
        <v>9.7327500000000001E-3</v>
      </c>
      <c r="BM140" s="45">
        <v>9.7327500000000001E-3</v>
      </c>
      <c r="BN140" s="45">
        <v>9.7327500000000001E-3</v>
      </c>
      <c r="BO140" s="45">
        <v>1.5950249999999999E-2</v>
      </c>
      <c r="BP140" s="45">
        <v>1.5950249999999999E-2</v>
      </c>
      <c r="BQ140" s="45">
        <v>1.5950249999999999E-2</v>
      </c>
      <c r="BR140" s="45">
        <v>1.5950249999999999E-2</v>
      </c>
      <c r="BS140" s="45">
        <v>1.5950249999999999E-2</v>
      </c>
      <c r="BT140" s="45">
        <v>2.6643500000000001E-2</v>
      </c>
      <c r="BU140" s="45">
        <v>2.6643500000000001E-2</v>
      </c>
      <c r="BV140" s="45">
        <v>2.6643500000000001E-2</v>
      </c>
      <c r="BW140" s="45">
        <v>2.6643500000000001E-2</v>
      </c>
      <c r="BX140" s="45">
        <v>2.6643500000000001E-2</v>
      </c>
      <c r="BY140" s="45">
        <v>4.6877250000000002E-2</v>
      </c>
      <c r="BZ140" s="45">
        <v>4.6877250000000002E-2</v>
      </c>
      <c r="CA140" s="45">
        <v>4.6877250000000002E-2</v>
      </c>
      <c r="CB140" s="45">
        <v>4.6877250000000002E-2</v>
      </c>
      <c r="CC140" s="45">
        <v>4.6877250000000002E-2</v>
      </c>
      <c r="CD140" s="45">
        <v>8.3014249999999998E-2</v>
      </c>
      <c r="CE140" s="45">
        <v>8.3014249999999998E-2</v>
      </c>
      <c r="CF140" s="45">
        <v>8.3014249999999998E-2</v>
      </c>
      <c r="CG140" s="45">
        <v>8.3014249999999998E-2</v>
      </c>
      <c r="CH140" s="45">
        <v>8.3014249999999998E-2</v>
      </c>
      <c r="CI140" s="45">
        <v>0.14132575</v>
      </c>
      <c r="CJ140" s="45">
        <v>0.14132575</v>
      </c>
      <c r="CK140" s="45">
        <v>0.14132575</v>
      </c>
      <c r="CL140" s="45">
        <v>0.14132575</v>
      </c>
      <c r="CM140" s="45">
        <v>0.14132575</v>
      </c>
      <c r="CN140" s="45">
        <v>0.22859225</v>
      </c>
      <c r="CO140" s="45">
        <v>0.22859225</v>
      </c>
      <c r="CP140" s="45">
        <v>0.22859225</v>
      </c>
      <c r="CQ140" s="45">
        <v>0.22859225</v>
      </c>
      <c r="CR140" s="45">
        <v>0.22859225</v>
      </c>
      <c r="CS140" s="45">
        <v>0.34928749999999997</v>
      </c>
      <c r="CT140" s="45">
        <v>0.34928749999999997</v>
      </c>
      <c r="CU140" s="45">
        <v>0.34928749999999997</v>
      </c>
      <c r="CV140" s="45">
        <v>0.34928749999999997</v>
      </c>
      <c r="CW140" s="45">
        <v>0.34928749999999997</v>
      </c>
      <c r="CX140" s="45">
        <v>1</v>
      </c>
    </row>
    <row r="141" spans="1:102" ht="14.25" customHeight="1" x14ac:dyDescent="0.3">
      <c r="A141" s="45" t="s">
        <v>400</v>
      </c>
      <c r="B141" s="45">
        <v>3.0699999999999998E-3</v>
      </c>
      <c r="C141" s="45">
        <v>1.9000000000000001E-4</v>
      </c>
      <c r="D141" s="45">
        <v>1.9000000000000001E-4</v>
      </c>
      <c r="E141" s="45">
        <v>1.9000000000000001E-4</v>
      </c>
      <c r="F141" s="45">
        <v>1.9000000000000001E-4</v>
      </c>
      <c r="G141" s="45">
        <v>1E-4</v>
      </c>
      <c r="H141" s="45">
        <v>1E-4</v>
      </c>
      <c r="I141" s="45">
        <v>1E-4</v>
      </c>
      <c r="J141" s="45">
        <v>1E-4</v>
      </c>
      <c r="K141" s="45">
        <v>1E-4</v>
      </c>
      <c r="L141" s="45">
        <v>1.2E-4</v>
      </c>
      <c r="M141" s="45">
        <v>1.2E-4</v>
      </c>
      <c r="N141" s="45">
        <v>1.2E-4</v>
      </c>
      <c r="O141" s="45">
        <v>1.2E-4</v>
      </c>
      <c r="P141" s="45">
        <v>1.2E-4</v>
      </c>
      <c r="Q141" s="45">
        <v>2.1000000000000001E-4</v>
      </c>
      <c r="R141" s="45">
        <v>2.1000000000000001E-4</v>
      </c>
      <c r="S141" s="45">
        <v>2.1000000000000001E-4</v>
      </c>
      <c r="T141" s="45">
        <v>2.1000000000000001E-4</v>
      </c>
      <c r="U141" s="45">
        <v>2.1000000000000001E-4</v>
      </c>
      <c r="V141" s="45">
        <v>2.9999999999999997E-4</v>
      </c>
      <c r="W141" s="45">
        <v>2.9999999999999997E-4</v>
      </c>
      <c r="X141" s="45">
        <v>2.9999999999999997E-4</v>
      </c>
      <c r="Y141" s="45">
        <v>2.9999999999999997E-4</v>
      </c>
      <c r="Z141" s="45">
        <v>2.9999999999999997E-4</v>
      </c>
      <c r="AA141" s="45">
        <v>2.7999999999999998E-4</v>
      </c>
      <c r="AB141" s="45">
        <v>2.7999999999999998E-4</v>
      </c>
      <c r="AC141" s="45">
        <v>2.7999999999999998E-4</v>
      </c>
      <c r="AD141" s="45">
        <v>2.7999999999999998E-4</v>
      </c>
      <c r="AE141" s="45">
        <v>2.7999999999999998E-4</v>
      </c>
      <c r="AF141" s="45">
        <v>4.4000000000000002E-4</v>
      </c>
      <c r="AG141" s="45">
        <v>4.4000000000000002E-4</v>
      </c>
      <c r="AH141" s="45">
        <v>4.4000000000000002E-4</v>
      </c>
      <c r="AI141" s="45">
        <v>4.4000000000000002E-4</v>
      </c>
      <c r="AJ141" s="45">
        <v>4.4000000000000002E-4</v>
      </c>
      <c r="AK141" s="45">
        <v>8.0000000000000004E-4</v>
      </c>
      <c r="AL141" s="45">
        <v>8.0000000000000004E-4</v>
      </c>
      <c r="AM141" s="45">
        <v>8.0000000000000004E-4</v>
      </c>
      <c r="AN141" s="45">
        <v>8.0000000000000004E-4</v>
      </c>
      <c r="AO141" s="45">
        <v>8.0000000000000004E-4</v>
      </c>
      <c r="AP141" s="45">
        <v>1.17E-3</v>
      </c>
      <c r="AQ141" s="45">
        <v>1.17E-3</v>
      </c>
      <c r="AR141" s="45">
        <v>1.17E-3</v>
      </c>
      <c r="AS141" s="45">
        <v>1.17E-3</v>
      </c>
      <c r="AT141" s="45">
        <v>1.17E-3</v>
      </c>
      <c r="AU141" s="45">
        <v>1.7700000000000001E-3</v>
      </c>
      <c r="AV141" s="45">
        <v>1.7700000000000001E-3</v>
      </c>
      <c r="AW141" s="45">
        <v>1.7700000000000001E-3</v>
      </c>
      <c r="AX141" s="45">
        <v>1.7700000000000001E-3</v>
      </c>
      <c r="AY141" s="45">
        <v>1.7700000000000001E-3</v>
      </c>
      <c r="AZ141" s="45">
        <v>2.6700000000000001E-3</v>
      </c>
      <c r="BA141" s="45">
        <v>2.6700000000000001E-3</v>
      </c>
      <c r="BB141" s="45">
        <v>2.6700000000000001E-3</v>
      </c>
      <c r="BC141" s="45">
        <v>2.6700000000000001E-3</v>
      </c>
      <c r="BD141" s="45">
        <v>2.6700000000000001E-3</v>
      </c>
      <c r="BE141" s="45">
        <v>3.3700000000000002E-3</v>
      </c>
      <c r="BF141" s="45">
        <v>3.3700000000000002E-3</v>
      </c>
      <c r="BG141" s="45">
        <v>3.3700000000000002E-3</v>
      </c>
      <c r="BH141" s="45">
        <v>3.3700000000000002E-3</v>
      </c>
      <c r="BI141" s="45">
        <v>3.3700000000000002E-3</v>
      </c>
      <c r="BJ141" s="45">
        <v>5.3600000000000002E-3</v>
      </c>
      <c r="BK141" s="45">
        <v>5.3600000000000002E-3</v>
      </c>
      <c r="BL141" s="45">
        <v>5.3600000000000002E-3</v>
      </c>
      <c r="BM141" s="45">
        <v>5.3600000000000002E-3</v>
      </c>
      <c r="BN141" s="45">
        <v>5.3600000000000002E-3</v>
      </c>
      <c r="BO141" s="45">
        <v>8.4499999999999992E-3</v>
      </c>
      <c r="BP141" s="45">
        <v>8.4499999999999992E-3</v>
      </c>
      <c r="BQ141" s="45">
        <v>8.4499999999999992E-3</v>
      </c>
      <c r="BR141" s="45">
        <v>8.4499999999999992E-3</v>
      </c>
      <c r="BS141" s="45">
        <v>8.4499999999999992E-3</v>
      </c>
      <c r="BT141" s="45">
        <v>1.485E-2</v>
      </c>
      <c r="BU141" s="45">
        <v>1.485E-2</v>
      </c>
      <c r="BV141" s="45">
        <v>1.485E-2</v>
      </c>
      <c r="BW141" s="45">
        <v>1.485E-2</v>
      </c>
      <c r="BX141" s="45">
        <v>1.485E-2</v>
      </c>
      <c r="BY141" s="45">
        <v>2.8879999999999999E-2</v>
      </c>
      <c r="BZ141" s="45">
        <v>2.8879999999999999E-2</v>
      </c>
      <c r="CA141" s="45">
        <v>2.8879999999999999E-2</v>
      </c>
      <c r="CB141" s="45">
        <v>2.8879999999999999E-2</v>
      </c>
      <c r="CC141" s="45">
        <v>2.8879999999999999E-2</v>
      </c>
      <c r="CD141" s="45">
        <v>6.1280000000000001E-2</v>
      </c>
      <c r="CE141" s="45">
        <v>6.1280000000000001E-2</v>
      </c>
      <c r="CF141" s="45">
        <v>6.1280000000000001E-2</v>
      </c>
      <c r="CG141" s="45">
        <v>6.1280000000000001E-2</v>
      </c>
      <c r="CH141" s="45">
        <v>6.1280000000000001E-2</v>
      </c>
      <c r="CI141" s="45">
        <v>0.11889</v>
      </c>
      <c r="CJ141" s="45">
        <v>0.11889</v>
      </c>
      <c r="CK141" s="45">
        <v>0.11889</v>
      </c>
      <c r="CL141" s="45">
        <v>0.11889</v>
      </c>
      <c r="CM141" s="45">
        <v>0.11889</v>
      </c>
      <c r="CN141" s="45">
        <v>0.21093999999999999</v>
      </c>
      <c r="CO141" s="45">
        <v>0.21093999999999999</v>
      </c>
      <c r="CP141" s="45">
        <v>0.21093999999999999</v>
      </c>
      <c r="CQ141" s="45">
        <v>0.21093999999999999</v>
      </c>
      <c r="CR141" s="45">
        <v>0.21093999999999999</v>
      </c>
      <c r="CS141" s="45">
        <v>0.34223999999999999</v>
      </c>
      <c r="CT141" s="45">
        <v>0.34223999999999999</v>
      </c>
      <c r="CU141" s="45">
        <v>0.34223999999999999</v>
      </c>
      <c r="CV141" s="45">
        <v>0.34223999999999999</v>
      </c>
      <c r="CW141" s="45">
        <v>0.34223999999999999</v>
      </c>
      <c r="CX141" s="45">
        <v>1</v>
      </c>
    </row>
    <row r="142" spans="1:102" ht="14.25" customHeight="1" x14ac:dyDescent="0.3">
      <c r="A142" s="45" t="s">
        <v>402</v>
      </c>
      <c r="B142" s="45">
        <v>7.43E-3</v>
      </c>
      <c r="C142" s="45">
        <v>4.4999999999999999E-4</v>
      </c>
      <c r="D142" s="45">
        <v>4.4999999999999999E-4</v>
      </c>
      <c r="E142" s="45">
        <v>4.4999999999999999E-4</v>
      </c>
      <c r="F142" s="45">
        <v>4.4999999999999999E-4</v>
      </c>
      <c r="G142" s="45">
        <v>1.7000000000000001E-4</v>
      </c>
      <c r="H142" s="45">
        <v>1.7000000000000001E-4</v>
      </c>
      <c r="I142" s="45">
        <v>1.7000000000000001E-4</v>
      </c>
      <c r="J142" s="45">
        <v>1.7000000000000001E-4</v>
      </c>
      <c r="K142" s="45">
        <v>1.7000000000000001E-4</v>
      </c>
      <c r="L142" s="45">
        <v>2.0000000000000001E-4</v>
      </c>
      <c r="M142" s="45">
        <v>2.0000000000000001E-4</v>
      </c>
      <c r="N142" s="45">
        <v>2.0000000000000001E-4</v>
      </c>
      <c r="O142" s="45">
        <v>2.0000000000000001E-4</v>
      </c>
      <c r="P142" s="45">
        <v>2.0000000000000001E-4</v>
      </c>
      <c r="Q142" s="45">
        <v>2.7E-4</v>
      </c>
      <c r="R142" s="45">
        <v>2.7E-4</v>
      </c>
      <c r="S142" s="45">
        <v>2.7E-4</v>
      </c>
      <c r="T142" s="45">
        <v>2.7E-4</v>
      </c>
      <c r="U142" s="45">
        <v>2.7E-4</v>
      </c>
      <c r="V142" s="45">
        <v>2.1000000000000001E-4</v>
      </c>
      <c r="W142" s="45">
        <v>2.1000000000000001E-4</v>
      </c>
      <c r="X142" s="45">
        <v>2.1000000000000001E-4</v>
      </c>
      <c r="Y142" s="45">
        <v>2.1000000000000001E-4</v>
      </c>
      <c r="Z142" s="45">
        <v>2.1000000000000001E-4</v>
      </c>
      <c r="AA142" s="45">
        <v>2.4000000000000001E-4</v>
      </c>
      <c r="AB142" s="45">
        <v>2.4000000000000001E-4</v>
      </c>
      <c r="AC142" s="45">
        <v>2.4000000000000001E-4</v>
      </c>
      <c r="AD142" s="45">
        <v>2.4000000000000001E-4</v>
      </c>
      <c r="AE142" s="45">
        <v>2.4000000000000001E-4</v>
      </c>
      <c r="AF142" s="45">
        <v>2.9999999999999997E-4</v>
      </c>
      <c r="AG142" s="45">
        <v>2.9999999999999997E-4</v>
      </c>
      <c r="AH142" s="45">
        <v>2.9999999999999997E-4</v>
      </c>
      <c r="AI142" s="45">
        <v>2.9999999999999997E-4</v>
      </c>
      <c r="AJ142" s="45">
        <v>2.9999999999999997E-4</v>
      </c>
      <c r="AK142" s="45">
        <v>3.6999999999999999E-4</v>
      </c>
      <c r="AL142" s="45">
        <v>3.6999999999999999E-4</v>
      </c>
      <c r="AM142" s="45">
        <v>3.6999999999999999E-4</v>
      </c>
      <c r="AN142" s="45">
        <v>3.6999999999999999E-4</v>
      </c>
      <c r="AO142" s="45">
        <v>3.6999999999999999E-4</v>
      </c>
      <c r="AP142" s="45">
        <v>7.6000000000000004E-4</v>
      </c>
      <c r="AQ142" s="45">
        <v>7.6000000000000004E-4</v>
      </c>
      <c r="AR142" s="45">
        <v>7.6000000000000004E-4</v>
      </c>
      <c r="AS142" s="45">
        <v>7.6000000000000004E-4</v>
      </c>
      <c r="AT142" s="45">
        <v>7.6000000000000004E-4</v>
      </c>
      <c r="AU142" s="45">
        <v>1.1999999999999999E-3</v>
      </c>
      <c r="AV142" s="45">
        <v>1.1999999999999999E-3</v>
      </c>
      <c r="AW142" s="45">
        <v>1.1999999999999999E-3</v>
      </c>
      <c r="AX142" s="45">
        <v>1.1999999999999999E-3</v>
      </c>
      <c r="AY142" s="45">
        <v>1.1999999999999999E-3</v>
      </c>
      <c r="AZ142" s="45">
        <v>2.1199999999999999E-3</v>
      </c>
      <c r="BA142" s="45">
        <v>2.1199999999999999E-3</v>
      </c>
      <c r="BB142" s="45">
        <v>2.1199999999999999E-3</v>
      </c>
      <c r="BC142" s="45">
        <v>2.1199999999999999E-3</v>
      </c>
      <c r="BD142" s="45">
        <v>2.1199999999999999E-3</v>
      </c>
      <c r="BE142" s="45">
        <v>4.4099999999999999E-3</v>
      </c>
      <c r="BF142" s="45">
        <v>4.4099999999999999E-3</v>
      </c>
      <c r="BG142" s="45">
        <v>4.4099999999999999E-3</v>
      </c>
      <c r="BH142" s="45">
        <v>4.4099999999999999E-3</v>
      </c>
      <c r="BI142" s="45">
        <v>4.4099999999999999E-3</v>
      </c>
      <c r="BJ142" s="45">
        <v>1.11E-2</v>
      </c>
      <c r="BK142" s="45">
        <v>1.11E-2</v>
      </c>
      <c r="BL142" s="45">
        <v>1.11E-2</v>
      </c>
      <c r="BM142" s="45">
        <v>1.11E-2</v>
      </c>
      <c r="BN142" s="45">
        <v>1.11E-2</v>
      </c>
      <c r="BO142" s="45">
        <v>2.1530000000000001E-2</v>
      </c>
      <c r="BP142" s="45">
        <v>2.1530000000000001E-2</v>
      </c>
      <c r="BQ142" s="45">
        <v>2.1530000000000001E-2</v>
      </c>
      <c r="BR142" s="45">
        <v>2.1530000000000001E-2</v>
      </c>
      <c r="BS142" s="45">
        <v>2.1530000000000001E-2</v>
      </c>
      <c r="BT142" s="45">
        <v>3.4020000000000002E-2</v>
      </c>
      <c r="BU142" s="45">
        <v>3.4020000000000002E-2</v>
      </c>
      <c r="BV142" s="45">
        <v>3.4020000000000002E-2</v>
      </c>
      <c r="BW142" s="45">
        <v>3.4020000000000002E-2</v>
      </c>
      <c r="BX142" s="45">
        <v>3.4020000000000002E-2</v>
      </c>
      <c r="BY142" s="45">
        <v>5.1549999999999999E-2</v>
      </c>
      <c r="BZ142" s="45">
        <v>5.1549999999999999E-2</v>
      </c>
      <c r="CA142" s="45">
        <v>5.1549999999999999E-2</v>
      </c>
      <c r="CB142" s="45">
        <v>5.1549999999999999E-2</v>
      </c>
      <c r="CC142" s="45">
        <v>5.1549999999999999E-2</v>
      </c>
      <c r="CD142" s="45">
        <v>8.0329999999999999E-2</v>
      </c>
      <c r="CE142" s="45">
        <v>8.0329999999999999E-2</v>
      </c>
      <c r="CF142" s="45">
        <v>8.0329999999999999E-2</v>
      </c>
      <c r="CG142" s="45">
        <v>8.0329999999999999E-2</v>
      </c>
      <c r="CH142" s="45">
        <v>8.0329999999999999E-2</v>
      </c>
      <c r="CI142" s="45">
        <v>0.12429999999999999</v>
      </c>
      <c r="CJ142" s="45">
        <v>0.12429999999999999</v>
      </c>
      <c r="CK142" s="45">
        <v>0.12429999999999999</v>
      </c>
      <c r="CL142" s="45">
        <v>0.12429999999999999</v>
      </c>
      <c r="CM142" s="45">
        <v>0.12429999999999999</v>
      </c>
      <c r="CN142" s="45">
        <v>0.19234999999999999</v>
      </c>
      <c r="CO142" s="45">
        <v>0.19234999999999999</v>
      </c>
      <c r="CP142" s="45">
        <v>0.19234999999999999</v>
      </c>
      <c r="CQ142" s="45">
        <v>0.19234999999999999</v>
      </c>
      <c r="CR142" s="45">
        <v>0.19234999999999999</v>
      </c>
      <c r="CS142" s="45">
        <v>0.29765000000000003</v>
      </c>
      <c r="CT142" s="45">
        <v>0.29765000000000003</v>
      </c>
      <c r="CU142" s="45">
        <v>0.29765000000000003</v>
      </c>
      <c r="CV142" s="45">
        <v>0.29765000000000003</v>
      </c>
      <c r="CW142" s="45">
        <v>0.29765000000000003</v>
      </c>
      <c r="CX142" s="45">
        <v>1</v>
      </c>
    </row>
    <row r="143" spans="1:102" ht="14.25" customHeight="1" x14ac:dyDescent="0.3">
      <c r="A143" s="45" t="s">
        <v>404</v>
      </c>
      <c r="B143" s="45">
        <v>9.0900000000000009E-3</v>
      </c>
      <c r="C143" s="45">
        <v>4.2999999999999999E-4</v>
      </c>
      <c r="D143" s="45">
        <v>4.2999999999999999E-4</v>
      </c>
      <c r="E143" s="45">
        <v>4.2999999999999999E-4</v>
      </c>
      <c r="F143" s="45">
        <v>4.2999999999999999E-4</v>
      </c>
      <c r="G143" s="45">
        <v>2.1000000000000001E-4</v>
      </c>
      <c r="H143" s="45">
        <v>2.1000000000000001E-4</v>
      </c>
      <c r="I143" s="45">
        <v>2.1000000000000001E-4</v>
      </c>
      <c r="J143" s="45">
        <v>2.1000000000000001E-4</v>
      </c>
      <c r="K143" s="45">
        <v>2.1000000000000001E-4</v>
      </c>
      <c r="L143" s="45">
        <v>2.1000000000000001E-4</v>
      </c>
      <c r="M143" s="45">
        <v>2.1000000000000001E-4</v>
      </c>
      <c r="N143" s="45">
        <v>2.1000000000000001E-4</v>
      </c>
      <c r="O143" s="45">
        <v>2.1000000000000001E-4</v>
      </c>
      <c r="P143" s="45">
        <v>2.1000000000000001E-4</v>
      </c>
      <c r="Q143" s="45">
        <v>3.4000000000000002E-4</v>
      </c>
      <c r="R143" s="45">
        <v>3.4000000000000002E-4</v>
      </c>
      <c r="S143" s="45">
        <v>3.4000000000000002E-4</v>
      </c>
      <c r="T143" s="45">
        <v>3.4000000000000002E-4</v>
      </c>
      <c r="U143" s="45">
        <v>3.4000000000000002E-4</v>
      </c>
      <c r="V143" s="45">
        <v>3.8999999999999999E-4</v>
      </c>
      <c r="W143" s="45">
        <v>3.8999999999999999E-4</v>
      </c>
      <c r="X143" s="45">
        <v>3.8999999999999999E-4</v>
      </c>
      <c r="Y143" s="45">
        <v>3.8999999999999999E-4</v>
      </c>
      <c r="Z143" s="45">
        <v>3.8999999999999999E-4</v>
      </c>
      <c r="AA143" s="45">
        <v>3.6000000000000002E-4</v>
      </c>
      <c r="AB143" s="45">
        <v>3.6000000000000002E-4</v>
      </c>
      <c r="AC143" s="45">
        <v>3.6000000000000002E-4</v>
      </c>
      <c r="AD143" s="45">
        <v>3.6000000000000002E-4</v>
      </c>
      <c r="AE143" s="45">
        <v>3.6000000000000002E-4</v>
      </c>
      <c r="AF143" s="45">
        <v>5.5000000000000003E-4</v>
      </c>
      <c r="AG143" s="45">
        <v>5.5000000000000003E-4</v>
      </c>
      <c r="AH143" s="45">
        <v>5.5000000000000003E-4</v>
      </c>
      <c r="AI143" s="45">
        <v>5.5000000000000003E-4</v>
      </c>
      <c r="AJ143" s="45">
        <v>5.5000000000000003E-4</v>
      </c>
      <c r="AK143" s="45">
        <v>9.3999999999999997E-4</v>
      </c>
      <c r="AL143" s="45">
        <v>9.3999999999999997E-4</v>
      </c>
      <c r="AM143" s="45">
        <v>9.3999999999999997E-4</v>
      </c>
      <c r="AN143" s="45">
        <v>9.3999999999999997E-4</v>
      </c>
      <c r="AO143" s="45">
        <v>9.3999999999999997E-4</v>
      </c>
      <c r="AP143" s="45">
        <v>1.65E-3</v>
      </c>
      <c r="AQ143" s="45">
        <v>1.65E-3</v>
      </c>
      <c r="AR143" s="45">
        <v>1.65E-3</v>
      </c>
      <c r="AS143" s="45">
        <v>1.65E-3</v>
      </c>
      <c r="AT143" s="45">
        <v>1.65E-3</v>
      </c>
      <c r="AU143" s="45">
        <v>3.0500000000000002E-3</v>
      </c>
      <c r="AV143" s="45">
        <v>3.0500000000000002E-3</v>
      </c>
      <c r="AW143" s="45">
        <v>3.0500000000000002E-3</v>
      </c>
      <c r="AX143" s="45">
        <v>3.0500000000000002E-3</v>
      </c>
      <c r="AY143" s="45">
        <v>3.0500000000000002E-3</v>
      </c>
      <c r="AZ143" s="45">
        <v>4.6100000000000004E-3</v>
      </c>
      <c r="BA143" s="45">
        <v>4.6100000000000004E-3</v>
      </c>
      <c r="BB143" s="45">
        <v>4.6100000000000004E-3</v>
      </c>
      <c r="BC143" s="45">
        <v>4.6100000000000004E-3</v>
      </c>
      <c r="BD143" s="45">
        <v>4.6100000000000004E-3</v>
      </c>
      <c r="BE143" s="45">
        <v>7.0600000000000003E-3</v>
      </c>
      <c r="BF143" s="45">
        <v>7.0600000000000003E-3</v>
      </c>
      <c r="BG143" s="45">
        <v>7.0600000000000003E-3</v>
      </c>
      <c r="BH143" s="45">
        <v>7.0600000000000003E-3</v>
      </c>
      <c r="BI143" s="45">
        <v>7.0600000000000003E-3</v>
      </c>
      <c r="BJ143" s="45">
        <v>1.034E-2</v>
      </c>
      <c r="BK143" s="45">
        <v>1.034E-2</v>
      </c>
      <c r="BL143" s="45">
        <v>1.034E-2</v>
      </c>
      <c r="BM143" s="45">
        <v>1.034E-2</v>
      </c>
      <c r="BN143" s="45">
        <v>1.034E-2</v>
      </c>
      <c r="BO143" s="45">
        <v>1.6619999999999999E-2</v>
      </c>
      <c r="BP143" s="45">
        <v>1.6619999999999999E-2</v>
      </c>
      <c r="BQ143" s="45">
        <v>1.6619999999999999E-2</v>
      </c>
      <c r="BR143" s="45">
        <v>1.6619999999999999E-2</v>
      </c>
      <c r="BS143" s="45">
        <v>1.6619999999999999E-2</v>
      </c>
      <c r="BT143" s="45">
        <v>2.835E-2</v>
      </c>
      <c r="BU143" s="45">
        <v>2.835E-2</v>
      </c>
      <c r="BV143" s="45">
        <v>2.835E-2</v>
      </c>
      <c r="BW143" s="45">
        <v>2.835E-2</v>
      </c>
      <c r="BX143" s="45">
        <v>2.835E-2</v>
      </c>
      <c r="BY143" s="45">
        <v>5.0770000000000003E-2</v>
      </c>
      <c r="BZ143" s="45">
        <v>5.0770000000000003E-2</v>
      </c>
      <c r="CA143" s="45">
        <v>5.0770000000000003E-2</v>
      </c>
      <c r="CB143" s="45">
        <v>5.0770000000000003E-2</v>
      </c>
      <c r="CC143" s="45">
        <v>5.0770000000000003E-2</v>
      </c>
      <c r="CD143" s="45">
        <v>9.3340000000000006E-2</v>
      </c>
      <c r="CE143" s="45">
        <v>9.3340000000000006E-2</v>
      </c>
      <c r="CF143" s="45">
        <v>9.3340000000000006E-2</v>
      </c>
      <c r="CG143" s="45">
        <v>9.3340000000000006E-2</v>
      </c>
      <c r="CH143" s="45">
        <v>9.3340000000000006E-2</v>
      </c>
      <c r="CI143" s="45">
        <v>0.16037000000000001</v>
      </c>
      <c r="CJ143" s="45">
        <v>0.16037000000000001</v>
      </c>
      <c r="CK143" s="45">
        <v>0.16037000000000001</v>
      </c>
      <c r="CL143" s="45">
        <v>0.16037000000000001</v>
      </c>
      <c r="CM143" s="45">
        <v>0.16037000000000001</v>
      </c>
      <c r="CN143" s="45">
        <v>0.25752999999999998</v>
      </c>
      <c r="CO143" s="45">
        <v>0.25752999999999998</v>
      </c>
      <c r="CP143" s="45">
        <v>0.25752999999999998</v>
      </c>
      <c r="CQ143" s="45">
        <v>0.25752999999999998</v>
      </c>
      <c r="CR143" s="45">
        <v>0.25752999999999998</v>
      </c>
      <c r="CS143" s="45">
        <v>0.38651999999999997</v>
      </c>
      <c r="CT143" s="45">
        <v>0.38651999999999997</v>
      </c>
      <c r="CU143" s="45">
        <v>0.38651999999999997</v>
      </c>
      <c r="CV143" s="45">
        <v>0.38651999999999997</v>
      </c>
      <c r="CW143" s="45">
        <v>0.38651999999999997</v>
      </c>
      <c r="CX143" s="45">
        <v>1</v>
      </c>
    </row>
    <row r="144" spans="1:102" ht="14.25" customHeight="1" x14ac:dyDescent="0.3">
      <c r="A144" s="45" t="s">
        <v>406</v>
      </c>
      <c r="B144" s="45">
        <v>9.8799999999999999E-3</v>
      </c>
      <c r="C144" s="45">
        <v>2.7999999999999998E-4</v>
      </c>
      <c r="D144" s="45">
        <v>2.7999999999999998E-4</v>
      </c>
      <c r="E144" s="45">
        <v>2.7999999999999998E-4</v>
      </c>
      <c r="F144" s="45">
        <v>2.7999999999999998E-4</v>
      </c>
      <c r="G144" s="45">
        <v>2.4000000000000001E-4</v>
      </c>
      <c r="H144" s="45">
        <v>2.4000000000000001E-4</v>
      </c>
      <c r="I144" s="45">
        <v>2.4000000000000001E-4</v>
      </c>
      <c r="J144" s="45">
        <v>2.4000000000000001E-4</v>
      </c>
      <c r="K144" s="45">
        <v>2.4000000000000001E-4</v>
      </c>
      <c r="L144" s="45">
        <v>2.3000000000000001E-4</v>
      </c>
      <c r="M144" s="45">
        <v>2.3000000000000001E-4</v>
      </c>
      <c r="N144" s="45">
        <v>2.3000000000000001E-4</v>
      </c>
      <c r="O144" s="45">
        <v>2.3000000000000001E-4</v>
      </c>
      <c r="P144" s="45">
        <v>2.3000000000000001E-4</v>
      </c>
      <c r="Q144" s="45">
        <v>5.9999999999999995E-4</v>
      </c>
      <c r="R144" s="45">
        <v>5.9999999999999995E-4</v>
      </c>
      <c r="S144" s="45">
        <v>5.9999999999999995E-4</v>
      </c>
      <c r="T144" s="45">
        <v>5.9999999999999995E-4</v>
      </c>
      <c r="U144" s="45">
        <v>5.9999999999999995E-4</v>
      </c>
      <c r="V144" s="45">
        <v>8.0000000000000004E-4</v>
      </c>
      <c r="W144" s="45">
        <v>8.0000000000000004E-4</v>
      </c>
      <c r="X144" s="45">
        <v>8.0000000000000004E-4</v>
      </c>
      <c r="Y144" s="45">
        <v>8.0000000000000004E-4</v>
      </c>
      <c r="Z144" s="45">
        <v>8.0000000000000004E-4</v>
      </c>
      <c r="AA144" s="45">
        <v>1.3600000000000001E-3</v>
      </c>
      <c r="AB144" s="45">
        <v>1.3600000000000001E-3</v>
      </c>
      <c r="AC144" s="45">
        <v>1.3600000000000001E-3</v>
      </c>
      <c r="AD144" s="45">
        <v>1.3600000000000001E-3</v>
      </c>
      <c r="AE144" s="45">
        <v>1.3600000000000001E-3</v>
      </c>
      <c r="AF144" s="45">
        <v>1.91E-3</v>
      </c>
      <c r="AG144" s="45">
        <v>1.91E-3</v>
      </c>
      <c r="AH144" s="45">
        <v>1.91E-3</v>
      </c>
      <c r="AI144" s="45">
        <v>1.91E-3</v>
      </c>
      <c r="AJ144" s="45">
        <v>1.91E-3</v>
      </c>
      <c r="AK144" s="45">
        <v>2.4499999999999999E-3</v>
      </c>
      <c r="AL144" s="45">
        <v>2.4499999999999999E-3</v>
      </c>
      <c r="AM144" s="45">
        <v>2.4499999999999999E-3</v>
      </c>
      <c r="AN144" s="45">
        <v>2.4499999999999999E-3</v>
      </c>
      <c r="AO144" s="45">
        <v>2.4499999999999999E-3</v>
      </c>
      <c r="AP144" s="45">
        <v>3.2699999999999999E-3</v>
      </c>
      <c r="AQ144" s="45">
        <v>3.2699999999999999E-3</v>
      </c>
      <c r="AR144" s="45">
        <v>3.2699999999999999E-3</v>
      </c>
      <c r="AS144" s="45">
        <v>3.2699999999999999E-3</v>
      </c>
      <c r="AT144" s="45">
        <v>3.2699999999999999E-3</v>
      </c>
      <c r="AU144" s="45">
        <v>4.47E-3</v>
      </c>
      <c r="AV144" s="45">
        <v>4.47E-3</v>
      </c>
      <c r="AW144" s="45">
        <v>4.47E-3</v>
      </c>
      <c r="AX144" s="45">
        <v>4.47E-3</v>
      </c>
      <c r="AY144" s="45">
        <v>4.47E-3</v>
      </c>
      <c r="AZ144" s="45">
        <v>6.43E-3</v>
      </c>
      <c r="BA144" s="45">
        <v>6.43E-3</v>
      </c>
      <c r="BB144" s="45">
        <v>6.43E-3</v>
      </c>
      <c r="BC144" s="45">
        <v>6.43E-3</v>
      </c>
      <c r="BD144" s="45">
        <v>6.43E-3</v>
      </c>
      <c r="BE144" s="45">
        <v>9.92E-3</v>
      </c>
      <c r="BF144" s="45">
        <v>9.92E-3</v>
      </c>
      <c r="BG144" s="45">
        <v>9.92E-3</v>
      </c>
      <c r="BH144" s="45">
        <v>9.92E-3</v>
      </c>
      <c r="BI144" s="45">
        <v>9.92E-3</v>
      </c>
      <c r="BJ144" s="45">
        <v>1.3339999999999999E-2</v>
      </c>
      <c r="BK144" s="45">
        <v>1.3339999999999999E-2</v>
      </c>
      <c r="BL144" s="45">
        <v>1.3339999999999999E-2</v>
      </c>
      <c r="BM144" s="45">
        <v>1.3339999999999999E-2</v>
      </c>
      <c r="BN144" s="45">
        <v>1.3339999999999999E-2</v>
      </c>
      <c r="BO144" s="45">
        <v>2.1080000000000002E-2</v>
      </c>
      <c r="BP144" s="45">
        <v>2.1080000000000002E-2</v>
      </c>
      <c r="BQ144" s="45">
        <v>2.1080000000000002E-2</v>
      </c>
      <c r="BR144" s="45">
        <v>2.1080000000000002E-2</v>
      </c>
      <c r="BS144" s="45">
        <v>2.1080000000000002E-2</v>
      </c>
      <c r="BT144" s="45">
        <v>3.2820000000000002E-2</v>
      </c>
      <c r="BU144" s="45">
        <v>3.2820000000000002E-2</v>
      </c>
      <c r="BV144" s="45">
        <v>3.2820000000000002E-2</v>
      </c>
      <c r="BW144" s="45">
        <v>3.2820000000000002E-2</v>
      </c>
      <c r="BX144" s="45">
        <v>3.2820000000000002E-2</v>
      </c>
      <c r="BY144" s="45">
        <v>5.969E-2</v>
      </c>
      <c r="BZ144" s="45">
        <v>5.969E-2</v>
      </c>
      <c r="CA144" s="45">
        <v>5.969E-2</v>
      </c>
      <c r="CB144" s="45">
        <v>5.969E-2</v>
      </c>
      <c r="CC144" s="45">
        <v>5.969E-2</v>
      </c>
      <c r="CD144" s="45">
        <v>0.10117</v>
      </c>
      <c r="CE144" s="45">
        <v>0.10117</v>
      </c>
      <c r="CF144" s="45">
        <v>0.10117</v>
      </c>
      <c r="CG144" s="45">
        <v>0.10117</v>
      </c>
      <c r="CH144" s="45">
        <v>0.10117</v>
      </c>
      <c r="CI144" s="45">
        <v>0.16391</v>
      </c>
      <c r="CJ144" s="45">
        <v>0.16391</v>
      </c>
      <c r="CK144" s="45">
        <v>0.16391</v>
      </c>
      <c r="CL144" s="45">
        <v>0.16391</v>
      </c>
      <c r="CM144" s="45">
        <v>0.16391</v>
      </c>
      <c r="CN144" s="45">
        <v>0.25385999999999997</v>
      </c>
      <c r="CO144" s="45">
        <v>0.25385999999999997</v>
      </c>
      <c r="CP144" s="45">
        <v>0.25385999999999997</v>
      </c>
      <c r="CQ144" s="45">
        <v>0.25385999999999997</v>
      </c>
      <c r="CR144" s="45">
        <v>0.25385999999999997</v>
      </c>
      <c r="CS144" s="45">
        <v>0.37585000000000002</v>
      </c>
      <c r="CT144" s="45">
        <v>0.37585000000000002</v>
      </c>
      <c r="CU144" s="45">
        <v>0.37585000000000002</v>
      </c>
      <c r="CV144" s="45">
        <v>0.37585000000000002</v>
      </c>
      <c r="CW144" s="45">
        <v>0.37585000000000002</v>
      </c>
      <c r="CX144" s="45">
        <v>1</v>
      </c>
    </row>
    <row r="145" spans="1:102" ht="14.25" customHeight="1" x14ac:dyDescent="0.3">
      <c r="A145" s="45" t="s">
        <v>408</v>
      </c>
      <c r="B145" s="45">
        <v>6.7970000000000003E-2</v>
      </c>
      <c r="C145" s="45">
        <v>9.9799999999999993E-3</v>
      </c>
      <c r="D145" s="45">
        <v>9.9799999999999993E-3</v>
      </c>
      <c r="E145" s="45">
        <v>9.9799999999999993E-3</v>
      </c>
      <c r="F145" s="45">
        <v>9.9799999999999993E-3</v>
      </c>
      <c r="G145" s="45">
        <v>2.16E-3</v>
      </c>
      <c r="H145" s="45">
        <v>2.16E-3</v>
      </c>
      <c r="I145" s="45">
        <v>2.16E-3</v>
      </c>
      <c r="J145" s="45">
        <v>2.16E-3</v>
      </c>
      <c r="K145" s="45">
        <v>2.16E-3</v>
      </c>
      <c r="L145" s="45">
        <v>1.5299999999999999E-3</v>
      </c>
      <c r="M145" s="45">
        <v>1.5299999999999999E-3</v>
      </c>
      <c r="N145" s="45">
        <v>1.5299999999999999E-3</v>
      </c>
      <c r="O145" s="45">
        <v>1.5299999999999999E-3</v>
      </c>
      <c r="P145" s="45">
        <v>1.5299999999999999E-3</v>
      </c>
      <c r="Q145" s="45">
        <v>1.9E-3</v>
      </c>
      <c r="R145" s="45">
        <v>1.9E-3</v>
      </c>
      <c r="S145" s="45">
        <v>1.9E-3</v>
      </c>
      <c r="T145" s="45">
        <v>1.9E-3</v>
      </c>
      <c r="U145" s="45">
        <v>1.9E-3</v>
      </c>
      <c r="V145" s="45">
        <v>2.7000000000000001E-3</v>
      </c>
      <c r="W145" s="45">
        <v>2.7000000000000001E-3</v>
      </c>
      <c r="X145" s="45">
        <v>2.7000000000000001E-3</v>
      </c>
      <c r="Y145" s="45">
        <v>2.7000000000000001E-3</v>
      </c>
      <c r="Z145" s="45">
        <v>2.7000000000000001E-3</v>
      </c>
      <c r="AA145" s="45">
        <v>3.4499999999999999E-3</v>
      </c>
      <c r="AB145" s="45">
        <v>3.4499999999999999E-3</v>
      </c>
      <c r="AC145" s="45">
        <v>3.4499999999999999E-3</v>
      </c>
      <c r="AD145" s="45">
        <v>3.4499999999999999E-3</v>
      </c>
      <c r="AE145" s="45">
        <v>3.4499999999999999E-3</v>
      </c>
      <c r="AF145" s="45">
        <v>4.4600000000000004E-3</v>
      </c>
      <c r="AG145" s="45">
        <v>4.4600000000000004E-3</v>
      </c>
      <c r="AH145" s="45">
        <v>4.4600000000000004E-3</v>
      </c>
      <c r="AI145" s="45">
        <v>4.4600000000000004E-3</v>
      </c>
      <c r="AJ145" s="45">
        <v>4.4600000000000004E-3</v>
      </c>
      <c r="AK145" s="45">
        <v>5.5100000000000001E-3</v>
      </c>
      <c r="AL145" s="45">
        <v>5.5100000000000001E-3</v>
      </c>
      <c r="AM145" s="45">
        <v>5.5100000000000001E-3</v>
      </c>
      <c r="AN145" s="45">
        <v>5.5100000000000001E-3</v>
      </c>
      <c r="AO145" s="45">
        <v>5.5100000000000001E-3</v>
      </c>
      <c r="AP145" s="45">
        <v>6.6499999999999997E-3</v>
      </c>
      <c r="AQ145" s="45">
        <v>6.6499999999999997E-3</v>
      </c>
      <c r="AR145" s="45">
        <v>6.6499999999999997E-3</v>
      </c>
      <c r="AS145" s="45">
        <v>6.6499999999999997E-3</v>
      </c>
      <c r="AT145" s="45">
        <v>6.6499999999999997E-3</v>
      </c>
      <c r="AU145" s="45">
        <v>8.1399999999999997E-3</v>
      </c>
      <c r="AV145" s="45">
        <v>8.1399999999999997E-3</v>
      </c>
      <c r="AW145" s="45">
        <v>8.1399999999999997E-3</v>
      </c>
      <c r="AX145" s="45">
        <v>8.1399999999999997E-3</v>
      </c>
      <c r="AY145" s="45">
        <v>8.1399999999999997E-3</v>
      </c>
      <c r="AZ145" s="45">
        <v>1.093E-2</v>
      </c>
      <c r="BA145" s="45">
        <v>1.093E-2</v>
      </c>
      <c r="BB145" s="45">
        <v>1.093E-2</v>
      </c>
      <c r="BC145" s="45">
        <v>1.093E-2</v>
      </c>
      <c r="BD145" s="45">
        <v>1.093E-2</v>
      </c>
      <c r="BE145" s="45">
        <v>1.593E-2</v>
      </c>
      <c r="BF145" s="45">
        <v>1.593E-2</v>
      </c>
      <c r="BG145" s="45">
        <v>1.593E-2</v>
      </c>
      <c r="BH145" s="45">
        <v>1.593E-2</v>
      </c>
      <c r="BI145" s="45">
        <v>1.593E-2</v>
      </c>
      <c r="BJ145" s="45">
        <v>2.2339999999999999E-2</v>
      </c>
      <c r="BK145" s="45">
        <v>2.2339999999999999E-2</v>
      </c>
      <c r="BL145" s="45">
        <v>2.2339999999999999E-2</v>
      </c>
      <c r="BM145" s="45">
        <v>2.2339999999999999E-2</v>
      </c>
      <c r="BN145" s="45">
        <v>2.2339999999999999E-2</v>
      </c>
      <c r="BO145" s="45">
        <v>3.5319999999999997E-2</v>
      </c>
      <c r="BP145" s="45">
        <v>3.5319999999999997E-2</v>
      </c>
      <c r="BQ145" s="45">
        <v>3.5319999999999997E-2</v>
      </c>
      <c r="BR145" s="45">
        <v>3.5319999999999997E-2</v>
      </c>
      <c r="BS145" s="45">
        <v>3.5319999999999997E-2</v>
      </c>
      <c r="BT145" s="45">
        <v>5.688E-2</v>
      </c>
      <c r="BU145" s="45">
        <v>5.688E-2</v>
      </c>
      <c r="BV145" s="45">
        <v>5.688E-2</v>
      </c>
      <c r="BW145" s="45">
        <v>5.688E-2</v>
      </c>
      <c r="BX145" s="45">
        <v>5.688E-2</v>
      </c>
      <c r="BY145" s="45">
        <v>9.0079999999999993E-2</v>
      </c>
      <c r="BZ145" s="45">
        <v>9.0079999999999993E-2</v>
      </c>
      <c r="CA145" s="45">
        <v>9.0079999999999993E-2</v>
      </c>
      <c r="CB145" s="45">
        <v>9.0079999999999993E-2</v>
      </c>
      <c r="CC145" s="45">
        <v>9.0079999999999993E-2</v>
      </c>
      <c r="CD145" s="45">
        <v>0.13919000000000001</v>
      </c>
      <c r="CE145" s="45">
        <v>0.13919000000000001</v>
      </c>
      <c r="CF145" s="45">
        <v>0.13919000000000001</v>
      </c>
      <c r="CG145" s="45">
        <v>0.13919000000000001</v>
      </c>
      <c r="CH145" s="45">
        <v>0.13919000000000001</v>
      </c>
      <c r="CI145" s="45">
        <v>0.20818999999999999</v>
      </c>
      <c r="CJ145" s="45">
        <v>0.20818999999999999</v>
      </c>
      <c r="CK145" s="45">
        <v>0.20818999999999999</v>
      </c>
      <c r="CL145" s="45">
        <v>0.20818999999999999</v>
      </c>
      <c r="CM145" s="45">
        <v>0.20818999999999999</v>
      </c>
      <c r="CN145" s="45">
        <v>0.30136000000000002</v>
      </c>
      <c r="CO145" s="45">
        <v>0.30136000000000002</v>
      </c>
      <c r="CP145" s="45">
        <v>0.30136000000000002</v>
      </c>
      <c r="CQ145" s="45">
        <v>0.30136000000000002</v>
      </c>
      <c r="CR145" s="45">
        <v>0.30136000000000002</v>
      </c>
      <c r="CS145" s="45">
        <v>0.42208000000000001</v>
      </c>
      <c r="CT145" s="45">
        <v>0.42208000000000001</v>
      </c>
      <c r="CU145" s="45">
        <v>0.42208000000000001</v>
      </c>
      <c r="CV145" s="45">
        <v>0.42208000000000001</v>
      </c>
      <c r="CW145" s="45">
        <v>0.42208000000000001</v>
      </c>
      <c r="CX145" s="45">
        <v>1</v>
      </c>
    </row>
    <row r="146" spans="1:102" ht="14.25" customHeight="1" x14ac:dyDescent="0.3">
      <c r="A146" s="45" t="s">
        <v>410</v>
      </c>
      <c r="B146" s="45">
        <v>1.6713667000000001E-2</v>
      </c>
      <c r="C146" s="45">
        <v>9.1033300000000004E-4</v>
      </c>
      <c r="D146" s="45">
        <v>9.1033300000000004E-4</v>
      </c>
      <c r="E146" s="45">
        <v>9.1033300000000004E-4</v>
      </c>
      <c r="F146" s="45">
        <v>9.1033300000000004E-4</v>
      </c>
      <c r="G146" s="45">
        <v>3.0566700000000003E-4</v>
      </c>
      <c r="H146" s="45">
        <v>3.0566700000000003E-4</v>
      </c>
      <c r="I146" s="45">
        <v>3.0566700000000003E-4</v>
      </c>
      <c r="J146" s="45">
        <v>3.0566700000000003E-4</v>
      </c>
      <c r="K146" s="45">
        <v>3.0566700000000003E-4</v>
      </c>
      <c r="L146" s="45">
        <v>3.2699999999999998E-4</v>
      </c>
      <c r="M146" s="45">
        <v>3.2699999999999998E-4</v>
      </c>
      <c r="N146" s="45">
        <v>3.2699999999999998E-4</v>
      </c>
      <c r="O146" s="45">
        <v>3.2699999999999998E-4</v>
      </c>
      <c r="P146" s="45">
        <v>3.2699999999999998E-4</v>
      </c>
      <c r="Q146" s="45">
        <v>5.5366699999999998E-4</v>
      </c>
      <c r="R146" s="45">
        <v>5.5366699999999998E-4</v>
      </c>
      <c r="S146" s="45">
        <v>5.5366699999999998E-4</v>
      </c>
      <c r="T146" s="45">
        <v>5.5366699999999998E-4</v>
      </c>
      <c r="U146" s="45">
        <v>5.5366699999999998E-4</v>
      </c>
      <c r="V146" s="45">
        <v>7.8866699999999995E-4</v>
      </c>
      <c r="W146" s="45">
        <v>7.8866699999999995E-4</v>
      </c>
      <c r="X146" s="45">
        <v>7.8866699999999995E-4</v>
      </c>
      <c r="Y146" s="45">
        <v>7.8866699999999995E-4</v>
      </c>
      <c r="Z146" s="45">
        <v>7.8866699999999995E-4</v>
      </c>
      <c r="AA146" s="45">
        <v>1.018333E-3</v>
      </c>
      <c r="AB146" s="45">
        <v>1.018333E-3</v>
      </c>
      <c r="AC146" s="45">
        <v>1.018333E-3</v>
      </c>
      <c r="AD146" s="45">
        <v>1.018333E-3</v>
      </c>
      <c r="AE146" s="45">
        <v>1.018333E-3</v>
      </c>
      <c r="AF146" s="45">
        <v>1.351E-3</v>
      </c>
      <c r="AG146" s="45">
        <v>1.351E-3</v>
      </c>
      <c r="AH146" s="45">
        <v>1.351E-3</v>
      </c>
      <c r="AI146" s="45">
        <v>1.351E-3</v>
      </c>
      <c r="AJ146" s="45">
        <v>1.351E-3</v>
      </c>
      <c r="AK146" s="45">
        <v>1.8489999999999999E-3</v>
      </c>
      <c r="AL146" s="45">
        <v>1.8489999999999999E-3</v>
      </c>
      <c r="AM146" s="45">
        <v>1.8489999999999999E-3</v>
      </c>
      <c r="AN146" s="45">
        <v>1.8489999999999999E-3</v>
      </c>
      <c r="AO146" s="45">
        <v>1.8489999999999999E-3</v>
      </c>
      <c r="AP146" s="45">
        <v>2.4580000000000001E-3</v>
      </c>
      <c r="AQ146" s="45">
        <v>2.4580000000000001E-3</v>
      </c>
      <c r="AR146" s="45">
        <v>2.4580000000000001E-3</v>
      </c>
      <c r="AS146" s="45">
        <v>2.4580000000000001E-3</v>
      </c>
      <c r="AT146" s="45">
        <v>2.4580000000000001E-3</v>
      </c>
      <c r="AU146" s="45">
        <v>3.637333E-3</v>
      </c>
      <c r="AV146" s="45">
        <v>3.637333E-3</v>
      </c>
      <c r="AW146" s="45">
        <v>3.637333E-3</v>
      </c>
      <c r="AX146" s="45">
        <v>3.637333E-3</v>
      </c>
      <c r="AY146" s="45">
        <v>3.637333E-3</v>
      </c>
      <c r="AZ146" s="45">
        <v>5.4383330000000001E-3</v>
      </c>
      <c r="BA146" s="45">
        <v>5.4383330000000001E-3</v>
      </c>
      <c r="BB146" s="45">
        <v>5.4383330000000001E-3</v>
      </c>
      <c r="BC146" s="45">
        <v>5.4383330000000001E-3</v>
      </c>
      <c r="BD146" s="45">
        <v>5.4383330000000001E-3</v>
      </c>
      <c r="BE146" s="45">
        <v>7.6373329999999996E-3</v>
      </c>
      <c r="BF146" s="45">
        <v>7.6373329999999996E-3</v>
      </c>
      <c r="BG146" s="45">
        <v>7.6373329999999996E-3</v>
      </c>
      <c r="BH146" s="45">
        <v>7.6373329999999996E-3</v>
      </c>
      <c r="BI146" s="45">
        <v>7.6373329999999996E-3</v>
      </c>
      <c r="BJ146" s="45">
        <v>1.1368333E-2</v>
      </c>
      <c r="BK146" s="45">
        <v>1.1368333E-2</v>
      </c>
      <c r="BL146" s="45">
        <v>1.1368333E-2</v>
      </c>
      <c r="BM146" s="45">
        <v>1.1368333E-2</v>
      </c>
      <c r="BN146" s="45">
        <v>1.1368333E-2</v>
      </c>
      <c r="BO146" s="45">
        <v>1.6976333E-2</v>
      </c>
      <c r="BP146" s="45">
        <v>1.6976333E-2</v>
      </c>
      <c r="BQ146" s="45">
        <v>1.6976333E-2</v>
      </c>
      <c r="BR146" s="45">
        <v>1.6976333E-2</v>
      </c>
      <c r="BS146" s="45">
        <v>1.6976333E-2</v>
      </c>
      <c r="BT146" s="45">
        <v>2.7087666999999999E-2</v>
      </c>
      <c r="BU146" s="45">
        <v>2.7087666999999999E-2</v>
      </c>
      <c r="BV146" s="45">
        <v>2.7087666999999999E-2</v>
      </c>
      <c r="BW146" s="45">
        <v>2.7087666999999999E-2</v>
      </c>
      <c r="BX146" s="45">
        <v>2.7087666999999999E-2</v>
      </c>
      <c r="BY146" s="45">
        <v>4.3817666999999998E-2</v>
      </c>
      <c r="BZ146" s="45">
        <v>4.3817666999999998E-2</v>
      </c>
      <c r="CA146" s="45">
        <v>4.3817666999999998E-2</v>
      </c>
      <c r="CB146" s="45">
        <v>4.3817666999999998E-2</v>
      </c>
      <c r="CC146" s="45">
        <v>4.3817666999999998E-2</v>
      </c>
      <c r="CD146" s="45">
        <v>7.3869000000000004E-2</v>
      </c>
      <c r="CE146" s="45">
        <v>7.3869000000000004E-2</v>
      </c>
      <c r="CF146" s="45">
        <v>7.3869000000000004E-2</v>
      </c>
      <c r="CG146" s="45">
        <v>7.3869000000000004E-2</v>
      </c>
      <c r="CH146" s="45">
        <v>7.3869000000000004E-2</v>
      </c>
      <c r="CI146" s="45">
        <v>0.122025333</v>
      </c>
      <c r="CJ146" s="45">
        <v>0.122025333</v>
      </c>
      <c r="CK146" s="45">
        <v>0.122025333</v>
      </c>
      <c r="CL146" s="45">
        <v>0.122025333</v>
      </c>
      <c r="CM146" s="45">
        <v>0.122025333</v>
      </c>
      <c r="CN146" s="45">
        <v>0.19647200000000001</v>
      </c>
      <c r="CO146" s="45">
        <v>0.19647200000000001</v>
      </c>
      <c r="CP146" s="45">
        <v>0.19647200000000001</v>
      </c>
      <c r="CQ146" s="45">
        <v>0.19647200000000001</v>
      </c>
      <c r="CR146" s="45">
        <v>0.19647200000000001</v>
      </c>
      <c r="CS146" s="45">
        <v>0.30780433299999999</v>
      </c>
      <c r="CT146" s="45">
        <v>0.30780433299999999</v>
      </c>
      <c r="CU146" s="45">
        <v>0.30780433299999999</v>
      </c>
      <c r="CV146" s="45">
        <v>0.30780433299999999</v>
      </c>
      <c r="CW146" s="45">
        <v>0.30780433299999999</v>
      </c>
      <c r="CX146" s="45">
        <v>1</v>
      </c>
    </row>
    <row r="147" spans="1:102" ht="14.25" customHeight="1" x14ac:dyDescent="0.3">
      <c r="A147" s="45" t="s">
        <v>412</v>
      </c>
      <c r="B147" s="45">
        <v>1.6713667000000001E-2</v>
      </c>
      <c r="C147" s="45">
        <v>9.1033300000000004E-4</v>
      </c>
      <c r="D147" s="45">
        <v>9.1033300000000004E-4</v>
      </c>
      <c r="E147" s="45">
        <v>9.1033300000000004E-4</v>
      </c>
      <c r="F147" s="45">
        <v>9.1033300000000004E-4</v>
      </c>
      <c r="G147" s="45">
        <v>3.0566700000000003E-4</v>
      </c>
      <c r="H147" s="45">
        <v>3.0566700000000003E-4</v>
      </c>
      <c r="I147" s="45">
        <v>3.0566700000000003E-4</v>
      </c>
      <c r="J147" s="45">
        <v>3.0566700000000003E-4</v>
      </c>
      <c r="K147" s="45">
        <v>3.0566700000000003E-4</v>
      </c>
      <c r="L147" s="45">
        <v>3.2699999999999998E-4</v>
      </c>
      <c r="M147" s="45">
        <v>3.2699999999999998E-4</v>
      </c>
      <c r="N147" s="45">
        <v>3.2699999999999998E-4</v>
      </c>
      <c r="O147" s="45">
        <v>3.2699999999999998E-4</v>
      </c>
      <c r="P147" s="45">
        <v>3.2699999999999998E-4</v>
      </c>
      <c r="Q147" s="45">
        <v>5.5366699999999998E-4</v>
      </c>
      <c r="R147" s="45">
        <v>5.5366699999999998E-4</v>
      </c>
      <c r="S147" s="45">
        <v>5.5366699999999998E-4</v>
      </c>
      <c r="T147" s="45">
        <v>5.5366699999999998E-4</v>
      </c>
      <c r="U147" s="45">
        <v>5.5366699999999998E-4</v>
      </c>
      <c r="V147" s="45">
        <v>7.8866699999999995E-4</v>
      </c>
      <c r="W147" s="45">
        <v>7.8866699999999995E-4</v>
      </c>
      <c r="X147" s="45">
        <v>7.8866699999999995E-4</v>
      </c>
      <c r="Y147" s="45">
        <v>7.8866699999999995E-4</v>
      </c>
      <c r="Z147" s="45">
        <v>7.8866699999999995E-4</v>
      </c>
      <c r="AA147" s="45">
        <v>1.018333E-3</v>
      </c>
      <c r="AB147" s="45">
        <v>1.018333E-3</v>
      </c>
      <c r="AC147" s="45">
        <v>1.018333E-3</v>
      </c>
      <c r="AD147" s="45">
        <v>1.018333E-3</v>
      </c>
      <c r="AE147" s="45">
        <v>1.018333E-3</v>
      </c>
      <c r="AF147" s="45">
        <v>1.351E-3</v>
      </c>
      <c r="AG147" s="45">
        <v>1.351E-3</v>
      </c>
      <c r="AH147" s="45">
        <v>1.351E-3</v>
      </c>
      <c r="AI147" s="45">
        <v>1.351E-3</v>
      </c>
      <c r="AJ147" s="45">
        <v>1.351E-3</v>
      </c>
      <c r="AK147" s="45">
        <v>1.8489999999999999E-3</v>
      </c>
      <c r="AL147" s="45">
        <v>1.8489999999999999E-3</v>
      </c>
      <c r="AM147" s="45">
        <v>1.8489999999999999E-3</v>
      </c>
      <c r="AN147" s="45">
        <v>1.8489999999999999E-3</v>
      </c>
      <c r="AO147" s="45">
        <v>1.8489999999999999E-3</v>
      </c>
      <c r="AP147" s="45">
        <v>2.4580000000000001E-3</v>
      </c>
      <c r="AQ147" s="45">
        <v>2.4580000000000001E-3</v>
      </c>
      <c r="AR147" s="45">
        <v>2.4580000000000001E-3</v>
      </c>
      <c r="AS147" s="45">
        <v>2.4580000000000001E-3</v>
      </c>
      <c r="AT147" s="45">
        <v>2.4580000000000001E-3</v>
      </c>
      <c r="AU147" s="45">
        <v>3.637333E-3</v>
      </c>
      <c r="AV147" s="45">
        <v>3.637333E-3</v>
      </c>
      <c r="AW147" s="45">
        <v>3.637333E-3</v>
      </c>
      <c r="AX147" s="45">
        <v>3.637333E-3</v>
      </c>
      <c r="AY147" s="45">
        <v>3.637333E-3</v>
      </c>
      <c r="AZ147" s="45">
        <v>5.4383330000000001E-3</v>
      </c>
      <c r="BA147" s="45">
        <v>5.4383330000000001E-3</v>
      </c>
      <c r="BB147" s="45">
        <v>5.4383330000000001E-3</v>
      </c>
      <c r="BC147" s="45">
        <v>5.4383330000000001E-3</v>
      </c>
      <c r="BD147" s="45">
        <v>5.4383330000000001E-3</v>
      </c>
      <c r="BE147" s="45">
        <v>7.6373329999999996E-3</v>
      </c>
      <c r="BF147" s="45">
        <v>7.6373329999999996E-3</v>
      </c>
      <c r="BG147" s="45">
        <v>7.6373329999999996E-3</v>
      </c>
      <c r="BH147" s="45">
        <v>7.6373329999999996E-3</v>
      </c>
      <c r="BI147" s="45">
        <v>7.6373329999999996E-3</v>
      </c>
      <c r="BJ147" s="45">
        <v>1.1368333E-2</v>
      </c>
      <c r="BK147" s="45">
        <v>1.1368333E-2</v>
      </c>
      <c r="BL147" s="45">
        <v>1.1368333E-2</v>
      </c>
      <c r="BM147" s="45">
        <v>1.1368333E-2</v>
      </c>
      <c r="BN147" s="45">
        <v>1.1368333E-2</v>
      </c>
      <c r="BO147" s="45">
        <v>1.6976333E-2</v>
      </c>
      <c r="BP147" s="45">
        <v>1.6976333E-2</v>
      </c>
      <c r="BQ147" s="45">
        <v>1.6976333E-2</v>
      </c>
      <c r="BR147" s="45">
        <v>1.6976333E-2</v>
      </c>
      <c r="BS147" s="45">
        <v>1.6976333E-2</v>
      </c>
      <c r="BT147" s="45">
        <v>2.7087666999999999E-2</v>
      </c>
      <c r="BU147" s="45">
        <v>2.7087666999999999E-2</v>
      </c>
      <c r="BV147" s="45">
        <v>2.7087666999999999E-2</v>
      </c>
      <c r="BW147" s="45">
        <v>2.7087666999999999E-2</v>
      </c>
      <c r="BX147" s="45">
        <v>2.7087666999999999E-2</v>
      </c>
      <c r="BY147" s="45">
        <v>4.3817666999999998E-2</v>
      </c>
      <c r="BZ147" s="45">
        <v>4.3817666999999998E-2</v>
      </c>
      <c r="CA147" s="45">
        <v>4.3817666999999998E-2</v>
      </c>
      <c r="CB147" s="45">
        <v>4.3817666999999998E-2</v>
      </c>
      <c r="CC147" s="45">
        <v>4.3817666999999998E-2</v>
      </c>
      <c r="CD147" s="45">
        <v>7.3869000000000004E-2</v>
      </c>
      <c r="CE147" s="45">
        <v>7.3869000000000004E-2</v>
      </c>
      <c r="CF147" s="45">
        <v>7.3869000000000004E-2</v>
      </c>
      <c r="CG147" s="45">
        <v>7.3869000000000004E-2</v>
      </c>
      <c r="CH147" s="45">
        <v>7.3869000000000004E-2</v>
      </c>
      <c r="CI147" s="45">
        <v>0.122025333</v>
      </c>
      <c r="CJ147" s="45">
        <v>0.122025333</v>
      </c>
      <c r="CK147" s="45">
        <v>0.122025333</v>
      </c>
      <c r="CL147" s="45">
        <v>0.122025333</v>
      </c>
      <c r="CM147" s="45">
        <v>0.122025333</v>
      </c>
      <c r="CN147" s="45">
        <v>0.19647200000000001</v>
      </c>
      <c r="CO147" s="45">
        <v>0.19647200000000001</v>
      </c>
      <c r="CP147" s="45">
        <v>0.19647200000000001</v>
      </c>
      <c r="CQ147" s="45">
        <v>0.19647200000000001</v>
      </c>
      <c r="CR147" s="45">
        <v>0.19647200000000001</v>
      </c>
      <c r="CS147" s="45">
        <v>0.30780433299999999</v>
      </c>
      <c r="CT147" s="45">
        <v>0.30780433299999999</v>
      </c>
      <c r="CU147" s="45">
        <v>0.30780433299999999</v>
      </c>
      <c r="CV147" s="45">
        <v>0.30780433299999999</v>
      </c>
      <c r="CW147" s="45">
        <v>0.30780433299999999</v>
      </c>
      <c r="CX147" s="45">
        <v>1</v>
      </c>
    </row>
    <row r="148" spans="1:102" ht="14.25" customHeight="1" x14ac:dyDescent="0.3">
      <c r="A148" s="45" t="s">
        <v>414</v>
      </c>
      <c r="B148" s="45">
        <v>1.0580000000000001E-2</v>
      </c>
      <c r="C148" s="45">
        <v>3.3E-4</v>
      </c>
      <c r="D148" s="45">
        <v>3.3E-4</v>
      </c>
      <c r="E148" s="45">
        <v>3.3E-4</v>
      </c>
      <c r="F148" s="45">
        <v>3.3E-4</v>
      </c>
      <c r="G148" s="45">
        <v>1.9000000000000001E-4</v>
      </c>
      <c r="H148" s="45">
        <v>1.9000000000000001E-4</v>
      </c>
      <c r="I148" s="45">
        <v>1.9000000000000001E-4</v>
      </c>
      <c r="J148" s="45">
        <v>1.9000000000000001E-4</v>
      </c>
      <c r="K148" s="45">
        <v>1.9000000000000001E-4</v>
      </c>
      <c r="L148" s="45">
        <v>5.1999999999999995E-4</v>
      </c>
      <c r="M148" s="45">
        <v>5.1999999999999995E-4</v>
      </c>
      <c r="N148" s="45">
        <v>5.1999999999999995E-4</v>
      </c>
      <c r="O148" s="45">
        <v>5.1999999999999995E-4</v>
      </c>
      <c r="P148" s="45">
        <v>5.1999999999999995E-4</v>
      </c>
      <c r="Q148" s="45">
        <v>2.4000000000000001E-4</v>
      </c>
      <c r="R148" s="45">
        <v>2.4000000000000001E-4</v>
      </c>
      <c r="S148" s="45">
        <v>2.4000000000000001E-4</v>
      </c>
      <c r="T148" s="45">
        <v>2.4000000000000001E-4</v>
      </c>
      <c r="U148" s="45">
        <v>2.4000000000000001E-4</v>
      </c>
      <c r="V148" s="45">
        <v>5.5999999999999995E-4</v>
      </c>
      <c r="W148" s="45">
        <v>5.5999999999999995E-4</v>
      </c>
      <c r="X148" s="45">
        <v>5.5999999999999995E-4</v>
      </c>
      <c r="Y148" s="45">
        <v>5.5999999999999995E-4</v>
      </c>
      <c r="Z148" s="45">
        <v>5.5999999999999995E-4</v>
      </c>
      <c r="AA148" s="45">
        <v>5.9000000000000003E-4</v>
      </c>
      <c r="AB148" s="45">
        <v>5.9000000000000003E-4</v>
      </c>
      <c r="AC148" s="45">
        <v>5.9000000000000003E-4</v>
      </c>
      <c r="AD148" s="45">
        <v>5.9000000000000003E-4</v>
      </c>
      <c r="AE148" s="45">
        <v>5.9000000000000003E-4</v>
      </c>
      <c r="AF148" s="45">
        <v>1.3500000000000001E-3</v>
      </c>
      <c r="AG148" s="45">
        <v>1.3500000000000001E-3</v>
      </c>
      <c r="AH148" s="45">
        <v>1.3500000000000001E-3</v>
      </c>
      <c r="AI148" s="45">
        <v>1.3500000000000001E-3</v>
      </c>
      <c r="AJ148" s="45">
        <v>1.3500000000000001E-3</v>
      </c>
      <c r="AK148" s="45">
        <v>1.8E-3</v>
      </c>
      <c r="AL148" s="45">
        <v>1.8E-3</v>
      </c>
      <c r="AM148" s="45">
        <v>1.8E-3</v>
      </c>
      <c r="AN148" s="45">
        <v>1.8E-3</v>
      </c>
      <c r="AO148" s="45">
        <v>1.8E-3</v>
      </c>
      <c r="AP148" s="45">
        <v>2.4099999999999998E-3</v>
      </c>
      <c r="AQ148" s="45">
        <v>2.4099999999999998E-3</v>
      </c>
      <c r="AR148" s="45">
        <v>2.4099999999999998E-3</v>
      </c>
      <c r="AS148" s="45">
        <v>2.4099999999999998E-3</v>
      </c>
      <c r="AT148" s="45">
        <v>2.4099999999999998E-3</v>
      </c>
      <c r="AU148" s="45">
        <v>3.79E-3</v>
      </c>
      <c r="AV148" s="45">
        <v>3.79E-3</v>
      </c>
      <c r="AW148" s="45">
        <v>3.79E-3</v>
      </c>
      <c r="AX148" s="45">
        <v>3.79E-3</v>
      </c>
      <c r="AY148" s="45">
        <v>3.79E-3</v>
      </c>
      <c r="AZ148" s="45">
        <v>4.9699999999999996E-3</v>
      </c>
      <c r="BA148" s="45">
        <v>4.9699999999999996E-3</v>
      </c>
      <c r="BB148" s="45">
        <v>4.9699999999999996E-3</v>
      </c>
      <c r="BC148" s="45">
        <v>4.9699999999999996E-3</v>
      </c>
      <c r="BD148" s="45">
        <v>4.9699999999999996E-3</v>
      </c>
      <c r="BE148" s="45">
        <v>7.6800000000000002E-3</v>
      </c>
      <c r="BF148" s="45">
        <v>7.6800000000000002E-3</v>
      </c>
      <c r="BG148" s="45">
        <v>7.6800000000000002E-3</v>
      </c>
      <c r="BH148" s="45">
        <v>7.6800000000000002E-3</v>
      </c>
      <c r="BI148" s="45">
        <v>7.6800000000000002E-3</v>
      </c>
      <c r="BJ148" s="45">
        <v>1.325E-2</v>
      </c>
      <c r="BK148" s="45">
        <v>1.325E-2</v>
      </c>
      <c r="BL148" s="45">
        <v>1.325E-2</v>
      </c>
      <c r="BM148" s="45">
        <v>1.325E-2</v>
      </c>
      <c r="BN148" s="45">
        <v>1.325E-2</v>
      </c>
      <c r="BO148" s="45">
        <v>1.6650000000000002E-2</v>
      </c>
      <c r="BP148" s="45">
        <v>1.6650000000000002E-2</v>
      </c>
      <c r="BQ148" s="45">
        <v>1.6650000000000002E-2</v>
      </c>
      <c r="BR148" s="45">
        <v>1.6650000000000002E-2</v>
      </c>
      <c r="BS148" s="45">
        <v>1.6650000000000002E-2</v>
      </c>
      <c r="BT148" s="45">
        <v>2.954E-2</v>
      </c>
      <c r="BU148" s="45">
        <v>2.954E-2</v>
      </c>
      <c r="BV148" s="45">
        <v>2.954E-2</v>
      </c>
      <c r="BW148" s="45">
        <v>2.954E-2</v>
      </c>
      <c r="BX148" s="45">
        <v>2.954E-2</v>
      </c>
      <c r="BY148" s="45">
        <v>5.2560000000000003E-2</v>
      </c>
      <c r="BZ148" s="45">
        <v>5.2560000000000003E-2</v>
      </c>
      <c r="CA148" s="45">
        <v>5.2560000000000003E-2</v>
      </c>
      <c r="CB148" s="45">
        <v>5.2560000000000003E-2</v>
      </c>
      <c r="CC148" s="45">
        <v>5.2560000000000003E-2</v>
      </c>
      <c r="CD148" s="45">
        <v>9.5750000000000002E-2</v>
      </c>
      <c r="CE148" s="45">
        <v>9.5750000000000002E-2</v>
      </c>
      <c r="CF148" s="45">
        <v>9.5750000000000002E-2</v>
      </c>
      <c r="CG148" s="45">
        <v>9.5750000000000002E-2</v>
      </c>
      <c r="CH148" s="45">
        <v>9.5750000000000002E-2</v>
      </c>
      <c r="CI148" s="45">
        <v>0.16327</v>
      </c>
      <c r="CJ148" s="45">
        <v>0.16327</v>
      </c>
      <c r="CK148" s="45">
        <v>0.16327</v>
      </c>
      <c r="CL148" s="45">
        <v>0.16327</v>
      </c>
      <c r="CM148" s="45">
        <v>0.16327</v>
      </c>
      <c r="CN148" s="45">
        <v>0.26058999999999999</v>
      </c>
      <c r="CO148" s="45">
        <v>0.26058999999999999</v>
      </c>
      <c r="CP148" s="45">
        <v>0.26058999999999999</v>
      </c>
      <c r="CQ148" s="45">
        <v>0.26058999999999999</v>
      </c>
      <c r="CR148" s="45">
        <v>0.26058999999999999</v>
      </c>
      <c r="CS148" s="45">
        <v>0.38930999999999999</v>
      </c>
      <c r="CT148" s="45">
        <v>0.38930999999999999</v>
      </c>
      <c r="CU148" s="45">
        <v>0.38930999999999999</v>
      </c>
      <c r="CV148" s="45">
        <v>0.38930999999999999</v>
      </c>
      <c r="CW148" s="45">
        <v>0.38930999999999999</v>
      </c>
      <c r="CX148" s="45">
        <v>1</v>
      </c>
    </row>
    <row r="149" spans="1:102" ht="14.25" customHeight="1" x14ac:dyDescent="0.3">
      <c r="A149" s="45" t="s">
        <v>416</v>
      </c>
      <c r="B149" s="45">
        <v>8.0000000000000002E-3</v>
      </c>
      <c r="C149" s="45">
        <v>1.5100000000000001E-3</v>
      </c>
      <c r="D149" s="45">
        <v>1.5100000000000001E-3</v>
      </c>
      <c r="E149" s="45">
        <v>1.5100000000000001E-3</v>
      </c>
      <c r="F149" s="45">
        <v>1.5100000000000001E-3</v>
      </c>
      <c r="G149" s="45">
        <v>3.8999999999999999E-4</v>
      </c>
      <c r="H149" s="45">
        <v>3.8999999999999999E-4</v>
      </c>
      <c r="I149" s="45">
        <v>3.8999999999999999E-4</v>
      </c>
      <c r="J149" s="45">
        <v>3.8999999999999999E-4</v>
      </c>
      <c r="K149" s="45">
        <v>3.8999999999999999E-4</v>
      </c>
      <c r="L149" s="45">
        <v>3.8999999999999999E-4</v>
      </c>
      <c r="M149" s="45">
        <v>3.8999999999999999E-4</v>
      </c>
      <c r="N149" s="45">
        <v>3.8999999999999999E-4</v>
      </c>
      <c r="O149" s="45">
        <v>3.8999999999999999E-4</v>
      </c>
      <c r="P149" s="45">
        <v>3.8999999999999999E-4</v>
      </c>
      <c r="Q149" s="45">
        <v>7.7999999999999999E-4</v>
      </c>
      <c r="R149" s="45">
        <v>7.7999999999999999E-4</v>
      </c>
      <c r="S149" s="45">
        <v>7.7999999999999999E-4</v>
      </c>
      <c r="T149" s="45">
        <v>7.7999999999999999E-4</v>
      </c>
      <c r="U149" s="45">
        <v>7.7999999999999999E-4</v>
      </c>
      <c r="V149" s="45">
        <v>1E-3</v>
      </c>
      <c r="W149" s="45">
        <v>1E-3</v>
      </c>
      <c r="X149" s="45">
        <v>1E-3</v>
      </c>
      <c r="Y149" s="45">
        <v>1E-3</v>
      </c>
      <c r="Z149" s="45">
        <v>1E-3</v>
      </c>
      <c r="AA149" s="45">
        <v>1.16E-3</v>
      </c>
      <c r="AB149" s="45">
        <v>1.16E-3</v>
      </c>
      <c r="AC149" s="45">
        <v>1.16E-3</v>
      </c>
      <c r="AD149" s="45">
        <v>1.16E-3</v>
      </c>
      <c r="AE149" s="45">
        <v>1.16E-3</v>
      </c>
      <c r="AF149" s="45">
        <v>1.57E-3</v>
      </c>
      <c r="AG149" s="45">
        <v>1.57E-3</v>
      </c>
      <c r="AH149" s="45">
        <v>1.57E-3</v>
      </c>
      <c r="AI149" s="45">
        <v>1.57E-3</v>
      </c>
      <c r="AJ149" s="45">
        <v>1.57E-3</v>
      </c>
      <c r="AK149" s="45">
        <v>2.3500000000000001E-3</v>
      </c>
      <c r="AL149" s="45">
        <v>2.3500000000000001E-3</v>
      </c>
      <c r="AM149" s="45">
        <v>2.3500000000000001E-3</v>
      </c>
      <c r="AN149" s="45">
        <v>2.3500000000000001E-3</v>
      </c>
      <c r="AO149" s="45">
        <v>2.3500000000000001E-3</v>
      </c>
      <c r="AP149" s="45">
        <v>3.6700000000000001E-3</v>
      </c>
      <c r="AQ149" s="45">
        <v>3.6700000000000001E-3</v>
      </c>
      <c r="AR149" s="45">
        <v>3.6700000000000001E-3</v>
      </c>
      <c r="AS149" s="45">
        <v>3.6700000000000001E-3</v>
      </c>
      <c r="AT149" s="45">
        <v>3.6700000000000001E-3</v>
      </c>
      <c r="AU149" s="45">
        <v>5.5999999999999999E-3</v>
      </c>
      <c r="AV149" s="45">
        <v>5.5999999999999999E-3</v>
      </c>
      <c r="AW149" s="45">
        <v>5.5999999999999999E-3</v>
      </c>
      <c r="AX149" s="45">
        <v>5.5999999999999999E-3</v>
      </c>
      <c r="AY149" s="45">
        <v>5.5999999999999999E-3</v>
      </c>
      <c r="AZ149" s="45">
        <v>8.3700000000000007E-3</v>
      </c>
      <c r="BA149" s="45">
        <v>8.3700000000000007E-3</v>
      </c>
      <c r="BB149" s="45">
        <v>8.3700000000000007E-3</v>
      </c>
      <c r="BC149" s="45">
        <v>8.3700000000000007E-3</v>
      </c>
      <c r="BD149" s="45">
        <v>8.3700000000000007E-3</v>
      </c>
      <c r="BE149" s="45">
        <v>1.1979999999999999E-2</v>
      </c>
      <c r="BF149" s="45">
        <v>1.1979999999999999E-2</v>
      </c>
      <c r="BG149" s="45">
        <v>1.1979999999999999E-2</v>
      </c>
      <c r="BH149" s="45">
        <v>1.1979999999999999E-2</v>
      </c>
      <c r="BI149" s="45">
        <v>1.1979999999999999E-2</v>
      </c>
      <c r="BJ149" s="45">
        <v>1.8069999999999999E-2</v>
      </c>
      <c r="BK149" s="45">
        <v>1.8069999999999999E-2</v>
      </c>
      <c r="BL149" s="45">
        <v>1.8069999999999999E-2</v>
      </c>
      <c r="BM149" s="45">
        <v>1.8069999999999999E-2</v>
      </c>
      <c r="BN149" s="45">
        <v>1.8069999999999999E-2</v>
      </c>
      <c r="BO149" s="45">
        <v>2.6530000000000001E-2</v>
      </c>
      <c r="BP149" s="45">
        <v>2.6530000000000001E-2</v>
      </c>
      <c r="BQ149" s="45">
        <v>2.6530000000000001E-2</v>
      </c>
      <c r="BR149" s="45">
        <v>2.6530000000000001E-2</v>
      </c>
      <c r="BS149" s="45">
        <v>2.6530000000000001E-2</v>
      </c>
      <c r="BT149" s="45">
        <v>4.1610000000000001E-2</v>
      </c>
      <c r="BU149" s="45">
        <v>4.1610000000000001E-2</v>
      </c>
      <c r="BV149" s="45">
        <v>4.1610000000000001E-2</v>
      </c>
      <c r="BW149" s="45">
        <v>4.1610000000000001E-2</v>
      </c>
      <c r="BX149" s="45">
        <v>4.1610000000000001E-2</v>
      </c>
      <c r="BY149" s="45">
        <v>6.5839999999999996E-2</v>
      </c>
      <c r="BZ149" s="45">
        <v>6.5839999999999996E-2</v>
      </c>
      <c r="CA149" s="45">
        <v>6.5839999999999996E-2</v>
      </c>
      <c r="CB149" s="45">
        <v>6.5839999999999996E-2</v>
      </c>
      <c r="CC149" s="45">
        <v>6.5839999999999996E-2</v>
      </c>
      <c r="CD149" s="45">
        <v>0.10934000000000001</v>
      </c>
      <c r="CE149" s="45">
        <v>0.10934000000000001</v>
      </c>
      <c r="CF149" s="45">
        <v>0.10934000000000001</v>
      </c>
      <c r="CG149" s="45">
        <v>0.10934000000000001</v>
      </c>
      <c r="CH149" s="45">
        <v>0.10934000000000001</v>
      </c>
      <c r="CI149" s="45">
        <v>0.17396</v>
      </c>
      <c r="CJ149" s="45">
        <v>0.17396</v>
      </c>
      <c r="CK149" s="45">
        <v>0.17396</v>
      </c>
      <c r="CL149" s="45">
        <v>0.17396</v>
      </c>
      <c r="CM149" s="45">
        <v>0.17396</v>
      </c>
      <c r="CN149" s="45">
        <v>0.26515</v>
      </c>
      <c r="CO149" s="45">
        <v>0.26515</v>
      </c>
      <c r="CP149" s="45">
        <v>0.26515</v>
      </c>
      <c r="CQ149" s="45">
        <v>0.26515</v>
      </c>
      <c r="CR149" s="45">
        <v>0.26515</v>
      </c>
      <c r="CS149" s="45">
        <v>0.38717000000000001</v>
      </c>
      <c r="CT149" s="45">
        <v>0.38717000000000001</v>
      </c>
      <c r="CU149" s="45">
        <v>0.38717000000000001</v>
      </c>
      <c r="CV149" s="45">
        <v>0.38717000000000001</v>
      </c>
      <c r="CW149" s="45">
        <v>0.38717000000000001</v>
      </c>
      <c r="CX149" s="45">
        <v>1</v>
      </c>
    </row>
    <row r="150" spans="1:102" ht="14.25" customHeight="1" x14ac:dyDescent="0.3">
      <c r="A150" s="45" t="s">
        <v>418</v>
      </c>
      <c r="B150" s="45">
        <v>3.8000000000000002E-4</v>
      </c>
      <c r="C150" s="45">
        <v>0</v>
      </c>
      <c r="D150" s="45">
        <v>0</v>
      </c>
      <c r="E150" s="45">
        <v>0</v>
      </c>
      <c r="F150" s="45">
        <v>0</v>
      </c>
      <c r="G150" s="45">
        <v>0</v>
      </c>
      <c r="H150" s="45">
        <v>0</v>
      </c>
      <c r="I150" s="45">
        <v>0</v>
      </c>
      <c r="J150" s="45">
        <v>0</v>
      </c>
      <c r="K150" s="45">
        <v>0</v>
      </c>
      <c r="L150" s="45">
        <v>2.4000000000000001E-4</v>
      </c>
      <c r="M150" s="45">
        <v>2.4000000000000001E-4</v>
      </c>
      <c r="N150" s="45">
        <v>2.4000000000000001E-4</v>
      </c>
      <c r="O150" s="45">
        <v>2.4000000000000001E-4</v>
      </c>
      <c r="P150" s="45">
        <v>2.4000000000000001E-4</v>
      </c>
      <c r="Q150" s="45">
        <v>1.0000000000000001E-5</v>
      </c>
      <c r="R150" s="45">
        <v>1.0000000000000001E-5</v>
      </c>
      <c r="S150" s="45">
        <v>1.0000000000000001E-5</v>
      </c>
      <c r="T150" s="45">
        <v>1.0000000000000001E-5</v>
      </c>
      <c r="U150" s="45">
        <v>1.0000000000000001E-5</v>
      </c>
      <c r="V150" s="45">
        <v>2.5999999999999998E-4</v>
      </c>
      <c r="W150" s="45">
        <v>2.5999999999999998E-4</v>
      </c>
      <c r="X150" s="45">
        <v>2.5999999999999998E-4</v>
      </c>
      <c r="Y150" s="45">
        <v>2.5999999999999998E-4</v>
      </c>
      <c r="Z150" s="45">
        <v>2.5999999999999998E-4</v>
      </c>
      <c r="AA150" s="45">
        <v>1E-4</v>
      </c>
      <c r="AB150" s="45">
        <v>1E-4</v>
      </c>
      <c r="AC150" s="45">
        <v>1E-4</v>
      </c>
      <c r="AD150" s="45">
        <v>1E-4</v>
      </c>
      <c r="AE150" s="45">
        <v>1E-4</v>
      </c>
      <c r="AF150" s="45">
        <v>2.4000000000000001E-4</v>
      </c>
      <c r="AG150" s="45">
        <v>2.4000000000000001E-4</v>
      </c>
      <c r="AH150" s="45">
        <v>2.4000000000000001E-4</v>
      </c>
      <c r="AI150" s="45">
        <v>2.4000000000000001E-4</v>
      </c>
      <c r="AJ150" s="45">
        <v>2.4000000000000001E-4</v>
      </c>
      <c r="AK150" s="45">
        <v>8.0000000000000007E-5</v>
      </c>
      <c r="AL150" s="45">
        <v>8.0000000000000007E-5</v>
      </c>
      <c r="AM150" s="45">
        <v>8.0000000000000007E-5</v>
      </c>
      <c r="AN150" s="45">
        <v>8.0000000000000007E-5</v>
      </c>
      <c r="AO150" s="45">
        <v>8.0000000000000007E-5</v>
      </c>
      <c r="AP150" s="45">
        <v>1.2700000000000001E-3</v>
      </c>
      <c r="AQ150" s="45">
        <v>1.2700000000000001E-3</v>
      </c>
      <c r="AR150" s="45">
        <v>1.2700000000000001E-3</v>
      </c>
      <c r="AS150" s="45">
        <v>1.2700000000000001E-3</v>
      </c>
      <c r="AT150" s="45">
        <v>1.2700000000000001E-3</v>
      </c>
      <c r="AU150" s="45">
        <v>1.17E-3</v>
      </c>
      <c r="AV150" s="45">
        <v>1.17E-3</v>
      </c>
      <c r="AW150" s="45">
        <v>1.17E-3</v>
      </c>
      <c r="AX150" s="45">
        <v>1.17E-3</v>
      </c>
      <c r="AY150" s="45">
        <v>1.17E-3</v>
      </c>
      <c r="AZ150" s="45">
        <v>3.4299999999999999E-3</v>
      </c>
      <c r="BA150" s="45">
        <v>3.4299999999999999E-3</v>
      </c>
      <c r="BB150" s="45">
        <v>3.4299999999999999E-3</v>
      </c>
      <c r="BC150" s="45">
        <v>3.4299999999999999E-3</v>
      </c>
      <c r="BD150" s="45">
        <v>3.4299999999999999E-3</v>
      </c>
      <c r="BE150" s="45">
        <v>3.3500000000000001E-3</v>
      </c>
      <c r="BF150" s="45">
        <v>3.3500000000000001E-3</v>
      </c>
      <c r="BG150" s="45">
        <v>3.3500000000000001E-3</v>
      </c>
      <c r="BH150" s="45">
        <v>3.3500000000000001E-3</v>
      </c>
      <c r="BI150" s="45">
        <v>3.3500000000000001E-3</v>
      </c>
      <c r="BJ150" s="45">
        <v>4.1900000000000001E-3</v>
      </c>
      <c r="BK150" s="45">
        <v>4.1900000000000001E-3</v>
      </c>
      <c r="BL150" s="45">
        <v>4.1900000000000001E-3</v>
      </c>
      <c r="BM150" s="45">
        <v>4.1900000000000001E-3</v>
      </c>
      <c r="BN150" s="45">
        <v>4.1900000000000001E-3</v>
      </c>
      <c r="BO150" s="45">
        <v>6.4599999999999996E-3</v>
      </c>
      <c r="BP150" s="45">
        <v>6.4599999999999996E-3</v>
      </c>
      <c r="BQ150" s="45">
        <v>6.4599999999999996E-3</v>
      </c>
      <c r="BR150" s="45">
        <v>6.4599999999999996E-3</v>
      </c>
      <c r="BS150" s="45">
        <v>6.4599999999999996E-3</v>
      </c>
      <c r="BT150" s="45">
        <v>1.11E-2</v>
      </c>
      <c r="BU150" s="45">
        <v>1.11E-2</v>
      </c>
      <c r="BV150" s="45">
        <v>1.11E-2</v>
      </c>
      <c r="BW150" s="45">
        <v>1.11E-2</v>
      </c>
      <c r="BX150" s="45">
        <v>1.11E-2</v>
      </c>
      <c r="BY150" s="45">
        <v>1.4999999999999999E-2</v>
      </c>
      <c r="BZ150" s="45">
        <v>1.4999999999999999E-2</v>
      </c>
      <c r="CA150" s="45">
        <v>1.4999999999999999E-2</v>
      </c>
      <c r="CB150" s="45">
        <v>1.4999999999999999E-2</v>
      </c>
      <c r="CC150" s="45">
        <v>1.4999999999999999E-2</v>
      </c>
      <c r="CD150" s="45">
        <v>4.3430000000000003E-2</v>
      </c>
      <c r="CE150" s="45">
        <v>4.3430000000000003E-2</v>
      </c>
      <c r="CF150" s="45">
        <v>4.3430000000000003E-2</v>
      </c>
      <c r="CG150" s="45">
        <v>4.3430000000000003E-2</v>
      </c>
      <c r="CH150" s="45">
        <v>4.3430000000000003E-2</v>
      </c>
      <c r="CI150" s="45">
        <v>0.10595</v>
      </c>
      <c r="CJ150" s="45">
        <v>0.10595</v>
      </c>
      <c r="CK150" s="45">
        <v>0.10595</v>
      </c>
      <c r="CL150" s="45">
        <v>0.10595</v>
      </c>
      <c r="CM150" s="45">
        <v>0.10595</v>
      </c>
      <c r="CN150" s="45">
        <v>0.21772</v>
      </c>
      <c r="CO150" s="45">
        <v>0.21772</v>
      </c>
      <c r="CP150" s="45">
        <v>0.21772</v>
      </c>
      <c r="CQ150" s="45">
        <v>0.21772</v>
      </c>
      <c r="CR150" s="45">
        <v>0.21772</v>
      </c>
      <c r="CS150" s="45">
        <v>0.37686999999999998</v>
      </c>
      <c r="CT150" s="45">
        <v>0.37686999999999998</v>
      </c>
      <c r="CU150" s="45">
        <v>0.37686999999999998</v>
      </c>
      <c r="CV150" s="45">
        <v>0.37686999999999998</v>
      </c>
      <c r="CW150" s="45">
        <v>0.37686999999999998</v>
      </c>
      <c r="CX150" s="45">
        <v>1</v>
      </c>
    </row>
    <row r="151" spans="1:102" ht="14.25" customHeight="1" x14ac:dyDescent="0.3">
      <c r="A151" s="45" t="s">
        <v>420</v>
      </c>
      <c r="B151" s="45">
        <v>5.0500000000000003E-2</v>
      </c>
      <c r="C151" s="45">
        <v>7.0000000000000001E-3</v>
      </c>
      <c r="D151" s="45">
        <v>7.0000000000000001E-3</v>
      </c>
      <c r="E151" s="45">
        <v>7.0000000000000001E-3</v>
      </c>
      <c r="F151" s="45">
        <v>7.0000000000000001E-3</v>
      </c>
      <c r="G151" s="45">
        <v>8.0999999999999996E-4</v>
      </c>
      <c r="H151" s="45">
        <v>8.0999999999999996E-4</v>
      </c>
      <c r="I151" s="45">
        <v>8.0999999999999996E-4</v>
      </c>
      <c r="J151" s="45">
        <v>8.0999999999999996E-4</v>
      </c>
      <c r="K151" s="45">
        <v>8.0999999999999996E-4</v>
      </c>
      <c r="L151" s="45">
        <v>3.3E-4</v>
      </c>
      <c r="M151" s="45">
        <v>3.3E-4</v>
      </c>
      <c r="N151" s="45">
        <v>3.3E-4</v>
      </c>
      <c r="O151" s="45">
        <v>3.3E-4</v>
      </c>
      <c r="P151" s="45">
        <v>3.3E-4</v>
      </c>
      <c r="Q151" s="45">
        <v>1.9000000000000001E-4</v>
      </c>
      <c r="R151" s="45">
        <v>1.9000000000000001E-4</v>
      </c>
      <c r="S151" s="45">
        <v>1.9000000000000001E-4</v>
      </c>
      <c r="T151" s="45">
        <v>1.9000000000000001E-4</v>
      </c>
      <c r="U151" s="45">
        <v>1.9000000000000001E-4</v>
      </c>
      <c r="V151" s="45">
        <v>4.6999999999999999E-4</v>
      </c>
      <c r="W151" s="45">
        <v>4.6999999999999999E-4</v>
      </c>
      <c r="X151" s="45">
        <v>4.6999999999999999E-4</v>
      </c>
      <c r="Y151" s="45">
        <v>4.6999999999999999E-4</v>
      </c>
      <c r="Z151" s="45">
        <v>4.6999999999999999E-4</v>
      </c>
      <c r="AA151" s="45">
        <v>7.6999999999999996E-4</v>
      </c>
      <c r="AB151" s="45">
        <v>7.6999999999999996E-4</v>
      </c>
      <c r="AC151" s="45">
        <v>7.6999999999999996E-4</v>
      </c>
      <c r="AD151" s="45">
        <v>7.6999999999999996E-4</v>
      </c>
      <c r="AE151" s="45">
        <v>7.6999999999999996E-4</v>
      </c>
      <c r="AF151" s="45">
        <v>1.01E-3</v>
      </c>
      <c r="AG151" s="45">
        <v>1.01E-3</v>
      </c>
      <c r="AH151" s="45">
        <v>1.01E-3</v>
      </c>
      <c r="AI151" s="45">
        <v>1.01E-3</v>
      </c>
      <c r="AJ151" s="45">
        <v>1.01E-3</v>
      </c>
      <c r="AK151" s="45">
        <v>1.34E-3</v>
      </c>
      <c r="AL151" s="45">
        <v>1.34E-3</v>
      </c>
      <c r="AM151" s="45">
        <v>1.34E-3</v>
      </c>
      <c r="AN151" s="45">
        <v>1.34E-3</v>
      </c>
      <c r="AO151" s="45">
        <v>1.34E-3</v>
      </c>
      <c r="AP151" s="45">
        <v>1.9E-3</v>
      </c>
      <c r="AQ151" s="45">
        <v>1.9E-3</v>
      </c>
      <c r="AR151" s="45">
        <v>1.9E-3</v>
      </c>
      <c r="AS151" s="45">
        <v>1.9E-3</v>
      </c>
      <c r="AT151" s="45">
        <v>1.9E-3</v>
      </c>
      <c r="AU151" s="45">
        <v>3.0400000000000002E-3</v>
      </c>
      <c r="AV151" s="45">
        <v>3.0400000000000002E-3</v>
      </c>
      <c r="AW151" s="45">
        <v>3.0400000000000002E-3</v>
      </c>
      <c r="AX151" s="45">
        <v>3.0400000000000002E-3</v>
      </c>
      <c r="AY151" s="45">
        <v>3.0400000000000002E-3</v>
      </c>
      <c r="AZ151" s="45">
        <v>4.9300000000000004E-3</v>
      </c>
      <c r="BA151" s="45">
        <v>4.9300000000000004E-3</v>
      </c>
      <c r="BB151" s="45">
        <v>4.9300000000000004E-3</v>
      </c>
      <c r="BC151" s="45">
        <v>4.9300000000000004E-3</v>
      </c>
      <c r="BD151" s="45">
        <v>4.9300000000000004E-3</v>
      </c>
      <c r="BE151" s="45">
        <v>8.2199999999999999E-3</v>
      </c>
      <c r="BF151" s="45">
        <v>8.2199999999999999E-3</v>
      </c>
      <c r="BG151" s="45">
        <v>8.2199999999999999E-3</v>
      </c>
      <c r="BH151" s="45">
        <v>8.2199999999999999E-3</v>
      </c>
      <c r="BI151" s="45">
        <v>8.2199999999999999E-3</v>
      </c>
      <c r="BJ151" s="45">
        <v>1.308E-2</v>
      </c>
      <c r="BK151" s="45">
        <v>1.308E-2</v>
      </c>
      <c r="BL151" s="45">
        <v>1.308E-2</v>
      </c>
      <c r="BM151" s="45">
        <v>1.308E-2</v>
      </c>
      <c r="BN151" s="45">
        <v>1.308E-2</v>
      </c>
      <c r="BO151" s="45">
        <v>2.3439999999999999E-2</v>
      </c>
      <c r="BP151" s="45">
        <v>2.3439999999999999E-2</v>
      </c>
      <c r="BQ151" s="45">
        <v>2.3439999999999999E-2</v>
      </c>
      <c r="BR151" s="45">
        <v>2.3439999999999999E-2</v>
      </c>
      <c r="BS151" s="45">
        <v>2.3439999999999999E-2</v>
      </c>
      <c r="BT151" s="45">
        <v>4.2299999999999997E-2</v>
      </c>
      <c r="BU151" s="45">
        <v>4.2299999999999997E-2</v>
      </c>
      <c r="BV151" s="45">
        <v>4.2299999999999997E-2</v>
      </c>
      <c r="BW151" s="45">
        <v>4.2299999999999997E-2</v>
      </c>
      <c r="BX151" s="45">
        <v>4.2299999999999997E-2</v>
      </c>
      <c r="BY151" s="45">
        <v>7.5139999999999998E-2</v>
      </c>
      <c r="BZ151" s="45">
        <v>7.5139999999999998E-2</v>
      </c>
      <c r="CA151" s="45">
        <v>7.5139999999999998E-2</v>
      </c>
      <c r="CB151" s="45">
        <v>7.5139999999999998E-2</v>
      </c>
      <c r="CC151" s="45">
        <v>7.5139999999999998E-2</v>
      </c>
      <c r="CD151" s="45">
        <v>0.12559999999999999</v>
      </c>
      <c r="CE151" s="45">
        <v>0.12559999999999999</v>
      </c>
      <c r="CF151" s="45">
        <v>0.12559999999999999</v>
      </c>
      <c r="CG151" s="45">
        <v>0.12559999999999999</v>
      </c>
      <c r="CH151" s="45">
        <v>0.12559999999999999</v>
      </c>
      <c r="CI151" s="45">
        <v>0.19903000000000001</v>
      </c>
      <c r="CJ151" s="45">
        <v>0.19903000000000001</v>
      </c>
      <c r="CK151" s="45">
        <v>0.19903000000000001</v>
      </c>
      <c r="CL151" s="45">
        <v>0.19903000000000001</v>
      </c>
      <c r="CM151" s="45">
        <v>0.19903000000000001</v>
      </c>
      <c r="CN151" s="45">
        <v>0.29894999999999999</v>
      </c>
      <c r="CO151" s="45">
        <v>0.29894999999999999</v>
      </c>
      <c r="CP151" s="45">
        <v>0.29894999999999999</v>
      </c>
      <c r="CQ151" s="45">
        <v>0.29894999999999999</v>
      </c>
      <c r="CR151" s="45">
        <v>0.29894999999999999</v>
      </c>
      <c r="CS151" s="45">
        <v>0.42566999999999999</v>
      </c>
      <c r="CT151" s="45">
        <v>0.42566999999999999</v>
      </c>
      <c r="CU151" s="45">
        <v>0.42566999999999999</v>
      </c>
      <c r="CV151" s="45">
        <v>0.42566999999999999</v>
      </c>
      <c r="CW151" s="45">
        <v>0.42566999999999999</v>
      </c>
      <c r="CX151" s="45">
        <v>1</v>
      </c>
    </row>
    <row r="152" spans="1:102" ht="14.25" customHeight="1" x14ac:dyDescent="0.3">
      <c r="A152" s="45" t="s">
        <v>422</v>
      </c>
      <c r="B152" s="45">
        <v>1.7600000000000001E-2</v>
      </c>
      <c r="C152" s="45">
        <v>4.6999999999999999E-4</v>
      </c>
      <c r="D152" s="45">
        <v>4.6999999999999999E-4</v>
      </c>
      <c r="E152" s="45">
        <v>4.6999999999999999E-4</v>
      </c>
      <c r="F152" s="45">
        <v>4.6999999999999999E-4</v>
      </c>
      <c r="G152" s="45">
        <v>3.4000000000000002E-4</v>
      </c>
      <c r="H152" s="45">
        <v>3.4000000000000002E-4</v>
      </c>
      <c r="I152" s="45">
        <v>3.4000000000000002E-4</v>
      </c>
      <c r="J152" s="45">
        <v>3.4000000000000002E-4</v>
      </c>
      <c r="K152" s="45">
        <v>3.4000000000000002E-4</v>
      </c>
      <c r="L152" s="45">
        <v>2.9E-4</v>
      </c>
      <c r="M152" s="45">
        <v>2.9E-4</v>
      </c>
      <c r="N152" s="45">
        <v>2.9E-4</v>
      </c>
      <c r="O152" s="45">
        <v>2.9E-4</v>
      </c>
      <c r="P152" s="45">
        <v>2.9E-4</v>
      </c>
      <c r="Q152" s="45">
        <v>5.1000000000000004E-4</v>
      </c>
      <c r="R152" s="45">
        <v>5.1000000000000004E-4</v>
      </c>
      <c r="S152" s="45">
        <v>5.1000000000000004E-4</v>
      </c>
      <c r="T152" s="45">
        <v>5.1000000000000004E-4</v>
      </c>
      <c r="U152" s="45">
        <v>5.1000000000000004E-4</v>
      </c>
      <c r="V152" s="45">
        <v>6.0999999999999997E-4</v>
      </c>
      <c r="W152" s="45">
        <v>6.0999999999999997E-4</v>
      </c>
      <c r="X152" s="45">
        <v>6.0999999999999997E-4</v>
      </c>
      <c r="Y152" s="45">
        <v>6.0999999999999997E-4</v>
      </c>
      <c r="Z152" s="45">
        <v>6.0999999999999997E-4</v>
      </c>
      <c r="AA152" s="45">
        <v>7.1000000000000002E-4</v>
      </c>
      <c r="AB152" s="45">
        <v>7.1000000000000002E-4</v>
      </c>
      <c r="AC152" s="45">
        <v>7.1000000000000002E-4</v>
      </c>
      <c r="AD152" s="45">
        <v>7.1000000000000002E-4</v>
      </c>
      <c r="AE152" s="45">
        <v>7.1000000000000002E-4</v>
      </c>
      <c r="AF152" s="45">
        <v>9.3999999999999997E-4</v>
      </c>
      <c r="AG152" s="45">
        <v>9.3999999999999997E-4</v>
      </c>
      <c r="AH152" s="45">
        <v>9.3999999999999997E-4</v>
      </c>
      <c r="AI152" s="45">
        <v>9.3999999999999997E-4</v>
      </c>
      <c r="AJ152" s="45">
        <v>9.3999999999999997E-4</v>
      </c>
      <c r="AK152" s="45">
        <v>1.3699999999999999E-3</v>
      </c>
      <c r="AL152" s="45">
        <v>1.3699999999999999E-3</v>
      </c>
      <c r="AM152" s="45">
        <v>1.3699999999999999E-3</v>
      </c>
      <c r="AN152" s="45">
        <v>1.3699999999999999E-3</v>
      </c>
      <c r="AO152" s="45">
        <v>1.3699999999999999E-3</v>
      </c>
      <c r="AP152" s="45">
        <v>2.0600000000000002E-3</v>
      </c>
      <c r="AQ152" s="45">
        <v>2.0600000000000002E-3</v>
      </c>
      <c r="AR152" s="45">
        <v>2.0600000000000002E-3</v>
      </c>
      <c r="AS152" s="45">
        <v>2.0600000000000002E-3</v>
      </c>
      <c r="AT152" s="45">
        <v>2.0600000000000002E-3</v>
      </c>
      <c r="AU152" s="45">
        <v>3.1700000000000001E-3</v>
      </c>
      <c r="AV152" s="45">
        <v>3.1700000000000001E-3</v>
      </c>
      <c r="AW152" s="45">
        <v>3.1700000000000001E-3</v>
      </c>
      <c r="AX152" s="45">
        <v>3.1700000000000001E-3</v>
      </c>
      <c r="AY152" s="45">
        <v>3.1700000000000001E-3</v>
      </c>
      <c r="AZ152" s="45">
        <v>4.8500000000000001E-3</v>
      </c>
      <c r="BA152" s="45">
        <v>4.8500000000000001E-3</v>
      </c>
      <c r="BB152" s="45">
        <v>4.8500000000000001E-3</v>
      </c>
      <c r="BC152" s="45">
        <v>4.8500000000000001E-3</v>
      </c>
      <c r="BD152" s="45">
        <v>4.8500000000000001E-3</v>
      </c>
      <c r="BE152" s="45">
        <v>7.3499999999999998E-3</v>
      </c>
      <c r="BF152" s="45">
        <v>7.3499999999999998E-3</v>
      </c>
      <c r="BG152" s="45">
        <v>7.3499999999999998E-3</v>
      </c>
      <c r="BH152" s="45">
        <v>7.3499999999999998E-3</v>
      </c>
      <c r="BI152" s="45">
        <v>7.3499999999999998E-3</v>
      </c>
      <c r="BJ152" s="45">
        <v>1.179E-2</v>
      </c>
      <c r="BK152" s="45">
        <v>1.179E-2</v>
      </c>
      <c r="BL152" s="45">
        <v>1.179E-2</v>
      </c>
      <c r="BM152" s="45">
        <v>1.179E-2</v>
      </c>
      <c r="BN152" s="45">
        <v>1.179E-2</v>
      </c>
      <c r="BO152" s="45">
        <v>1.942E-2</v>
      </c>
      <c r="BP152" s="45">
        <v>1.942E-2</v>
      </c>
      <c r="BQ152" s="45">
        <v>1.942E-2</v>
      </c>
      <c r="BR152" s="45">
        <v>1.942E-2</v>
      </c>
      <c r="BS152" s="45">
        <v>1.942E-2</v>
      </c>
      <c r="BT152" s="45">
        <v>3.3799999999999997E-2</v>
      </c>
      <c r="BU152" s="45">
        <v>3.3799999999999997E-2</v>
      </c>
      <c r="BV152" s="45">
        <v>3.3799999999999997E-2</v>
      </c>
      <c r="BW152" s="45">
        <v>3.3799999999999997E-2</v>
      </c>
      <c r="BX152" s="45">
        <v>3.3799999999999997E-2</v>
      </c>
      <c r="BY152" s="45">
        <v>5.9240000000000001E-2</v>
      </c>
      <c r="BZ152" s="45">
        <v>5.9240000000000001E-2</v>
      </c>
      <c r="CA152" s="45">
        <v>5.9240000000000001E-2</v>
      </c>
      <c r="CB152" s="45">
        <v>5.9240000000000001E-2</v>
      </c>
      <c r="CC152" s="45">
        <v>5.9240000000000001E-2</v>
      </c>
      <c r="CD152" s="45">
        <v>0.10378</v>
      </c>
      <c r="CE152" s="45">
        <v>0.10378</v>
      </c>
      <c r="CF152" s="45">
        <v>0.10378</v>
      </c>
      <c r="CG152" s="45">
        <v>0.10378</v>
      </c>
      <c r="CH152" s="45">
        <v>0.10378</v>
      </c>
      <c r="CI152" s="45">
        <v>0.17158999999999999</v>
      </c>
      <c r="CJ152" s="45">
        <v>0.17158999999999999</v>
      </c>
      <c r="CK152" s="45">
        <v>0.17158999999999999</v>
      </c>
      <c r="CL152" s="45">
        <v>0.17158999999999999</v>
      </c>
      <c r="CM152" s="45">
        <v>0.17158999999999999</v>
      </c>
      <c r="CN152" s="45">
        <v>0.26776</v>
      </c>
      <c r="CO152" s="45">
        <v>0.26776</v>
      </c>
      <c r="CP152" s="45">
        <v>0.26776</v>
      </c>
      <c r="CQ152" s="45">
        <v>0.26776</v>
      </c>
      <c r="CR152" s="45">
        <v>0.26776</v>
      </c>
      <c r="CS152" s="45">
        <v>0.39437</v>
      </c>
      <c r="CT152" s="45">
        <v>0.39437</v>
      </c>
      <c r="CU152" s="45">
        <v>0.39437</v>
      </c>
      <c r="CV152" s="45">
        <v>0.39437</v>
      </c>
      <c r="CW152" s="45">
        <v>0.39437</v>
      </c>
      <c r="CX152" s="45">
        <v>1</v>
      </c>
    </row>
    <row r="153" spans="1:102" ht="14.25" customHeight="1" x14ac:dyDescent="0.3">
      <c r="A153" s="45" t="s">
        <v>424</v>
      </c>
      <c r="B153" s="45">
        <v>4.7969999999999999E-2</v>
      </c>
      <c r="C153" s="45">
        <v>1.068E-2</v>
      </c>
      <c r="D153" s="45">
        <v>1.068E-2</v>
      </c>
      <c r="E153" s="45">
        <v>1.068E-2</v>
      </c>
      <c r="F153" s="45">
        <v>1.068E-2</v>
      </c>
      <c r="G153" s="45">
        <v>1.6299999999999999E-3</v>
      </c>
      <c r="H153" s="45">
        <v>1.6299999999999999E-3</v>
      </c>
      <c r="I153" s="45">
        <v>1.6299999999999999E-3</v>
      </c>
      <c r="J153" s="45">
        <v>1.6299999999999999E-3</v>
      </c>
      <c r="K153" s="45">
        <v>1.6299999999999999E-3</v>
      </c>
      <c r="L153" s="45">
        <v>1.0300000000000001E-3</v>
      </c>
      <c r="M153" s="45">
        <v>1.0300000000000001E-3</v>
      </c>
      <c r="N153" s="45">
        <v>1.0300000000000001E-3</v>
      </c>
      <c r="O153" s="45">
        <v>1.0300000000000001E-3</v>
      </c>
      <c r="P153" s="45">
        <v>1.0300000000000001E-3</v>
      </c>
      <c r="Q153" s="45">
        <v>1.49E-3</v>
      </c>
      <c r="R153" s="45">
        <v>1.49E-3</v>
      </c>
      <c r="S153" s="45">
        <v>1.49E-3</v>
      </c>
      <c r="T153" s="45">
        <v>1.49E-3</v>
      </c>
      <c r="U153" s="45">
        <v>1.49E-3</v>
      </c>
      <c r="V153" s="45">
        <v>2.2300000000000002E-3</v>
      </c>
      <c r="W153" s="45">
        <v>2.2300000000000002E-3</v>
      </c>
      <c r="X153" s="45">
        <v>2.2300000000000002E-3</v>
      </c>
      <c r="Y153" s="45">
        <v>2.2300000000000002E-3</v>
      </c>
      <c r="Z153" s="45">
        <v>2.2300000000000002E-3</v>
      </c>
      <c r="AA153" s="45">
        <v>2.82E-3</v>
      </c>
      <c r="AB153" s="45">
        <v>2.82E-3</v>
      </c>
      <c r="AC153" s="45">
        <v>2.82E-3</v>
      </c>
      <c r="AD153" s="45">
        <v>2.82E-3</v>
      </c>
      <c r="AE153" s="45">
        <v>2.82E-3</v>
      </c>
      <c r="AF153" s="45">
        <v>3.3800000000000002E-3</v>
      </c>
      <c r="AG153" s="45">
        <v>3.3800000000000002E-3</v>
      </c>
      <c r="AH153" s="45">
        <v>3.3800000000000002E-3</v>
      </c>
      <c r="AI153" s="45">
        <v>3.3800000000000002E-3</v>
      </c>
      <c r="AJ153" s="45">
        <v>3.3800000000000002E-3</v>
      </c>
      <c r="AK153" s="45">
        <v>4.1099999999999999E-3</v>
      </c>
      <c r="AL153" s="45">
        <v>4.1099999999999999E-3</v>
      </c>
      <c r="AM153" s="45">
        <v>4.1099999999999999E-3</v>
      </c>
      <c r="AN153" s="45">
        <v>4.1099999999999999E-3</v>
      </c>
      <c r="AO153" s="45">
        <v>4.1099999999999999E-3</v>
      </c>
      <c r="AP153" s="45">
        <v>5.0699999999999999E-3</v>
      </c>
      <c r="AQ153" s="45">
        <v>5.0699999999999999E-3</v>
      </c>
      <c r="AR153" s="45">
        <v>5.0699999999999999E-3</v>
      </c>
      <c r="AS153" s="45">
        <v>5.0699999999999999E-3</v>
      </c>
      <c r="AT153" s="45">
        <v>5.0699999999999999E-3</v>
      </c>
      <c r="AU153" s="45">
        <v>6.6800000000000002E-3</v>
      </c>
      <c r="AV153" s="45">
        <v>6.6800000000000002E-3</v>
      </c>
      <c r="AW153" s="45">
        <v>6.6800000000000002E-3</v>
      </c>
      <c r="AX153" s="45">
        <v>6.6800000000000002E-3</v>
      </c>
      <c r="AY153" s="45">
        <v>6.6800000000000002E-3</v>
      </c>
      <c r="AZ153" s="45">
        <v>9.4000000000000004E-3</v>
      </c>
      <c r="BA153" s="45">
        <v>9.4000000000000004E-3</v>
      </c>
      <c r="BB153" s="45">
        <v>9.4000000000000004E-3</v>
      </c>
      <c r="BC153" s="45">
        <v>9.4000000000000004E-3</v>
      </c>
      <c r="BD153" s="45">
        <v>9.4000000000000004E-3</v>
      </c>
      <c r="BE153" s="45">
        <v>1.396E-2</v>
      </c>
      <c r="BF153" s="45">
        <v>1.396E-2</v>
      </c>
      <c r="BG153" s="45">
        <v>1.396E-2</v>
      </c>
      <c r="BH153" s="45">
        <v>1.396E-2</v>
      </c>
      <c r="BI153" s="45">
        <v>1.396E-2</v>
      </c>
      <c r="BJ153" s="45">
        <v>2.0160000000000001E-2</v>
      </c>
      <c r="BK153" s="45">
        <v>2.0160000000000001E-2</v>
      </c>
      <c r="BL153" s="45">
        <v>2.0160000000000001E-2</v>
      </c>
      <c r="BM153" s="45">
        <v>2.0160000000000001E-2</v>
      </c>
      <c r="BN153" s="45">
        <v>2.0160000000000001E-2</v>
      </c>
      <c r="BO153" s="45">
        <v>3.2620000000000003E-2</v>
      </c>
      <c r="BP153" s="45">
        <v>3.2620000000000003E-2</v>
      </c>
      <c r="BQ153" s="45">
        <v>3.2620000000000003E-2</v>
      </c>
      <c r="BR153" s="45">
        <v>3.2620000000000003E-2</v>
      </c>
      <c r="BS153" s="45">
        <v>3.2620000000000003E-2</v>
      </c>
      <c r="BT153" s="45">
        <v>5.3589999999999999E-2</v>
      </c>
      <c r="BU153" s="45">
        <v>5.3589999999999999E-2</v>
      </c>
      <c r="BV153" s="45">
        <v>5.3589999999999999E-2</v>
      </c>
      <c r="BW153" s="45">
        <v>5.3589999999999999E-2</v>
      </c>
      <c r="BX153" s="45">
        <v>5.3589999999999999E-2</v>
      </c>
      <c r="BY153" s="45">
        <v>8.6510000000000004E-2</v>
      </c>
      <c r="BZ153" s="45">
        <v>8.6510000000000004E-2</v>
      </c>
      <c r="CA153" s="45">
        <v>8.6510000000000004E-2</v>
      </c>
      <c r="CB153" s="45">
        <v>8.6510000000000004E-2</v>
      </c>
      <c r="CC153" s="45">
        <v>8.6510000000000004E-2</v>
      </c>
      <c r="CD153" s="45">
        <v>0.13572000000000001</v>
      </c>
      <c r="CE153" s="45">
        <v>0.13572000000000001</v>
      </c>
      <c r="CF153" s="45">
        <v>0.13572000000000001</v>
      </c>
      <c r="CG153" s="45">
        <v>0.13572000000000001</v>
      </c>
      <c r="CH153" s="45">
        <v>0.13572000000000001</v>
      </c>
      <c r="CI153" s="45">
        <v>0.20530000000000001</v>
      </c>
      <c r="CJ153" s="45">
        <v>0.20530000000000001</v>
      </c>
      <c r="CK153" s="45">
        <v>0.20530000000000001</v>
      </c>
      <c r="CL153" s="45">
        <v>0.20530000000000001</v>
      </c>
      <c r="CM153" s="45">
        <v>0.20530000000000001</v>
      </c>
      <c r="CN153" s="45">
        <v>0.29943999999999998</v>
      </c>
      <c r="CO153" s="45">
        <v>0.29943999999999998</v>
      </c>
      <c r="CP153" s="45">
        <v>0.29943999999999998</v>
      </c>
      <c r="CQ153" s="45">
        <v>0.29943999999999998</v>
      </c>
      <c r="CR153" s="45">
        <v>0.29943999999999998</v>
      </c>
      <c r="CS153" s="45">
        <v>0.42110999999999998</v>
      </c>
      <c r="CT153" s="45">
        <v>0.42110999999999998</v>
      </c>
      <c r="CU153" s="45">
        <v>0.42110999999999998</v>
      </c>
      <c r="CV153" s="45">
        <v>0.42110999999999998</v>
      </c>
      <c r="CW153" s="45">
        <v>0.42110999999999998</v>
      </c>
      <c r="CX153" s="45">
        <v>1</v>
      </c>
    </row>
    <row r="154" spans="1:102" ht="14.25" customHeight="1" x14ac:dyDescent="0.3">
      <c r="A154" s="45" t="s">
        <v>426</v>
      </c>
      <c r="B154" s="45">
        <v>5.3299999999999997E-3</v>
      </c>
      <c r="C154" s="45">
        <v>2.7999999999999998E-4</v>
      </c>
      <c r="D154" s="45">
        <v>2.7999999999999998E-4</v>
      </c>
      <c r="E154" s="45">
        <v>2.7999999999999998E-4</v>
      </c>
      <c r="F154" s="45">
        <v>2.7999999999999998E-4</v>
      </c>
      <c r="G154" s="45">
        <v>1E-4</v>
      </c>
      <c r="H154" s="45">
        <v>1E-4</v>
      </c>
      <c r="I154" s="45">
        <v>1E-4</v>
      </c>
      <c r="J154" s="45">
        <v>1E-4</v>
      </c>
      <c r="K154" s="45">
        <v>1E-4</v>
      </c>
      <c r="L154" s="45">
        <v>9.0000000000000006E-5</v>
      </c>
      <c r="M154" s="45">
        <v>9.0000000000000006E-5</v>
      </c>
      <c r="N154" s="45">
        <v>9.0000000000000006E-5</v>
      </c>
      <c r="O154" s="45">
        <v>9.0000000000000006E-5</v>
      </c>
      <c r="P154" s="45">
        <v>9.0000000000000006E-5</v>
      </c>
      <c r="Q154" s="45">
        <v>2.1000000000000001E-4</v>
      </c>
      <c r="R154" s="45">
        <v>2.1000000000000001E-4</v>
      </c>
      <c r="S154" s="45">
        <v>2.1000000000000001E-4</v>
      </c>
      <c r="T154" s="45">
        <v>2.1000000000000001E-4</v>
      </c>
      <c r="U154" s="45">
        <v>2.1000000000000001E-4</v>
      </c>
      <c r="V154" s="45">
        <v>3.2000000000000003E-4</v>
      </c>
      <c r="W154" s="45">
        <v>3.2000000000000003E-4</v>
      </c>
      <c r="X154" s="45">
        <v>3.2000000000000003E-4</v>
      </c>
      <c r="Y154" s="45">
        <v>3.2000000000000003E-4</v>
      </c>
      <c r="Z154" s="45">
        <v>3.2000000000000003E-4</v>
      </c>
      <c r="AA154" s="45">
        <v>3.8999999999999999E-4</v>
      </c>
      <c r="AB154" s="45">
        <v>3.8999999999999999E-4</v>
      </c>
      <c r="AC154" s="45">
        <v>3.8999999999999999E-4</v>
      </c>
      <c r="AD154" s="45">
        <v>3.8999999999999999E-4</v>
      </c>
      <c r="AE154" s="45">
        <v>3.8999999999999999E-4</v>
      </c>
      <c r="AF154" s="45">
        <v>5.2999999999999998E-4</v>
      </c>
      <c r="AG154" s="45">
        <v>5.2999999999999998E-4</v>
      </c>
      <c r="AH154" s="45">
        <v>5.2999999999999998E-4</v>
      </c>
      <c r="AI154" s="45">
        <v>5.2999999999999998E-4</v>
      </c>
      <c r="AJ154" s="45">
        <v>5.2999999999999998E-4</v>
      </c>
      <c r="AK154" s="45">
        <v>8.8000000000000003E-4</v>
      </c>
      <c r="AL154" s="45">
        <v>8.8000000000000003E-4</v>
      </c>
      <c r="AM154" s="45">
        <v>8.8000000000000003E-4</v>
      </c>
      <c r="AN154" s="45">
        <v>8.8000000000000003E-4</v>
      </c>
      <c r="AO154" s="45">
        <v>8.8000000000000003E-4</v>
      </c>
      <c r="AP154" s="45">
        <v>1.5200000000000001E-3</v>
      </c>
      <c r="AQ154" s="45">
        <v>1.5200000000000001E-3</v>
      </c>
      <c r="AR154" s="45">
        <v>1.5200000000000001E-3</v>
      </c>
      <c r="AS154" s="45">
        <v>1.5200000000000001E-3</v>
      </c>
      <c r="AT154" s="45">
        <v>1.5200000000000001E-3</v>
      </c>
      <c r="AU154" s="45">
        <v>2.9199999999999999E-3</v>
      </c>
      <c r="AV154" s="45">
        <v>2.9199999999999999E-3</v>
      </c>
      <c r="AW154" s="45">
        <v>2.9199999999999999E-3</v>
      </c>
      <c r="AX154" s="45">
        <v>2.9199999999999999E-3</v>
      </c>
      <c r="AY154" s="45">
        <v>2.9199999999999999E-3</v>
      </c>
      <c r="AZ154" s="45">
        <v>4.7499999999999999E-3</v>
      </c>
      <c r="BA154" s="45">
        <v>4.7499999999999999E-3</v>
      </c>
      <c r="BB154" s="45">
        <v>4.7499999999999999E-3</v>
      </c>
      <c r="BC154" s="45">
        <v>4.7499999999999999E-3</v>
      </c>
      <c r="BD154" s="45">
        <v>4.7499999999999999E-3</v>
      </c>
      <c r="BE154" s="45">
        <v>7.3099999999999997E-3</v>
      </c>
      <c r="BF154" s="45">
        <v>7.3099999999999997E-3</v>
      </c>
      <c r="BG154" s="45">
        <v>7.3099999999999997E-3</v>
      </c>
      <c r="BH154" s="45">
        <v>7.3099999999999997E-3</v>
      </c>
      <c r="BI154" s="45">
        <v>7.3099999999999997E-3</v>
      </c>
      <c r="BJ154" s="45">
        <v>1.171E-2</v>
      </c>
      <c r="BK154" s="45">
        <v>1.171E-2</v>
      </c>
      <c r="BL154" s="45">
        <v>1.171E-2</v>
      </c>
      <c r="BM154" s="45">
        <v>1.171E-2</v>
      </c>
      <c r="BN154" s="45">
        <v>1.171E-2</v>
      </c>
      <c r="BO154" s="45">
        <v>1.8599999999999998E-2</v>
      </c>
      <c r="BP154" s="45">
        <v>1.8599999999999998E-2</v>
      </c>
      <c r="BQ154" s="45">
        <v>1.8599999999999998E-2</v>
      </c>
      <c r="BR154" s="45">
        <v>1.8599999999999998E-2</v>
      </c>
      <c r="BS154" s="45">
        <v>1.8599999999999998E-2</v>
      </c>
      <c r="BT154" s="45">
        <v>3.4759999999999999E-2</v>
      </c>
      <c r="BU154" s="45">
        <v>3.4759999999999999E-2</v>
      </c>
      <c r="BV154" s="45">
        <v>3.4759999999999999E-2</v>
      </c>
      <c r="BW154" s="45">
        <v>3.4759999999999999E-2</v>
      </c>
      <c r="BX154" s="45">
        <v>3.4759999999999999E-2</v>
      </c>
      <c r="BY154" s="45">
        <v>6.5869999999999998E-2</v>
      </c>
      <c r="BZ154" s="45">
        <v>6.5869999999999998E-2</v>
      </c>
      <c r="CA154" s="45">
        <v>6.5869999999999998E-2</v>
      </c>
      <c r="CB154" s="45">
        <v>6.5869999999999998E-2</v>
      </c>
      <c r="CC154" s="45">
        <v>6.5869999999999998E-2</v>
      </c>
      <c r="CD154" s="45">
        <v>0.11957</v>
      </c>
      <c r="CE154" s="45">
        <v>0.11957</v>
      </c>
      <c r="CF154" s="45">
        <v>0.11957</v>
      </c>
      <c r="CG154" s="45">
        <v>0.11957</v>
      </c>
      <c r="CH154" s="45">
        <v>0.11957</v>
      </c>
      <c r="CI154" s="45">
        <v>0.20066999999999999</v>
      </c>
      <c r="CJ154" s="45">
        <v>0.20066999999999999</v>
      </c>
      <c r="CK154" s="45">
        <v>0.20066999999999999</v>
      </c>
      <c r="CL154" s="45">
        <v>0.20066999999999999</v>
      </c>
      <c r="CM154" s="45">
        <v>0.20066999999999999</v>
      </c>
      <c r="CN154" s="45">
        <v>0.31134000000000001</v>
      </c>
      <c r="CO154" s="45">
        <v>0.31134000000000001</v>
      </c>
      <c r="CP154" s="45">
        <v>0.31134000000000001</v>
      </c>
      <c r="CQ154" s="45">
        <v>0.31134000000000001</v>
      </c>
      <c r="CR154" s="45">
        <v>0.31134000000000001</v>
      </c>
      <c r="CS154" s="45">
        <v>0.44656000000000001</v>
      </c>
      <c r="CT154" s="45">
        <v>0.44656000000000001</v>
      </c>
      <c r="CU154" s="45">
        <v>0.44656000000000001</v>
      </c>
      <c r="CV154" s="45">
        <v>0.44656000000000001</v>
      </c>
      <c r="CW154" s="45">
        <v>0.44656000000000001</v>
      </c>
      <c r="CX154" s="45">
        <v>1</v>
      </c>
    </row>
    <row r="155" spans="1:102" ht="14.25" customHeight="1" x14ac:dyDescent="0.3">
      <c r="A155" s="45" t="s">
        <v>428</v>
      </c>
      <c r="B155" s="45">
        <v>6.7200000000000003E-3</v>
      </c>
      <c r="C155" s="45">
        <v>3.5E-4</v>
      </c>
      <c r="D155" s="45">
        <v>3.5E-4</v>
      </c>
      <c r="E155" s="45">
        <v>3.5E-4</v>
      </c>
      <c r="F155" s="45">
        <v>3.5E-4</v>
      </c>
      <c r="G155" s="45">
        <v>3.6000000000000002E-4</v>
      </c>
      <c r="H155" s="45">
        <v>3.6000000000000002E-4</v>
      </c>
      <c r="I155" s="45">
        <v>3.6000000000000002E-4</v>
      </c>
      <c r="J155" s="45">
        <v>3.6000000000000002E-4</v>
      </c>
      <c r="K155" s="45">
        <v>3.6000000000000002E-4</v>
      </c>
      <c r="L155" s="45">
        <v>4.6999999999999999E-4</v>
      </c>
      <c r="M155" s="45">
        <v>4.6999999999999999E-4</v>
      </c>
      <c r="N155" s="45">
        <v>4.6999999999999999E-4</v>
      </c>
      <c r="O155" s="45">
        <v>4.6999999999999999E-4</v>
      </c>
      <c r="P155" s="45">
        <v>4.6999999999999999E-4</v>
      </c>
      <c r="Q155" s="45">
        <v>3.6999999999999999E-4</v>
      </c>
      <c r="R155" s="45">
        <v>3.6999999999999999E-4</v>
      </c>
      <c r="S155" s="45">
        <v>3.6999999999999999E-4</v>
      </c>
      <c r="T155" s="45">
        <v>3.6999999999999999E-4</v>
      </c>
      <c r="U155" s="45">
        <v>3.6999999999999999E-4</v>
      </c>
      <c r="V155" s="45">
        <v>6.8999999999999997E-4</v>
      </c>
      <c r="W155" s="45">
        <v>6.8999999999999997E-4</v>
      </c>
      <c r="X155" s="45">
        <v>6.8999999999999997E-4</v>
      </c>
      <c r="Y155" s="45">
        <v>6.8999999999999997E-4</v>
      </c>
      <c r="Z155" s="45">
        <v>6.8999999999999997E-4</v>
      </c>
      <c r="AA155" s="45">
        <v>7.5000000000000002E-4</v>
      </c>
      <c r="AB155" s="45">
        <v>7.5000000000000002E-4</v>
      </c>
      <c r="AC155" s="45">
        <v>7.5000000000000002E-4</v>
      </c>
      <c r="AD155" s="45">
        <v>7.5000000000000002E-4</v>
      </c>
      <c r="AE155" s="45">
        <v>7.5000000000000002E-4</v>
      </c>
      <c r="AF155" s="45">
        <v>1.14E-3</v>
      </c>
      <c r="AG155" s="45">
        <v>1.14E-3</v>
      </c>
      <c r="AH155" s="45">
        <v>1.14E-3</v>
      </c>
      <c r="AI155" s="45">
        <v>1.14E-3</v>
      </c>
      <c r="AJ155" s="45">
        <v>1.14E-3</v>
      </c>
      <c r="AK155" s="45">
        <v>1.3600000000000001E-3</v>
      </c>
      <c r="AL155" s="45">
        <v>1.3600000000000001E-3</v>
      </c>
      <c r="AM155" s="45">
        <v>1.3600000000000001E-3</v>
      </c>
      <c r="AN155" s="45">
        <v>1.3600000000000001E-3</v>
      </c>
      <c r="AO155" s="45">
        <v>1.3600000000000001E-3</v>
      </c>
      <c r="AP155" s="45">
        <v>3.2000000000000002E-3</v>
      </c>
      <c r="AQ155" s="45">
        <v>3.2000000000000002E-3</v>
      </c>
      <c r="AR155" s="45">
        <v>3.2000000000000002E-3</v>
      </c>
      <c r="AS155" s="45">
        <v>3.2000000000000002E-3</v>
      </c>
      <c r="AT155" s="45">
        <v>3.2000000000000002E-3</v>
      </c>
      <c r="AU155" s="45">
        <v>4.0400000000000002E-3</v>
      </c>
      <c r="AV155" s="45">
        <v>4.0400000000000002E-3</v>
      </c>
      <c r="AW155" s="45">
        <v>4.0400000000000002E-3</v>
      </c>
      <c r="AX155" s="45">
        <v>4.0400000000000002E-3</v>
      </c>
      <c r="AY155" s="45">
        <v>4.0400000000000002E-3</v>
      </c>
      <c r="AZ155" s="45">
        <v>4.6299999999999996E-3</v>
      </c>
      <c r="BA155" s="45">
        <v>4.6299999999999996E-3</v>
      </c>
      <c r="BB155" s="45">
        <v>4.6299999999999996E-3</v>
      </c>
      <c r="BC155" s="45">
        <v>4.6299999999999996E-3</v>
      </c>
      <c r="BD155" s="45">
        <v>4.6299999999999996E-3</v>
      </c>
      <c r="BE155" s="45">
        <v>6.5599999999999999E-3</v>
      </c>
      <c r="BF155" s="45">
        <v>6.5599999999999999E-3</v>
      </c>
      <c r="BG155" s="45">
        <v>6.5599999999999999E-3</v>
      </c>
      <c r="BH155" s="45">
        <v>6.5599999999999999E-3</v>
      </c>
      <c r="BI155" s="45">
        <v>6.5599999999999999E-3</v>
      </c>
      <c r="BJ155" s="45">
        <v>1.1209999999999999E-2</v>
      </c>
      <c r="BK155" s="45">
        <v>1.1209999999999999E-2</v>
      </c>
      <c r="BL155" s="45">
        <v>1.1209999999999999E-2</v>
      </c>
      <c r="BM155" s="45">
        <v>1.1209999999999999E-2</v>
      </c>
      <c r="BN155" s="45">
        <v>1.1209999999999999E-2</v>
      </c>
      <c r="BO155" s="45">
        <v>1.6979999999999999E-2</v>
      </c>
      <c r="BP155" s="45">
        <v>1.6979999999999999E-2</v>
      </c>
      <c r="BQ155" s="45">
        <v>1.6979999999999999E-2</v>
      </c>
      <c r="BR155" s="45">
        <v>1.6979999999999999E-2</v>
      </c>
      <c r="BS155" s="45">
        <v>1.6979999999999999E-2</v>
      </c>
      <c r="BT155" s="45">
        <v>2.717E-2</v>
      </c>
      <c r="BU155" s="45">
        <v>2.717E-2</v>
      </c>
      <c r="BV155" s="45">
        <v>2.717E-2</v>
      </c>
      <c r="BW155" s="45">
        <v>2.717E-2</v>
      </c>
      <c r="BX155" s="45">
        <v>2.717E-2</v>
      </c>
      <c r="BY155" s="45">
        <v>4.1730000000000003E-2</v>
      </c>
      <c r="BZ155" s="45">
        <v>4.1730000000000003E-2</v>
      </c>
      <c r="CA155" s="45">
        <v>4.1730000000000003E-2</v>
      </c>
      <c r="CB155" s="45">
        <v>4.1730000000000003E-2</v>
      </c>
      <c r="CC155" s="45">
        <v>4.1730000000000003E-2</v>
      </c>
      <c r="CD155" s="45">
        <v>7.9250000000000001E-2</v>
      </c>
      <c r="CE155" s="45">
        <v>7.9250000000000001E-2</v>
      </c>
      <c r="CF155" s="45">
        <v>7.9250000000000001E-2</v>
      </c>
      <c r="CG155" s="45">
        <v>7.9250000000000001E-2</v>
      </c>
      <c r="CH155" s="45">
        <v>7.9250000000000001E-2</v>
      </c>
      <c r="CI155" s="45">
        <v>0.14055000000000001</v>
      </c>
      <c r="CJ155" s="45">
        <v>0.14055000000000001</v>
      </c>
      <c r="CK155" s="45">
        <v>0.14055000000000001</v>
      </c>
      <c r="CL155" s="45">
        <v>0.14055000000000001</v>
      </c>
      <c r="CM155" s="45">
        <v>0.14055000000000001</v>
      </c>
      <c r="CN155" s="45">
        <v>0.23280000000000001</v>
      </c>
      <c r="CO155" s="45">
        <v>0.23280000000000001</v>
      </c>
      <c r="CP155" s="45">
        <v>0.23280000000000001</v>
      </c>
      <c r="CQ155" s="45">
        <v>0.23280000000000001</v>
      </c>
      <c r="CR155" s="45">
        <v>0.23280000000000001</v>
      </c>
      <c r="CS155" s="45">
        <v>0.36009999999999998</v>
      </c>
      <c r="CT155" s="45">
        <v>0.36009999999999998</v>
      </c>
      <c r="CU155" s="45">
        <v>0.36009999999999998</v>
      </c>
      <c r="CV155" s="45">
        <v>0.36009999999999998</v>
      </c>
      <c r="CW155" s="45">
        <v>0.36009999999999998</v>
      </c>
      <c r="CX155" s="45">
        <v>1</v>
      </c>
    </row>
    <row r="156" spans="1:102" ht="14.25" customHeight="1" x14ac:dyDescent="0.3">
      <c r="A156" s="45" t="s">
        <v>430</v>
      </c>
      <c r="B156" s="45">
        <v>0.1258</v>
      </c>
      <c r="C156" s="45">
        <v>1.968E-2</v>
      </c>
      <c r="D156" s="45">
        <v>1.968E-2</v>
      </c>
      <c r="E156" s="45">
        <v>1.968E-2</v>
      </c>
      <c r="F156" s="45">
        <v>1.968E-2</v>
      </c>
      <c r="G156" s="45">
        <v>4.2300000000000003E-3</v>
      </c>
      <c r="H156" s="45">
        <v>4.2300000000000003E-3</v>
      </c>
      <c r="I156" s="45">
        <v>4.2300000000000003E-3</v>
      </c>
      <c r="J156" s="45">
        <v>4.2300000000000003E-3</v>
      </c>
      <c r="K156" s="45">
        <v>4.2300000000000003E-3</v>
      </c>
      <c r="L156" s="45">
        <v>2.49E-3</v>
      </c>
      <c r="M156" s="45">
        <v>2.49E-3</v>
      </c>
      <c r="N156" s="45">
        <v>2.49E-3</v>
      </c>
      <c r="O156" s="45">
        <v>2.49E-3</v>
      </c>
      <c r="P156" s="45">
        <v>2.49E-3</v>
      </c>
      <c r="Q156" s="45">
        <v>3.7499999999999999E-3</v>
      </c>
      <c r="R156" s="45">
        <v>3.7499999999999999E-3</v>
      </c>
      <c r="S156" s="45">
        <v>3.7499999999999999E-3</v>
      </c>
      <c r="T156" s="45">
        <v>3.7499999999999999E-3</v>
      </c>
      <c r="U156" s="45">
        <v>3.7499999999999999E-3</v>
      </c>
      <c r="V156" s="45">
        <v>5.96E-3</v>
      </c>
      <c r="W156" s="45">
        <v>5.96E-3</v>
      </c>
      <c r="X156" s="45">
        <v>5.96E-3</v>
      </c>
      <c r="Y156" s="45">
        <v>5.96E-3</v>
      </c>
      <c r="Z156" s="45">
        <v>5.96E-3</v>
      </c>
      <c r="AA156" s="45">
        <v>7.3400000000000002E-3</v>
      </c>
      <c r="AB156" s="45">
        <v>7.3400000000000002E-3</v>
      </c>
      <c r="AC156" s="45">
        <v>7.3400000000000002E-3</v>
      </c>
      <c r="AD156" s="45">
        <v>7.3400000000000002E-3</v>
      </c>
      <c r="AE156" s="45">
        <v>7.3400000000000002E-3</v>
      </c>
      <c r="AF156" s="45">
        <v>8.0499999999999999E-3</v>
      </c>
      <c r="AG156" s="45">
        <v>8.0499999999999999E-3</v>
      </c>
      <c r="AH156" s="45">
        <v>8.0499999999999999E-3</v>
      </c>
      <c r="AI156" s="45">
        <v>8.0499999999999999E-3</v>
      </c>
      <c r="AJ156" s="45">
        <v>8.0499999999999999E-3</v>
      </c>
      <c r="AK156" s="45">
        <v>8.8500000000000002E-3</v>
      </c>
      <c r="AL156" s="45">
        <v>8.8500000000000002E-3</v>
      </c>
      <c r="AM156" s="45">
        <v>8.8500000000000002E-3</v>
      </c>
      <c r="AN156" s="45">
        <v>8.8500000000000002E-3</v>
      </c>
      <c r="AO156" s="45">
        <v>8.8500000000000002E-3</v>
      </c>
      <c r="AP156" s="45">
        <v>9.6299999999999997E-3</v>
      </c>
      <c r="AQ156" s="45">
        <v>9.6299999999999997E-3</v>
      </c>
      <c r="AR156" s="45">
        <v>9.6299999999999997E-3</v>
      </c>
      <c r="AS156" s="45">
        <v>9.6299999999999997E-3</v>
      </c>
      <c r="AT156" s="45">
        <v>9.6299999999999997E-3</v>
      </c>
      <c r="AU156" s="45">
        <v>1.1089999999999999E-2</v>
      </c>
      <c r="AV156" s="45">
        <v>1.1089999999999999E-2</v>
      </c>
      <c r="AW156" s="45">
        <v>1.1089999999999999E-2</v>
      </c>
      <c r="AX156" s="45">
        <v>1.1089999999999999E-2</v>
      </c>
      <c r="AY156" s="45">
        <v>1.1089999999999999E-2</v>
      </c>
      <c r="AZ156" s="45">
        <v>1.46E-2</v>
      </c>
      <c r="BA156" s="45">
        <v>1.46E-2</v>
      </c>
      <c r="BB156" s="45">
        <v>1.46E-2</v>
      </c>
      <c r="BC156" s="45">
        <v>1.46E-2</v>
      </c>
      <c r="BD156" s="45">
        <v>1.46E-2</v>
      </c>
      <c r="BE156" s="45">
        <v>2.1010000000000001E-2</v>
      </c>
      <c r="BF156" s="45">
        <v>2.1010000000000001E-2</v>
      </c>
      <c r="BG156" s="45">
        <v>2.1010000000000001E-2</v>
      </c>
      <c r="BH156" s="45">
        <v>2.1010000000000001E-2</v>
      </c>
      <c r="BI156" s="45">
        <v>2.1010000000000001E-2</v>
      </c>
      <c r="BJ156" s="45">
        <v>2.7619999999999999E-2</v>
      </c>
      <c r="BK156" s="45">
        <v>2.7619999999999999E-2</v>
      </c>
      <c r="BL156" s="45">
        <v>2.7619999999999999E-2</v>
      </c>
      <c r="BM156" s="45">
        <v>2.7619999999999999E-2</v>
      </c>
      <c r="BN156" s="45">
        <v>2.7619999999999999E-2</v>
      </c>
      <c r="BO156" s="45">
        <v>4.3040000000000002E-2</v>
      </c>
      <c r="BP156" s="45">
        <v>4.3040000000000002E-2</v>
      </c>
      <c r="BQ156" s="45">
        <v>4.3040000000000002E-2</v>
      </c>
      <c r="BR156" s="45">
        <v>4.3040000000000002E-2</v>
      </c>
      <c r="BS156" s="45">
        <v>4.3040000000000002E-2</v>
      </c>
      <c r="BT156" s="45">
        <v>6.6600000000000006E-2</v>
      </c>
      <c r="BU156" s="45">
        <v>6.6600000000000006E-2</v>
      </c>
      <c r="BV156" s="45">
        <v>6.6600000000000006E-2</v>
      </c>
      <c r="BW156" s="45">
        <v>6.6600000000000006E-2</v>
      </c>
      <c r="BX156" s="45">
        <v>6.6600000000000006E-2</v>
      </c>
      <c r="BY156" s="45">
        <v>0.10070999999999999</v>
      </c>
      <c r="BZ156" s="45">
        <v>0.10070999999999999</v>
      </c>
      <c r="CA156" s="45">
        <v>0.10070999999999999</v>
      </c>
      <c r="CB156" s="45">
        <v>0.10070999999999999</v>
      </c>
      <c r="CC156" s="45">
        <v>0.10070999999999999</v>
      </c>
      <c r="CD156" s="45">
        <v>0.14993999999999999</v>
      </c>
      <c r="CE156" s="45">
        <v>0.14993999999999999</v>
      </c>
      <c r="CF156" s="45">
        <v>0.14993999999999999</v>
      </c>
      <c r="CG156" s="45">
        <v>0.14993999999999999</v>
      </c>
      <c r="CH156" s="45">
        <v>0.14993999999999999</v>
      </c>
      <c r="CI156" s="45">
        <v>0.21772</v>
      </c>
      <c r="CJ156" s="45">
        <v>0.21772</v>
      </c>
      <c r="CK156" s="45">
        <v>0.21772</v>
      </c>
      <c r="CL156" s="45">
        <v>0.21772</v>
      </c>
      <c r="CM156" s="45">
        <v>0.21772</v>
      </c>
      <c r="CN156" s="45">
        <v>0.30870999999999998</v>
      </c>
      <c r="CO156" s="45">
        <v>0.30870999999999998</v>
      </c>
      <c r="CP156" s="45">
        <v>0.30870999999999998</v>
      </c>
      <c r="CQ156" s="45">
        <v>0.30870999999999998</v>
      </c>
      <c r="CR156" s="45">
        <v>0.30870999999999998</v>
      </c>
      <c r="CS156" s="45">
        <v>0.42720999999999998</v>
      </c>
      <c r="CT156" s="45">
        <v>0.42720999999999998</v>
      </c>
      <c r="CU156" s="45">
        <v>0.42720999999999998</v>
      </c>
      <c r="CV156" s="45">
        <v>0.42720999999999998</v>
      </c>
      <c r="CW156" s="45">
        <v>0.42720999999999998</v>
      </c>
      <c r="CX156" s="45">
        <v>1</v>
      </c>
    </row>
    <row r="157" spans="1:102" ht="14.25" customHeight="1" x14ac:dyDescent="0.3">
      <c r="A157" s="45" t="s">
        <v>432</v>
      </c>
      <c r="B157" s="45">
        <v>1.66E-3</v>
      </c>
      <c r="C157" s="45">
        <v>1.8000000000000001E-4</v>
      </c>
      <c r="D157" s="45">
        <v>1.8000000000000001E-4</v>
      </c>
      <c r="E157" s="45">
        <v>1.8000000000000001E-4</v>
      </c>
      <c r="F157" s="45">
        <v>1.8000000000000001E-4</v>
      </c>
      <c r="G157" s="45">
        <v>5.0000000000000002E-5</v>
      </c>
      <c r="H157" s="45">
        <v>5.0000000000000002E-5</v>
      </c>
      <c r="I157" s="45">
        <v>5.0000000000000002E-5</v>
      </c>
      <c r="J157" s="45">
        <v>5.0000000000000002E-5</v>
      </c>
      <c r="K157" s="45">
        <v>5.0000000000000002E-5</v>
      </c>
      <c r="L157" s="45">
        <v>1.2E-4</v>
      </c>
      <c r="M157" s="45">
        <v>1.2E-4</v>
      </c>
      <c r="N157" s="45">
        <v>1.2E-4</v>
      </c>
      <c r="O157" s="45">
        <v>1.2E-4</v>
      </c>
      <c r="P157" s="45">
        <v>1.2E-4</v>
      </c>
      <c r="Q157" s="45">
        <v>1.4999999999999999E-4</v>
      </c>
      <c r="R157" s="45">
        <v>1.4999999999999999E-4</v>
      </c>
      <c r="S157" s="45">
        <v>1.4999999999999999E-4</v>
      </c>
      <c r="T157" s="45">
        <v>1.4999999999999999E-4</v>
      </c>
      <c r="U157" s="45">
        <v>1.4999999999999999E-4</v>
      </c>
      <c r="V157" s="45">
        <v>2.2000000000000001E-4</v>
      </c>
      <c r="W157" s="45">
        <v>2.2000000000000001E-4</v>
      </c>
      <c r="X157" s="45">
        <v>2.2000000000000001E-4</v>
      </c>
      <c r="Y157" s="45">
        <v>2.2000000000000001E-4</v>
      </c>
      <c r="Z157" s="45">
        <v>2.2000000000000001E-4</v>
      </c>
      <c r="AA157" s="45">
        <v>1.6000000000000001E-4</v>
      </c>
      <c r="AB157" s="45">
        <v>1.6000000000000001E-4</v>
      </c>
      <c r="AC157" s="45">
        <v>1.6000000000000001E-4</v>
      </c>
      <c r="AD157" s="45">
        <v>1.6000000000000001E-4</v>
      </c>
      <c r="AE157" s="45">
        <v>1.6000000000000001E-4</v>
      </c>
      <c r="AF157" s="45">
        <v>2.9E-4</v>
      </c>
      <c r="AG157" s="45">
        <v>2.9E-4</v>
      </c>
      <c r="AH157" s="45">
        <v>2.9E-4</v>
      </c>
      <c r="AI157" s="45">
        <v>2.9E-4</v>
      </c>
      <c r="AJ157" s="45">
        <v>2.9E-4</v>
      </c>
      <c r="AK157" s="45">
        <v>3.8000000000000002E-4</v>
      </c>
      <c r="AL157" s="45">
        <v>3.8000000000000002E-4</v>
      </c>
      <c r="AM157" s="45">
        <v>3.8000000000000002E-4</v>
      </c>
      <c r="AN157" s="45">
        <v>3.8000000000000002E-4</v>
      </c>
      <c r="AO157" s="45">
        <v>3.8000000000000002E-4</v>
      </c>
      <c r="AP157" s="45">
        <v>7.1000000000000002E-4</v>
      </c>
      <c r="AQ157" s="45">
        <v>7.1000000000000002E-4</v>
      </c>
      <c r="AR157" s="45">
        <v>7.1000000000000002E-4</v>
      </c>
      <c r="AS157" s="45">
        <v>7.1000000000000002E-4</v>
      </c>
      <c r="AT157" s="45">
        <v>7.1000000000000002E-4</v>
      </c>
      <c r="AU157" s="45">
        <v>1.2800000000000001E-3</v>
      </c>
      <c r="AV157" s="45">
        <v>1.2800000000000001E-3</v>
      </c>
      <c r="AW157" s="45">
        <v>1.2800000000000001E-3</v>
      </c>
      <c r="AX157" s="45">
        <v>1.2800000000000001E-3</v>
      </c>
      <c r="AY157" s="45">
        <v>1.2800000000000001E-3</v>
      </c>
      <c r="AZ157" s="45">
        <v>2.1700000000000001E-3</v>
      </c>
      <c r="BA157" s="45">
        <v>2.1700000000000001E-3</v>
      </c>
      <c r="BB157" s="45">
        <v>2.1700000000000001E-3</v>
      </c>
      <c r="BC157" s="45">
        <v>2.1700000000000001E-3</v>
      </c>
      <c r="BD157" s="45">
        <v>2.1700000000000001E-3</v>
      </c>
      <c r="BE157" s="45">
        <v>3.29E-3</v>
      </c>
      <c r="BF157" s="45">
        <v>3.29E-3</v>
      </c>
      <c r="BG157" s="45">
        <v>3.29E-3</v>
      </c>
      <c r="BH157" s="45">
        <v>3.29E-3</v>
      </c>
      <c r="BI157" s="45">
        <v>3.29E-3</v>
      </c>
      <c r="BJ157" s="45">
        <v>4.9699999999999996E-3</v>
      </c>
      <c r="BK157" s="45">
        <v>4.9699999999999996E-3</v>
      </c>
      <c r="BL157" s="45">
        <v>4.9699999999999996E-3</v>
      </c>
      <c r="BM157" s="45">
        <v>4.9699999999999996E-3</v>
      </c>
      <c r="BN157" s="45">
        <v>4.9699999999999996E-3</v>
      </c>
      <c r="BO157" s="45">
        <v>9.6900000000000007E-3</v>
      </c>
      <c r="BP157" s="45">
        <v>9.6900000000000007E-3</v>
      </c>
      <c r="BQ157" s="45">
        <v>9.6900000000000007E-3</v>
      </c>
      <c r="BR157" s="45">
        <v>9.6900000000000007E-3</v>
      </c>
      <c r="BS157" s="45">
        <v>9.6900000000000007E-3</v>
      </c>
      <c r="BT157" s="45">
        <v>1.575E-2</v>
      </c>
      <c r="BU157" s="45">
        <v>1.575E-2</v>
      </c>
      <c r="BV157" s="45">
        <v>1.575E-2</v>
      </c>
      <c r="BW157" s="45">
        <v>1.575E-2</v>
      </c>
      <c r="BX157" s="45">
        <v>1.575E-2</v>
      </c>
      <c r="BY157" s="45">
        <v>3.006E-2</v>
      </c>
      <c r="BZ157" s="45">
        <v>3.006E-2</v>
      </c>
      <c r="CA157" s="45">
        <v>3.006E-2</v>
      </c>
      <c r="CB157" s="45">
        <v>3.006E-2</v>
      </c>
      <c r="CC157" s="45">
        <v>3.006E-2</v>
      </c>
      <c r="CD157" s="45">
        <v>4.863E-2</v>
      </c>
      <c r="CE157" s="45">
        <v>4.863E-2</v>
      </c>
      <c r="CF157" s="45">
        <v>4.863E-2</v>
      </c>
      <c r="CG157" s="45">
        <v>4.863E-2</v>
      </c>
      <c r="CH157" s="45">
        <v>4.863E-2</v>
      </c>
      <c r="CI157" s="45">
        <v>7.9979999999999996E-2</v>
      </c>
      <c r="CJ157" s="45">
        <v>7.9979999999999996E-2</v>
      </c>
      <c r="CK157" s="45">
        <v>7.9979999999999996E-2</v>
      </c>
      <c r="CL157" s="45">
        <v>7.9979999999999996E-2</v>
      </c>
      <c r="CM157" s="45">
        <v>7.9979999999999996E-2</v>
      </c>
      <c r="CN157" s="45">
        <v>0.13372999999999999</v>
      </c>
      <c r="CO157" s="45">
        <v>0.13372999999999999</v>
      </c>
      <c r="CP157" s="45">
        <v>0.13372999999999999</v>
      </c>
      <c r="CQ157" s="45">
        <v>0.13372999999999999</v>
      </c>
      <c r="CR157" s="45">
        <v>0.13372999999999999</v>
      </c>
      <c r="CS157" s="45">
        <v>0.22731000000000001</v>
      </c>
      <c r="CT157" s="45">
        <v>0.22731000000000001</v>
      </c>
      <c r="CU157" s="45">
        <v>0.22731000000000001</v>
      </c>
      <c r="CV157" s="45">
        <v>0.22731000000000001</v>
      </c>
      <c r="CW157" s="45">
        <v>0.22731000000000001</v>
      </c>
      <c r="CX157" s="45">
        <v>1</v>
      </c>
    </row>
    <row r="158" spans="1:102" ht="14.25" customHeight="1" x14ac:dyDescent="0.3">
      <c r="A158" s="45" t="s">
        <v>434</v>
      </c>
      <c r="B158" s="45">
        <v>4.7600000000000003E-3</v>
      </c>
      <c r="C158" s="45">
        <v>3.6999999999999999E-4</v>
      </c>
      <c r="D158" s="45">
        <v>3.6999999999999999E-4</v>
      </c>
      <c r="E158" s="45">
        <v>3.6999999999999999E-4</v>
      </c>
      <c r="F158" s="45">
        <v>3.6999999999999999E-4</v>
      </c>
      <c r="G158" s="45">
        <v>1.1E-4</v>
      </c>
      <c r="H158" s="45">
        <v>1.1E-4</v>
      </c>
      <c r="I158" s="45">
        <v>1.1E-4</v>
      </c>
      <c r="J158" s="45">
        <v>1.1E-4</v>
      </c>
      <c r="K158" s="45">
        <v>1.1E-4</v>
      </c>
      <c r="L158" s="45">
        <v>1.9000000000000001E-4</v>
      </c>
      <c r="M158" s="45">
        <v>1.9000000000000001E-4</v>
      </c>
      <c r="N158" s="45">
        <v>1.9000000000000001E-4</v>
      </c>
      <c r="O158" s="45">
        <v>1.9000000000000001E-4</v>
      </c>
      <c r="P158" s="45">
        <v>1.9000000000000001E-4</v>
      </c>
      <c r="Q158" s="45">
        <v>2.2000000000000001E-4</v>
      </c>
      <c r="R158" s="45">
        <v>2.2000000000000001E-4</v>
      </c>
      <c r="S158" s="45">
        <v>2.2000000000000001E-4</v>
      </c>
      <c r="T158" s="45">
        <v>2.2000000000000001E-4</v>
      </c>
      <c r="U158" s="45">
        <v>2.2000000000000001E-4</v>
      </c>
      <c r="V158" s="45">
        <v>2.0000000000000001E-4</v>
      </c>
      <c r="W158" s="45">
        <v>2.0000000000000001E-4</v>
      </c>
      <c r="X158" s="45">
        <v>2.0000000000000001E-4</v>
      </c>
      <c r="Y158" s="45">
        <v>2.0000000000000001E-4</v>
      </c>
      <c r="Z158" s="45">
        <v>2.0000000000000001E-4</v>
      </c>
      <c r="AA158" s="45">
        <v>3.1E-4</v>
      </c>
      <c r="AB158" s="45">
        <v>3.1E-4</v>
      </c>
      <c r="AC158" s="45">
        <v>3.1E-4</v>
      </c>
      <c r="AD158" s="45">
        <v>3.1E-4</v>
      </c>
      <c r="AE158" s="45">
        <v>3.1E-4</v>
      </c>
      <c r="AF158" s="45">
        <v>4.2000000000000002E-4</v>
      </c>
      <c r="AG158" s="45">
        <v>4.2000000000000002E-4</v>
      </c>
      <c r="AH158" s="45">
        <v>4.2000000000000002E-4</v>
      </c>
      <c r="AI158" s="45">
        <v>4.2000000000000002E-4</v>
      </c>
      <c r="AJ158" s="45">
        <v>4.2000000000000002E-4</v>
      </c>
      <c r="AK158" s="45">
        <v>7.1000000000000002E-4</v>
      </c>
      <c r="AL158" s="45">
        <v>7.1000000000000002E-4</v>
      </c>
      <c r="AM158" s="45">
        <v>7.1000000000000002E-4</v>
      </c>
      <c r="AN158" s="45">
        <v>7.1000000000000002E-4</v>
      </c>
      <c r="AO158" s="45">
        <v>7.1000000000000002E-4</v>
      </c>
      <c r="AP158" s="45">
        <v>1.4300000000000001E-3</v>
      </c>
      <c r="AQ158" s="45">
        <v>1.4300000000000001E-3</v>
      </c>
      <c r="AR158" s="45">
        <v>1.4300000000000001E-3</v>
      </c>
      <c r="AS158" s="45">
        <v>1.4300000000000001E-3</v>
      </c>
      <c r="AT158" s="45">
        <v>1.4300000000000001E-3</v>
      </c>
      <c r="AU158" s="45">
        <v>2.2799999999999999E-3</v>
      </c>
      <c r="AV158" s="45">
        <v>2.2799999999999999E-3</v>
      </c>
      <c r="AW158" s="45">
        <v>2.2799999999999999E-3</v>
      </c>
      <c r="AX158" s="45">
        <v>2.2799999999999999E-3</v>
      </c>
      <c r="AY158" s="45">
        <v>2.2799999999999999E-3</v>
      </c>
      <c r="AZ158" s="45">
        <v>3.8500000000000001E-3</v>
      </c>
      <c r="BA158" s="45">
        <v>3.8500000000000001E-3</v>
      </c>
      <c r="BB158" s="45">
        <v>3.8500000000000001E-3</v>
      </c>
      <c r="BC158" s="45">
        <v>3.8500000000000001E-3</v>
      </c>
      <c r="BD158" s="45">
        <v>3.8500000000000001E-3</v>
      </c>
      <c r="BE158" s="45">
        <v>5.9899999999999997E-3</v>
      </c>
      <c r="BF158" s="45">
        <v>5.9899999999999997E-3</v>
      </c>
      <c r="BG158" s="45">
        <v>5.9899999999999997E-3</v>
      </c>
      <c r="BH158" s="45">
        <v>5.9899999999999997E-3</v>
      </c>
      <c r="BI158" s="45">
        <v>5.9899999999999997E-3</v>
      </c>
      <c r="BJ158" s="45">
        <v>9.0100000000000006E-3</v>
      </c>
      <c r="BK158" s="45">
        <v>9.0100000000000006E-3</v>
      </c>
      <c r="BL158" s="45">
        <v>9.0100000000000006E-3</v>
      </c>
      <c r="BM158" s="45">
        <v>9.0100000000000006E-3</v>
      </c>
      <c r="BN158" s="45">
        <v>9.0100000000000006E-3</v>
      </c>
      <c r="BO158" s="45">
        <v>1.3769999999999999E-2</v>
      </c>
      <c r="BP158" s="45">
        <v>1.3769999999999999E-2</v>
      </c>
      <c r="BQ158" s="45">
        <v>1.3769999999999999E-2</v>
      </c>
      <c r="BR158" s="45">
        <v>1.3769999999999999E-2</v>
      </c>
      <c r="BS158" s="45">
        <v>1.3769999999999999E-2</v>
      </c>
      <c r="BT158" s="45">
        <v>2.5440000000000001E-2</v>
      </c>
      <c r="BU158" s="45">
        <v>2.5440000000000001E-2</v>
      </c>
      <c r="BV158" s="45">
        <v>2.5440000000000001E-2</v>
      </c>
      <c r="BW158" s="45">
        <v>2.5440000000000001E-2</v>
      </c>
      <c r="BX158" s="45">
        <v>2.5440000000000001E-2</v>
      </c>
      <c r="BY158" s="45">
        <v>4.5760000000000002E-2</v>
      </c>
      <c r="BZ158" s="45">
        <v>4.5760000000000002E-2</v>
      </c>
      <c r="CA158" s="45">
        <v>4.5760000000000002E-2</v>
      </c>
      <c r="CB158" s="45">
        <v>4.5760000000000002E-2</v>
      </c>
      <c r="CC158" s="45">
        <v>4.5760000000000002E-2</v>
      </c>
      <c r="CD158" s="45">
        <v>8.8139999999999996E-2</v>
      </c>
      <c r="CE158" s="45">
        <v>8.8139999999999996E-2</v>
      </c>
      <c r="CF158" s="45">
        <v>8.8139999999999996E-2</v>
      </c>
      <c r="CG158" s="45">
        <v>8.8139999999999996E-2</v>
      </c>
      <c r="CH158" s="45">
        <v>8.8139999999999996E-2</v>
      </c>
      <c r="CI158" s="45">
        <v>0.15675</v>
      </c>
      <c r="CJ158" s="45">
        <v>0.15675</v>
      </c>
      <c r="CK158" s="45">
        <v>0.15675</v>
      </c>
      <c r="CL158" s="45">
        <v>0.15675</v>
      </c>
      <c r="CM158" s="45">
        <v>0.15675</v>
      </c>
      <c r="CN158" s="45">
        <v>0.25738</v>
      </c>
      <c r="CO158" s="45">
        <v>0.25738</v>
      </c>
      <c r="CP158" s="45">
        <v>0.25738</v>
      </c>
      <c r="CQ158" s="45">
        <v>0.25738</v>
      </c>
      <c r="CR158" s="45">
        <v>0.25738</v>
      </c>
      <c r="CS158" s="45">
        <v>0.39018999999999998</v>
      </c>
      <c r="CT158" s="45">
        <v>0.39018999999999998</v>
      </c>
      <c r="CU158" s="45">
        <v>0.39018999999999998</v>
      </c>
      <c r="CV158" s="45">
        <v>0.39018999999999998</v>
      </c>
      <c r="CW158" s="45">
        <v>0.39018999999999998</v>
      </c>
      <c r="CX158" s="45">
        <v>1</v>
      </c>
    </row>
    <row r="159" spans="1:102" ht="14.25" customHeight="1" x14ac:dyDescent="0.3">
      <c r="A159" s="45" t="s">
        <v>436</v>
      </c>
      <c r="B159" s="45">
        <v>2.3800000000000002E-3</v>
      </c>
      <c r="C159" s="45">
        <v>6.0000000000000002E-5</v>
      </c>
      <c r="D159" s="45">
        <v>6.0000000000000002E-5</v>
      </c>
      <c r="E159" s="45">
        <v>6.0000000000000002E-5</v>
      </c>
      <c r="F159" s="45">
        <v>6.0000000000000002E-5</v>
      </c>
      <c r="G159" s="45">
        <v>2.2000000000000001E-4</v>
      </c>
      <c r="H159" s="45">
        <v>2.2000000000000001E-4</v>
      </c>
      <c r="I159" s="45">
        <v>2.2000000000000001E-4</v>
      </c>
      <c r="J159" s="45">
        <v>2.2000000000000001E-4</v>
      </c>
      <c r="K159" s="45">
        <v>2.2000000000000001E-4</v>
      </c>
      <c r="L159" s="45">
        <v>9.0000000000000006E-5</v>
      </c>
      <c r="M159" s="45">
        <v>9.0000000000000006E-5</v>
      </c>
      <c r="N159" s="45">
        <v>9.0000000000000006E-5</v>
      </c>
      <c r="O159" s="45">
        <v>9.0000000000000006E-5</v>
      </c>
      <c r="P159" s="45">
        <v>9.0000000000000006E-5</v>
      </c>
      <c r="Q159" s="45">
        <v>2.5000000000000001E-4</v>
      </c>
      <c r="R159" s="45">
        <v>2.5000000000000001E-4</v>
      </c>
      <c r="S159" s="45">
        <v>2.5000000000000001E-4</v>
      </c>
      <c r="T159" s="45">
        <v>2.5000000000000001E-4</v>
      </c>
      <c r="U159" s="45">
        <v>2.5000000000000001E-4</v>
      </c>
      <c r="V159" s="45">
        <v>1.7000000000000001E-4</v>
      </c>
      <c r="W159" s="45">
        <v>1.7000000000000001E-4</v>
      </c>
      <c r="X159" s="45">
        <v>1.7000000000000001E-4</v>
      </c>
      <c r="Y159" s="45">
        <v>1.7000000000000001E-4</v>
      </c>
      <c r="Z159" s="45">
        <v>1.7000000000000001E-4</v>
      </c>
      <c r="AA159" s="45">
        <v>2.7999999999999998E-4</v>
      </c>
      <c r="AB159" s="45">
        <v>2.7999999999999998E-4</v>
      </c>
      <c r="AC159" s="45">
        <v>2.7999999999999998E-4</v>
      </c>
      <c r="AD159" s="45">
        <v>2.7999999999999998E-4</v>
      </c>
      <c r="AE159" s="45">
        <v>2.7999999999999998E-4</v>
      </c>
      <c r="AF159" s="45">
        <v>3.8000000000000002E-4</v>
      </c>
      <c r="AG159" s="45">
        <v>3.8000000000000002E-4</v>
      </c>
      <c r="AH159" s="45">
        <v>3.8000000000000002E-4</v>
      </c>
      <c r="AI159" s="45">
        <v>3.8000000000000002E-4</v>
      </c>
      <c r="AJ159" s="45">
        <v>3.8000000000000002E-4</v>
      </c>
      <c r="AK159" s="45">
        <v>5.1999999999999995E-4</v>
      </c>
      <c r="AL159" s="45">
        <v>5.1999999999999995E-4</v>
      </c>
      <c r="AM159" s="45">
        <v>5.1999999999999995E-4</v>
      </c>
      <c r="AN159" s="45">
        <v>5.1999999999999995E-4</v>
      </c>
      <c r="AO159" s="45">
        <v>5.1999999999999995E-4</v>
      </c>
      <c r="AP159" s="45">
        <v>9.3000000000000005E-4</v>
      </c>
      <c r="AQ159" s="45">
        <v>9.3000000000000005E-4</v>
      </c>
      <c r="AR159" s="45">
        <v>9.3000000000000005E-4</v>
      </c>
      <c r="AS159" s="45">
        <v>9.3000000000000005E-4</v>
      </c>
      <c r="AT159" s="45">
        <v>9.3000000000000005E-4</v>
      </c>
      <c r="AU159" s="45">
        <v>1.5299999999999999E-3</v>
      </c>
      <c r="AV159" s="45">
        <v>1.5299999999999999E-3</v>
      </c>
      <c r="AW159" s="45">
        <v>1.5299999999999999E-3</v>
      </c>
      <c r="AX159" s="45">
        <v>1.5299999999999999E-3</v>
      </c>
      <c r="AY159" s="45">
        <v>1.5299999999999999E-3</v>
      </c>
      <c r="AZ159" s="45">
        <v>3.1800000000000001E-3</v>
      </c>
      <c r="BA159" s="45">
        <v>3.1800000000000001E-3</v>
      </c>
      <c r="BB159" s="45">
        <v>3.1800000000000001E-3</v>
      </c>
      <c r="BC159" s="45">
        <v>3.1800000000000001E-3</v>
      </c>
      <c r="BD159" s="45">
        <v>3.1800000000000001E-3</v>
      </c>
      <c r="BE159" s="45">
        <v>3.9699999999999996E-3</v>
      </c>
      <c r="BF159" s="45">
        <v>3.9699999999999996E-3</v>
      </c>
      <c r="BG159" s="45">
        <v>3.9699999999999996E-3</v>
      </c>
      <c r="BH159" s="45">
        <v>3.9699999999999996E-3</v>
      </c>
      <c r="BI159" s="45">
        <v>3.9699999999999996E-3</v>
      </c>
      <c r="BJ159" s="45">
        <v>6.1900000000000002E-3</v>
      </c>
      <c r="BK159" s="45">
        <v>6.1900000000000002E-3</v>
      </c>
      <c r="BL159" s="45">
        <v>6.1900000000000002E-3</v>
      </c>
      <c r="BM159" s="45">
        <v>6.1900000000000002E-3</v>
      </c>
      <c r="BN159" s="45">
        <v>6.1900000000000002E-3</v>
      </c>
      <c r="BO159" s="45">
        <v>9.3699999999999999E-3</v>
      </c>
      <c r="BP159" s="45">
        <v>9.3699999999999999E-3</v>
      </c>
      <c r="BQ159" s="45">
        <v>9.3699999999999999E-3</v>
      </c>
      <c r="BR159" s="45">
        <v>9.3699999999999999E-3</v>
      </c>
      <c r="BS159" s="45">
        <v>9.3699999999999999E-3</v>
      </c>
      <c r="BT159" s="45">
        <v>1.6650000000000002E-2</v>
      </c>
      <c r="BU159" s="45">
        <v>1.6650000000000002E-2</v>
      </c>
      <c r="BV159" s="45">
        <v>1.6650000000000002E-2</v>
      </c>
      <c r="BW159" s="45">
        <v>1.6650000000000002E-2</v>
      </c>
      <c r="BX159" s="45">
        <v>1.6650000000000002E-2</v>
      </c>
      <c r="BY159" s="45">
        <v>3.2530000000000003E-2</v>
      </c>
      <c r="BZ159" s="45">
        <v>3.2530000000000003E-2</v>
      </c>
      <c r="CA159" s="45">
        <v>3.2530000000000003E-2</v>
      </c>
      <c r="CB159" s="45">
        <v>3.2530000000000003E-2</v>
      </c>
      <c r="CC159" s="45">
        <v>3.2530000000000003E-2</v>
      </c>
      <c r="CD159" s="45">
        <v>6.3189999999999996E-2</v>
      </c>
      <c r="CE159" s="45">
        <v>6.3189999999999996E-2</v>
      </c>
      <c r="CF159" s="45">
        <v>6.3189999999999996E-2</v>
      </c>
      <c r="CG159" s="45">
        <v>6.3189999999999996E-2</v>
      </c>
      <c r="CH159" s="45">
        <v>6.3189999999999996E-2</v>
      </c>
      <c r="CI159" s="45">
        <v>0.11539000000000001</v>
      </c>
      <c r="CJ159" s="45">
        <v>0.11539000000000001</v>
      </c>
      <c r="CK159" s="45">
        <v>0.11539000000000001</v>
      </c>
      <c r="CL159" s="45">
        <v>0.11539000000000001</v>
      </c>
      <c r="CM159" s="45">
        <v>0.11539000000000001</v>
      </c>
      <c r="CN159" s="45">
        <v>0.19811999999999999</v>
      </c>
      <c r="CO159" s="45">
        <v>0.19811999999999999</v>
      </c>
      <c r="CP159" s="45">
        <v>0.19811999999999999</v>
      </c>
      <c r="CQ159" s="45">
        <v>0.19811999999999999</v>
      </c>
      <c r="CR159" s="45">
        <v>0.19811999999999999</v>
      </c>
      <c r="CS159" s="45">
        <v>0.31979999999999997</v>
      </c>
      <c r="CT159" s="45">
        <v>0.31979999999999997</v>
      </c>
      <c r="CU159" s="45">
        <v>0.31979999999999997</v>
      </c>
      <c r="CV159" s="45">
        <v>0.31979999999999997</v>
      </c>
      <c r="CW159" s="45">
        <v>0.31979999999999997</v>
      </c>
      <c r="CX159" s="45">
        <v>1</v>
      </c>
    </row>
    <row r="160" spans="1:102" ht="14.25" customHeight="1" x14ac:dyDescent="0.3">
      <c r="A160" s="45" t="s">
        <v>438</v>
      </c>
      <c r="B160" s="45">
        <v>2.9950000000000001E-2</v>
      </c>
      <c r="C160" s="45">
        <v>1.9E-3</v>
      </c>
      <c r="D160" s="45">
        <v>1.9E-3</v>
      </c>
      <c r="E160" s="45">
        <v>1.9E-3</v>
      </c>
      <c r="F160" s="45">
        <v>1.9E-3</v>
      </c>
      <c r="G160" s="45">
        <v>5.8E-4</v>
      </c>
      <c r="H160" s="45">
        <v>5.8E-4</v>
      </c>
      <c r="I160" s="45">
        <v>5.8E-4</v>
      </c>
      <c r="J160" s="45">
        <v>5.8E-4</v>
      </c>
      <c r="K160" s="45">
        <v>5.8E-4</v>
      </c>
      <c r="L160" s="45">
        <v>4.0999999999999999E-4</v>
      </c>
      <c r="M160" s="45">
        <v>4.0999999999999999E-4</v>
      </c>
      <c r="N160" s="45">
        <v>4.0999999999999999E-4</v>
      </c>
      <c r="O160" s="45">
        <v>4.0999999999999999E-4</v>
      </c>
      <c r="P160" s="45">
        <v>4.0999999999999999E-4</v>
      </c>
      <c r="Q160" s="45">
        <v>6.3000000000000003E-4</v>
      </c>
      <c r="R160" s="45">
        <v>6.3000000000000003E-4</v>
      </c>
      <c r="S160" s="45">
        <v>6.3000000000000003E-4</v>
      </c>
      <c r="T160" s="45">
        <v>6.3000000000000003E-4</v>
      </c>
      <c r="U160" s="45">
        <v>6.3000000000000003E-4</v>
      </c>
      <c r="V160" s="45">
        <v>8.0000000000000004E-4</v>
      </c>
      <c r="W160" s="45">
        <v>8.0000000000000004E-4</v>
      </c>
      <c r="X160" s="45">
        <v>8.0000000000000004E-4</v>
      </c>
      <c r="Y160" s="45">
        <v>8.0000000000000004E-4</v>
      </c>
      <c r="Z160" s="45">
        <v>8.0000000000000004E-4</v>
      </c>
      <c r="AA160" s="45">
        <v>9.5E-4</v>
      </c>
      <c r="AB160" s="45">
        <v>9.5E-4</v>
      </c>
      <c r="AC160" s="45">
        <v>9.5E-4</v>
      </c>
      <c r="AD160" s="45">
        <v>9.5E-4</v>
      </c>
      <c r="AE160" s="45">
        <v>9.5E-4</v>
      </c>
      <c r="AF160" s="45">
        <v>1.23E-3</v>
      </c>
      <c r="AG160" s="45">
        <v>1.23E-3</v>
      </c>
      <c r="AH160" s="45">
        <v>1.23E-3</v>
      </c>
      <c r="AI160" s="45">
        <v>1.23E-3</v>
      </c>
      <c r="AJ160" s="45">
        <v>1.23E-3</v>
      </c>
      <c r="AK160" s="45">
        <v>1.6999999999999999E-3</v>
      </c>
      <c r="AL160" s="45">
        <v>1.6999999999999999E-3</v>
      </c>
      <c r="AM160" s="45">
        <v>1.6999999999999999E-3</v>
      </c>
      <c r="AN160" s="45">
        <v>1.6999999999999999E-3</v>
      </c>
      <c r="AO160" s="45">
        <v>1.6999999999999999E-3</v>
      </c>
      <c r="AP160" s="45">
        <v>2.4399999999999999E-3</v>
      </c>
      <c r="AQ160" s="45">
        <v>2.4399999999999999E-3</v>
      </c>
      <c r="AR160" s="45">
        <v>2.4399999999999999E-3</v>
      </c>
      <c r="AS160" s="45">
        <v>2.4399999999999999E-3</v>
      </c>
      <c r="AT160" s="45">
        <v>2.4399999999999999E-3</v>
      </c>
      <c r="AU160" s="45">
        <v>3.6600000000000001E-3</v>
      </c>
      <c r="AV160" s="45">
        <v>3.6600000000000001E-3</v>
      </c>
      <c r="AW160" s="45">
        <v>3.6600000000000001E-3</v>
      </c>
      <c r="AX160" s="45">
        <v>3.6600000000000001E-3</v>
      </c>
      <c r="AY160" s="45">
        <v>3.6600000000000001E-3</v>
      </c>
      <c r="AZ160" s="45">
        <v>5.5300000000000002E-3</v>
      </c>
      <c r="BA160" s="45">
        <v>5.5300000000000002E-3</v>
      </c>
      <c r="BB160" s="45">
        <v>5.5300000000000002E-3</v>
      </c>
      <c r="BC160" s="45">
        <v>5.5300000000000002E-3</v>
      </c>
      <c r="BD160" s="45">
        <v>5.5300000000000002E-3</v>
      </c>
      <c r="BE160" s="45">
        <v>8.5000000000000006E-3</v>
      </c>
      <c r="BF160" s="45">
        <v>8.5000000000000006E-3</v>
      </c>
      <c r="BG160" s="45">
        <v>8.5000000000000006E-3</v>
      </c>
      <c r="BH160" s="45">
        <v>8.5000000000000006E-3</v>
      </c>
      <c r="BI160" s="45">
        <v>8.5000000000000006E-3</v>
      </c>
      <c r="BJ160" s="45">
        <v>1.3350000000000001E-2</v>
      </c>
      <c r="BK160" s="45">
        <v>1.3350000000000001E-2</v>
      </c>
      <c r="BL160" s="45">
        <v>1.3350000000000001E-2</v>
      </c>
      <c r="BM160" s="45">
        <v>1.3350000000000001E-2</v>
      </c>
      <c r="BN160" s="45">
        <v>1.3350000000000001E-2</v>
      </c>
      <c r="BO160" s="45">
        <v>2.2419999999999999E-2</v>
      </c>
      <c r="BP160" s="45">
        <v>2.2419999999999999E-2</v>
      </c>
      <c r="BQ160" s="45">
        <v>2.2419999999999999E-2</v>
      </c>
      <c r="BR160" s="45">
        <v>2.2419999999999999E-2</v>
      </c>
      <c r="BS160" s="45">
        <v>2.2419999999999999E-2</v>
      </c>
      <c r="BT160" s="45">
        <v>3.9149999999999997E-2</v>
      </c>
      <c r="BU160" s="45">
        <v>3.9149999999999997E-2</v>
      </c>
      <c r="BV160" s="45">
        <v>3.9149999999999997E-2</v>
      </c>
      <c r="BW160" s="45">
        <v>3.9149999999999997E-2</v>
      </c>
      <c r="BX160" s="45">
        <v>3.9149999999999997E-2</v>
      </c>
      <c r="BY160" s="45">
        <v>6.8129999999999996E-2</v>
      </c>
      <c r="BZ160" s="45">
        <v>6.8129999999999996E-2</v>
      </c>
      <c r="CA160" s="45">
        <v>6.8129999999999996E-2</v>
      </c>
      <c r="CB160" s="45">
        <v>6.8129999999999996E-2</v>
      </c>
      <c r="CC160" s="45">
        <v>6.8129999999999996E-2</v>
      </c>
      <c r="CD160" s="45">
        <v>0.11565</v>
      </c>
      <c r="CE160" s="45">
        <v>0.11565</v>
      </c>
      <c r="CF160" s="45">
        <v>0.11565</v>
      </c>
      <c r="CG160" s="45">
        <v>0.11565</v>
      </c>
      <c r="CH160" s="45">
        <v>0.11565</v>
      </c>
      <c r="CI160" s="45">
        <v>0.18603</v>
      </c>
      <c r="CJ160" s="45">
        <v>0.18603</v>
      </c>
      <c r="CK160" s="45">
        <v>0.18603</v>
      </c>
      <c r="CL160" s="45">
        <v>0.18603</v>
      </c>
      <c r="CM160" s="45">
        <v>0.18603</v>
      </c>
      <c r="CN160" s="45">
        <v>0.28361999999999998</v>
      </c>
      <c r="CO160" s="45">
        <v>0.28361999999999998</v>
      </c>
      <c r="CP160" s="45">
        <v>0.28361999999999998</v>
      </c>
      <c r="CQ160" s="45">
        <v>0.28361999999999998</v>
      </c>
      <c r="CR160" s="45">
        <v>0.28361999999999998</v>
      </c>
      <c r="CS160" s="45">
        <v>0.40977999999999998</v>
      </c>
      <c r="CT160" s="45">
        <v>0.40977999999999998</v>
      </c>
      <c r="CU160" s="45">
        <v>0.40977999999999998</v>
      </c>
      <c r="CV160" s="45">
        <v>0.40977999999999998</v>
      </c>
      <c r="CW160" s="45">
        <v>0.40977999999999998</v>
      </c>
      <c r="CX160" s="45">
        <v>1</v>
      </c>
    </row>
    <row r="161" spans="1:102" ht="14.25" customHeight="1" x14ac:dyDescent="0.3">
      <c r="A161" s="45" t="s">
        <v>440</v>
      </c>
      <c r="B161" s="45">
        <v>0.11552999999999999</v>
      </c>
      <c r="C161" s="45">
        <v>2.23E-2</v>
      </c>
      <c r="D161" s="45">
        <v>2.23E-2</v>
      </c>
      <c r="E161" s="45">
        <v>2.23E-2</v>
      </c>
      <c r="F161" s="45">
        <v>2.23E-2</v>
      </c>
      <c r="G161" s="45">
        <v>4.2599999999999999E-3</v>
      </c>
      <c r="H161" s="45">
        <v>4.2599999999999999E-3</v>
      </c>
      <c r="I161" s="45">
        <v>4.2599999999999999E-3</v>
      </c>
      <c r="J161" s="45">
        <v>4.2599999999999999E-3</v>
      </c>
      <c r="K161" s="45">
        <v>4.2599999999999999E-3</v>
      </c>
      <c r="L161" s="45">
        <v>2.5300000000000001E-3</v>
      </c>
      <c r="M161" s="45">
        <v>2.5300000000000001E-3</v>
      </c>
      <c r="N161" s="45">
        <v>2.5300000000000001E-3</v>
      </c>
      <c r="O161" s="45">
        <v>2.5300000000000001E-3</v>
      </c>
      <c r="P161" s="45">
        <v>2.5300000000000001E-3</v>
      </c>
      <c r="Q161" s="45">
        <v>3.7699999999999999E-3</v>
      </c>
      <c r="R161" s="45">
        <v>3.7699999999999999E-3</v>
      </c>
      <c r="S161" s="45">
        <v>3.7699999999999999E-3</v>
      </c>
      <c r="T161" s="45">
        <v>3.7699999999999999E-3</v>
      </c>
      <c r="U161" s="45">
        <v>3.7699999999999999E-3</v>
      </c>
      <c r="V161" s="45">
        <v>5.6299999999999996E-3</v>
      </c>
      <c r="W161" s="45">
        <v>5.6299999999999996E-3</v>
      </c>
      <c r="X161" s="45">
        <v>5.6299999999999996E-3</v>
      </c>
      <c r="Y161" s="45">
        <v>5.6299999999999996E-3</v>
      </c>
      <c r="Z161" s="45">
        <v>5.6299999999999996E-3</v>
      </c>
      <c r="AA161" s="45">
        <v>6.45E-3</v>
      </c>
      <c r="AB161" s="45">
        <v>6.45E-3</v>
      </c>
      <c r="AC161" s="45">
        <v>6.45E-3</v>
      </c>
      <c r="AD161" s="45">
        <v>6.45E-3</v>
      </c>
      <c r="AE161" s="45">
        <v>6.45E-3</v>
      </c>
      <c r="AF161" s="45">
        <v>7.0200000000000002E-3</v>
      </c>
      <c r="AG161" s="45">
        <v>7.0200000000000002E-3</v>
      </c>
      <c r="AH161" s="45">
        <v>7.0200000000000002E-3</v>
      </c>
      <c r="AI161" s="45">
        <v>7.0200000000000002E-3</v>
      </c>
      <c r="AJ161" s="45">
        <v>7.0200000000000002E-3</v>
      </c>
      <c r="AK161" s="45">
        <v>8.0400000000000003E-3</v>
      </c>
      <c r="AL161" s="45">
        <v>8.0400000000000003E-3</v>
      </c>
      <c r="AM161" s="45">
        <v>8.0400000000000003E-3</v>
      </c>
      <c r="AN161" s="45">
        <v>8.0400000000000003E-3</v>
      </c>
      <c r="AO161" s="45">
        <v>8.0400000000000003E-3</v>
      </c>
      <c r="AP161" s="45">
        <v>9.0900000000000009E-3</v>
      </c>
      <c r="AQ161" s="45">
        <v>9.0900000000000009E-3</v>
      </c>
      <c r="AR161" s="45">
        <v>9.0900000000000009E-3</v>
      </c>
      <c r="AS161" s="45">
        <v>9.0900000000000009E-3</v>
      </c>
      <c r="AT161" s="45">
        <v>9.0900000000000009E-3</v>
      </c>
      <c r="AU161" s="45">
        <v>1.077E-2</v>
      </c>
      <c r="AV161" s="45">
        <v>1.077E-2</v>
      </c>
      <c r="AW161" s="45">
        <v>1.077E-2</v>
      </c>
      <c r="AX161" s="45">
        <v>1.077E-2</v>
      </c>
      <c r="AY161" s="45">
        <v>1.077E-2</v>
      </c>
      <c r="AZ161" s="45">
        <v>1.443E-2</v>
      </c>
      <c r="BA161" s="45">
        <v>1.443E-2</v>
      </c>
      <c r="BB161" s="45">
        <v>1.443E-2</v>
      </c>
      <c r="BC161" s="45">
        <v>1.443E-2</v>
      </c>
      <c r="BD161" s="45">
        <v>1.443E-2</v>
      </c>
      <c r="BE161" s="45">
        <v>2.1010000000000001E-2</v>
      </c>
      <c r="BF161" s="45">
        <v>2.1010000000000001E-2</v>
      </c>
      <c r="BG161" s="45">
        <v>2.1010000000000001E-2</v>
      </c>
      <c r="BH161" s="45">
        <v>2.1010000000000001E-2</v>
      </c>
      <c r="BI161" s="45">
        <v>2.1010000000000001E-2</v>
      </c>
      <c r="BJ161" s="45">
        <v>2.7720000000000002E-2</v>
      </c>
      <c r="BK161" s="45">
        <v>2.7720000000000002E-2</v>
      </c>
      <c r="BL161" s="45">
        <v>2.7720000000000002E-2</v>
      </c>
      <c r="BM161" s="45">
        <v>2.7720000000000002E-2</v>
      </c>
      <c r="BN161" s="45">
        <v>2.7720000000000002E-2</v>
      </c>
      <c r="BO161" s="45">
        <v>4.3220000000000001E-2</v>
      </c>
      <c r="BP161" s="45">
        <v>4.3220000000000001E-2</v>
      </c>
      <c r="BQ161" s="45">
        <v>4.3220000000000001E-2</v>
      </c>
      <c r="BR161" s="45">
        <v>4.3220000000000001E-2</v>
      </c>
      <c r="BS161" s="45">
        <v>4.3220000000000001E-2</v>
      </c>
      <c r="BT161" s="45">
        <v>6.6879999999999995E-2</v>
      </c>
      <c r="BU161" s="45">
        <v>6.6879999999999995E-2</v>
      </c>
      <c r="BV161" s="45">
        <v>6.6879999999999995E-2</v>
      </c>
      <c r="BW161" s="45">
        <v>6.6879999999999995E-2</v>
      </c>
      <c r="BX161" s="45">
        <v>6.6879999999999995E-2</v>
      </c>
      <c r="BY161" s="45">
        <v>0.10116</v>
      </c>
      <c r="BZ161" s="45">
        <v>0.10116</v>
      </c>
      <c r="CA161" s="45">
        <v>0.10116</v>
      </c>
      <c r="CB161" s="45">
        <v>0.10116</v>
      </c>
      <c r="CC161" s="45">
        <v>0.10116</v>
      </c>
      <c r="CD161" s="45">
        <v>0.15064</v>
      </c>
      <c r="CE161" s="45">
        <v>0.15064</v>
      </c>
      <c r="CF161" s="45">
        <v>0.15064</v>
      </c>
      <c r="CG161" s="45">
        <v>0.15064</v>
      </c>
      <c r="CH161" s="45">
        <v>0.15064</v>
      </c>
      <c r="CI161" s="45">
        <v>0.21936</v>
      </c>
      <c r="CJ161" s="45">
        <v>0.21936</v>
      </c>
      <c r="CK161" s="45">
        <v>0.21936</v>
      </c>
      <c r="CL161" s="45">
        <v>0.21936</v>
      </c>
      <c r="CM161" s="45">
        <v>0.21936</v>
      </c>
      <c r="CN161" s="45">
        <v>0.30879000000000001</v>
      </c>
      <c r="CO161" s="45">
        <v>0.30879000000000001</v>
      </c>
      <c r="CP161" s="45">
        <v>0.30879000000000001</v>
      </c>
      <c r="CQ161" s="45">
        <v>0.30879000000000001</v>
      </c>
      <c r="CR161" s="45">
        <v>0.30879000000000001</v>
      </c>
      <c r="CS161" s="45">
        <v>0.42729</v>
      </c>
      <c r="CT161" s="45">
        <v>0.42729</v>
      </c>
      <c r="CU161" s="45">
        <v>0.42729</v>
      </c>
      <c r="CV161" s="45">
        <v>0.42729</v>
      </c>
      <c r="CW161" s="45">
        <v>0.42729</v>
      </c>
      <c r="CX161" s="45">
        <v>1</v>
      </c>
    </row>
    <row r="162" spans="1:102" ht="14.25" customHeight="1" x14ac:dyDescent="0.3">
      <c r="A162" s="45" t="s">
        <v>442</v>
      </c>
      <c r="B162" s="45">
        <v>3.85E-2</v>
      </c>
      <c r="C162" s="45">
        <v>4.0899999999999999E-3</v>
      </c>
      <c r="D162" s="45">
        <v>4.0899999999999999E-3</v>
      </c>
      <c r="E162" s="45">
        <v>4.0899999999999999E-3</v>
      </c>
      <c r="F162" s="45">
        <v>4.0899999999999999E-3</v>
      </c>
      <c r="G162" s="45">
        <v>1.6800000000000001E-3</v>
      </c>
      <c r="H162" s="45">
        <v>1.6800000000000001E-3</v>
      </c>
      <c r="I162" s="45">
        <v>1.6800000000000001E-3</v>
      </c>
      <c r="J162" s="45">
        <v>1.6800000000000001E-3</v>
      </c>
      <c r="K162" s="45">
        <v>1.6800000000000001E-3</v>
      </c>
      <c r="L162" s="45">
        <v>1.2899999999999999E-3</v>
      </c>
      <c r="M162" s="45">
        <v>1.2899999999999999E-3</v>
      </c>
      <c r="N162" s="45">
        <v>1.2899999999999999E-3</v>
      </c>
      <c r="O162" s="45">
        <v>1.2899999999999999E-3</v>
      </c>
      <c r="P162" s="45">
        <v>1.2899999999999999E-3</v>
      </c>
      <c r="Q162" s="45">
        <v>2.5500000000000002E-3</v>
      </c>
      <c r="R162" s="45">
        <v>2.5500000000000002E-3</v>
      </c>
      <c r="S162" s="45">
        <v>2.5500000000000002E-3</v>
      </c>
      <c r="T162" s="45">
        <v>2.5500000000000002E-3</v>
      </c>
      <c r="U162" s="45">
        <v>2.5500000000000002E-3</v>
      </c>
      <c r="V162" s="45">
        <v>9.1999999999999998E-3</v>
      </c>
      <c r="W162" s="45">
        <v>9.1999999999999998E-3</v>
      </c>
      <c r="X162" s="45">
        <v>9.1999999999999998E-3</v>
      </c>
      <c r="Y162" s="45">
        <v>9.1999999999999998E-3</v>
      </c>
      <c r="Z162" s="45">
        <v>9.1999999999999998E-3</v>
      </c>
      <c r="AA162" s="45">
        <v>1.8780000000000002E-2</v>
      </c>
      <c r="AB162" s="45">
        <v>1.8780000000000002E-2</v>
      </c>
      <c r="AC162" s="45">
        <v>1.8780000000000002E-2</v>
      </c>
      <c r="AD162" s="45">
        <v>1.8780000000000002E-2</v>
      </c>
      <c r="AE162" s="45">
        <v>1.8780000000000002E-2</v>
      </c>
      <c r="AF162" s="45">
        <v>2.2689999999999998E-2</v>
      </c>
      <c r="AG162" s="45">
        <v>2.2689999999999998E-2</v>
      </c>
      <c r="AH162" s="45">
        <v>2.2689999999999998E-2</v>
      </c>
      <c r="AI162" s="45">
        <v>2.2689999999999998E-2</v>
      </c>
      <c r="AJ162" s="45">
        <v>2.2689999999999998E-2</v>
      </c>
      <c r="AK162" s="45">
        <v>1.7569999999999999E-2</v>
      </c>
      <c r="AL162" s="45">
        <v>1.7569999999999999E-2</v>
      </c>
      <c r="AM162" s="45">
        <v>1.7569999999999999E-2</v>
      </c>
      <c r="AN162" s="45">
        <v>1.7569999999999999E-2</v>
      </c>
      <c r="AO162" s="45">
        <v>1.7569999999999999E-2</v>
      </c>
      <c r="AP162" s="45">
        <v>1.2070000000000001E-2</v>
      </c>
      <c r="AQ162" s="45">
        <v>1.2070000000000001E-2</v>
      </c>
      <c r="AR162" s="45">
        <v>1.2070000000000001E-2</v>
      </c>
      <c r="AS162" s="45">
        <v>1.2070000000000001E-2</v>
      </c>
      <c r="AT162" s="45">
        <v>1.2070000000000001E-2</v>
      </c>
      <c r="AU162" s="45">
        <v>1.3180000000000001E-2</v>
      </c>
      <c r="AV162" s="45">
        <v>1.3180000000000001E-2</v>
      </c>
      <c r="AW162" s="45">
        <v>1.3180000000000001E-2</v>
      </c>
      <c r="AX162" s="45">
        <v>1.3180000000000001E-2</v>
      </c>
      <c r="AY162" s="45">
        <v>1.3180000000000001E-2</v>
      </c>
      <c r="AZ162" s="45">
        <v>1.575E-2</v>
      </c>
      <c r="BA162" s="45">
        <v>1.575E-2</v>
      </c>
      <c r="BB162" s="45">
        <v>1.575E-2</v>
      </c>
      <c r="BC162" s="45">
        <v>1.575E-2</v>
      </c>
      <c r="BD162" s="45">
        <v>1.575E-2</v>
      </c>
      <c r="BE162" s="45">
        <v>1.8370000000000001E-2</v>
      </c>
      <c r="BF162" s="45">
        <v>1.8370000000000001E-2</v>
      </c>
      <c r="BG162" s="45">
        <v>1.8370000000000001E-2</v>
      </c>
      <c r="BH162" s="45">
        <v>1.8370000000000001E-2</v>
      </c>
      <c r="BI162" s="45">
        <v>1.8370000000000001E-2</v>
      </c>
      <c r="BJ162" s="45">
        <v>2.222E-2</v>
      </c>
      <c r="BK162" s="45">
        <v>2.222E-2</v>
      </c>
      <c r="BL162" s="45">
        <v>2.222E-2</v>
      </c>
      <c r="BM162" s="45">
        <v>2.222E-2</v>
      </c>
      <c r="BN162" s="45">
        <v>2.222E-2</v>
      </c>
      <c r="BO162" s="45">
        <v>3.5549999999999998E-2</v>
      </c>
      <c r="BP162" s="45">
        <v>3.5549999999999998E-2</v>
      </c>
      <c r="BQ162" s="45">
        <v>3.5549999999999998E-2</v>
      </c>
      <c r="BR162" s="45">
        <v>3.5549999999999998E-2</v>
      </c>
      <c r="BS162" s="45">
        <v>3.5549999999999998E-2</v>
      </c>
      <c r="BT162" s="45">
        <v>4.7320000000000001E-2</v>
      </c>
      <c r="BU162" s="45">
        <v>4.7320000000000001E-2</v>
      </c>
      <c r="BV162" s="45">
        <v>4.7320000000000001E-2</v>
      </c>
      <c r="BW162" s="45">
        <v>4.7320000000000001E-2</v>
      </c>
      <c r="BX162" s="45">
        <v>4.7320000000000001E-2</v>
      </c>
      <c r="BY162" s="45">
        <v>7.7469999999999997E-2</v>
      </c>
      <c r="BZ162" s="45">
        <v>7.7469999999999997E-2</v>
      </c>
      <c r="CA162" s="45">
        <v>7.7469999999999997E-2</v>
      </c>
      <c r="CB162" s="45">
        <v>7.7469999999999997E-2</v>
      </c>
      <c r="CC162" s="45">
        <v>7.7469999999999997E-2</v>
      </c>
      <c r="CD162" s="45">
        <v>9.6979999999999997E-2</v>
      </c>
      <c r="CE162" s="45">
        <v>9.6979999999999997E-2</v>
      </c>
      <c r="CF162" s="45">
        <v>9.6979999999999997E-2</v>
      </c>
      <c r="CG162" s="45">
        <v>9.6979999999999997E-2</v>
      </c>
      <c r="CH162" s="45">
        <v>9.6979999999999997E-2</v>
      </c>
      <c r="CI162" s="45">
        <v>0.1288</v>
      </c>
      <c r="CJ162" s="45">
        <v>0.1288</v>
      </c>
      <c r="CK162" s="45">
        <v>0.1288</v>
      </c>
      <c r="CL162" s="45">
        <v>0.1288</v>
      </c>
      <c r="CM162" s="45">
        <v>0.1288</v>
      </c>
      <c r="CN162" s="45">
        <v>0.18196999999999999</v>
      </c>
      <c r="CO162" s="45">
        <v>0.18196999999999999</v>
      </c>
      <c r="CP162" s="45">
        <v>0.18196999999999999</v>
      </c>
      <c r="CQ162" s="45">
        <v>0.18196999999999999</v>
      </c>
      <c r="CR162" s="45">
        <v>0.18196999999999999</v>
      </c>
      <c r="CS162" s="45">
        <v>0.27309</v>
      </c>
      <c r="CT162" s="45">
        <v>0.27309</v>
      </c>
      <c r="CU162" s="45">
        <v>0.27309</v>
      </c>
      <c r="CV162" s="45">
        <v>0.27309</v>
      </c>
      <c r="CW162" s="45">
        <v>0.27309</v>
      </c>
      <c r="CX162" s="45">
        <v>1</v>
      </c>
    </row>
    <row r="163" spans="1:102" ht="14.25" customHeight="1" x14ac:dyDescent="0.3">
      <c r="A163" s="45" t="s">
        <v>444</v>
      </c>
      <c r="B163" s="45">
        <v>9.7912499999999996E-3</v>
      </c>
      <c r="C163" s="45">
        <v>3.5649999999999999E-4</v>
      </c>
      <c r="D163" s="45">
        <v>3.5649999999999999E-4</v>
      </c>
      <c r="E163" s="45">
        <v>3.5649999999999999E-4</v>
      </c>
      <c r="F163" s="45">
        <v>3.5649999999999999E-4</v>
      </c>
      <c r="G163" s="45">
        <v>1.7899999999999999E-4</v>
      </c>
      <c r="H163" s="45">
        <v>1.7899999999999999E-4</v>
      </c>
      <c r="I163" s="45">
        <v>1.7899999999999999E-4</v>
      </c>
      <c r="J163" s="45">
        <v>1.7899999999999999E-4</v>
      </c>
      <c r="K163" s="45">
        <v>1.7899999999999999E-4</v>
      </c>
      <c r="L163" s="45">
        <v>1.8075E-4</v>
      </c>
      <c r="M163" s="45">
        <v>1.8075E-4</v>
      </c>
      <c r="N163" s="45">
        <v>1.8075E-4</v>
      </c>
      <c r="O163" s="45">
        <v>1.8075E-4</v>
      </c>
      <c r="P163" s="45">
        <v>1.8075E-4</v>
      </c>
      <c r="Q163" s="45">
        <v>3.0775000000000003E-4</v>
      </c>
      <c r="R163" s="45">
        <v>3.0775000000000003E-4</v>
      </c>
      <c r="S163" s="45">
        <v>3.0775000000000003E-4</v>
      </c>
      <c r="T163" s="45">
        <v>3.0775000000000003E-4</v>
      </c>
      <c r="U163" s="45">
        <v>3.0775000000000003E-4</v>
      </c>
      <c r="V163" s="45">
        <v>4.2025E-4</v>
      </c>
      <c r="W163" s="45">
        <v>4.2025E-4</v>
      </c>
      <c r="X163" s="45">
        <v>4.2025E-4</v>
      </c>
      <c r="Y163" s="45">
        <v>4.2025E-4</v>
      </c>
      <c r="Z163" s="45">
        <v>4.2025E-4</v>
      </c>
      <c r="AA163" s="45">
        <v>5.2674999999999998E-4</v>
      </c>
      <c r="AB163" s="45">
        <v>5.2674999999999998E-4</v>
      </c>
      <c r="AC163" s="45">
        <v>5.2674999999999998E-4</v>
      </c>
      <c r="AD163" s="45">
        <v>5.2674999999999998E-4</v>
      </c>
      <c r="AE163" s="45">
        <v>5.2674999999999998E-4</v>
      </c>
      <c r="AF163" s="45">
        <v>7.3850000000000001E-4</v>
      </c>
      <c r="AG163" s="45">
        <v>7.3850000000000001E-4</v>
      </c>
      <c r="AH163" s="45">
        <v>7.3850000000000001E-4</v>
      </c>
      <c r="AI163" s="45">
        <v>7.3850000000000001E-4</v>
      </c>
      <c r="AJ163" s="45">
        <v>7.3850000000000001E-4</v>
      </c>
      <c r="AK163" s="45">
        <v>1.0690000000000001E-3</v>
      </c>
      <c r="AL163" s="45">
        <v>1.0690000000000001E-3</v>
      </c>
      <c r="AM163" s="45">
        <v>1.0690000000000001E-3</v>
      </c>
      <c r="AN163" s="45">
        <v>1.0690000000000001E-3</v>
      </c>
      <c r="AO163" s="45">
        <v>1.0690000000000001E-3</v>
      </c>
      <c r="AP163" s="45">
        <v>1.622E-3</v>
      </c>
      <c r="AQ163" s="45">
        <v>1.622E-3</v>
      </c>
      <c r="AR163" s="45">
        <v>1.622E-3</v>
      </c>
      <c r="AS163" s="45">
        <v>1.622E-3</v>
      </c>
      <c r="AT163" s="45">
        <v>1.622E-3</v>
      </c>
      <c r="AU163" s="45">
        <v>2.5685E-3</v>
      </c>
      <c r="AV163" s="45">
        <v>2.5685E-3</v>
      </c>
      <c r="AW163" s="45">
        <v>2.5685E-3</v>
      </c>
      <c r="AX163" s="45">
        <v>2.5685E-3</v>
      </c>
      <c r="AY163" s="45">
        <v>2.5685E-3</v>
      </c>
      <c r="AZ163" s="45">
        <v>4.117E-3</v>
      </c>
      <c r="BA163" s="45">
        <v>4.117E-3</v>
      </c>
      <c r="BB163" s="45">
        <v>4.117E-3</v>
      </c>
      <c r="BC163" s="45">
        <v>4.117E-3</v>
      </c>
      <c r="BD163" s="45">
        <v>4.117E-3</v>
      </c>
      <c r="BE163" s="45">
        <v>6.4475000000000001E-3</v>
      </c>
      <c r="BF163" s="45">
        <v>6.4475000000000001E-3</v>
      </c>
      <c r="BG163" s="45">
        <v>6.4475000000000001E-3</v>
      </c>
      <c r="BH163" s="45">
        <v>6.4475000000000001E-3</v>
      </c>
      <c r="BI163" s="45">
        <v>6.4475000000000001E-3</v>
      </c>
      <c r="BJ163" s="45">
        <v>9.7327500000000001E-3</v>
      </c>
      <c r="BK163" s="45">
        <v>9.7327500000000001E-3</v>
      </c>
      <c r="BL163" s="45">
        <v>9.7327500000000001E-3</v>
      </c>
      <c r="BM163" s="45">
        <v>9.7327500000000001E-3</v>
      </c>
      <c r="BN163" s="45">
        <v>9.7327500000000001E-3</v>
      </c>
      <c r="BO163" s="45">
        <v>1.5950249999999999E-2</v>
      </c>
      <c r="BP163" s="45">
        <v>1.5950249999999999E-2</v>
      </c>
      <c r="BQ163" s="45">
        <v>1.5950249999999999E-2</v>
      </c>
      <c r="BR163" s="45">
        <v>1.5950249999999999E-2</v>
      </c>
      <c r="BS163" s="45">
        <v>1.5950249999999999E-2</v>
      </c>
      <c r="BT163" s="45">
        <v>2.6643500000000001E-2</v>
      </c>
      <c r="BU163" s="45">
        <v>2.6643500000000001E-2</v>
      </c>
      <c r="BV163" s="45">
        <v>2.6643500000000001E-2</v>
      </c>
      <c r="BW163" s="45">
        <v>2.6643500000000001E-2</v>
      </c>
      <c r="BX163" s="45">
        <v>2.6643500000000001E-2</v>
      </c>
      <c r="BY163" s="45">
        <v>4.6877250000000002E-2</v>
      </c>
      <c r="BZ163" s="45">
        <v>4.6877250000000002E-2</v>
      </c>
      <c r="CA163" s="45">
        <v>4.6877250000000002E-2</v>
      </c>
      <c r="CB163" s="45">
        <v>4.6877250000000002E-2</v>
      </c>
      <c r="CC163" s="45">
        <v>4.6877250000000002E-2</v>
      </c>
      <c r="CD163" s="45">
        <v>8.3014249999999998E-2</v>
      </c>
      <c r="CE163" s="45">
        <v>8.3014249999999998E-2</v>
      </c>
      <c r="CF163" s="45">
        <v>8.3014249999999998E-2</v>
      </c>
      <c r="CG163" s="45">
        <v>8.3014249999999998E-2</v>
      </c>
      <c r="CH163" s="45">
        <v>8.3014249999999998E-2</v>
      </c>
      <c r="CI163" s="45">
        <v>0.14132575</v>
      </c>
      <c r="CJ163" s="45">
        <v>0.14132575</v>
      </c>
      <c r="CK163" s="45">
        <v>0.14132575</v>
      </c>
      <c r="CL163" s="45">
        <v>0.14132575</v>
      </c>
      <c r="CM163" s="45">
        <v>0.14132575</v>
      </c>
      <c r="CN163" s="45">
        <v>0.22859225</v>
      </c>
      <c r="CO163" s="45">
        <v>0.22859225</v>
      </c>
      <c r="CP163" s="45">
        <v>0.22859225</v>
      </c>
      <c r="CQ163" s="45">
        <v>0.22859225</v>
      </c>
      <c r="CR163" s="45">
        <v>0.22859225</v>
      </c>
      <c r="CS163" s="45">
        <v>0.34928749999999997</v>
      </c>
      <c r="CT163" s="45">
        <v>0.34928749999999997</v>
      </c>
      <c r="CU163" s="45">
        <v>0.34928749999999997</v>
      </c>
      <c r="CV163" s="45">
        <v>0.34928749999999997</v>
      </c>
      <c r="CW163" s="45">
        <v>0.34928749999999997</v>
      </c>
      <c r="CX163" s="45">
        <v>1</v>
      </c>
    </row>
    <row r="164" spans="1:102" ht="14.25" customHeight="1" x14ac:dyDescent="0.3">
      <c r="A164" s="45" t="s">
        <v>446</v>
      </c>
      <c r="B164" s="45">
        <v>3.7046250000000003E-2</v>
      </c>
      <c r="C164" s="45">
        <v>3.16E-3</v>
      </c>
      <c r="D164" s="45">
        <v>3.16E-3</v>
      </c>
      <c r="E164" s="45">
        <v>3.16E-3</v>
      </c>
      <c r="F164" s="45">
        <v>3.16E-3</v>
      </c>
      <c r="G164" s="45">
        <v>9.4499999999999998E-4</v>
      </c>
      <c r="H164" s="45">
        <v>9.4499999999999998E-4</v>
      </c>
      <c r="I164" s="45">
        <v>9.4499999999999998E-4</v>
      </c>
      <c r="J164" s="45">
        <v>9.4499999999999998E-4</v>
      </c>
      <c r="K164" s="45">
        <v>9.4499999999999998E-4</v>
      </c>
      <c r="L164" s="45">
        <v>6.7750000000000004E-4</v>
      </c>
      <c r="M164" s="45">
        <v>6.7750000000000004E-4</v>
      </c>
      <c r="N164" s="45">
        <v>6.7750000000000004E-4</v>
      </c>
      <c r="O164" s="45">
        <v>6.7750000000000004E-4</v>
      </c>
      <c r="P164" s="45">
        <v>6.7750000000000004E-4</v>
      </c>
      <c r="Q164" s="45">
        <v>1.0425E-3</v>
      </c>
      <c r="R164" s="45">
        <v>1.0425E-3</v>
      </c>
      <c r="S164" s="45">
        <v>1.0425E-3</v>
      </c>
      <c r="T164" s="45">
        <v>1.0425E-3</v>
      </c>
      <c r="U164" s="45">
        <v>1.0425E-3</v>
      </c>
      <c r="V164" s="45">
        <v>1.39375E-3</v>
      </c>
      <c r="W164" s="45">
        <v>1.39375E-3</v>
      </c>
      <c r="X164" s="45">
        <v>1.39375E-3</v>
      </c>
      <c r="Y164" s="45">
        <v>1.39375E-3</v>
      </c>
      <c r="Z164" s="45">
        <v>1.39375E-3</v>
      </c>
      <c r="AA164" s="45">
        <v>1.5625000000000001E-3</v>
      </c>
      <c r="AB164" s="45">
        <v>1.5625000000000001E-3</v>
      </c>
      <c r="AC164" s="45">
        <v>1.5625000000000001E-3</v>
      </c>
      <c r="AD164" s="45">
        <v>1.5625000000000001E-3</v>
      </c>
      <c r="AE164" s="45">
        <v>1.5625000000000001E-3</v>
      </c>
      <c r="AF164" s="45">
        <v>1.9462500000000001E-3</v>
      </c>
      <c r="AG164" s="45">
        <v>1.9462500000000001E-3</v>
      </c>
      <c r="AH164" s="45">
        <v>1.9462500000000001E-3</v>
      </c>
      <c r="AI164" s="45">
        <v>1.9462500000000001E-3</v>
      </c>
      <c r="AJ164" s="45">
        <v>1.9462500000000001E-3</v>
      </c>
      <c r="AK164" s="45">
        <v>2.4875000000000001E-3</v>
      </c>
      <c r="AL164" s="45">
        <v>2.4875000000000001E-3</v>
      </c>
      <c r="AM164" s="45">
        <v>2.4875000000000001E-3</v>
      </c>
      <c r="AN164" s="45">
        <v>2.4875000000000001E-3</v>
      </c>
      <c r="AO164" s="45">
        <v>2.4875000000000001E-3</v>
      </c>
      <c r="AP164" s="45">
        <v>3.4312499999999998E-3</v>
      </c>
      <c r="AQ164" s="45">
        <v>3.4312499999999998E-3</v>
      </c>
      <c r="AR164" s="45">
        <v>3.4312499999999998E-3</v>
      </c>
      <c r="AS164" s="45">
        <v>3.4312499999999998E-3</v>
      </c>
      <c r="AT164" s="45">
        <v>3.4312499999999998E-3</v>
      </c>
      <c r="AU164" s="45">
        <v>4.8424999999999996E-3</v>
      </c>
      <c r="AV164" s="45">
        <v>4.8424999999999996E-3</v>
      </c>
      <c r="AW164" s="45">
        <v>4.8424999999999996E-3</v>
      </c>
      <c r="AX164" s="45">
        <v>4.8424999999999996E-3</v>
      </c>
      <c r="AY164" s="45">
        <v>4.8424999999999996E-3</v>
      </c>
      <c r="AZ164" s="45">
        <v>7.1687499999999998E-3</v>
      </c>
      <c r="BA164" s="45">
        <v>7.1687499999999998E-3</v>
      </c>
      <c r="BB164" s="45">
        <v>7.1687499999999998E-3</v>
      </c>
      <c r="BC164" s="45">
        <v>7.1687499999999998E-3</v>
      </c>
      <c r="BD164" s="45">
        <v>7.1687499999999998E-3</v>
      </c>
      <c r="BE164" s="45">
        <v>1.0838749999999999E-2</v>
      </c>
      <c r="BF164" s="45">
        <v>1.0838749999999999E-2</v>
      </c>
      <c r="BG164" s="45">
        <v>1.0838749999999999E-2</v>
      </c>
      <c r="BH164" s="45">
        <v>1.0838749999999999E-2</v>
      </c>
      <c r="BI164" s="45">
        <v>1.0838749999999999E-2</v>
      </c>
      <c r="BJ164" s="45">
        <v>1.6975000000000001E-2</v>
      </c>
      <c r="BK164" s="45">
        <v>1.6975000000000001E-2</v>
      </c>
      <c r="BL164" s="45">
        <v>1.6975000000000001E-2</v>
      </c>
      <c r="BM164" s="45">
        <v>1.6975000000000001E-2</v>
      </c>
      <c r="BN164" s="45">
        <v>1.6975000000000001E-2</v>
      </c>
      <c r="BO164" s="45">
        <v>2.7917500000000001E-2</v>
      </c>
      <c r="BP164" s="45">
        <v>2.7917500000000001E-2</v>
      </c>
      <c r="BQ164" s="45">
        <v>2.7917500000000001E-2</v>
      </c>
      <c r="BR164" s="45">
        <v>2.7917500000000001E-2</v>
      </c>
      <c r="BS164" s="45">
        <v>2.7917500000000001E-2</v>
      </c>
      <c r="BT164" s="45">
        <v>4.7142499999999997E-2</v>
      </c>
      <c r="BU164" s="45">
        <v>4.7142499999999997E-2</v>
      </c>
      <c r="BV164" s="45">
        <v>4.7142499999999997E-2</v>
      </c>
      <c r="BW164" s="45">
        <v>4.7142499999999997E-2</v>
      </c>
      <c r="BX164" s="45">
        <v>4.7142499999999997E-2</v>
      </c>
      <c r="BY164" s="45">
        <v>7.6598749999999993E-2</v>
      </c>
      <c r="BZ164" s="45">
        <v>7.6598749999999993E-2</v>
      </c>
      <c r="CA164" s="45">
        <v>7.6598749999999993E-2</v>
      </c>
      <c r="CB164" s="45">
        <v>7.6598749999999993E-2</v>
      </c>
      <c r="CC164" s="45">
        <v>7.6598749999999993E-2</v>
      </c>
      <c r="CD164" s="45">
        <v>0.1228325</v>
      </c>
      <c r="CE164" s="45">
        <v>0.1228325</v>
      </c>
      <c r="CF164" s="45">
        <v>0.1228325</v>
      </c>
      <c r="CG164" s="45">
        <v>0.1228325</v>
      </c>
      <c r="CH164" s="45">
        <v>0.1228325</v>
      </c>
      <c r="CI164" s="45">
        <v>0.189725</v>
      </c>
      <c r="CJ164" s="45">
        <v>0.189725</v>
      </c>
      <c r="CK164" s="45">
        <v>0.189725</v>
      </c>
      <c r="CL164" s="45">
        <v>0.189725</v>
      </c>
      <c r="CM164" s="45">
        <v>0.189725</v>
      </c>
      <c r="CN164" s="45">
        <v>0.28208624999999998</v>
      </c>
      <c r="CO164" s="45">
        <v>0.28208624999999998</v>
      </c>
      <c r="CP164" s="45">
        <v>0.28208624999999998</v>
      </c>
      <c r="CQ164" s="45">
        <v>0.28208624999999998</v>
      </c>
      <c r="CR164" s="45">
        <v>0.28208624999999998</v>
      </c>
      <c r="CS164" s="45">
        <v>0.40359499999999998</v>
      </c>
      <c r="CT164" s="45">
        <v>0.40359499999999998</v>
      </c>
      <c r="CU164" s="45">
        <v>0.40359499999999998</v>
      </c>
      <c r="CV164" s="45">
        <v>0.40359499999999998</v>
      </c>
      <c r="CW164" s="45">
        <v>0.40359499999999998</v>
      </c>
      <c r="CX164" s="45">
        <v>1</v>
      </c>
    </row>
    <row r="165" spans="1:102" ht="14.25" customHeight="1" x14ac:dyDescent="0.3">
      <c r="A165" s="45" t="s">
        <v>448</v>
      </c>
      <c r="B165" s="45">
        <v>7.5730000000000006E-2</v>
      </c>
      <c r="C165" s="45">
        <v>1.1860000000000001E-2</v>
      </c>
      <c r="D165" s="45">
        <v>1.1860000000000001E-2</v>
      </c>
      <c r="E165" s="45">
        <v>1.1860000000000001E-2</v>
      </c>
      <c r="F165" s="45">
        <v>1.1860000000000001E-2</v>
      </c>
      <c r="G165" s="45">
        <v>2.4299999999999999E-3</v>
      </c>
      <c r="H165" s="45">
        <v>2.4299999999999999E-3</v>
      </c>
      <c r="I165" s="45">
        <v>2.4299999999999999E-3</v>
      </c>
      <c r="J165" s="45">
        <v>2.4299999999999999E-3</v>
      </c>
      <c r="K165" s="45">
        <v>2.4299999999999999E-3</v>
      </c>
      <c r="L165" s="45">
        <v>1.5299999999999999E-3</v>
      </c>
      <c r="M165" s="45">
        <v>1.5299999999999999E-3</v>
      </c>
      <c r="N165" s="45">
        <v>1.5299999999999999E-3</v>
      </c>
      <c r="O165" s="45">
        <v>1.5299999999999999E-3</v>
      </c>
      <c r="P165" s="45">
        <v>1.5299999999999999E-3</v>
      </c>
      <c r="Q165" s="45">
        <v>2.2699999999999999E-3</v>
      </c>
      <c r="R165" s="45">
        <v>2.2699999999999999E-3</v>
      </c>
      <c r="S165" s="45">
        <v>2.2699999999999999E-3</v>
      </c>
      <c r="T165" s="45">
        <v>2.2699999999999999E-3</v>
      </c>
      <c r="U165" s="45">
        <v>2.2699999999999999E-3</v>
      </c>
      <c r="V165" s="45">
        <v>3.5100000000000001E-3</v>
      </c>
      <c r="W165" s="45">
        <v>3.5100000000000001E-3</v>
      </c>
      <c r="X165" s="45">
        <v>3.5100000000000001E-3</v>
      </c>
      <c r="Y165" s="45">
        <v>3.5100000000000001E-3</v>
      </c>
      <c r="Z165" s="45">
        <v>3.5100000000000001E-3</v>
      </c>
      <c r="AA165" s="45">
        <v>4.2300000000000003E-3</v>
      </c>
      <c r="AB165" s="45">
        <v>4.2300000000000003E-3</v>
      </c>
      <c r="AC165" s="45">
        <v>4.2300000000000003E-3</v>
      </c>
      <c r="AD165" s="45">
        <v>4.2300000000000003E-3</v>
      </c>
      <c r="AE165" s="45">
        <v>4.2300000000000003E-3</v>
      </c>
      <c r="AF165" s="45">
        <v>4.8199999999999996E-3</v>
      </c>
      <c r="AG165" s="45">
        <v>4.8199999999999996E-3</v>
      </c>
      <c r="AH165" s="45">
        <v>4.8199999999999996E-3</v>
      </c>
      <c r="AI165" s="45">
        <v>4.8199999999999996E-3</v>
      </c>
      <c r="AJ165" s="45">
        <v>4.8199999999999996E-3</v>
      </c>
      <c r="AK165" s="45">
        <v>5.6499999999999996E-3</v>
      </c>
      <c r="AL165" s="45">
        <v>5.6499999999999996E-3</v>
      </c>
      <c r="AM165" s="45">
        <v>5.6499999999999996E-3</v>
      </c>
      <c r="AN165" s="45">
        <v>5.6499999999999996E-3</v>
      </c>
      <c r="AO165" s="45">
        <v>5.6499999999999996E-3</v>
      </c>
      <c r="AP165" s="45">
        <v>6.7099999999999998E-3</v>
      </c>
      <c r="AQ165" s="45">
        <v>6.7099999999999998E-3</v>
      </c>
      <c r="AR165" s="45">
        <v>6.7099999999999998E-3</v>
      </c>
      <c r="AS165" s="45">
        <v>6.7099999999999998E-3</v>
      </c>
      <c r="AT165" s="45">
        <v>6.7099999999999998E-3</v>
      </c>
      <c r="AU165" s="45">
        <v>8.4600000000000005E-3</v>
      </c>
      <c r="AV165" s="45">
        <v>8.4600000000000005E-3</v>
      </c>
      <c r="AW165" s="45">
        <v>8.4600000000000005E-3</v>
      </c>
      <c r="AX165" s="45">
        <v>8.4600000000000005E-3</v>
      </c>
      <c r="AY165" s="45">
        <v>8.4600000000000005E-3</v>
      </c>
      <c r="AZ165" s="45">
        <v>1.1610000000000001E-2</v>
      </c>
      <c r="BA165" s="45">
        <v>1.1610000000000001E-2</v>
      </c>
      <c r="BB165" s="45">
        <v>1.1610000000000001E-2</v>
      </c>
      <c r="BC165" s="45">
        <v>1.1610000000000001E-2</v>
      </c>
      <c r="BD165" s="45">
        <v>1.1610000000000001E-2</v>
      </c>
      <c r="BE165" s="45">
        <v>1.695E-2</v>
      </c>
      <c r="BF165" s="45">
        <v>1.695E-2</v>
      </c>
      <c r="BG165" s="45">
        <v>1.695E-2</v>
      </c>
      <c r="BH165" s="45">
        <v>1.695E-2</v>
      </c>
      <c r="BI165" s="45">
        <v>1.695E-2</v>
      </c>
      <c r="BJ165" s="45">
        <v>2.3529999999999999E-2</v>
      </c>
      <c r="BK165" s="45">
        <v>2.3529999999999999E-2</v>
      </c>
      <c r="BL165" s="45">
        <v>2.3529999999999999E-2</v>
      </c>
      <c r="BM165" s="45">
        <v>2.3529999999999999E-2</v>
      </c>
      <c r="BN165" s="45">
        <v>2.3529999999999999E-2</v>
      </c>
      <c r="BO165" s="45">
        <v>3.7220000000000003E-2</v>
      </c>
      <c r="BP165" s="45">
        <v>3.7220000000000003E-2</v>
      </c>
      <c r="BQ165" s="45">
        <v>3.7220000000000003E-2</v>
      </c>
      <c r="BR165" s="45">
        <v>3.7220000000000003E-2</v>
      </c>
      <c r="BS165" s="45">
        <v>3.7220000000000003E-2</v>
      </c>
      <c r="BT165" s="45">
        <v>5.9389999999999998E-2</v>
      </c>
      <c r="BU165" s="45">
        <v>5.9389999999999998E-2</v>
      </c>
      <c r="BV165" s="45">
        <v>5.9389999999999998E-2</v>
      </c>
      <c r="BW165" s="45">
        <v>5.9389999999999998E-2</v>
      </c>
      <c r="BX165" s="45">
        <v>5.9389999999999998E-2</v>
      </c>
      <c r="BY165" s="45">
        <v>9.2899999999999996E-2</v>
      </c>
      <c r="BZ165" s="45">
        <v>9.2899999999999996E-2</v>
      </c>
      <c r="CA165" s="45">
        <v>9.2899999999999996E-2</v>
      </c>
      <c r="CB165" s="45">
        <v>9.2899999999999996E-2</v>
      </c>
      <c r="CC165" s="45">
        <v>9.2899999999999996E-2</v>
      </c>
      <c r="CD165" s="45">
        <v>0.14215</v>
      </c>
      <c r="CE165" s="45">
        <v>0.14215</v>
      </c>
      <c r="CF165" s="45">
        <v>0.14215</v>
      </c>
      <c r="CG165" s="45">
        <v>0.14215</v>
      </c>
      <c r="CH165" s="45">
        <v>0.14215</v>
      </c>
      <c r="CI165" s="45">
        <v>0.21110999999999999</v>
      </c>
      <c r="CJ165" s="45">
        <v>0.21110999999999999</v>
      </c>
      <c r="CK165" s="45">
        <v>0.21110999999999999</v>
      </c>
      <c r="CL165" s="45">
        <v>0.21110999999999999</v>
      </c>
      <c r="CM165" s="45">
        <v>0.21110999999999999</v>
      </c>
      <c r="CN165" s="45">
        <v>0.30302000000000001</v>
      </c>
      <c r="CO165" s="45">
        <v>0.30302000000000001</v>
      </c>
      <c r="CP165" s="45">
        <v>0.30302000000000001</v>
      </c>
      <c r="CQ165" s="45">
        <v>0.30302000000000001</v>
      </c>
      <c r="CR165" s="45">
        <v>0.30302000000000001</v>
      </c>
      <c r="CS165" s="45">
        <v>0.42308000000000001</v>
      </c>
      <c r="CT165" s="45">
        <v>0.42308000000000001</v>
      </c>
      <c r="CU165" s="45">
        <v>0.42308000000000001</v>
      </c>
      <c r="CV165" s="45">
        <v>0.42308000000000001</v>
      </c>
      <c r="CW165" s="45">
        <v>0.42308000000000001</v>
      </c>
      <c r="CX165" s="45">
        <v>1</v>
      </c>
    </row>
    <row r="166" spans="1:102" ht="14.25" customHeight="1" x14ac:dyDescent="0.3">
      <c r="A166" s="45" t="s">
        <v>450</v>
      </c>
      <c r="B166" s="45">
        <v>6.6841463000000004E-2</v>
      </c>
      <c r="C166" s="45">
        <v>1.0634390000000001E-2</v>
      </c>
      <c r="D166" s="45">
        <v>1.0634390000000001E-2</v>
      </c>
      <c r="E166" s="45">
        <v>1.0634390000000001E-2</v>
      </c>
      <c r="F166" s="45">
        <v>1.0634390000000001E-2</v>
      </c>
      <c r="G166" s="45">
        <v>2.2570730000000001E-3</v>
      </c>
      <c r="H166" s="45">
        <v>2.2570730000000001E-3</v>
      </c>
      <c r="I166" s="45">
        <v>2.2570730000000001E-3</v>
      </c>
      <c r="J166" s="45">
        <v>2.2570730000000001E-3</v>
      </c>
      <c r="K166" s="45">
        <v>2.2570730000000001E-3</v>
      </c>
      <c r="L166" s="45">
        <v>1.5885369999999999E-3</v>
      </c>
      <c r="M166" s="45">
        <v>1.5885369999999999E-3</v>
      </c>
      <c r="N166" s="45">
        <v>1.5885369999999999E-3</v>
      </c>
      <c r="O166" s="45">
        <v>1.5885369999999999E-3</v>
      </c>
      <c r="P166" s="45">
        <v>1.5885369999999999E-3</v>
      </c>
      <c r="Q166" s="45">
        <v>1.952683E-3</v>
      </c>
      <c r="R166" s="45">
        <v>1.952683E-3</v>
      </c>
      <c r="S166" s="45">
        <v>1.952683E-3</v>
      </c>
      <c r="T166" s="45">
        <v>1.952683E-3</v>
      </c>
      <c r="U166" s="45">
        <v>1.952683E-3</v>
      </c>
      <c r="V166" s="45">
        <v>3.7490240000000001E-3</v>
      </c>
      <c r="W166" s="45">
        <v>3.7490240000000001E-3</v>
      </c>
      <c r="X166" s="45">
        <v>3.7490240000000001E-3</v>
      </c>
      <c r="Y166" s="45">
        <v>3.7490240000000001E-3</v>
      </c>
      <c r="Z166" s="45">
        <v>3.7490240000000001E-3</v>
      </c>
      <c r="AA166" s="45">
        <v>6.1653660000000002E-3</v>
      </c>
      <c r="AB166" s="45">
        <v>6.1653660000000002E-3</v>
      </c>
      <c r="AC166" s="45">
        <v>6.1653660000000002E-3</v>
      </c>
      <c r="AD166" s="45">
        <v>6.1653660000000002E-3</v>
      </c>
      <c r="AE166" s="45">
        <v>6.1653660000000002E-3</v>
      </c>
      <c r="AF166" s="45">
        <v>8.7904880000000008E-3</v>
      </c>
      <c r="AG166" s="45">
        <v>8.7904880000000008E-3</v>
      </c>
      <c r="AH166" s="45">
        <v>8.7904880000000008E-3</v>
      </c>
      <c r="AI166" s="45">
        <v>8.7904880000000008E-3</v>
      </c>
      <c r="AJ166" s="45">
        <v>8.7904880000000008E-3</v>
      </c>
      <c r="AK166" s="45">
        <v>1.0272195E-2</v>
      </c>
      <c r="AL166" s="45">
        <v>1.0272195E-2</v>
      </c>
      <c r="AM166" s="45">
        <v>1.0272195E-2</v>
      </c>
      <c r="AN166" s="45">
        <v>1.0272195E-2</v>
      </c>
      <c r="AO166" s="45">
        <v>1.0272195E-2</v>
      </c>
      <c r="AP166" s="45">
        <v>1.0323659000000001E-2</v>
      </c>
      <c r="AQ166" s="45">
        <v>1.0323659000000001E-2</v>
      </c>
      <c r="AR166" s="45">
        <v>1.0323659000000001E-2</v>
      </c>
      <c r="AS166" s="45">
        <v>1.0323659000000001E-2</v>
      </c>
      <c r="AT166" s="45">
        <v>1.0323659000000001E-2</v>
      </c>
      <c r="AU166" s="45">
        <v>1.0378780000000001E-2</v>
      </c>
      <c r="AV166" s="45">
        <v>1.0378780000000001E-2</v>
      </c>
      <c r="AW166" s="45">
        <v>1.0378780000000001E-2</v>
      </c>
      <c r="AX166" s="45">
        <v>1.0378780000000001E-2</v>
      </c>
      <c r="AY166" s="45">
        <v>1.0378780000000001E-2</v>
      </c>
      <c r="AZ166" s="45">
        <v>1.2075122000000001E-2</v>
      </c>
      <c r="BA166" s="45">
        <v>1.2075122000000001E-2</v>
      </c>
      <c r="BB166" s="45">
        <v>1.2075122000000001E-2</v>
      </c>
      <c r="BC166" s="45">
        <v>1.2075122000000001E-2</v>
      </c>
      <c r="BD166" s="45">
        <v>1.2075122000000001E-2</v>
      </c>
      <c r="BE166" s="45">
        <v>1.6080000000000001E-2</v>
      </c>
      <c r="BF166" s="45">
        <v>1.6080000000000001E-2</v>
      </c>
      <c r="BG166" s="45">
        <v>1.6080000000000001E-2</v>
      </c>
      <c r="BH166" s="45">
        <v>1.6080000000000001E-2</v>
      </c>
      <c r="BI166" s="45">
        <v>1.6080000000000001E-2</v>
      </c>
      <c r="BJ166" s="45">
        <v>2.1788780000000001E-2</v>
      </c>
      <c r="BK166" s="45">
        <v>2.1788780000000001E-2</v>
      </c>
      <c r="BL166" s="45">
        <v>2.1788780000000001E-2</v>
      </c>
      <c r="BM166" s="45">
        <v>2.1788780000000001E-2</v>
      </c>
      <c r="BN166" s="45">
        <v>2.1788780000000001E-2</v>
      </c>
      <c r="BO166" s="45">
        <v>3.3969024E-2</v>
      </c>
      <c r="BP166" s="45">
        <v>3.3969024E-2</v>
      </c>
      <c r="BQ166" s="45">
        <v>3.3969024E-2</v>
      </c>
      <c r="BR166" s="45">
        <v>3.3969024E-2</v>
      </c>
      <c r="BS166" s="45">
        <v>3.3969024E-2</v>
      </c>
      <c r="BT166" s="45">
        <v>5.3909024E-2</v>
      </c>
      <c r="BU166" s="45">
        <v>5.3909024E-2</v>
      </c>
      <c r="BV166" s="45">
        <v>5.3909024E-2</v>
      </c>
      <c r="BW166" s="45">
        <v>5.3909024E-2</v>
      </c>
      <c r="BX166" s="45">
        <v>5.3909024E-2</v>
      </c>
      <c r="BY166" s="45">
        <v>8.5237561000000003E-2</v>
      </c>
      <c r="BZ166" s="45">
        <v>8.5237561000000003E-2</v>
      </c>
      <c r="CA166" s="45">
        <v>8.5237561000000003E-2</v>
      </c>
      <c r="CB166" s="45">
        <v>8.5237561000000003E-2</v>
      </c>
      <c r="CC166" s="45">
        <v>8.5237561000000003E-2</v>
      </c>
      <c r="CD166" s="45">
        <v>0.13244804900000001</v>
      </c>
      <c r="CE166" s="45">
        <v>0.13244804900000001</v>
      </c>
      <c r="CF166" s="45">
        <v>0.13244804900000001</v>
      </c>
      <c r="CG166" s="45">
        <v>0.13244804900000001</v>
      </c>
      <c r="CH166" s="45">
        <v>0.13244804900000001</v>
      </c>
      <c r="CI166" s="45">
        <v>0.19970122000000001</v>
      </c>
      <c r="CJ166" s="45">
        <v>0.19970122000000001</v>
      </c>
      <c r="CK166" s="45">
        <v>0.19970122000000001</v>
      </c>
      <c r="CL166" s="45">
        <v>0.19970122000000001</v>
      </c>
      <c r="CM166" s="45">
        <v>0.19970122000000001</v>
      </c>
      <c r="CN166" s="45">
        <v>0.29157146299999998</v>
      </c>
      <c r="CO166" s="45">
        <v>0.29157146299999998</v>
      </c>
      <c r="CP166" s="45">
        <v>0.29157146299999998</v>
      </c>
      <c r="CQ166" s="45">
        <v>0.29157146299999998</v>
      </c>
      <c r="CR166" s="45">
        <v>0.29157146299999998</v>
      </c>
      <c r="CS166" s="45">
        <v>0.41195365900000003</v>
      </c>
      <c r="CT166" s="45">
        <v>0.41195365900000003</v>
      </c>
      <c r="CU166" s="45">
        <v>0.41195365900000003</v>
      </c>
      <c r="CV166" s="45">
        <v>0.41195365900000003</v>
      </c>
      <c r="CW166" s="45">
        <v>0.41195365900000003</v>
      </c>
      <c r="CX166" s="45">
        <v>1</v>
      </c>
    </row>
    <row r="167" spans="1:102" ht="14.25" customHeight="1" x14ac:dyDescent="0.3">
      <c r="A167" s="45" t="s">
        <v>452</v>
      </c>
      <c r="B167" s="45">
        <v>2.3009999999999999E-2</v>
      </c>
      <c r="C167" s="45">
        <v>6.4000000000000005E-4</v>
      </c>
      <c r="D167" s="45">
        <v>6.4000000000000005E-4</v>
      </c>
      <c r="E167" s="45">
        <v>6.4000000000000005E-4</v>
      </c>
      <c r="F167" s="45">
        <v>6.4000000000000005E-4</v>
      </c>
      <c r="G167" s="45">
        <v>2.9999999999999997E-4</v>
      </c>
      <c r="H167" s="45">
        <v>2.9999999999999997E-4</v>
      </c>
      <c r="I167" s="45">
        <v>2.9999999999999997E-4</v>
      </c>
      <c r="J167" s="45">
        <v>2.9999999999999997E-4</v>
      </c>
      <c r="K167" s="45">
        <v>2.9999999999999997E-4</v>
      </c>
      <c r="L167" s="45">
        <v>4.0000000000000002E-4</v>
      </c>
      <c r="M167" s="45">
        <v>4.0000000000000002E-4</v>
      </c>
      <c r="N167" s="45">
        <v>4.0000000000000002E-4</v>
      </c>
      <c r="O167" s="45">
        <v>4.0000000000000002E-4</v>
      </c>
      <c r="P167" s="45">
        <v>4.0000000000000002E-4</v>
      </c>
      <c r="Q167" s="45">
        <v>8.0000000000000004E-4</v>
      </c>
      <c r="R167" s="45">
        <v>8.0000000000000004E-4</v>
      </c>
      <c r="S167" s="45">
        <v>8.0000000000000004E-4</v>
      </c>
      <c r="T167" s="45">
        <v>8.0000000000000004E-4</v>
      </c>
      <c r="U167" s="45">
        <v>8.0000000000000004E-4</v>
      </c>
      <c r="V167" s="45">
        <v>1.1199999999999999E-3</v>
      </c>
      <c r="W167" s="45">
        <v>1.1199999999999999E-3</v>
      </c>
      <c r="X167" s="45">
        <v>1.1199999999999999E-3</v>
      </c>
      <c r="Y167" s="45">
        <v>1.1199999999999999E-3</v>
      </c>
      <c r="Z167" s="45">
        <v>1.1199999999999999E-3</v>
      </c>
      <c r="AA167" s="45">
        <v>2E-3</v>
      </c>
      <c r="AB167" s="45">
        <v>2E-3</v>
      </c>
      <c r="AC167" s="45">
        <v>2E-3</v>
      </c>
      <c r="AD167" s="45">
        <v>2E-3</v>
      </c>
      <c r="AE167" s="45">
        <v>2E-3</v>
      </c>
      <c r="AF167" s="45">
        <v>1.9E-3</v>
      </c>
      <c r="AG167" s="45">
        <v>1.9E-3</v>
      </c>
      <c r="AH167" s="45">
        <v>1.9E-3</v>
      </c>
      <c r="AI167" s="45">
        <v>1.9E-3</v>
      </c>
      <c r="AJ167" s="45">
        <v>1.9E-3</v>
      </c>
      <c r="AK167" s="45">
        <v>1.8400000000000001E-3</v>
      </c>
      <c r="AL167" s="45">
        <v>1.8400000000000001E-3</v>
      </c>
      <c r="AM167" s="45">
        <v>1.8400000000000001E-3</v>
      </c>
      <c r="AN167" s="45">
        <v>1.8400000000000001E-3</v>
      </c>
      <c r="AO167" s="45">
        <v>1.8400000000000001E-3</v>
      </c>
      <c r="AP167" s="45">
        <v>2.4199999999999998E-3</v>
      </c>
      <c r="AQ167" s="45">
        <v>2.4199999999999998E-3</v>
      </c>
      <c r="AR167" s="45">
        <v>2.4199999999999998E-3</v>
      </c>
      <c r="AS167" s="45">
        <v>2.4199999999999998E-3</v>
      </c>
      <c r="AT167" s="45">
        <v>2.4199999999999998E-3</v>
      </c>
      <c r="AU167" s="45">
        <v>3.48E-3</v>
      </c>
      <c r="AV167" s="45">
        <v>3.48E-3</v>
      </c>
      <c r="AW167" s="45">
        <v>3.48E-3</v>
      </c>
      <c r="AX167" s="45">
        <v>3.48E-3</v>
      </c>
      <c r="AY167" s="45">
        <v>3.48E-3</v>
      </c>
      <c r="AZ167" s="45">
        <v>5.4900000000000001E-3</v>
      </c>
      <c r="BA167" s="45">
        <v>5.4900000000000001E-3</v>
      </c>
      <c r="BB167" s="45">
        <v>5.4900000000000001E-3</v>
      </c>
      <c r="BC167" s="45">
        <v>5.4900000000000001E-3</v>
      </c>
      <c r="BD167" s="45">
        <v>5.4900000000000001E-3</v>
      </c>
      <c r="BE167" s="45">
        <v>7.4099999999999999E-3</v>
      </c>
      <c r="BF167" s="45">
        <v>7.4099999999999999E-3</v>
      </c>
      <c r="BG167" s="45">
        <v>7.4099999999999999E-3</v>
      </c>
      <c r="BH167" s="45">
        <v>7.4099999999999999E-3</v>
      </c>
      <c r="BI167" s="45">
        <v>7.4099999999999999E-3</v>
      </c>
      <c r="BJ167" s="45">
        <v>1.391E-2</v>
      </c>
      <c r="BK167" s="45">
        <v>1.391E-2</v>
      </c>
      <c r="BL167" s="45">
        <v>1.391E-2</v>
      </c>
      <c r="BM167" s="45">
        <v>1.391E-2</v>
      </c>
      <c r="BN167" s="45">
        <v>1.391E-2</v>
      </c>
      <c r="BO167" s="45">
        <v>1.7829999999999999E-2</v>
      </c>
      <c r="BP167" s="45">
        <v>1.7829999999999999E-2</v>
      </c>
      <c r="BQ167" s="45">
        <v>1.7829999999999999E-2</v>
      </c>
      <c r="BR167" s="45">
        <v>1.7829999999999999E-2</v>
      </c>
      <c r="BS167" s="45">
        <v>1.7829999999999999E-2</v>
      </c>
      <c r="BT167" s="45">
        <v>3.2469999999999999E-2</v>
      </c>
      <c r="BU167" s="45">
        <v>3.2469999999999999E-2</v>
      </c>
      <c r="BV167" s="45">
        <v>3.2469999999999999E-2</v>
      </c>
      <c r="BW167" s="45">
        <v>3.2469999999999999E-2</v>
      </c>
      <c r="BX167" s="45">
        <v>3.2469999999999999E-2</v>
      </c>
      <c r="BY167" s="45">
        <v>4.3799999999999999E-2</v>
      </c>
      <c r="BZ167" s="45">
        <v>4.3799999999999999E-2</v>
      </c>
      <c r="CA167" s="45">
        <v>4.3799999999999999E-2</v>
      </c>
      <c r="CB167" s="45">
        <v>4.3799999999999999E-2</v>
      </c>
      <c r="CC167" s="45">
        <v>4.3799999999999999E-2</v>
      </c>
      <c r="CD167" s="45">
        <v>6.9639999999999994E-2</v>
      </c>
      <c r="CE167" s="45">
        <v>6.9639999999999994E-2</v>
      </c>
      <c r="CF167" s="45">
        <v>6.9639999999999994E-2</v>
      </c>
      <c r="CG167" s="45">
        <v>6.9639999999999994E-2</v>
      </c>
      <c r="CH167" s="45">
        <v>6.9639999999999994E-2</v>
      </c>
      <c r="CI167" s="45">
        <v>0.11069</v>
      </c>
      <c r="CJ167" s="45">
        <v>0.11069</v>
      </c>
      <c r="CK167" s="45">
        <v>0.11069</v>
      </c>
      <c r="CL167" s="45">
        <v>0.11069</v>
      </c>
      <c r="CM167" s="45">
        <v>0.11069</v>
      </c>
      <c r="CN167" s="45">
        <v>0.17585999999999999</v>
      </c>
      <c r="CO167" s="45">
        <v>0.17585999999999999</v>
      </c>
      <c r="CP167" s="45">
        <v>0.17585999999999999</v>
      </c>
      <c r="CQ167" s="45">
        <v>0.17585999999999999</v>
      </c>
      <c r="CR167" s="45">
        <v>0.17585999999999999</v>
      </c>
      <c r="CS167" s="45">
        <v>0.27932000000000001</v>
      </c>
      <c r="CT167" s="45">
        <v>0.27932000000000001</v>
      </c>
      <c r="CU167" s="45">
        <v>0.27932000000000001</v>
      </c>
      <c r="CV167" s="45">
        <v>0.27932000000000001</v>
      </c>
      <c r="CW167" s="45">
        <v>0.27932000000000001</v>
      </c>
      <c r="CX167" s="45">
        <v>1</v>
      </c>
    </row>
    <row r="168" spans="1:102" ht="14.25" customHeight="1" x14ac:dyDescent="0.3">
      <c r="A168" s="45" t="s">
        <v>454</v>
      </c>
      <c r="B168" s="45">
        <v>5.11E-2</v>
      </c>
      <c r="C168" s="45">
        <v>5.7800000000000004E-3</v>
      </c>
      <c r="D168" s="45">
        <v>5.7800000000000004E-3</v>
      </c>
      <c r="E168" s="45">
        <v>5.7800000000000004E-3</v>
      </c>
      <c r="F168" s="45">
        <v>5.7800000000000004E-3</v>
      </c>
      <c r="G168" s="45">
        <v>2.4599999999999999E-3</v>
      </c>
      <c r="H168" s="45">
        <v>2.4599999999999999E-3</v>
      </c>
      <c r="I168" s="45">
        <v>2.4599999999999999E-3</v>
      </c>
      <c r="J168" s="45">
        <v>2.4599999999999999E-3</v>
      </c>
      <c r="K168" s="45">
        <v>2.4599999999999999E-3</v>
      </c>
      <c r="L168" s="45">
        <v>1.99E-3</v>
      </c>
      <c r="M168" s="45">
        <v>1.99E-3</v>
      </c>
      <c r="N168" s="45">
        <v>1.99E-3</v>
      </c>
      <c r="O168" s="45">
        <v>1.99E-3</v>
      </c>
      <c r="P168" s="45">
        <v>1.99E-3</v>
      </c>
      <c r="Q168" s="45">
        <v>2.3E-3</v>
      </c>
      <c r="R168" s="45">
        <v>2.3E-3</v>
      </c>
      <c r="S168" s="45">
        <v>2.3E-3</v>
      </c>
      <c r="T168" s="45">
        <v>2.3E-3</v>
      </c>
      <c r="U168" s="45">
        <v>2.3E-3</v>
      </c>
      <c r="V168" s="45">
        <v>6.8100000000000001E-3</v>
      </c>
      <c r="W168" s="45">
        <v>6.8100000000000001E-3</v>
      </c>
      <c r="X168" s="45">
        <v>6.8100000000000001E-3</v>
      </c>
      <c r="Y168" s="45">
        <v>6.8100000000000001E-3</v>
      </c>
      <c r="Z168" s="45">
        <v>6.8100000000000001E-3</v>
      </c>
      <c r="AA168" s="45">
        <v>1.653E-2</v>
      </c>
      <c r="AB168" s="45">
        <v>1.653E-2</v>
      </c>
      <c r="AC168" s="45">
        <v>1.653E-2</v>
      </c>
      <c r="AD168" s="45">
        <v>1.653E-2</v>
      </c>
      <c r="AE168" s="45">
        <v>1.653E-2</v>
      </c>
      <c r="AF168" s="45">
        <v>2.7119999999999998E-2</v>
      </c>
      <c r="AG168" s="45">
        <v>2.7119999999999998E-2</v>
      </c>
      <c r="AH168" s="45">
        <v>2.7119999999999998E-2</v>
      </c>
      <c r="AI168" s="45">
        <v>2.7119999999999998E-2</v>
      </c>
      <c r="AJ168" s="45">
        <v>2.7119999999999998E-2</v>
      </c>
      <c r="AK168" s="45">
        <v>2.8629999999999999E-2</v>
      </c>
      <c r="AL168" s="45">
        <v>2.8629999999999999E-2</v>
      </c>
      <c r="AM168" s="45">
        <v>2.8629999999999999E-2</v>
      </c>
      <c r="AN168" s="45">
        <v>2.8629999999999999E-2</v>
      </c>
      <c r="AO168" s="45">
        <v>2.8629999999999999E-2</v>
      </c>
      <c r="AP168" s="45">
        <v>2.3650000000000001E-2</v>
      </c>
      <c r="AQ168" s="45">
        <v>2.3650000000000001E-2</v>
      </c>
      <c r="AR168" s="45">
        <v>2.3650000000000001E-2</v>
      </c>
      <c r="AS168" s="45">
        <v>2.3650000000000001E-2</v>
      </c>
      <c r="AT168" s="45">
        <v>2.3650000000000001E-2</v>
      </c>
      <c r="AU168" s="45">
        <v>1.9369999999999998E-2</v>
      </c>
      <c r="AV168" s="45">
        <v>1.9369999999999998E-2</v>
      </c>
      <c r="AW168" s="45">
        <v>1.9369999999999998E-2</v>
      </c>
      <c r="AX168" s="45">
        <v>1.9369999999999998E-2</v>
      </c>
      <c r="AY168" s="45">
        <v>1.9369999999999998E-2</v>
      </c>
      <c r="AZ168" s="45">
        <v>1.8780000000000002E-2</v>
      </c>
      <c r="BA168" s="45">
        <v>1.8780000000000002E-2</v>
      </c>
      <c r="BB168" s="45">
        <v>1.8780000000000002E-2</v>
      </c>
      <c r="BC168" s="45">
        <v>1.8780000000000002E-2</v>
      </c>
      <c r="BD168" s="45">
        <v>1.8780000000000002E-2</v>
      </c>
      <c r="BE168" s="45">
        <v>2.0979999999999999E-2</v>
      </c>
      <c r="BF168" s="45">
        <v>2.0979999999999999E-2</v>
      </c>
      <c r="BG168" s="45">
        <v>2.0979999999999999E-2</v>
      </c>
      <c r="BH168" s="45">
        <v>2.0979999999999999E-2</v>
      </c>
      <c r="BI168" s="45">
        <v>2.0979999999999999E-2</v>
      </c>
      <c r="BJ168" s="45">
        <v>2.63E-2</v>
      </c>
      <c r="BK168" s="45">
        <v>2.63E-2</v>
      </c>
      <c r="BL168" s="45">
        <v>2.63E-2</v>
      </c>
      <c r="BM168" s="45">
        <v>2.63E-2</v>
      </c>
      <c r="BN168" s="45">
        <v>2.63E-2</v>
      </c>
      <c r="BO168" s="45">
        <v>3.6920000000000001E-2</v>
      </c>
      <c r="BP168" s="45">
        <v>3.6920000000000001E-2</v>
      </c>
      <c r="BQ168" s="45">
        <v>3.6920000000000001E-2</v>
      </c>
      <c r="BR168" s="45">
        <v>3.6920000000000001E-2</v>
      </c>
      <c r="BS168" s="45">
        <v>3.6920000000000001E-2</v>
      </c>
      <c r="BT168" s="45">
        <v>5.4890000000000001E-2</v>
      </c>
      <c r="BU168" s="45">
        <v>5.4890000000000001E-2</v>
      </c>
      <c r="BV168" s="45">
        <v>5.4890000000000001E-2</v>
      </c>
      <c r="BW168" s="45">
        <v>5.4890000000000001E-2</v>
      </c>
      <c r="BX168" s="45">
        <v>5.4890000000000001E-2</v>
      </c>
      <c r="BY168" s="45">
        <v>8.3669999999999994E-2</v>
      </c>
      <c r="BZ168" s="45">
        <v>8.3669999999999994E-2</v>
      </c>
      <c r="CA168" s="45">
        <v>8.3669999999999994E-2</v>
      </c>
      <c r="CB168" s="45">
        <v>8.3669999999999994E-2</v>
      </c>
      <c r="CC168" s="45">
        <v>8.3669999999999994E-2</v>
      </c>
      <c r="CD168" s="45">
        <v>0.13099</v>
      </c>
      <c r="CE168" s="45">
        <v>0.13099</v>
      </c>
      <c r="CF168" s="45">
        <v>0.13099</v>
      </c>
      <c r="CG168" s="45">
        <v>0.13099</v>
      </c>
      <c r="CH168" s="45">
        <v>0.13099</v>
      </c>
      <c r="CI168" s="45">
        <v>0.19821</v>
      </c>
      <c r="CJ168" s="45">
        <v>0.19821</v>
      </c>
      <c r="CK168" s="45">
        <v>0.19821</v>
      </c>
      <c r="CL168" s="45">
        <v>0.19821</v>
      </c>
      <c r="CM168" s="45">
        <v>0.19821</v>
      </c>
      <c r="CN168" s="45">
        <v>0.2903</v>
      </c>
      <c r="CO168" s="45">
        <v>0.2903</v>
      </c>
      <c r="CP168" s="45">
        <v>0.2903</v>
      </c>
      <c r="CQ168" s="45">
        <v>0.2903</v>
      </c>
      <c r="CR168" s="45">
        <v>0.2903</v>
      </c>
      <c r="CS168" s="45">
        <v>0.41093000000000002</v>
      </c>
      <c r="CT168" s="45">
        <v>0.41093000000000002</v>
      </c>
      <c r="CU168" s="45">
        <v>0.41093000000000002</v>
      </c>
      <c r="CV168" s="45">
        <v>0.41093000000000002</v>
      </c>
      <c r="CW168" s="45">
        <v>0.41093000000000002</v>
      </c>
      <c r="CX168" s="45">
        <v>1</v>
      </c>
    </row>
    <row r="169" spans="1:102" ht="14.25" customHeight="1" x14ac:dyDescent="0.3">
      <c r="A169" s="45" t="s">
        <v>456</v>
      </c>
      <c r="B169" s="45">
        <v>2.33E-3</v>
      </c>
      <c r="C169" s="45">
        <v>1.2999999999999999E-4</v>
      </c>
      <c r="D169" s="45">
        <v>1.2999999999999999E-4</v>
      </c>
      <c r="E169" s="45">
        <v>1.2999999999999999E-4</v>
      </c>
      <c r="F169" s="45">
        <v>1.2999999999999999E-4</v>
      </c>
      <c r="G169" s="45">
        <v>5.0000000000000002E-5</v>
      </c>
      <c r="H169" s="45">
        <v>5.0000000000000002E-5</v>
      </c>
      <c r="I169" s="45">
        <v>5.0000000000000002E-5</v>
      </c>
      <c r="J169" s="45">
        <v>5.0000000000000002E-5</v>
      </c>
      <c r="K169" s="45">
        <v>5.0000000000000002E-5</v>
      </c>
      <c r="L169" s="45">
        <v>9.0000000000000006E-5</v>
      </c>
      <c r="M169" s="45">
        <v>9.0000000000000006E-5</v>
      </c>
      <c r="N169" s="45">
        <v>9.0000000000000006E-5</v>
      </c>
      <c r="O169" s="45">
        <v>9.0000000000000006E-5</v>
      </c>
      <c r="P169" s="45">
        <v>9.0000000000000006E-5</v>
      </c>
      <c r="Q169" s="45">
        <v>1.9000000000000001E-4</v>
      </c>
      <c r="R169" s="45">
        <v>1.9000000000000001E-4</v>
      </c>
      <c r="S169" s="45">
        <v>1.9000000000000001E-4</v>
      </c>
      <c r="T169" s="45">
        <v>1.9000000000000001E-4</v>
      </c>
      <c r="U169" s="45">
        <v>1.9000000000000001E-4</v>
      </c>
      <c r="V169" s="45">
        <v>2.3000000000000001E-4</v>
      </c>
      <c r="W169" s="45">
        <v>2.3000000000000001E-4</v>
      </c>
      <c r="X169" s="45">
        <v>2.3000000000000001E-4</v>
      </c>
      <c r="Y169" s="45">
        <v>2.3000000000000001E-4</v>
      </c>
      <c r="Z169" s="45">
        <v>2.3000000000000001E-4</v>
      </c>
      <c r="AA169" s="45">
        <v>3.3E-4</v>
      </c>
      <c r="AB169" s="45">
        <v>3.3E-4</v>
      </c>
      <c r="AC169" s="45">
        <v>3.3E-4</v>
      </c>
      <c r="AD169" s="45">
        <v>3.3E-4</v>
      </c>
      <c r="AE169" s="45">
        <v>3.3E-4</v>
      </c>
      <c r="AF169" s="45">
        <v>3.1E-4</v>
      </c>
      <c r="AG169" s="45">
        <v>3.1E-4</v>
      </c>
      <c r="AH169" s="45">
        <v>3.1E-4</v>
      </c>
      <c r="AI169" s="45">
        <v>3.1E-4</v>
      </c>
      <c r="AJ169" s="45">
        <v>3.1E-4</v>
      </c>
      <c r="AK169" s="45">
        <v>4.4999999999999999E-4</v>
      </c>
      <c r="AL169" s="45">
        <v>4.4999999999999999E-4</v>
      </c>
      <c r="AM169" s="45">
        <v>4.4999999999999999E-4</v>
      </c>
      <c r="AN169" s="45">
        <v>4.4999999999999999E-4</v>
      </c>
      <c r="AO169" s="45">
        <v>4.4999999999999999E-4</v>
      </c>
      <c r="AP169" s="45">
        <v>8.4999999999999995E-4</v>
      </c>
      <c r="AQ169" s="45">
        <v>8.4999999999999995E-4</v>
      </c>
      <c r="AR169" s="45">
        <v>8.4999999999999995E-4</v>
      </c>
      <c r="AS169" s="45">
        <v>8.4999999999999995E-4</v>
      </c>
      <c r="AT169" s="45">
        <v>8.4999999999999995E-4</v>
      </c>
      <c r="AU169" s="45">
        <v>1.33E-3</v>
      </c>
      <c r="AV169" s="45">
        <v>1.33E-3</v>
      </c>
      <c r="AW169" s="45">
        <v>1.33E-3</v>
      </c>
      <c r="AX169" s="45">
        <v>1.33E-3</v>
      </c>
      <c r="AY169" s="45">
        <v>1.33E-3</v>
      </c>
      <c r="AZ169" s="45">
        <v>2.31E-3</v>
      </c>
      <c r="BA169" s="45">
        <v>2.31E-3</v>
      </c>
      <c r="BB169" s="45">
        <v>2.31E-3</v>
      </c>
      <c r="BC169" s="45">
        <v>2.31E-3</v>
      </c>
      <c r="BD169" s="45">
        <v>2.31E-3</v>
      </c>
      <c r="BE169" s="45">
        <v>3.64E-3</v>
      </c>
      <c r="BF169" s="45">
        <v>3.64E-3</v>
      </c>
      <c r="BG169" s="45">
        <v>3.64E-3</v>
      </c>
      <c r="BH169" s="45">
        <v>3.64E-3</v>
      </c>
      <c r="BI169" s="45">
        <v>3.64E-3</v>
      </c>
      <c r="BJ169" s="45">
        <v>5.9899999999999997E-3</v>
      </c>
      <c r="BK169" s="45">
        <v>5.9899999999999997E-3</v>
      </c>
      <c r="BL169" s="45">
        <v>5.9899999999999997E-3</v>
      </c>
      <c r="BM169" s="45">
        <v>5.9899999999999997E-3</v>
      </c>
      <c r="BN169" s="45">
        <v>5.9899999999999997E-3</v>
      </c>
      <c r="BO169" s="45">
        <v>9.8499999999999994E-3</v>
      </c>
      <c r="BP169" s="45">
        <v>9.8499999999999994E-3</v>
      </c>
      <c r="BQ169" s="45">
        <v>9.8499999999999994E-3</v>
      </c>
      <c r="BR169" s="45">
        <v>9.8499999999999994E-3</v>
      </c>
      <c r="BS169" s="45">
        <v>9.8499999999999994E-3</v>
      </c>
      <c r="BT169" s="45">
        <v>1.4919999999999999E-2</v>
      </c>
      <c r="BU169" s="45">
        <v>1.4919999999999999E-2</v>
      </c>
      <c r="BV169" s="45">
        <v>1.4919999999999999E-2</v>
      </c>
      <c r="BW169" s="45">
        <v>1.4919999999999999E-2</v>
      </c>
      <c r="BX169" s="45">
        <v>1.4919999999999999E-2</v>
      </c>
      <c r="BY169" s="45">
        <v>2.6939999999999999E-2</v>
      </c>
      <c r="BZ169" s="45">
        <v>2.6939999999999999E-2</v>
      </c>
      <c r="CA169" s="45">
        <v>2.6939999999999999E-2</v>
      </c>
      <c r="CB169" s="45">
        <v>2.6939999999999999E-2</v>
      </c>
      <c r="CC169" s="45">
        <v>2.6939999999999999E-2</v>
      </c>
      <c r="CD169" s="45">
        <v>5.2949999999999997E-2</v>
      </c>
      <c r="CE169" s="45">
        <v>5.2949999999999997E-2</v>
      </c>
      <c r="CF169" s="45">
        <v>5.2949999999999997E-2</v>
      </c>
      <c r="CG169" s="45">
        <v>5.2949999999999997E-2</v>
      </c>
      <c r="CH169" s="45">
        <v>5.2949999999999997E-2</v>
      </c>
      <c r="CI169" s="45">
        <v>9.8570000000000005E-2</v>
      </c>
      <c r="CJ169" s="45">
        <v>9.8570000000000005E-2</v>
      </c>
      <c r="CK169" s="45">
        <v>9.8570000000000005E-2</v>
      </c>
      <c r="CL169" s="45">
        <v>9.8570000000000005E-2</v>
      </c>
      <c r="CM169" s="45">
        <v>9.8570000000000005E-2</v>
      </c>
      <c r="CN169" s="45">
        <v>0.17377000000000001</v>
      </c>
      <c r="CO169" s="45">
        <v>0.17377000000000001</v>
      </c>
      <c r="CP169" s="45">
        <v>0.17377000000000001</v>
      </c>
      <c r="CQ169" s="45">
        <v>0.17377000000000001</v>
      </c>
      <c r="CR169" s="45">
        <v>0.17377000000000001</v>
      </c>
      <c r="CS169" s="45">
        <v>0.29013</v>
      </c>
      <c r="CT169" s="45">
        <v>0.29013</v>
      </c>
      <c r="CU169" s="45">
        <v>0.29013</v>
      </c>
      <c r="CV169" s="45">
        <v>0.29013</v>
      </c>
      <c r="CW169" s="45">
        <v>0.29013</v>
      </c>
      <c r="CX169" s="45">
        <v>1</v>
      </c>
    </row>
    <row r="170" spans="1:102" ht="14.25" customHeight="1" x14ac:dyDescent="0.3">
      <c r="A170" s="45" t="s">
        <v>458</v>
      </c>
      <c r="B170" s="45">
        <v>9.7912499999999996E-3</v>
      </c>
      <c r="C170" s="45">
        <v>3.5649999999999999E-4</v>
      </c>
      <c r="D170" s="45">
        <v>3.5649999999999999E-4</v>
      </c>
      <c r="E170" s="45">
        <v>3.5649999999999999E-4</v>
      </c>
      <c r="F170" s="45">
        <v>3.5649999999999999E-4</v>
      </c>
      <c r="G170" s="45">
        <v>1.7899999999999999E-4</v>
      </c>
      <c r="H170" s="45">
        <v>1.7899999999999999E-4</v>
      </c>
      <c r="I170" s="45">
        <v>1.7899999999999999E-4</v>
      </c>
      <c r="J170" s="45">
        <v>1.7899999999999999E-4</v>
      </c>
      <c r="K170" s="45">
        <v>1.7899999999999999E-4</v>
      </c>
      <c r="L170" s="45">
        <v>1.8075E-4</v>
      </c>
      <c r="M170" s="45">
        <v>1.8075E-4</v>
      </c>
      <c r="N170" s="45">
        <v>1.8075E-4</v>
      </c>
      <c r="O170" s="45">
        <v>1.8075E-4</v>
      </c>
      <c r="P170" s="45">
        <v>1.8075E-4</v>
      </c>
      <c r="Q170" s="45">
        <v>3.0775000000000003E-4</v>
      </c>
      <c r="R170" s="45">
        <v>3.0775000000000003E-4</v>
      </c>
      <c r="S170" s="45">
        <v>3.0775000000000003E-4</v>
      </c>
      <c r="T170" s="45">
        <v>3.0775000000000003E-4</v>
      </c>
      <c r="U170" s="45">
        <v>3.0775000000000003E-4</v>
      </c>
      <c r="V170" s="45">
        <v>4.2025E-4</v>
      </c>
      <c r="W170" s="45">
        <v>4.2025E-4</v>
      </c>
      <c r="X170" s="45">
        <v>4.2025E-4</v>
      </c>
      <c r="Y170" s="45">
        <v>4.2025E-4</v>
      </c>
      <c r="Z170" s="45">
        <v>4.2025E-4</v>
      </c>
      <c r="AA170" s="45">
        <v>5.2674999999999998E-4</v>
      </c>
      <c r="AB170" s="45">
        <v>5.2674999999999998E-4</v>
      </c>
      <c r="AC170" s="45">
        <v>5.2674999999999998E-4</v>
      </c>
      <c r="AD170" s="45">
        <v>5.2674999999999998E-4</v>
      </c>
      <c r="AE170" s="45">
        <v>5.2674999999999998E-4</v>
      </c>
      <c r="AF170" s="45">
        <v>7.3850000000000001E-4</v>
      </c>
      <c r="AG170" s="45">
        <v>7.3850000000000001E-4</v>
      </c>
      <c r="AH170" s="45">
        <v>7.3850000000000001E-4</v>
      </c>
      <c r="AI170" s="45">
        <v>7.3850000000000001E-4</v>
      </c>
      <c r="AJ170" s="45">
        <v>7.3850000000000001E-4</v>
      </c>
      <c r="AK170" s="45">
        <v>1.0690000000000001E-3</v>
      </c>
      <c r="AL170" s="45">
        <v>1.0690000000000001E-3</v>
      </c>
      <c r="AM170" s="45">
        <v>1.0690000000000001E-3</v>
      </c>
      <c r="AN170" s="45">
        <v>1.0690000000000001E-3</v>
      </c>
      <c r="AO170" s="45">
        <v>1.0690000000000001E-3</v>
      </c>
      <c r="AP170" s="45">
        <v>1.622E-3</v>
      </c>
      <c r="AQ170" s="45">
        <v>1.622E-3</v>
      </c>
      <c r="AR170" s="45">
        <v>1.622E-3</v>
      </c>
      <c r="AS170" s="45">
        <v>1.622E-3</v>
      </c>
      <c r="AT170" s="45">
        <v>1.622E-3</v>
      </c>
      <c r="AU170" s="45">
        <v>2.5685E-3</v>
      </c>
      <c r="AV170" s="45">
        <v>2.5685E-3</v>
      </c>
      <c r="AW170" s="45">
        <v>2.5685E-3</v>
      </c>
      <c r="AX170" s="45">
        <v>2.5685E-3</v>
      </c>
      <c r="AY170" s="45">
        <v>2.5685E-3</v>
      </c>
      <c r="AZ170" s="45">
        <v>4.117E-3</v>
      </c>
      <c r="BA170" s="45">
        <v>4.117E-3</v>
      </c>
      <c r="BB170" s="45">
        <v>4.117E-3</v>
      </c>
      <c r="BC170" s="45">
        <v>4.117E-3</v>
      </c>
      <c r="BD170" s="45">
        <v>4.117E-3</v>
      </c>
      <c r="BE170" s="45">
        <v>6.4475000000000001E-3</v>
      </c>
      <c r="BF170" s="45">
        <v>6.4475000000000001E-3</v>
      </c>
      <c r="BG170" s="45">
        <v>6.4475000000000001E-3</v>
      </c>
      <c r="BH170" s="45">
        <v>6.4475000000000001E-3</v>
      </c>
      <c r="BI170" s="45">
        <v>6.4475000000000001E-3</v>
      </c>
      <c r="BJ170" s="45">
        <v>9.7327500000000001E-3</v>
      </c>
      <c r="BK170" s="45">
        <v>9.7327500000000001E-3</v>
      </c>
      <c r="BL170" s="45">
        <v>9.7327500000000001E-3</v>
      </c>
      <c r="BM170" s="45">
        <v>9.7327500000000001E-3</v>
      </c>
      <c r="BN170" s="45">
        <v>9.7327500000000001E-3</v>
      </c>
      <c r="BO170" s="45">
        <v>1.5950249999999999E-2</v>
      </c>
      <c r="BP170" s="45">
        <v>1.5950249999999999E-2</v>
      </c>
      <c r="BQ170" s="45">
        <v>1.5950249999999999E-2</v>
      </c>
      <c r="BR170" s="45">
        <v>1.5950249999999999E-2</v>
      </c>
      <c r="BS170" s="45">
        <v>1.5950249999999999E-2</v>
      </c>
      <c r="BT170" s="45">
        <v>2.6643500000000001E-2</v>
      </c>
      <c r="BU170" s="45">
        <v>2.6643500000000001E-2</v>
      </c>
      <c r="BV170" s="45">
        <v>2.6643500000000001E-2</v>
      </c>
      <c r="BW170" s="45">
        <v>2.6643500000000001E-2</v>
      </c>
      <c r="BX170" s="45">
        <v>2.6643500000000001E-2</v>
      </c>
      <c r="BY170" s="45">
        <v>4.6877250000000002E-2</v>
      </c>
      <c r="BZ170" s="45">
        <v>4.6877250000000002E-2</v>
      </c>
      <c r="CA170" s="45">
        <v>4.6877250000000002E-2</v>
      </c>
      <c r="CB170" s="45">
        <v>4.6877250000000002E-2</v>
      </c>
      <c r="CC170" s="45">
        <v>4.6877250000000002E-2</v>
      </c>
      <c r="CD170" s="45">
        <v>8.3014249999999998E-2</v>
      </c>
      <c r="CE170" s="45">
        <v>8.3014249999999998E-2</v>
      </c>
      <c r="CF170" s="45">
        <v>8.3014249999999998E-2</v>
      </c>
      <c r="CG170" s="45">
        <v>8.3014249999999998E-2</v>
      </c>
      <c r="CH170" s="45">
        <v>8.3014249999999998E-2</v>
      </c>
      <c r="CI170" s="45">
        <v>0.14132575</v>
      </c>
      <c r="CJ170" s="45">
        <v>0.14132575</v>
      </c>
      <c r="CK170" s="45">
        <v>0.14132575</v>
      </c>
      <c r="CL170" s="45">
        <v>0.14132575</v>
      </c>
      <c r="CM170" s="45">
        <v>0.14132575</v>
      </c>
      <c r="CN170" s="45">
        <v>0.22859225</v>
      </c>
      <c r="CO170" s="45">
        <v>0.22859225</v>
      </c>
      <c r="CP170" s="45">
        <v>0.22859225</v>
      </c>
      <c r="CQ170" s="45">
        <v>0.22859225</v>
      </c>
      <c r="CR170" s="45">
        <v>0.22859225</v>
      </c>
      <c r="CS170" s="45">
        <v>0.34928749999999997</v>
      </c>
      <c r="CT170" s="45">
        <v>0.34928749999999997</v>
      </c>
      <c r="CU170" s="45">
        <v>0.34928749999999997</v>
      </c>
      <c r="CV170" s="45">
        <v>0.34928749999999997</v>
      </c>
      <c r="CW170" s="45">
        <v>0.34928749999999997</v>
      </c>
      <c r="CX170" s="45">
        <v>1</v>
      </c>
    </row>
    <row r="171" spans="1:102" ht="14.25" customHeight="1" x14ac:dyDescent="0.3">
      <c r="A171" s="45" t="s">
        <v>460</v>
      </c>
      <c r="B171" s="45">
        <v>1.145E-2</v>
      </c>
      <c r="C171" s="45">
        <v>3.6000000000000002E-4</v>
      </c>
      <c r="D171" s="45">
        <v>3.6000000000000002E-4</v>
      </c>
      <c r="E171" s="45">
        <v>3.6000000000000002E-4</v>
      </c>
      <c r="F171" s="45">
        <v>3.6000000000000002E-4</v>
      </c>
      <c r="G171" s="45">
        <v>2.5000000000000001E-4</v>
      </c>
      <c r="H171" s="45">
        <v>2.5000000000000001E-4</v>
      </c>
      <c r="I171" s="45">
        <v>2.5000000000000001E-4</v>
      </c>
      <c r="J171" s="45">
        <v>2.5000000000000001E-4</v>
      </c>
      <c r="K171" s="45">
        <v>2.5000000000000001E-4</v>
      </c>
      <c r="L171" s="45">
        <v>2.4000000000000001E-4</v>
      </c>
      <c r="M171" s="45">
        <v>2.4000000000000001E-4</v>
      </c>
      <c r="N171" s="45">
        <v>2.4000000000000001E-4</v>
      </c>
      <c r="O171" s="45">
        <v>2.4000000000000001E-4</v>
      </c>
      <c r="P171" s="45">
        <v>2.4000000000000001E-4</v>
      </c>
      <c r="Q171" s="45">
        <v>4.4000000000000002E-4</v>
      </c>
      <c r="R171" s="45">
        <v>4.4000000000000002E-4</v>
      </c>
      <c r="S171" s="45">
        <v>4.4000000000000002E-4</v>
      </c>
      <c r="T171" s="45">
        <v>4.4000000000000002E-4</v>
      </c>
      <c r="U171" s="45">
        <v>4.4000000000000002E-4</v>
      </c>
      <c r="V171" s="45">
        <v>5.1999999999999995E-4</v>
      </c>
      <c r="W171" s="45">
        <v>5.1999999999999995E-4</v>
      </c>
      <c r="X171" s="45">
        <v>5.1999999999999995E-4</v>
      </c>
      <c r="Y171" s="45">
        <v>5.1999999999999995E-4</v>
      </c>
      <c r="Z171" s="45">
        <v>5.1999999999999995E-4</v>
      </c>
      <c r="AA171" s="45">
        <v>5.9999999999999995E-4</v>
      </c>
      <c r="AB171" s="45">
        <v>5.9999999999999995E-4</v>
      </c>
      <c r="AC171" s="45">
        <v>5.9999999999999995E-4</v>
      </c>
      <c r="AD171" s="45">
        <v>5.9999999999999995E-4</v>
      </c>
      <c r="AE171" s="45">
        <v>5.9999999999999995E-4</v>
      </c>
      <c r="AF171" s="45">
        <v>8.0999999999999996E-4</v>
      </c>
      <c r="AG171" s="45">
        <v>8.0999999999999996E-4</v>
      </c>
      <c r="AH171" s="45">
        <v>8.0999999999999996E-4</v>
      </c>
      <c r="AI171" s="45">
        <v>8.0999999999999996E-4</v>
      </c>
      <c r="AJ171" s="45">
        <v>8.0999999999999996E-4</v>
      </c>
      <c r="AK171" s="45">
        <v>1.2099999999999999E-3</v>
      </c>
      <c r="AL171" s="45">
        <v>1.2099999999999999E-3</v>
      </c>
      <c r="AM171" s="45">
        <v>1.2099999999999999E-3</v>
      </c>
      <c r="AN171" s="45">
        <v>1.2099999999999999E-3</v>
      </c>
      <c r="AO171" s="45">
        <v>1.2099999999999999E-3</v>
      </c>
      <c r="AP171" s="45">
        <v>1.89E-3</v>
      </c>
      <c r="AQ171" s="45">
        <v>1.89E-3</v>
      </c>
      <c r="AR171" s="45">
        <v>1.89E-3</v>
      </c>
      <c r="AS171" s="45">
        <v>1.89E-3</v>
      </c>
      <c r="AT171" s="45">
        <v>1.89E-3</v>
      </c>
      <c r="AU171" s="45">
        <v>2.96E-3</v>
      </c>
      <c r="AV171" s="45">
        <v>2.96E-3</v>
      </c>
      <c r="AW171" s="45">
        <v>2.96E-3</v>
      </c>
      <c r="AX171" s="45">
        <v>2.96E-3</v>
      </c>
      <c r="AY171" s="45">
        <v>2.96E-3</v>
      </c>
      <c r="AZ171" s="45">
        <v>4.5700000000000003E-3</v>
      </c>
      <c r="BA171" s="45">
        <v>4.5700000000000003E-3</v>
      </c>
      <c r="BB171" s="45">
        <v>4.5700000000000003E-3</v>
      </c>
      <c r="BC171" s="45">
        <v>4.5700000000000003E-3</v>
      </c>
      <c r="BD171" s="45">
        <v>4.5700000000000003E-3</v>
      </c>
      <c r="BE171" s="45">
        <v>6.9100000000000003E-3</v>
      </c>
      <c r="BF171" s="45">
        <v>6.9100000000000003E-3</v>
      </c>
      <c r="BG171" s="45">
        <v>6.9100000000000003E-3</v>
      </c>
      <c r="BH171" s="45">
        <v>6.9100000000000003E-3</v>
      </c>
      <c r="BI171" s="45">
        <v>6.9100000000000003E-3</v>
      </c>
      <c r="BJ171" s="45">
        <v>1.119E-2</v>
      </c>
      <c r="BK171" s="45">
        <v>1.119E-2</v>
      </c>
      <c r="BL171" s="45">
        <v>1.119E-2</v>
      </c>
      <c r="BM171" s="45">
        <v>1.119E-2</v>
      </c>
      <c r="BN171" s="45">
        <v>1.119E-2</v>
      </c>
      <c r="BO171" s="45">
        <v>1.8149999999999999E-2</v>
      </c>
      <c r="BP171" s="45">
        <v>1.8149999999999999E-2</v>
      </c>
      <c r="BQ171" s="45">
        <v>1.8149999999999999E-2</v>
      </c>
      <c r="BR171" s="45">
        <v>1.8149999999999999E-2</v>
      </c>
      <c r="BS171" s="45">
        <v>1.8149999999999999E-2</v>
      </c>
      <c r="BT171" s="45">
        <v>3.1329999999999997E-2</v>
      </c>
      <c r="BU171" s="45">
        <v>3.1329999999999997E-2</v>
      </c>
      <c r="BV171" s="45">
        <v>3.1329999999999997E-2</v>
      </c>
      <c r="BW171" s="45">
        <v>3.1329999999999997E-2</v>
      </c>
      <c r="BX171" s="45">
        <v>3.1329999999999997E-2</v>
      </c>
      <c r="BY171" s="45">
        <v>5.4679999999999999E-2</v>
      </c>
      <c r="BZ171" s="45">
        <v>5.4679999999999999E-2</v>
      </c>
      <c r="CA171" s="45">
        <v>5.4679999999999999E-2</v>
      </c>
      <c r="CB171" s="45">
        <v>5.4679999999999999E-2</v>
      </c>
      <c r="CC171" s="45">
        <v>5.4679999999999999E-2</v>
      </c>
      <c r="CD171" s="45">
        <v>9.7100000000000006E-2</v>
      </c>
      <c r="CE171" s="45">
        <v>9.7100000000000006E-2</v>
      </c>
      <c r="CF171" s="45">
        <v>9.7100000000000006E-2</v>
      </c>
      <c r="CG171" s="45">
        <v>9.7100000000000006E-2</v>
      </c>
      <c r="CH171" s="45">
        <v>9.7100000000000006E-2</v>
      </c>
      <c r="CI171" s="45">
        <v>0.16267000000000001</v>
      </c>
      <c r="CJ171" s="45">
        <v>0.16267000000000001</v>
      </c>
      <c r="CK171" s="45">
        <v>0.16267000000000001</v>
      </c>
      <c r="CL171" s="45">
        <v>0.16267000000000001</v>
      </c>
      <c r="CM171" s="45">
        <v>0.16267000000000001</v>
      </c>
      <c r="CN171" s="45">
        <v>0.25706000000000001</v>
      </c>
      <c r="CO171" s="45">
        <v>0.25706000000000001</v>
      </c>
      <c r="CP171" s="45">
        <v>0.25706000000000001</v>
      </c>
      <c r="CQ171" s="45">
        <v>0.25706000000000001</v>
      </c>
      <c r="CR171" s="45">
        <v>0.25706000000000001</v>
      </c>
      <c r="CS171" s="45">
        <v>0.38318999999999998</v>
      </c>
      <c r="CT171" s="45">
        <v>0.38318999999999998</v>
      </c>
      <c r="CU171" s="45">
        <v>0.38318999999999998</v>
      </c>
      <c r="CV171" s="45">
        <v>0.38318999999999998</v>
      </c>
      <c r="CW171" s="45">
        <v>0.38318999999999998</v>
      </c>
      <c r="CX171" s="45">
        <v>1</v>
      </c>
    </row>
    <row r="172" spans="1:102" ht="14.25" customHeight="1" x14ac:dyDescent="0.3">
      <c r="A172" s="45" t="s">
        <v>462</v>
      </c>
      <c r="B172" s="45">
        <v>4.4519999999999997E-2</v>
      </c>
      <c r="C172" s="45">
        <v>2.0300000000000001E-3</v>
      </c>
      <c r="D172" s="45">
        <v>2.0300000000000001E-3</v>
      </c>
      <c r="E172" s="45">
        <v>2.0300000000000001E-3</v>
      </c>
      <c r="F172" s="45">
        <v>2.0300000000000001E-3</v>
      </c>
      <c r="G172" s="45">
        <v>2.4000000000000001E-4</v>
      </c>
      <c r="H172" s="45">
        <v>2.4000000000000001E-4</v>
      </c>
      <c r="I172" s="45">
        <v>2.4000000000000001E-4</v>
      </c>
      <c r="J172" s="45">
        <v>2.4000000000000001E-4</v>
      </c>
      <c r="K172" s="45">
        <v>2.4000000000000001E-4</v>
      </c>
      <c r="L172" s="45">
        <v>2.5999999999999998E-4</v>
      </c>
      <c r="M172" s="45">
        <v>2.5999999999999998E-4</v>
      </c>
      <c r="N172" s="45">
        <v>2.5999999999999998E-4</v>
      </c>
      <c r="O172" s="45">
        <v>2.5999999999999998E-4</v>
      </c>
      <c r="P172" s="45">
        <v>2.5999999999999998E-4</v>
      </c>
      <c r="Q172" s="45">
        <v>4.6999999999999999E-4</v>
      </c>
      <c r="R172" s="45">
        <v>4.6999999999999999E-4</v>
      </c>
      <c r="S172" s="45">
        <v>4.6999999999999999E-4</v>
      </c>
      <c r="T172" s="45">
        <v>4.6999999999999999E-4</v>
      </c>
      <c r="U172" s="45">
        <v>4.6999999999999999E-4</v>
      </c>
      <c r="V172" s="45">
        <v>6.9999999999999999E-4</v>
      </c>
      <c r="W172" s="45">
        <v>6.9999999999999999E-4</v>
      </c>
      <c r="X172" s="45">
        <v>6.9999999999999999E-4</v>
      </c>
      <c r="Y172" s="45">
        <v>6.9999999999999999E-4</v>
      </c>
      <c r="Z172" s="45">
        <v>6.9999999999999999E-4</v>
      </c>
      <c r="AA172" s="45">
        <v>9.5E-4</v>
      </c>
      <c r="AB172" s="45">
        <v>9.5E-4</v>
      </c>
      <c r="AC172" s="45">
        <v>9.5E-4</v>
      </c>
      <c r="AD172" s="45">
        <v>9.5E-4</v>
      </c>
      <c r="AE172" s="45">
        <v>9.5E-4</v>
      </c>
      <c r="AF172" s="45">
        <v>1.34E-3</v>
      </c>
      <c r="AG172" s="45">
        <v>1.34E-3</v>
      </c>
      <c r="AH172" s="45">
        <v>1.34E-3</v>
      </c>
      <c r="AI172" s="45">
        <v>1.34E-3</v>
      </c>
      <c r="AJ172" s="45">
        <v>1.34E-3</v>
      </c>
      <c r="AK172" s="45">
        <v>1.5499999999999999E-3</v>
      </c>
      <c r="AL172" s="45">
        <v>1.5499999999999999E-3</v>
      </c>
      <c r="AM172" s="45">
        <v>1.5499999999999999E-3</v>
      </c>
      <c r="AN172" s="45">
        <v>1.5499999999999999E-3</v>
      </c>
      <c r="AO172" s="45">
        <v>1.5499999999999999E-3</v>
      </c>
      <c r="AP172" s="45">
        <v>2.3600000000000001E-3</v>
      </c>
      <c r="AQ172" s="45">
        <v>2.3600000000000001E-3</v>
      </c>
      <c r="AR172" s="45">
        <v>2.3600000000000001E-3</v>
      </c>
      <c r="AS172" s="45">
        <v>2.3600000000000001E-3</v>
      </c>
      <c r="AT172" s="45">
        <v>2.3600000000000001E-3</v>
      </c>
      <c r="AU172" s="45">
        <v>4.6499999999999996E-3</v>
      </c>
      <c r="AV172" s="45">
        <v>4.6499999999999996E-3</v>
      </c>
      <c r="AW172" s="45">
        <v>4.6499999999999996E-3</v>
      </c>
      <c r="AX172" s="45">
        <v>4.6499999999999996E-3</v>
      </c>
      <c r="AY172" s="45">
        <v>4.6499999999999996E-3</v>
      </c>
      <c r="AZ172" s="45">
        <v>7.0000000000000001E-3</v>
      </c>
      <c r="BA172" s="45">
        <v>7.0000000000000001E-3</v>
      </c>
      <c r="BB172" s="45">
        <v>7.0000000000000001E-3</v>
      </c>
      <c r="BC172" s="45">
        <v>7.0000000000000001E-3</v>
      </c>
      <c r="BD172" s="45">
        <v>7.0000000000000001E-3</v>
      </c>
      <c r="BE172" s="45">
        <v>1.575E-2</v>
      </c>
      <c r="BF172" s="45">
        <v>1.575E-2</v>
      </c>
      <c r="BG172" s="45">
        <v>1.575E-2</v>
      </c>
      <c r="BH172" s="45">
        <v>1.575E-2</v>
      </c>
      <c r="BI172" s="45">
        <v>1.575E-2</v>
      </c>
      <c r="BJ172" s="45">
        <v>1.814E-2</v>
      </c>
      <c r="BK172" s="45">
        <v>1.814E-2</v>
      </c>
      <c r="BL172" s="45">
        <v>1.814E-2</v>
      </c>
      <c r="BM172" s="45">
        <v>1.814E-2</v>
      </c>
      <c r="BN172" s="45">
        <v>1.814E-2</v>
      </c>
      <c r="BO172" s="45">
        <v>3.7159999999999999E-2</v>
      </c>
      <c r="BP172" s="45">
        <v>3.7159999999999999E-2</v>
      </c>
      <c r="BQ172" s="45">
        <v>3.7159999999999999E-2</v>
      </c>
      <c r="BR172" s="45">
        <v>3.7159999999999999E-2</v>
      </c>
      <c r="BS172" s="45">
        <v>3.7159999999999999E-2</v>
      </c>
      <c r="BT172" s="45">
        <v>5.8590000000000003E-2</v>
      </c>
      <c r="BU172" s="45">
        <v>5.8590000000000003E-2</v>
      </c>
      <c r="BV172" s="45">
        <v>5.8590000000000003E-2</v>
      </c>
      <c r="BW172" s="45">
        <v>5.8590000000000003E-2</v>
      </c>
      <c r="BX172" s="45">
        <v>5.8590000000000003E-2</v>
      </c>
      <c r="BY172" s="45">
        <v>8.7510000000000004E-2</v>
      </c>
      <c r="BZ172" s="45">
        <v>8.7510000000000004E-2</v>
      </c>
      <c r="CA172" s="45">
        <v>8.7510000000000004E-2</v>
      </c>
      <c r="CB172" s="45">
        <v>8.7510000000000004E-2</v>
      </c>
      <c r="CC172" s="45">
        <v>8.7510000000000004E-2</v>
      </c>
      <c r="CD172" s="45">
        <v>0.11908000000000001</v>
      </c>
      <c r="CE172" s="45">
        <v>0.11908000000000001</v>
      </c>
      <c r="CF172" s="45">
        <v>0.11908000000000001</v>
      </c>
      <c r="CG172" s="45">
        <v>0.11908000000000001</v>
      </c>
      <c r="CH172" s="45">
        <v>0.11908000000000001</v>
      </c>
      <c r="CI172" s="45">
        <v>0.16528000000000001</v>
      </c>
      <c r="CJ172" s="45">
        <v>0.16528000000000001</v>
      </c>
      <c r="CK172" s="45">
        <v>0.16528000000000001</v>
      </c>
      <c r="CL172" s="45">
        <v>0.16528000000000001</v>
      </c>
      <c r="CM172" s="45">
        <v>0.16528000000000001</v>
      </c>
      <c r="CN172" s="45">
        <v>0.23397999999999999</v>
      </c>
      <c r="CO172" s="45">
        <v>0.23397999999999999</v>
      </c>
      <c r="CP172" s="45">
        <v>0.23397999999999999</v>
      </c>
      <c r="CQ172" s="45">
        <v>0.23397999999999999</v>
      </c>
      <c r="CR172" s="45">
        <v>0.23397999999999999</v>
      </c>
      <c r="CS172" s="45">
        <v>0.33785999999999999</v>
      </c>
      <c r="CT172" s="45">
        <v>0.33785999999999999</v>
      </c>
      <c r="CU172" s="45">
        <v>0.33785999999999999</v>
      </c>
      <c r="CV172" s="45">
        <v>0.33785999999999999</v>
      </c>
      <c r="CW172" s="45">
        <v>0.33785999999999999</v>
      </c>
      <c r="CX172" s="45">
        <v>1</v>
      </c>
    </row>
    <row r="173" spans="1:102" ht="14.25" customHeight="1" x14ac:dyDescent="0.3">
      <c r="A173" s="45" t="s">
        <v>464</v>
      </c>
      <c r="B173" s="45">
        <v>6.9739999999999996E-2</v>
      </c>
      <c r="C173" s="45">
        <v>1.167E-2</v>
      </c>
      <c r="D173" s="45">
        <v>1.167E-2</v>
      </c>
      <c r="E173" s="45">
        <v>1.167E-2</v>
      </c>
      <c r="F173" s="45">
        <v>1.167E-2</v>
      </c>
      <c r="G173" s="45">
        <v>1.9599999999999999E-3</v>
      </c>
      <c r="H173" s="45">
        <v>1.9599999999999999E-3</v>
      </c>
      <c r="I173" s="45">
        <v>1.9599999999999999E-3</v>
      </c>
      <c r="J173" s="45">
        <v>1.9599999999999999E-3</v>
      </c>
      <c r="K173" s="45">
        <v>1.9599999999999999E-3</v>
      </c>
      <c r="L173" s="45">
        <v>1.39E-3</v>
      </c>
      <c r="M173" s="45">
        <v>1.39E-3</v>
      </c>
      <c r="N173" s="45">
        <v>1.39E-3</v>
      </c>
      <c r="O173" s="45">
        <v>1.39E-3</v>
      </c>
      <c r="P173" s="45">
        <v>1.39E-3</v>
      </c>
      <c r="Q173" s="45">
        <v>1.16E-3</v>
      </c>
      <c r="R173" s="45">
        <v>1.16E-3</v>
      </c>
      <c r="S173" s="45">
        <v>1.16E-3</v>
      </c>
      <c r="T173" s="45">
        <v>1.16E-3</v>
      </c>
      <c r="U173" s="45">
        <v>1.16E-3</v>
      </c>
      <c r="V173" s="45">
        <v>2.9199999999999999E-3</v>
      </c>
      <c r="W173" s="45">
        <v>2.9199999999999999E-3</v>
      </c>
      <c r="X173" s="45">
        <v>2.9199999999999999E-3</v>
      </c>
      <c r="Y173" s="45">
        <v>2.9199999999999999E-3</v>
      </c>
      <c r="Z173" s="45">
        <v>2.9199999999999999E-3</v>
      </c>
      <c r="AA173" s="45">
        <v>5.4799999999999996E-3</v>
      </c>
      <c r="AB173" s="45">
        <v>5.4799999999999996E-3</v>
      </c>
      <c r="AC173" s="45">
        <v>5.4799999999999996E-3</v>
      </c>
      <c r="AD173" s="45">
        <v>5.4799999999999996E-3</v>
      </c>
      <c r="AE173" s="45">
        <v>5.4799999999999996E-3</v>
      </c>
      <c r="AF173" s="45">
        <v>8.3700000000000007E-3</v>
      </c>
      <c r="AG173" s="45">
        <v>8.3700000000000007E-3</v>
      </c>
      <c r="AH173" s="45">
        <v>8.3700000000000007E-3</v>
      </c>
      <c r="AI173" s="45">
        <v>8.3700000000000007E-3</v>
      </c>
      <c r="AJ173" s="45">
        <v>8.3700000000000007E-3</v>
      </c>
      <c r="AK173" s="45">
        <v>1.052E-2</v>
      </c>
      <c r="AL173" s="45">
        <v>1.052E-2</v>
      </c>
      <c r="AM173" s="45">
        <v>1.052E-2</v>
      </c>
      <c r="AN173" s="45">
        <v>1.052E-2</v>
      </c>
      <c r="AO173" s="45">
        <v>1.052E-2</v>
      </c>
      <c r="AP173" s="45">
        <v>1.0580000000000001E-2</v>
      </c>
      <c r="AQ173" s="45">
        <v>1.0580000000000001E-2</v>
      </c>
      <c r="AR173" s="45">
        <v>1.0580000000000001E-2</v>
      </c>
      <c r="AS173" s="45">
        <v>1.0580000000000001E-2</v>
      </c>
      <c r="AT173" s="45">
        <v>1.0580000000000001E-2</v>
      </c>
      <c r="AU173" s="45">
        <v>1.023E-2</v>
      </c>
      <c r="AV173" s="45">
        <v>1.023E-2</v>
      </c>
      <c r="AW173" s="45">
        <v>1.023E-2</v>
      </c>
      <c r="AX173" s="45">
        <v>1.023E-2</v>
      </c>
      <c r="AY173" s="45">
        <v>1.023E-2</v>
      </c>
      <c r="AZ173" s="45">
        <v>1.103E-2</v>
      </c>
      <c r="BA173" s="45">
        <v>1.103E-2</v>
      </c>
      <c r="BB173" s="45">
        <v>1.103E-2</v>
      </c>
      <c r="BC173" s="45">
        <v>1.103E-2</v>
      </c>
      <c r="BD173" s="45">
        <v>1.103E-2</v>
      </c>
      <c r="BE173" s="45">
        <v>1.4330000000000001E-2</v>
      </c>
      <c r="BF173" s="45">
        <v>1.4330000000000001E-2</v>
      </c>
      <c r="BG173" s="45">
        <v>1.4330000000000001E-2</v>
      </c>
      <c r="BH173" s="45">
        <v>1.4330000000000001E-2</v>
      </c>
      <c r="BI173" s="45">
        <v>1.4330000000000001E-2</v>
      </c>
      <c r="BJ173" s="45">
        <v>1.951E-2</v>
      </c>
      <c r="BK173" s="45">
        <v>1.951E-2</v>
      </c>
      <c r="BL173" s="45">
        <v>1.951E-2</v>
      </c>
      <c r="BM173" s="45">
        <v>1.951E-2</v>
      </c>
      <c r="BN173" s="45">
        <v>1.951E-2</v>
      </c>
      <c r="BO173" s="45">
        <v>3.168E-2</v>
      </c>
      <c r="BP173" s="45">
        <v>3.168E-2</v>
      </c>
      <c r="BQ173" s="45">
        <v>3.168E-2</v>
      </c>
      <c r="BR173" s="45">
        <v>3.168E-2</v>
      </c>
      <c r="BS173" s="45">
        <v>3.168E-2</v>
      </c>
      <c r="BT173" s="45">
        <v>5.28E-2</v>
      </c>
      <c r="BU173" s="45">
        <v>5.28E-2</v>
      </c>
      <c r="BV173" s="45">
        <v>5.28E-2</v>
      </c>
      <c r="BW173" s="45">
        <v>5.28E-2</v>
      </c>
      <c r="BX173" s="45">
        <v>5.28E-2</v>
      </c>
      <c r="BY173" s="45">
        <v>8.6879999999999999E-2</v>
      </c>
      <c r="BZ173" s="45">
        <v>8.6879999999999999E-2</v>
      </c>
      <c r="CA173" s="45">
        <v>8.6879999999999999E-2</v>
      </c>
      <c r="CB173" s="45">
        <v>8.6879999999999999E-2</v>
      </c>
      <c r="CC173" s="45">
        <v>8.6879999999999999E-2</v>
      </c>
      <c r="CD173" s="45">
        <v>0.13693</v>
      </c>
      <c r="CE173" s="45">
        <v>0.13693</v>
      </c>
      <c r="CF173" s="45">
        <v>0.13693</v>
      </c>
      <c r="CG173" s="45">
        <v>0.13693</v>
      </c>
      <c r="CH173" s="45">
        <v>0.13693</v>
      </c>
      <c r="CI173" s="45">
        <v>0.20788999999999999</v>
      </c>
      <c r="CJ173" s="45">
        <v>0.20788999999999999</v>
      </c>
      <c r="CK173" s="45">
        <v>0.20788999999999999</v>
      </c>
      <c r="CL173" s="45">
        <v>0.20788999999999999</v>
      </c>
      <c r="CM173" s="45">
        <v>0.20788999999999999</v>
      </c>
      <c r="CN173" s="45">
        <v>0.30364999999999998</v>
      </c>
      <c r="CO173" s="45">
        <v>0.30364999999999998</v>
      </c>
      <c r="CP173" s="45">
        <v>0.30364999999999998</v>
      </c>
      <c r="CQ173" s="45">
        <v>0.30364999999999998</v>
      </c>
      <c r="CR173" s="45">
        <v>0.30364999999999998</v>
      </c>
      <c r="CS173" s="45">
        <v>0.42632999999999999</v>
      </c>
      <c r="CT173" s="45">
        <v>0.42632999999999999</v>
      </c>
      <c r="CU173" s="45">
        <v>0.42632999999999999</v>
      </c>
      <c r="CV173" s="45">
        <v>0.42632999999999999</v>
      </c>
      <c r="CW173" s="45">
        <v>0.42632999999999999</v>
      </c>
      <c r="CX173" s="45">
        <v>1</v>
      </c>
    </row>
    <row r="174" spans="1:102" ht="14.25" customHeight="1" x14ac:dyDescent="0.3">
      <c r="A174" s="45" t="s">
        <v>466</v>
      </c>
      <c r="B174" s="45">
        <v>3.7046250000000003E-2</v>
      </c>
      <c r="C174" s="45">
        <v>3.16E-3</v>
      </c>
      <c r="D174" s="45">
        <v>3.16E-3</v>
      </c>
      <c r="E174" s="45">
        <v>3.16E-3</v>
      </c>
      <c r="F174" s="45">
        <v>3.16E-3</v>
      </c>
      <c r="G174" s="45">
        <v>9.4499999999999998E-4</v>
      </c>
      <c r="H174" s="45">
        <v>9.4499999999999998E-4</v>
      </c>
      <c r="I174" s="45">
        <v>9.4499999999999998E-4</v>
      </c>
      <c r="J174" s="45">
        <v>9.4499999999999998E-4</v>
      </c>
      <c r="K174" s="45">
        <v>9.4499999999999998E-4</v>
      </c>
      <c r="L174" s="45">
        <v>6.7750000000000004E-4</v>
      </c>
      <c r="M174" s="45">
        <v>6.7750000000000004E-4</v>
      </c>
      <c r="N174" s="45">
        <v>6.7750000000000004E-4</v>
      </c>
      <c r="O174" s="45">
        <v>6.7750000000000004E-4</v>
      </c>
      <c r="P174" s="45">
        <v>6.7750000000000004E-4</v>
      </c>
      <c r="Q174" s="45">
        <v>1.0425E-3</v>
      </c>
      <c r="R174" s="45">
        <v>1.0425E-3</v>
      </c>
      <c r="S174" s="45">
        <v>1.0425E-3</v>
      </c>
      <c r="T174" s="45">
        <v>1.0425E-3</v>
      </c>
      <c r="U174" s="45">
        <v>1.0425E-3</v>
      </c>
      <c r="V174" s="45">
        <v>1.39375E-3</v>
      </c>
      <c r="W174" s="45">
        <v>1.39375E-3</v>
      </c>
      <c r="X174" s="45">
        <v>1.39375E-3</v>
      </c>
      <c r="Y174" s="45">
        <v>1.39375E-3</v>
      </c>
      <c r="Z174" s="45">
        <v>1.39375E-3</v>
      </c>
      <c r="AA174" s="45">
        <v>1.5625000000000001E-3</v>
      </c>
      <c r="AB174" s="45">
        <v>1.5625000000000001E-3</v>
      </c>
      <c r="AC174" s="45">
        <v>1.5625000000000001E-3</v>
      </c>
      <c r="AD174" s="45">
        <v>1.5625000000000001E-3</v>
      </c>
      <c r="AE174" s="45">
        <v>1.5625000000000001E-3</v>
      </c>
      <c r="AF174" s="45">
        <v>1.9462500000000001E-3</v>
      </c>
      <c r="AG174" s="45">
        <v>1.9462500000000001E-3</v>
      </c>
      <c r="AH174" s="45">
        <v>1.9462500000000001E-3</v>
      </c>
      <c r="AI174" s="45">
        <v>1.9462500000000001E-3</v>
      </c>
      <c r="AJ174" s="45">
        <v>1.9462500000000001E-3</v>
      </c>
      <c r="AK174" s="45">
        <v>2.4875000000000001E-3</v>
      </c>
      <c r="AL174" s="45">
        <v>2.4875000000000001E-3</v>
      </c>
      <c r="AM174" s="45">
        <v>2.4875000000000001E-3</v>
      </c>
      <c r="AN174" s="45">
        <v>2.4875000000000001E-3</v>
      </c>
      <c r="AO174" s="45">
        <v>2.4875000000000001E-3</v>
      </c>
      <c r="AP174" s="45">
        <v>3.4312499999999998E-3</v>
      </c>
      <c r="AQ174" s="45">
        <v>3.4312499999999998E-3</v>
      </c>
      <c r="AR174" s="45">
        <v>3.4312499999999998E-3</v>
      </c>
      <c r="AS174" s="45">
        <v>3.4312499999999998E-3</v>
      </c>
      <c r="AT174" s="45">
        <v>3.4312499999999998E-3</v>
      </c>
      <c r="AU174" s="45">
        <v>4.8424999999999996E-3</v>
      </c>
      <c r="AV174" s="45">
        <v>4.8424999999999996E-3</v>
      </c>
      <c r="AW174" s="45">
        <v>4.8424999999999996E-3</v>
      </c>
      <c r="AX174" s="45">
        <v>4.8424999999999996E-3</v>
      </c>
      <c r="AY174" s="45">
        <v>4.8424999999999996E-3</v>
      </c>
      <c r="AZ174" s="45">
        <v>7.1687499999999998E-3</v>
      </c>
      <c r="BA174" s="45">
        <v>7.1687499999999998E-3</v>
      </c>
      <c r="BB174" s="45">
        <v>7.1687499999999998E-3</v>
      </c>
      <c r="BC174" s="45">
        <v>7.1687499999999998E-3</v>
      </c>
      <c r="BD174" s="45">
        <v>7.1687499999999998E-3</v>
      </c>
      <c r="BE174" s="45">
        <v>1.0838749999999999E-2</v>
      </c>
      <c r="BF174" s="45">
        <v>1.0838749999999999E-2</v>
      </c>
      <c r="BG174" s="45">
        <v>1.0838749999999999E-2</v>
      </c>
      <c r="BH174" s="45">
        <v>1.0838749999999999E-2</v>
      </c>
      <c r="BI174" s="45">
        <v>1.0838749999999999E-2</v>
      </c>
      <c r="BJ174" s="45">
        <v>1.6975000000000001E-2</v>
      </c>
      <c r="BK174" s="45">
        <v>1.6975000000000001E-2</v>
      </c>
      <c r="BL174" s="45">
        <v>1.6975000000000001E-2</v>
      </c>
      <c r="BM174" s="45">
        <v>1.6975000000000001E-2</v>
      </c>
      <c r="BN174" s="45">
        <v>1.6975000000000001E-2</v>
      </c>
      <c r="BO174" s="45">
        <v>2.7917500000000001E-2</v>
      </c>
      <c r="BP174" s="45">
        <v>2.7917500000000001E-2</v>
      </c>
      <c r="BQ174" s="45">
        <v>2.7917500000000001E-2</v>
      </c>
      <c r="BR174" s="45">
        <v>2.7917500000000001E-2</v>
      </c>
      <c r="BS174" s="45">
        <v>2.7917500000000001E-2</v>
      </c>
      <c r="BT174" s="45">
        <v>4.7142499999999997E-2</v>
      </c>
      <c r="BU174" s="45">
        <v>4.7142499999999997E-2</v>
      </c>
      <c r="BV174" s="45">
        <v>4.7142499999999997E-2</v>
      </c>
      <c r="BW174" s="45">
        <v>4.7142499999999997E-2</v>
      </c>
      <c r="BX174" s="45">
        <v>4.7142499999999997E-2</v>
      </c>
      <c r="BY174" s="45">
        <v>7.6598749999999993E-2</v>
      </c>
      <c r="BZ174" s="45">
        <v>7.6598749999999993E-2</v>
      </c>
      <c r="CA174" s="45">
        <v>7.6598749999999993E-2</v>
      </c>
      <c r="CB174" s="45">
        <v>7.6598749999999993E-2</v>
      </c>
      <c r="CC174" s="45">
        <v>7.6598749999999993E-2</v>
      </c>
      <c r="CD174" s="45">
        <v>0.1228325</v>
      </c>
      <c r="CE174" s="45">
        <v>0.1228325</v>
      </c>
      <c r="CF174" s="45">
        <v>0.1228325</v>
      </c>
      <c r="CG174" s="45">
        <v>0.1228325</v>
      </c>
      <c r="CH174" s="45">
        <v>0.1228325</v>
      </c>
      <c r="CI174" s="45">
        <v>0.189725</v>
      </c>
      <c r="CJ174" s="45">
        <v>0.189725</v>
      </c>
      <c r="CK174" s="45">
        <v>0.189725</v>
      </c>
      <c r="CL174" s="45">
        <v>0.189725</v>
      </c>
      <c r="CM174" s="45">
        <v>0.189725</v>
      </c>
      <c r="CN174" s="45">
        <v>0.28208624999999998</v>
      </c>
      <c r="CO174" s="45">
        <v>0.28208624999999998</v>
      </c>
      <c r="CP174" s="45">
        <v>0.28208624999999998</v>
      </c>
      <c r="CQ174" s="45">
        <v>0.28208624999999998</v>
      </c>
      <c r="CR174" s="45">
        <v>0.28208624999999998</v>
      </c>
      <c r="CS174" s="45">
        <v>0.40359499999999998</v>
      </c>
      <c r="CT174" s="45">
        <v>0.40359499999999998</v>
      </c>
      <c r="CU174" s="45">
        <v>0.40359499999999998</v>
      </c>
      <c r="CV174" s="45">
        <v>0.40359499999999998</v>
      </c>
      <c r="CW174" s="45">
        <v>0.40359499999999998</v>
      </c>
      <c r="CX174" s="45">
        <v>1</v>
      </c>
    </row>
    <row r="175" spans="1:102" ht="14.25" customHeight="1" x14ac:dyDescent="0.3">
      <c r="A175" s="45" t="s">
        <v>468</v>
      </c>
      <c r="B175" s="45">
        <v>4.3180000000000003E-2</v>
      </c>
      <c r="C175" s="45">
        <v>1.74E-3</v>
      </c>
      <c r="D175" s="45">
        <v>1.74E-3</v>
      </c>
      <c r="E175" s="45">
        <v>1.74E-3</v>
      </c>
      <c r="F175" s="45">
        <v>1.74E-3</v>
      </c>
      <c r="G175" s="45">
        <v>8.5999999999999998E-4</v>
      </c>
      <c r="H175" s="45">
        <v>8.5999999999999998E-4</v>
      </c>
      <c r="I175" s="45">
        <v>8.5999999999999998E-4</v>
      </c>
      <c r="J175" s="45">
        <v>8.5999999999999998E-4</v>
      </c>
      <c r="K175" s="45">
        <v>8.5999999999999998E-4</v>
      </c>
      <c r="L175" s="45">
        <v>5.9999999999999995E-4</v>
      </c>
      <c r="M175" s="45">
        <v>5.9999999999999995E-4</v>
      </c>
      <c r="N175" s="45">
        <v>5.9999999999999995E-4</v>
      </c>
      <c r="O175" s="45">
        <v>5.9999999999999995E-4</v>
      </c>
      <c r="P175" s="45">
        <v>5.9999999999999995E-4</v>
      </c>
      <c r="Q175" s="45">
        <v>9.3999999999999997E-4</v>
      </c>
      <c r="R175" s="45">
        <v>9.3999999999999997E-4</v>
      </c>
      <c r="S175" s="45">
        <v>9.3999999999999997E-4</v>
      </c>
      <c r="T175" s="45">
        <v>9.3999999999999997E-4</v>
      </c>
      <c r="U175" s="45">
        <v>9.3999999999999997E-4</v>
      </c>
      <c r="V175" s="45">
        <v>1.2099999999999999E-3</v>
      </c>
      <c r="W175" s="45">
        <v>1.2099999999999999E-3</v>
      </c>
      <c r="X175" s="45">
        <v>1.2099999999999999E-3</v>
      </c>
      <c r="Y175" s="45">
        <v>1.2099999999999999E-3</v>
      </c>
      <c r="Z175" s="45">
        <v>1.2099999999999999E-3</v>
      </c>
      <c r="AA175" s="45">
        <v>1.42E-3</v>
      </c>
      <c r="AB175" s="45">
        <v>1.42E-3</v>
      </c>
      <c r="AC175" s="45">
        <v>1.42E-3</v>
      </c>
      <c r="AD175" s="45">
        <v>1.42E-3</v>
      </c>
      <c r="AE175" s="45">
        <v>1.42E-3</v>
      </c>
      <c r="AF175" s="45">
        <v>1.7700000000000001E-3</v>
      </c>
      <c r="AG175" s="45">
        <v>1.7700000000000001E-3</v>
      </c>
      <c r="AH175" s="45">
        <v>1.7700000000000001E-3</v>
      </c>
      <c r="AI175" s="45">
        <v>1.7700000000000001E-3</v>
      </c>
      <c r="AJ175" s="45">
        <v>1.7700000000000001E-3</v>
      </c>
      <c r="AK175" s="45">
        <v>2.3800000000000002E-3</v>
      </c>
      <c r="AL175" s="45">
        <v>2.3800000000000002E-3</v>
      </c>
      <c r="AM175" s="45">
        <v>2.3800000000000002E-3</v>
      </c>
      <c r="AN175" s="45">
        <v>2.3800000000000002E-3</v>
      </c>
      <c r="AO175" s="45">
        <v>2.3800000000000002E-3</v>
      </c>
      <c r="AP175" s="45">
        <v>3.31E-3</v>
      </c>
      <c r="AQ175" s="45">
        <v>3.31E-3</v>
      </c>
      <c r="AR175" s="45">
        <v>3.31E-3</v>
      </c>
      <c r="AS175" s="45">
        <v>3.31E-3</v>
      </c>
      <c r="AT175" s="45">
        <v>3.31E-3</v>
      </c>
      <c r="AU175" s="45">
        <v>4.7800000000000004E-3</v>
      </c>
      <c r="AV175" s="45">
        <v>4.7800000000000004E-3</v>
      </c>
      <c r="AW175" s="45">
        <v>4.7800000000000004E-3</v>
      </c>
      <c r="AX175" s="45">
        <v>4.7800000000000004E-3</v>
      </c>
      <c r="AY175" s="45">
        <v>4.7800000000000004E-3</v>
      </c>
      <c r="AZ175" s="45">
        <v>7.0699999999999999E-3</v>
      </c>
      <c r="BA175" s="45">
        <v>7.0699999999999999E-3</v>
      </c>
      <c r="BB175" s="45">
        <v>7.0699999999999999E-3</v>
      </c>
      <c r="BC175" s="45">
        <v>7.0699999999999999E-3</v>
      </c>
      <c r="BD175" s="45">
        <v>7.0699999999999999E-3</v>
      </c>
      <c r="BE175" s="45">
        <v>1.0670000000000001E-2</v>
      </c>
      <c r="BF175" s="45">
        <v>1.0670000000000001E-2</v>
      </c>
      <c r="BG175" s="45">
        <v>1.0670000000000001E-2</v>
      </c>
      <c r="BH175" s="45">
        <v>1.0670000000000001E-2</v>
      </c>
      <c r="BI175" s="45">
        <v>1.0670000000000001E-2</v>
      </c>
      <c r="BJ175" s="45">
        <v>1.6199999999999999E-2</v>
      </c>
      <c r="BK175" s="45">
        <v>1.6199999999999999E-2</v>
      </c>
      <c r="BL175" s="45">
        <v>1.6199999999999999E-2</v>
      </c>
      <c r="BM175" s="45">
        <v>1.6199999999999999E-2</v>
      </c>
      <c r="BN175" s="45">
        <v>1.6199999999999999E-2</v>
      </c>
      <c r="BO175" s="45">
        <v>2.6589999999999999E-2</v>
      </c>
      <c r="BP175" s="45">
        <v>2.6589999999999999E-2</v>
      </c>
      <c r="BQ175" s="45">
        <v>2.6589999999999999E-2</v>
      </c>
      <c r="BR175" s="45">
        <v>2.6589999999999999E-2</v>
      </c>
      <c r="BS175" s="45">
        <v>2.6589999999999999E-2</v>
      </c>
      <c r="BT175" s="45">
        <v>4.5039999999999997E-2</v>
      </c>
      <c r="BU175" s="45">
        <v>4.5039999999999997E-2</v>
      </c>
      <c r="BV175" s="45">
        <v>4.5039999999999997E-2</v>
      </c>
      <c r="BW175" s="45">
        <v>4.5039999999999997E-2</v>
      </c>
      <c r="BX175" s="45">
        <v>4.5039999999999997E-2</v>
      </c>
      <c r="BY175" s="45">
        <v>7.5609999999999997E-2</v>
      </c>
      <c r="BZ175" s="45">
        <v>7.5609999999999997E-2</v>
      </c>
      <c r="CA175" s="45">
        <v>7.5609999999999997E-2</v>
      </c>
      <c r="CB175" s="45">
        <v>7.5609999999999997E-2</v>
      </c>
      <c r="CC175" s="45">
        <v>7.5609999999999997E-2</v>
      </c>
      <c r="CD175" s="45">
        <v>0.12391000000000001</v>
      </c>
      <c r="CE175" s="45">
        <v>0.12391000000000001</v>
      </c>
      <c r="CF175" s="45">
        <v>0.12391000000000001</v>
      </c>
      <c r="CG175" s="45">
        <v>0.12391000000000001</v>
      </c>
      <c r="CH175" s="45">
        <v>0.12391000000000001</v>
      </c>
      <c r="CI175" s="45">
        <v>0.19394</v>
      </c>
      <c r="CJ175" s="45">
        <v>0.19394</v>
      </c>
      <c r="CK175" s="45">
        <v>0.19394</v>
      </c>
      <c r="CL175" s="45">
        <v>0.19394</v>
      </c>
      <c r="CM175" s="45">
        <v>0.19394</v>
      </c>
      <c r="CN175" s="45">
        <v>0.28993999999999998</v>
      </c>
      <c r="CO175" s="45">
        <v>0.28993999999999998</v>
      </c>
      <c r="CP175" s="45">
        <v>0.28993999999999998</v>
      </c>
      <c r="CQ175" s="45">
        <v>0.28993999999999998</v>
      </c>
      <c r="CR175" s="45">
        <v>0.28993999999999998</v>
      </c>
      <c r="CS175" s="45">
        <v>0.41402</v>
      </c>
      <c r="CT175" s="45">
        <v>0.41402</v>
      </c>
      <c r="CU175" s="45">
        <v>0.41402</v>
      </c>
      <c r="CV175" s="45">
        <v>0.41402</v>
      </c>
      <c r="CW175" s="45">
        <v>0.41402</v>
      </c>
      <c r="CX175" s="45">
        <v>1</v>
      </c>
    </row>
    <row r="176" spans="1:102" ht="14.25" customHeight="1" x14ac:dyDescent="0.3">
      <c r="A176" s="45" t="s">
        <v>470</v>
      </c>
      <c r="B176" s="45">
        <v>5.6320000000000002E-2</v>
      </c>
      <c r="C176" s="45">
        <v>7.9799999999999992E-3</v>
      </c>
      <c r="D176" s="45">
        <v>7.9799999999999992E-3</v>
      </c>
      <c r="E176" s="45">
        <v>7.9799999999999992E-3</v>
      </c>
      <c r="F176" s="45">
        <v>7.9799999999999992E-3</v>
      </c>
      <c r="G176" s="45">
        <v>1.7099999999999999E-3</v>
      </c>
      <c r="H176" s="45">
        <v>1.7099999999999999E-3</v>
      </c>
      <c r="I176" s="45">
        <v>1.7099999999999999E-3</v>
      </c>
      <c r="J176" s="45">
        <v>1.7099999999999999E-3</v>
      </c>
      <c r="K176" s="45">
        <v>1.7099999999999999E-3</v>
      </c>
      <c r="L176" s="45">
        <v>1.1900000000000001E-3</v>
      </c>
      <c r="M176" s="45">
        <v>1.1900000000000001E-3</v>
      </c>
      <c r="N176" s="45">
        <v>1.1900000000000001E-3</v>
      </c>
      <c r="O176" s="45">
        <v>1.1900000000000001E-3</v>
      </c>
      <c r="P176" s="45">
        <v>1.1900000000000001E-3</v>
      </c>
      <c r="Q176" s="45">
        <v>1.56E-3</v>
      </c>
      <c r="R176" s="45">
        <v>1.56E-3</v>
      </c>
      <c r="S176" s="45">
        <v>1.56E-3</v>
      </c>
      <c r="T176" s="45">
        <v>1.56E-3</v>
      </c>
      <c r="U176" s="45">
        <v>1.56E-3</v>
      </c>
      <c r="V176" s="45">
        <v>2.8800000000000002E-3</v>
      </c>
      <c r="W176" s="45">
        <v>2.8800000000000002E-3</v>
      </c>
      <c r="X176" s="45">
        <v>2.8800000000000002E-3</v>
      </c>
      <c r="Y176" s="45">
        <v>2.8800000000000002E-3</v>
      </c>
      <c r="Z176" s="45">
        <v>2.8800000000000002E-3</v>
      </c>
      <c r="AA176" s="45">
        <v>4.7400000000000003E-3</v>
      </c>
      <c r="AB176" s="45">
        <v>4.7400000000000003E-3</v>
      </c>
      <c r="AC176" s="45">
        <v>4.7400000000000003E-3</v>
      </c>
      <c r="AD176" s="45">
        <v>4.7400000000000003E-3</v>
      </c>
      <c r="AE176" s="45">
        <v>4.7400000000000003E-3</v>
      </c>
      <c r="AF176" s="45">
        <v>6.6E-3</v>
      </c>
      <c r="AG176" s="45">
        <v>6.6E-3</v>
      </c>
      <c r="AH176" s="45">
        <v>6.6E-3</v>
      </c>
      <c r="AI176" s="45">
        <v>6.6E-3</v>
      </c>
      <c r="AJ176" s="45">
        <v>6.6E-3</v>
      </c>
      <c r="AK176" s="45">
        <v>7.45E-3</v>
      </c>
      <c r="AL176" s="45">
        <v>7.45E-3</v>
      </c>
      <c r="AM176" s="45">
        <v>7.45E-3</v>
      </c>
      <c r="AN176" s="45">
        <v>7.45E-3</v>
      </c>
      <c r="AO176" s="45">
        <v>7.45E-3</v>
      </c>
      <c r="AP176" s="45">
        <v>7.8200000000000006E-3</v>
      </c>
      <c r="AQ176" s="45">
        <v>7.8200000000000006E-3</v>
      </c>
      <c r="AR176" s="45">
        <v>7.8200000000000006E-3</v>
      </c>
      <c r="AS176" s="45">
        <v>7.8200000000000006E-3</v>
      </c>
      <c r="AT176" s="45">
        <v>7.8200000000000006E-3</v>
      </c>
      <c r="AU176" s="45">
        <v>8.6199999999999992E-3</v>
      </c>
      <c r="AV176" s="45">
        <v>8.6199999999999992E-3</v>
      </c>
      <c r="AW176" s="45">
        <v>8.6199999999999992E-3</v>
      </c>
      <c r="AX176" s="45">
        <v>8.6199999999999992E-3</v>
      </c>
      <c r="AY176" s="45">
        <v>8.6199999999999992E-3</v>
      </c>
      <c r="AZ176" s="45">
        <v>1.0699999999999999E-2</v>
      </c>
      <c r="BA176" s="45">
        <v>1.0699999999999999E-2</v>
      </c>
      <c r="BB176" s="45">
        <v>1.0699999999999999E-2</v>
      </c>
      <c r="BC176" s="45">
        <v>1.0699999999999999E-2</v>
      </c>
      <c r="BD176" s="45">
        <v>1.0699999999999999E-2</v>
      </c>
      <c r="BE176" s="45">
        <v>1.4749999999999999E-2</v>
      </c>
      <c r="BF176" s="45">
        <v>1.4749999999999999E-2</v>
      </c>
      <c r="BG176" s="45">
        <v>1.4749999999999999E-2</v>
      </c>
      <c r="BH176" s="45">
        <v>1.4749999999999999E-2</v>
      </c>
      <c r="BI176" s="45">
        <v>1.4749999999999999E-2</v>
      </c>
      <c r="BJ176" s="45">
        <v>2.0629999999999999E-2</v>
      </c>
      <c r="BK176" s="45">
        <v>2.0629999999999999E-2</v>
      </c>
      <c r="BL176" s="45">
        <v>2.0629999999999999E-2</v>
      </c>
      <c r="BM176" s="45">
        <v>2.0629999999999999E-2</v>
      </c>
      <c r="BN176" s="45">
        <v>2.0629999999999999E-2</v>
      </c>
      <c r="BO176" s="45">
        <v>3.27E-2</v>
      </c>
      <c r="BP176" s="45">
        <v>3.27E-2</v>
      </c>
      <c r="BQ176" s="45">
        <v>3.27E-2</v>
      </c>
      <c r="BR176" s="45">
        <v>3.27E-2</v>
      </c>
      <c r="BS176" s="45">
        <v>3.27E-2</v>
      </c>
      <c r="BT176" s="45">
        <v>5.3280000000000001E-2</v>
      </c>
      <c r="BU176" s="45">
        <v>5.3280000000000001E-2</v>
      </c>
      <c r="BV176" s="45">
        <v>5.3280000000000001E-2</v>
      </c>
      <c r="BW176" s="45">
        <v>5.3280000000000001E-2</v>
      </c>
      <c r="BX176" s="45">
        <v>5.3280000000000001E-2</v>
      </c>
      <c r="BY176" s="45">
        <v>8.5739999999999997E-2</v>
      </c>
      <c r="BZ176" s="45">
        <v>8.5739999999999997E-2</v>
      </c>
      <c r="CA176" s="45">
        <v>8.5739999999999997E-2</v>
      </c>
      <c r="CB176" s="45">
        <v>8.5739999999999997E-2</v>
      </c>
      <c r="CC176" s="45">
        <v>8.5739999999999997E-2</v>
      </c>
      <c r="CD176" s="45">
        <v>0.13478000000000001</v>
      </c>
      <c r="CE176" s="45">
        <v>0.13478000000000001</v>
      </c>
      <c r="CF176" s="45">
        <v>0.13478000000000001</v>
      </c>
      <c r="CG176" s="45">
        <v>0.13478000000000001</v>
      </c>
      <c r="CH176" s="45">
        <v>0.13478000000000001</v>
      </c>
      <c r="CI176" s="45">
        <v>0.20427999999999999</v>
      </c>
      <c r="CJ176" s="45">
        <v>0.20427999999999999</v>
      </c>
      <c r="CK176" s="45">
        <v>0.20427999999999999</v>
      </c>
      <c r="CL176" s="45">
        <v>0.20427999999999999</v>
      </c>
      <c r="CM176" s="45">
        <v>0.20427999999999999</v>
      </c>
      <c r="CN176" s="45">
        <v>0.29844999999999999</v>
      </c>
      <c r="CO176" s="45">
        <v>0.29844999999999999</v>
      </c>
      <c r="CP176" s="45">
        <v>0.29844999999999999</v>
      </c>
      <c r="CQ176" s="45">
        <v>0.29844999999999999</v>
      </c>
      <c r="CR176" s="45">
        <v>0.29844999999999999</v>
      </c>
      <c r="CS176" s="45">
        <v>0.42021999999999998</v>
      </c>
      <c r="CT176" s="45">
        <v>0.42021999999999998</v>
      </c>
      <c r="CU176" s="45">
        <v>0.42021999999999998</v>
      </c>
      <c r="CV176" s="45">
        <v>0.42021999999999998</v>
      </c>
      <c r="CW176" s="45">
        <v>0.42021999999999998</v>
      </c>
      <c r="CX176" s="45">
        <v>1</v>
      </c>
    </row>
    <row r="177" spans="1:102" ht="14.25" customHeight="1" x14ac:dyDescent="0.3">
      <c r="A177" s="45" t="s">
        <v>472</v>
      </c>
      <c r="B177" s="45">
        <v>1.5699999999999999E-2</v>
      </c>
      <c r="C177" s="45">
        <v>5.8E-4</v>
      </c>
      <c r="D177" s="45">
        <v>5.8E-4</v>
      </c>
      <c r="E177" s="45">
        <v>5.8E-4</v>
      </c>
      <c r="F177" s="45">
        <v>5.8E-4</v>
      </c>
      <c r="G177" s="45">
        <v>8.4000000000000003E-4</v>
      </c>
      <c r="H177" s="45">
        <v>8.4000000000000003E-4</v>
      </c>
      <c r="I177" s="45">
        <v>8.4000000000000003E-4</v>
      </c>
      <c r="J177" s="45">
        <v>8.4000000000000003E-4</v>
      </c>
      <c r="K177" s="45">
        <v>8.4000000000000003E-4</v>
      </c>
      <c r="L177" s="45">
        <v>2.7999999999999998E-4</v>
      </c>
      <c r="M177" s="45">
        <v>2.7999999999999998E-4</v>
      </c>
      <c r="N177" s="45">
        <v>2.7999999999999998E-4</v>
      </c>
      <c r="O177" s="45">
        <v>2.7999999999999998E-4</v>
      </c>
      <c r="P177" s="45">
        <v>2.7999999999999998E-4</v>
      </c>
      <c r="Q177" s="45">
        <v>8.3000000000000001E-4</v>
      </c>
      <c r="R177" s="45">
        <v>8.3000000000000001E-4</v>
      </c>
      <c r="S177" s="45">
        <v>8.3000000000000001E-4</v>
      </c>
      <c r="T177" s="45">
        <v>8.3000000000000001E-4</v>
      </c>
      <c r="U177" s="45">
        <v>8.3000000000000001E-4</v>
      </c>
      <c r="V177" s="45">
        <v>7.2000000000000005E-4</v>
      </c>
      <c r="W177" s="45">
        <v>7.2000000000000005E-4</v>
      </c>
      <c r="X177" s="45">
        <v>7.2000000000000005E-4</v>
      </c>
      <c r="Y177" s="45">
        <v>7.2000000000000005E-4</v>
      </c>
      <c r="Z177" s="45">
        <v>7.2000000000000005E-4</v>
      </c>
      <c r="AA177" s="45">
        <v>2.2799999999999999E-3</v>
      </c>
      <c r="AB177" s="45">
        <v>2.2799999999999999E-3</v>
      </c>
      <c r="AC177" s="45">
        <v>2.2799999999999999E-3</v>
      </c>
      <c r="AD177" s="45">
        <v>2.2799999999999999E-3</v>
      </c>
      <c r="AE177" s="45">
        <v>2.2799999999999999E-3</v>
      </c>
      <c r="AF177" s="45">
        <v>2.4199999999999998E-3</v>
      </c>
      <c r="AG177" s="45">
        <v>2.4199999999999998E-3</v>
      </c>
      <c r="AH177" s="45">
        <v>2.4199999999999998E-3</v>
      </c>
      <c r="AI177" s="45">
        <v>2.4199999999999998E-3</v>
      </c>
      <c r="AJ177" s="45">
        <v>2.4199999999999998E-3</v>
      </c>
      <c r="AK177" s="45">
        <v>3.0599999999999998E-3</v>
      </c>
      <c r="AL177" s="45">
        <v>3.0599999999999998E-3</v>
      </c>
      <c r="AM177" s="45">
        <v>3.0599999999999998E-3</v>
      </c>
      <c r="AN177" s="45">
        <v>3.0599999999999998E-3</v>
      </c>
      <c r="AO177" s="45">
        <v>3.0599999999999998E-3</v>
      </c>
      <c r="AP177" s="45">
        <v>4.7200000000000002E-3</v>
      </c>
      <c r="AQ177" s="45">
        <v>4.7200000000000002E-3</v>
      </c>
      <c r="AR177" s="45">
        <v>4.7200000000000002E-3</v>
      </c>
      <c r="AS177" s="45">
        <v>4.7200000000000002E-3</v>
      </c>
      <c r="AT177" s="45">
        <v>4.7200000000000002E-3</v>
      </c>
      <c r="AU177" s="45">
        <v>6.3299999999999997E-3</v>
      </c>
      <c r="AV177" s="45">
        <v>6.3299999999999997E-3</v>
      </c>
      <c r="AW177" s="45">
        <v>6.3299999999999997E-3</v>
      </c>
      <c r="AX177" s="45">
        <v>6.3299999999999997E-3</v>
      </c>
      <c r="AY177" s="45">
        <v>6.3299999999999997E-3</v>
      </c>
      <c r="AZ177" s="45">
        <v>1.7149999999999999E-2</v>
      </c>
      <c r="BA177" s="45">
        <v>1.7149999999999999E-2</v>
      </c>
      <c r="BB177" s="45">
        <v>1.7149999999999999E-2</v>
      </c>
      <c r="BC177" s="45">
        <v>1.7149999999999999E-2</v>
      </c>
      <c r="BD177" s="45">
        <v>1.7149999999999999E-2</v>
      </c>
      <c r="BE177" s="45">
        <v>1.5640000000000001E-2</v>
      </c>
      <c r="BF177" s="45">
        <v>1.5640000000000001E-2</v>
      </c>
      <c r="BG177" s="45">
        <v>1.5640000000000001E-2</v>
      </c>
      <c r="BH177" s="45">
        <v>1.5640000000000001E-2</v>
      </c>
      <c r="BI177" s="45">
        <v>1.5640000000000001E-2</v>
      </c>
      <c r="BJ177" s="45">
        <v>2.2839999999999999E-2</v>
      </c>
      <c r="BK177" s="45">
        <v>2.2839999999999999E-2</v>
      </c>
      <c r="BL177" s="45">
        <v>2.2839999999999999E-2</v>
      </c>
      <c r="BM177" s="45">
        <v>2.2839999999999999E-2</v>
      </c>
      <c r="BN177" s="45">
        <v>2.2839999999999999E-2</v>
      </c>
      <c r="BO177" s="45">
        <v>2.8680000000000001E-2</v>
      </c>
      <c r="BP177" s="45">
        <v>2.8680000000000001E-2</v>
      </c>
      <c r="BQ177" s="45">
        <v>2.8680000000000001E-2</v>
      </c>
      <c r="BR177" s="45">
        <v>2.8680000000000001E-2</v>
      </c>
      <c r="BS177" s="45">
        <v>2.8680000000000001E-2</v>
      </c>
      <c r="BT177" s="45">
        <v>4.8219999999999999E-2</v>
      </c>
      <c r="BU177" s="45">
        <v>4.8219999999999999E-2</v>
      </c>
      <c r="BV177" s="45">
        <v>4.8219999999999999E-2</v>
      </c>
      <c r="BW177" s="45">
        <v>4.8219999999999999E-2</v>
      </c>
      <c r="BX177" s="45">
        <v>4.8219999999999999E-2</v>
      </c>
      <c r="BY177" s="45">
        <v>8.9929999999999996E-2</v>
      </c>
      <c r="BZ177" s="45">
        <v>8.9929999999999996E-2</v>
      </c>
      <c r="CA177" s="45">
        <v>8.9929999999999996E-2</v>
      </c>
      <c r="CB177" s="45">
        <v>8.9929999999999996E-2</v>
      </c>
      <c r="CC177" s="45">
        <v>8.9929999999999996E-2</v>
      </c>
      <c r="CD177" s="45">
        <v>8.7480000000000002E-2</v>
      </c>
      <c r="CE177" s="45">
        <v>8.7480000000000002E-2</v>
      </c>
      <c r="CF177" s="45">
        <v>8.7480000000000002E-2</v>
      </c>
      <c r="CG177" s="45">
        <v>8.7480000000000002E-2</v>
      </c>
      <c r="CH177" s="45">
        <v>8.7480000000000002E-2</v>
      </c>
      <c r="CI177" s="45">
        <v>9.9110000000000004E-2</v>
      </c>
      <c r="CJ177" s="45">
        <v>9.9110000000000004E-2</v>
      </c>
      <c r="CK177" s="45">
        <v>9.9110000000000004E-2</v>
      </c>
      <c r="CL177" s="45">
        <v>9.9110000000000004E-2</v>
      </c>
      <c r="CM177" s="45">
        <v>9.9110000000000004E-2</v>
      </c>
      <c r="CN177" s="45">
        <v>0.13077</v>
      </c>
      <c r="CO177" s="45">
        <v>0.13077</v>
      </c>
      <c r="CP177" s="45">
        <v>0.13077</v>
      </c>
      <c r="CQ177" s="45">
        <v>0.13077</v>
      </c>
      <c r="CR177" s="45">
        <v>0.13077</v>
      </c>
      <c r="CS177" s="45">
        <v>0.20097000000000001</v>
      </c>
      <c r="CT177" s="45">
        <v>0.20097000000000001</v>
      </c>
      <c r="CU177" s="45">
        <v>0.20097000000000001</v>
      </c>
      <c r="CV177" s="45">
        <v>0.20097000000000001</v>
      </c>
      <c r="CW177" s="45">
        <v>0.20097000000000001</v>
      </c>
      <c r="CX177" s="45">
        <v>1</v>
      </c>
    </row>
    <row r="178" spans="1:102" ht="14.25" customHeight="1" x14ac:dyDescent="0.3">
      <c r="A178" s="45" t="s">
        <v>474</v>
      </c>
      <c r="B178" s="45">
        <v>3.014E-2</v>
      </c>
      <c r="C178" s="45">
        <v>7.2000000000000005E-4</v>
      </c>
      <c r="D178" s="45">
        <v>7.2000000000000005E-4</v>
      </c>
      <c r="E178" s="45">
        <v>7.2000000000000005E-4</v>
      </c>
      <c r="F178" s="45">
        <v>7.2000000000000005E-4</v>
      </c>
      <c r="G178" s="45">
        <v>2.1000000000000001E-4</v>
      </c>
      <c r="H178" s="45">
        <v>2.1000000000000001E-4</v>
      </c>
      <c r="I178" s="45">
        <v>2.1000000000000001E-4</v>
      </c>
      <c r="J178" s="45">
        <v>2.1000000000000001E-4</v>
      </c>
      <c r="K178" s="45">
        <v>2.1000000000000001E-4</v>
      </c>
      <c r="L178" s="45">
        <v>2.7999999999999998E-4</v>
      </c>
      <c r="M178" s="45">
        <v>2.7999999999999998E-4</v>
      </c>
      <c r="N178" s="45">
        <v>2.7999999999999998E-4</v>
      </c>
      <c r="O178" s="45">
        <v>2.7999999999999998E-4</v>
      </c>
      <c r="P178" s="45">
        <v>2.7999999999999998E-4</v>
      </c>
      <c r="Q178" s="45">
        <v>4.4000000000000002E-4</v>
      </c>
      <c r="R178" s="45">
        <v>4.4000000000000002E-4</v>
      </c>
      <c r="S178" s="45">
        <v>4.4000000000000002E-4</v>
      </c>
      <c r="T178" s="45">
        <v>4.4000000000000002E-4</v>
      </c>
      <c r="U178" s="45">
        <v>4.4000000000000002E-4</v>
      </c>
      <c r="V178" s="45">
        <v>7.2999999999999996E-4</v>
      </c>
      <c r="W178" s="45">
        <v>7.2999999999999996E-4</v>
      </c>
      <c r="X178" s="45">
        <v>7.2999999999999996E-4</v>
      </c>
      <c r="Y178" s="45">
        <v>7.2999999999999996E-4</v>
      </c>
      <c r="Z178" s="45">
        <v>7.2999999999999996E-4</v>
      </c>
      <c r="AA178" s="45">
        <v>1.31E-3</v>
      </c>
      <c r="AB178" s="45">
        <v>1.31E-3</v>
      </c>
      <c r="AC178" s="45">
        <v>1.31E-3</v>
      </c>
      <c r="AD178" s="45">
        <v>1.31E-3</v>
      </c>
      <c r="AE178" s="45">
        <v>1.31E-3</v>
      </c>
      <c r="AF178" s="45">
        <v>1.1299999999999999E-3</v>
      </c>
      <c r="AG178" s="45">
        <v>1.1299999999999999E-3</v>
      </c>
      <c r="AH178" s="45">
        <v>1.1299999999999999E-3</v>
      </c>
      <c r="AI178" s="45">
        <v>1.1299999999999999E-3</v>
      </c>
      <c r="AJ178" s="45">
        <v>1.1299999999999999E-3</v>
      </c>
      <c r="AK178" s="45">
        <v>1.5900000000000001E-3</v>
      </c>
      <c r="AL178" s="45">
        <v>1.5900000000000001E-3</v>
      </c>
      <c r="AM178" s="45">
        <v>1.5900000000000001E-3</v>
      </c>
      <c r="AN178" s="45">
        <v>1.5900000000000001E-3</v>
      </c>
      <c r="AO178" s="45">
        <v>1.5900000000000001E-3</v>
      </c>
      <c r="AP178" s="45">
        <v>2.3900000000000002E-3</v>
      </c>
      <c r="AQ178" s="45">
        <v>2.3900000000000002E-3</v>
      </c>
      <c r="AR178" s="45">
        <v>2.3900000000000002E-3</v>
      </c>
      <c r="AS178" s="45">
        <v>2.3900000000000002E-3</v>
      </c>
      <c r="AT178" s="45">
        <v>2.3900000000000002E-3</v>
      </c>
      <c r="AU178" s="45">
        <v>3.7799999999999999E-3</v>
      </c>
      <c r="AV178" s="45">
        <v>3.7799999999999999E-3</v>
      </c>
      <c r="AW178" s="45">
        <v>3.7799999999999999E-3</v>
      </c>
      <c r="AX178" s="45">
        <v>3.7799999999999999E-3</v>
      </c>
      <c r="AY178" s="45">
        <v>3.7799999999999999E-3</v>
      </c>
      <c r="AZ178" s="45">
        <v>5.4599999999999996E-3</v>
      </c>
      <c r="BA178" s="45">
        <v>5.4599999999999996E-3</v>
      </c>
      <c r="BB178" s="45">
        <v>5.4599999999999996E-3</v>
      </c>
      <c r="BC178" s="45">
        <v>5.4599999999999996E-3</v>
      </c>
      <c r="BD178" s="45">
        <v>5.4599999999999996E-3</v>
      </c>
      <c r="BE178" s="45">
        <v>8.6999999999999994E-3</v>
      </c>
      <c r="BF178" s="45">
        <v>8.6999999999999994E-3</v>
      </c>
      <c r="BG178" s="45">
        <v>8.6999999999999994E-3</v>
      </c>
      <c r="BH178" s="45">
        <v>8.6999999999999994E-3</v>
      </c>
      <c r="BI178" s="45">
        <v>8.6999999999999994E-3</v>
      </c>
      <c r="BJ178" s="45">
        <v>1.37E-2</v>
      </c>
      <c r="BK178" s="45">
        <v>1.37E-2</v>
      </c>
      <c r="BL178" s="45">
        <v>1.37E-2</v>
      </c>
      <c r="BM178" s="45">
        <v>1.37E-2</v>
      </c>
      <c r="BN178" s="45">
        <v>1.37E-2</v>
      </c>
      <c r="BO178" s="45">
        <v>1.9550000000000001E-2</v>
      </c>
      <c r="BP178" s="45">
        <v>1.9550000000000001E-2</v>
      </c>
      <c r="BQ178" s="45">
        <v>1.9550000000000001E-2</v>
      </c>
      <c r="BR178" s="45">
        <v>1.9550000000000001E-2</v>
      </c>
      <c r="BS178" s="45">
        <v>1.9550000000000001E-2</v>
      </c>
      <c r="BT178" s="45">
        <v>2.8910000000000002E-2</v>
      </c>
      <c r="BU178" s="45">
        <v>2.8910000000000002E-2</v>
      </c>
      <c r="BV178" s="45">
        <v>2.8910000000000002E-2</v>
      </c>
      <c r="BW178" s="45">
        <v>2.8910000000000002E-2</v>
      </c>
      <c r="BX178" s="45">
        <v>2.8910000000000002E-2</v>
      </c>
      <c r="BY178" s="45">
        <v>4.9660000000000003E-2</v>
      </c>
      <c r="BZ178" s="45">
        <v>4.9660000000000003E-2</v>
      </c>
      <c r="CA178" s="45">
        <v>4.9660000000000003E-2</v>
      </c>
      <c r="CB178" s="45">
        <v>4.9660000000000003E-2</v>
      </c>
      <c r="CC178" s="45">
        <v>4.9660000000000003E-2</v>
      </c>
      <c r="CD178" s="45">
        <v>7.9990000000000006E-2</v>
      </c>
      <c r="CE178" s="45">
        <v>7.9990000000000006E-2</v>
      </c>
      <c r="CF178" s="45">
        <v>7.9990000000000006E-2</v>
      </c>
      <c r="CG178" s="45">
        <v>7.9990000000000006E-2</v>
      </c>
      <c r="CH178" s="45">
        <v>7.9990000000000006E-2</v>
      </c>
      <c r="CI178" s="45">
        <v>0.12712999999999999</v>
      </c>
      <c r="CJ178" s="45">
        <v>0.12712999999999999</v>
      </c>
      <c r="CK178" s="45">
        <v>0.12712999999999999</v>
      </c>
      <c r="CL178" s="45">
        <v>0.12712999999999999</v>
      </c>
      <c r="CM178" s="45">
        <v>0.12712999999999999</v>
      </c>
      <c r="CN178" s="45">
        <v>0.19938</v>
      </c>
      <c r="CO178" s="45">
        <v>0.19938</v>
      </c>
      <c r="CP178" s="45">
        <v>0.19938</v>
      </c>
      <c r="CQ178" s="45">
        <v>0.19938</v>
      </c>
      <c r="CR178" s="45">
        <v>0.19938</v>
      </c>
      <c r="CS178" s="45">
        <v>0.30852000000000002</v>
      </c>
      <c r="CT178" s="45">
        <v>0.30852000000000002</v>
      </c>
      <c r="CU178" s="45">
        <v>0.30852000000000002</v>
      </c>
      <c r="CV178" s="45">
        <v>0.30852000000000002</v>
      </c>
      <c r="CW178" s="45">
        <v>0.30852000000000002</v>
      </c>
      <c r="CX178" s="45">
        <v>1</v>
      </c>
    </row>
    <row r="179" spans="1:102" ht="14.25" customHeight="1" x14ac:dyDescent="0.3">
      <c r="A179" s="45" t="s">
        <v>476</v>
      </c>
      <c r="B179" s="45">
        <v>1.5610000000000001E-2</v>
      </c>
      <c r="C179" s="45">
        <v>6.4000000000000005E-4</v>
      </c>
      <c r="D179" s="45">
        <v>6.4000000000000005E-4</v>
      </c>
      <c r="E179" s="45">
        <v>6.4000000000000005E-4</v>
      </c>
      <c r="F179" s="45">
        <v>6.4000000000000005E-4</v>
      </c>
      <c r="G179" s="45">
        <v>3.1E-4</v>
      </c>
      <c r="H179" s="45">
        <v>3.1E-4</v>
      </c>
      <c r="I179" s="45">
        <v>3.1E-4</v>
      </c>
      <c r="J179" s="45">
        <v>3.1E-4</v>
      </c>
      <c r="K179" s="45">
        <v>3.1E-4</v>
      </c>
      <c r="L179" s="45">
        <v>2.5999999999999998E-4</v>
      </c>
      <c r="M179" s="45">
        <v>2.5999999999999998E-4</v>
      </c>
      <c r="N179" s="45">
        <v>2.5999999999999998E-4</v>
      </c>
      <c r="O179" s="45">
        <v>2.5999999999999998E-4</v>
      </c>
      <c r="P179" s="45">
        <v>2.5999999999999998E-4</v>
      </c>
      <c r="Q179" s="45">
        <v>3.3E-4</v>
      </c>
      <c r="R179" s="45">
        <v>3.3E-4</v>
      </c>
      <c r="S179" s="45">
        <v>3.3E-4</v>
      </c>
      <c r="T179" s="45">
        <v>3.3E-4</v>
      </c>
      <c r="U179" s="45">
        <v>3.3E-4</v>
      </c>
      <c r="V179" s="45">
        <v>3.4000000000000002E-4</v>
      </c>
      <c r="W179" s="45">
        <v>3.4000000000000002E-4</v>
      </c>
      <c r="X179" s="45">
        <v>3.4000000000000002E-4</v>
      </c>
      <c r="Y179" s="45">
        <v>3.4000000000000002E-4</v>
      </c>
      <c r="Z179" s="45">
        <v>3.4000000000000002E-4</v>
      </c>
      <c r="AA179" s="45">
        <v>5.2999999999999998E-4</v>
      </c>
      <c r="AB179" s="45">
        <v>5.2999999999999998E-4</v>
      </c>
      <c r="AC179" s="45">
        <v>5.2999999999999998E-4</v>
      </c>
      <c r="AD179" s="45">
        <v>5.2999999999999998E-4</v>
      </c>
      <c r="AE179" s="45">
        <v>5.2999999999999998E-4</v>
      </c>
      <c r="AF179" s="45">
        <v>7.2000000000000005E-4</v>
      </c>
      <c r="AG179" s="45">
        <v>7.2000000000000005E-4</v>
      </c>
      <c r="AH179" s="45">
        <v>7.2000000000000005E-4</v>
      </c>
      <c r="AI179" s="45">
        <v>7.2000000000000005E-4</v>
      </c>
      <c r="AJ179" s="45">
        <v>7.2000000000000005E-4</v>
      </c>
      <c r="AK179" s="45">
        <v>8.8000000000000003E-4</v>
      </c>
      <c r="AL179" s="45">
        <v>8.8000000000000003E-4</v>
      </c>
      <c r="AM179" s="45">
        <v>8.8000000000000003E-4</v>
      </c>
      <c r="AN179" s="45">
        <v>8.8000000000000003E-4</v>
      </c>
      <c r="AO179" s="45">
        <v>8.8000000000000003E-4</v>
      </c>
      <c r="AP179" s="45">
        <v>1.2899999999999999E-3</v>
      </c>
      <c r="AQ179" s="45">
        <v>1.2899999999999999E-3</v>
      </c>
      <c r="AR179" s="45">
        <v>1.2899999999999999E-3</v>
      </c>
      <c r="AS179" s="45">
        <v>1.2899999999999999E-3</v>
      </c>
      <c r="AT179" s="45">
        <v>1.2899999999999999E-3</v>
      </c>
      <c r="AU179" s="45">
        <v>2.1199999999999999E-3</v>
      </c>
      <c r="AV179" s="45">
        <v>2.1199999999999999E-3</v>
      </c>
      <c r="AW179" s="45">
        <v>2.1199999999999999E-3</v>
      </c>
      <c r="AX179" s="45">
        <v>2.1199999999999999E-3</v>
      </c>
      <c r="AY179" s="45">
        <v>2.1199999999999999E-3</v>
      </c>
      <c r="AZ179" s="45">
        <v>2.98E-3</v>
      </c>
      <c r="BA179" s="45">
        <v>2.98E-3</v>
      </c>
      <c r="BB179" s="45">
        <v>2.98E-3</v>
      </c>
      <c r="BC179" s="45">
        <v>2.98E-3</v>
      </c>
      <c r="BD179" s="45">
        <v>2.98E-3</v>
      </c>
      <c r="BE179" s="45">
        <v>5.3E-3</v>
      </c>
      <c r="BF179" s="45">
        <v>5.3E-3</v>
      </c>
      <c r="BG179" s="45">
        <v>5.3E-3</v>
      </c>
      <c r="BH179" s="45">
        <v>5.3E-3</v>
      </c>
      <c r="BI179" s="45">
        <v>5.3E-3</v>
      </c>
      <c r="BJ179" s="45">
        <v>9.11E-3</v>
      </c>
      <c r="BK179" s="45">
        <v>9.11E-3</v>
      </c>
      <c r="BL179" s="45">
        <v>9.11E-3</v>
      </c>
      <c r="BM179" s="45">
        <v>9.11E-3</v>
      </c>
      <c r="BN179" s="45">
        <v>9.11E-3</v>
      </c>
      <c r="BO179" s="45">
        <v>1.4749999999999999E-2</v>
      </c>
      <c r="BP179" s="45">
        <v>1.4749999999999999E-2</v>
      </c>
      <c r="BQ179" s="45">
        <v>1.4749999999999999E-2</v>
      </c>
      <c r="BR179" s="45">
        <v>1.4749999999999999E-2</v>
      </c>
      <c r="BS179" s="45">
        <v>1.4749999999999999E-2</v>
      </c>
      <c r="BT179" s="45">
        <v>2.751E-2</v>
      </c>
      <c r="BU179" s="45">
        <v>2.751E-2</v>
      </c>
      <c r="BV179" s="45">
        <v>2.751E-2</v>
      </c>
      <c r="BW179" s="45">
        <v>2.751E-2</v>
      </c>
      <c r="BX179" s="45">
        <v>2.751E-2</v>
      </c>
      <c r="BY179" s="45">
        <v>5.1670000000000001E-2</v>
      </c>
      <c r="BZ179" s="45">
        <v>5.1670000000000001E-2</v>
      </c>
      <c r="CA179" s="45">
        <v>5.1670000000000001E-2</v>
      </c>
      <c r="CB179" s="45">
        <v>5.1670000000000001E-2</v>
      </c>
      <c r="CC179" s="45">
        <v>5.1670000000000001E-2</v>
      </c>
      <c r="CD179" s="45">
        <v>9.9680000000000005E-2</v>
      </c>
      <c r="CE179" s="45">
        <v>9.9680000000000005E-2</v>
      </c>
      <c r="CF179" s="45">
        <v>9.9680000000000005E-2</v>
      </c>
      <c r="CG179" s="45">
        <v>9.9680000000000005E-2</v>
      </c>
      <c r="CH179" s="45">
        <v>9.9680000000000005E-2</v>
      </c>
      <c r="CI179" s="45">
        <v>0.17612</v>
      </c>
      <c r="CJ179" s="45">
        <v>0.17612</v>
      </c>
      <c r="CK179" s="45">
        <v>0.17612</v>
      </c>
      <c r="CL179" s="45">
        <v>0.17612</v>
      </c>
      <c r="CM179" s="45">
        <v>0.17612</v>
      </c>
      <c r="CN179" s="45">
        <v>0.28494000000000003</v>
      </c>
      <c r="CO179" s="45">
        <v>0.28494000000000003</v>
      </c>
      <c r="CP179" s="45">
        <v>0.28494000000000003</v>
      </c>
      <c r="CQ179" s="45">
        <v>0.28494000000000003</v>
      </c>
      <c r="CR179" s="45">
        <v>0.28494000000000003</v>
      </c>
      <c r="CS179" s="45">
        <v>0.42216999999999999</v>
      </c>
      <c r="CT179" s="45">
        <v>0.42216999999999999</v>
      </c>
      <c r="CU179" s="45">
        <v>0.42216999999999999</v>
      </c>
      <c r="CV179" s="45">
        <v>0.42216999999999999</v>
      </c>
      <c r="CW179" s="45">
        <v>0.42216999999999999</v>
      </c>
      <c r="CX179" s="45">
        <v>1</v>
      </c>
    </row>
    <row r="180" spans="1:102" ht="14.25" customHeight="1" x14ac:dyDescent="0.3">
      <c r="A180" s="45" t="s">
        <v>478</v>
      </c>
      <c r="B180" s="45">
        <v>1.687E-2</v>
      </c>
      <c r="C180" s="45">
        <v>4.4999999999999999E-4</v>
      </c>
      <c r="D180" s="45">
        <v>4.4999999999999999E-4</v>
      </c>
      <c r="E180" s="45">
        <v>4.4999999999999999E-4</v>
      </c>
      <c r="F180" s="45">
        <v>4.4999999999999999E-4</v>
      </c>
      <c r="G180" s="45">
        <v>2.5000000000000001E-4</v>
      </c>
      <c r="H180" s="45">
        <v>2.5000000000000001E-4</v>
      </c>
      <c r="I180" s="45">
        <v>2.5000000000000001E-4</v>
      </c>
      <c r="J180" s="45">
        <v>2.5000000000000001E-4</v>
      </c>
      <c r="K180" s="45">
        <v>2.5000000000000001E-4</v>
      </c>
      <c r="L180" s="45">
        <v>2.0000000000000001E-4</v>
      </c>
      <c r="M180" s="45">
        <v>2.0000000000000001E-4</v>
      </c>
      <c r="N180" s="45">
        <v>2.0000000000000001E-4</v>
      </c>
      <c r="O180" s="45">
        <v>2.0000000000000001E-4</v>
      </c>
      <c r="P180" s="45">
        <v>2.0000000000000001E-4</v>
      </c>
      <c r="Q180" s="45">
        <v>3.2000000000000003E-4</v>
      </c>
      <c r="R180" s="45">
        <v>3.2000000000000003E-4</v>
      </c>
      <c r="S180" s="45">
        <v>3.2000000000000003E-4</v>
      </c>
      <c r="T180" s="45">
        <v>3.2000000000000003E-4</v>
      </c>
      <c r="U180" s="45">
        <v>3.2000000000000003E-4</v>
      </c>
      <c r="V180" s="45">
        <v>3.6999999999999999E-4</v>
      </c>
      <c r="W180" s="45">
        <v>3.6999999999999999E-4</v>
      </c>
      <c r="X180" s="45">
        <v>3.6999999999999999E-4</v>
      </c>
      <c r="Y180" s="45">
        <v>3.6999999999999999E-4</v>
      </c>
      <c r="Z180" s="45">
        <v>3.6999999999999999E-4</v>
      </c>
      <c r="AA180" s="45">
        <v>4.4999999999999999E-4</v>
      </c>
      <c r="AB180" s="45">
        <v>4.4999999999999999E-4</v>
      </c>
      <c r="AC180" s="45">
        <v>4.4999999999999999E-4</v>
      </c>
      <c r="AD180" s="45">
        <v>4.4999999999999999E-4</v>
      </c>
      <c r="AE180" s="45">
        <v>4.4999999999999999E-4</v>
      </c>
      <c r="AF180" s="45">
        <v>6.2E-4</v>
      </c>
      <c r="AG180" s="45">
        <v>6.2E-4</v>
      </c>
      <c r="AH180" s="45">
        <v>6.2E-4</v>
      </c>
      <c r="AI180" s="45">
        <v>6.2E-4</v>
      </c>
      <c r="AJ180" s="45">
        <v>6.2E-4</v>
      </c>
      <c r="AK180" s="45">
        <v>9.1E-4</v>
      </c>
      <c r="AL180" s="45">
        <v>9.1E-4</v>
      </c>
      <c r="AM180" s="45">
        <v>9.1E-4</v>
      </c>
      <c r="AN180" s="45">
        <v>9.1E-4</v>
      </c>
      <c r="AO180" s="45">
        <v>9.1E-4</v>
      </c>
      <c r="AP180" s="45">
        <v>1.4E-3</v>
      </c>
      <c r="AQ180" s="45">
        <v>1.4E-3</v>
      </c>
      <c r="AR180" s="45">
        <v>1.4E-3</v>
      </c>
      <c r="AS180" s="45">
        <v>1.4E-3</v>
      </c>
      <c r="AT180" s="45">
        <v>1.4E-3</v>
      </c>
      <c r="AU180" s="45">
        <v>2.2200000000000002E-3</v>
      </c>
      <c r="AV180" s="45">
        <v>2.2200000000000002E-3</v>
      </c>
      <c r="AW180" s="45">
        <v>2.2200000000000002E-3</v>
      </c>
      <c r="AX180" s="45">
        <v>2.2200000000000002E-3</v>
      </c>
      <c r="AY180" s="45">
        <v>2.2200000000000002E-3</v>
      </c>
      <c r="AZ180" s="45">
        <v>3.47E-3</v>
      </c>
      <c r="BA180" s="45">
        <v>3.47E-3</v>
      </c>
      <c r="BB180" s="45">
        <v>3.47E-3</v>
      </c>
      <c r="BC180" s="45">
        <v>3.47E-3</v>
      </c>
      <c r="BD180" s="45">
        <v>3.47E-3</v>
      </c>
      <c r="BE180" s="45">
        <v>5.4400000000000004E-3</v>
      </c>
      <c r="BF180" s="45">
        <v>5.4400000000000004E-3</v>
      </c>
      <c r="BG180" s="45">
        <v>5.4400000000000004E-3</v>
      </c>
      <c r="BH180" s="45">
        <v>5.4400000000000004E-3</v>
      </c>
      <c r="BI180" s="45">
        <v>5.4400000000000004E-3</v>
      </c>
      <c r="BJ180" s="45">
        <v>9.0299999999999998E-3</v>
      </c>
      <c r="BK180" s="45">
        <v>9.0299999999999998E-3</v>
      </c>
      <c r="BL180" s="45">
        <v>9.0299999999999998E-3</v>
      </c>
      <c r="BM180" s="45">
        <v>9.0299999999999998E-3</v>
      </c>
      <c r="BN180" s="45">
        <v>9.0299999999999998E-3</v>
      </c>
      <c r="BO180" s="45">
        <v>1.5610000000000001E-2</v>
      </c>
      <c r="BP180" s="45">
        <v>1.5610000000000001E-2</v>
      </c>
      <c r="BQ180" s="45">
        <v>1.5610000000000001E-2</v>
      </c>
      <c r="BR180" s="45">
        <v>1.5610000000000001E-2</v>
      </c>
      <c r="BS180" s="45">
        <v>1.5610000000000001E-2</v>
      </c>
      <c r="BT180" s="45">
        <v>2.8500000000000001E-2</v>
      </c>
      <c r="BU180" s="45">
        <v>2.8500000000000001E-2</v>
      </c>
      <c r="BV180" s="45">
        <v>2.8500000000000001E-2</v>
      </c>
      <c r="BW180" s="45">
        <v>2.8500000000000001E-2</v>
      </c>
      <c r="BX180" s="45">
        <v>2.8500000000000001E-2</v>
      </c>
      <c r="BY180" s="45">
        <v>5.2679999999999998E-2</v>
      </c>
      <c r="BZ180" s="45">
        <v>5.2679999999999998E-2</v>
      </c>
      <c r="CA180" s="45">
        <v>5.2679999999999998E-2</v>
      </c>
      <c r="CB180" s="45">
        <v>5.2679999999999998E-2</v>
      </c>
      <c r="CC180" s="45">
        <v>5.2679999999999998E-2</v>
      </c>
      <c r="CD180" s="45">
        <v>9.6250000000000002E-2</v>
      </c>
      <c r="CE180" s="45">
        <v>9.6250000000000002E-2</v>
      </c>
      <c r="CF180" s="45">
        <v>9.6250000000000002E-2</v>
      </c>
      <c r="CG180" s="45">
        <v>9.6250000000000002E-2</v>
      </c>
      <c r="CH180" s="45">
        <v>9.6250000000000002E-2</v>
      </c>
      <c r="CI180" s="45">
        <v>0.16441</v>
      </c>
      <c r="CJ180" s="45">
        <v>0.16441</v>
      </c>
      <c r="CK180" s="45">
        <v>0.16441</v>
      </c>
      <c r="CL180" s="45">
        <v>0.16441</v>
      </c>
      <c r="CM180" s="45">
        <v>0.16441</v>
      </c>
      <c r="CN180" s="45">
        <v>0.26249</v>
      </c>
      <c r="CO180" s="45">
        <v>0.26249</v>
      </c>
      <c r="CP180" s="45">
        <v>0.26249</v>
      </c>
      <c r="CQ180" s="45">
        <v>0.26249</v>
      </c>
      <c r="CR180" s="45">
        <v>0.26249</v>
      </c>
      <c r="CS180" s="45">
        <v>0.39174999999999999</v>
      </c>
      <c r="CT180" s="45">
        <v>0.39174999999999999</v>
      </c>
      <c r="CU180" s="45">
        <v>0.39174999999999999</v>
      </c>
      <c r="CV180" s="45">
        <v>0.39174999999999999</v>
      </c>
      <c r="CW180" s="45">
        <v>0.39174999999999999</v>
      </c>
      <c r="CX180" s="45">
        <v>1</v>
      </c>
    </row>
    <row r="181" spans="1:102" ht="14.25" customHeight="1" x14ac:dyDescent="0.3">
      <c r="A181" s="45" t="s">
        <v>480</v>
      </c>
      <c r="B181" s="45">
        <v>3.5709999999999999E-2</v>
      </c>
      <c r="C181" s="45">
        <v>1.08E-3</v>
      </c>
      <c r="D181" s="45">
        <v>1.08E-3</v>
      </c>
      <c r="E181" s="45">
        <v>1.08E-3</v>
      </c>
      <c r="F181" s="45">
        <v>1.08E-3</v>
      </c>
      <c r="G181" s="45">
        <v>5.8E-4</v>
      </c>
      <c r="H181" s="45">
        <v>5.8E-4</v>
      </c>
      <c r="I181" s="45">
        <v>5.8E-4</v>
      </c>
      <c r="J181" s="45">
        <v>5.8E-4</v>
      </c>
      <c r="K181" s="45">
        <v>5.8E-4</v>
      </c>
      <c r="L181" s="45">
        <v>6.2E-4</v>
      </c>
      <c r="M181" s="45">
        <v>6.2E-4</v>
      </c>
      <c r="N181" s="45">
        <v>6.2E-4</v>
      </c>
      <c r="O181" s="45">
        <v>6.2E-4</v>
      </c>
      <c r="P181" s="45">
        <v>6.2E-4</v>
      </c>
      <c r="Q181" s="45">
        <v>1.1800000000000001E-3</v>
      </c>
      <c r="R181" s="45">
        <v>1.1800000000000001E-3</v>
      </c>
      <c r="S181" s="45">
        <v>1.1800000000000001E-3</v>
      </c>
      <c r="T181" s="45">
        <v>1.1800000000000001E-3</v>
      </c>
      <c r="U181" s="45">
        <v>1.1800000000000001E-3</v>
      </c>
      <c r="V181" s="45">
        <v>1.64E-3</v>
      </c>
      <c r="W181" s="45">
        <v>1.64E-3</v>
      </c>
      <c r="X181" s="45">
        <v>1.64E-3</v>
      </c>
      <c r="Y181" s="45">
        <v>1.64E-3</v>
      </c>
      <c r="Z181" s="45">
        <v>1.64E-3</v>
      </c>
      <c r="AA181" s="45">
        <v>1.8699999999999999E-3</v>
      </c>
      <c r="AB181" s="45">
        <v>1.8699999999999999E-3</v>
      </c>
      <c r="AC181" s="45">
        <v>1.8699999999999999E-3</v>
      </c>
      <c r="AD181" s="45">
        <v>1.8699999999999999E-3</v>
      </c>
      <c r="AE181" s="45">
        <v>1.8699999999999999E-3</v>
      </c>
      <c r="AF181" s="45">
        <v>2.3999999999999998E-3</v>
      </c>
      <c r="AG181" s="45">
        <v>2.3999999999999998E-3</v>
      </c>
      <c r="AH181" s="45">
        <v>2.3999999999999998E-3</v>
      </c>
      <c r="AI181" s="45">
        <v>2.3999999999999998E-3</v>
      </c>
      <c r="AJ181" s="45">
        <v>2.3999999999999998E-3</v>
      </c>
      <c r="AK181" s="45">
        <v>3.0000000000000001E-3</v>
      </c>
      <c r="AL181" s="45">
        <v>3.0000000000000001E-3</v>
      </c>
      <c r="AM181" s="45">
        <v>3.0000000000000001E-3</v>
      </c>
      <c r="AN181" s="45">
        <v>3.0000000000000001E-3</v>
      </c>
      <c r="AO181" s="45">
        <v>3.0000000000000001E-3</v>
      </c>
      <c r="AP181" s="45">
        <v>3.9500000000000004E-3</v>
      </c>
      <c r="AQ181" s="45">
        <v>3.9500000000000004E-3</v>
      </c>
      <c r="AR181" s="45">
        <v>3.9500000000000004E-3</v>
      </c>
      <c r="AS181" s="45">
        <v>3.9500000000000004E-3</v>
      </c>
      <c r="AT181" s="45">
        <v>3.9500000000000004E-3</v>
      </c>
      <c r="AU181" s="45">
        <v>6.2599999999999999E-3</v>
      </c>
      <c r="AV181" s="45">
        <v>6.2599999999999999E-3</v>
      </c>
      <c r="AW181" s="45">
        <v>6.2599999999999999E-3</v>
      </c>
      <c r="AX181" s="45">
        <v>6.2599999999999999E-3</v>
      </c>
      <c r="AY181" s="45">
        <v>6.2599999999999999E-3</v>
      </c>
      <c r="AZ181" s="45">
        <v>1.074E-2</v>
      </c>
      <c r="BA181" s="45">
        <v>1.074E-2</v>
      </c>
      <c r="BB181" s="45">
        <v>1.074E-2</v>
      </c>
      <c r="BC181" s="45">
        <v>1.074E-2</v>
      </c>
      <c r="BD181" s="45">
        <v>1.074E-2</v>
      </c>
      <c r="BE181" s="45">
        <v>1.6709999999999999E-2</v>
      </c>
      <c r="BF181" s="45">
        <v>1.6709999999999999E-2</v>
      </c>
      <c r="BG181" s="45">
        <v>1.6709999999999999E-2</v>
      </c>
      <c r="BH181" s="45">
        <v>1.6709999999999999E-2</v>
      </c>
      <c r="BI181" s="45">
        <v>1.6709999999999999E-2</v>
      </c>
      <c r="BJ181" s="45">
        <v>2.5069999999999999E-2</v>
      </c>
      <c r="BK181" s="45">
        <v>2.5069999999999999E-2</v>
      </c>
      <c r="BL181" s="45">
        <v>2.5069999999999999E-2</v>
      </c>
      <c r="BM181" s="45">
        <v>2.5069999999999999E-2</v>
      </c>
      <c r="BN181" s="45">
        <v>2.5069999999999999E-2</v>
      </c>
      <c r="BO181" s="45">
        <v>3.8339999999999999E-2</v>
      </c>
      <c r="BP181" s="45">
        <v>3.8339999999999999E-2</v>
      </c>
      <c r="BQ181" s="45">
        <v>3.8339999999999999E-2</v>
      </c>
      <c r="BR181" s="45">
        <v>3.8339999999999999E-2</v>
      </c>
      <c r="BS181" s="45">
        <v>3.8339999999999999E-2</v>
      </c>
      <c r="BT181" s="45">
        <v>5.8529999999999999E-2</v>
      </c>
      <c r="BU181" s="45">
        <v>5.8529999999999999E-2</v>
      </c>
      <c r="BV181" s="45">
        <v>5.8529999999999999E-2</v>
      </c>
      <c r="BW181" s="45">
        <v>5.8529999999999999E-2</v>
      </c>
      <c r="BX181" s="45">
        <v>5.8529999999999999E-2</v>
      </c>
      <c r="BY181" s="45">
        <v>8.3250000000000005E-2</v>
      </c>
      <c r="BZ181" s="45">
        <v>8.3250000000000005E-2</v>
      </c>
      <c r="CA181" s="45">
        <v>8.3250000000000005E-2</v>
      </c>
      <c r="CB181" s="45">
        <v>8.3250000000000005E-2</v>
      </c>
      <c r="CC181" s="45">
        <v>8.3250000000000005E-2</v>
      </c>
      <c r="CD181" s="45">
        <v>0.12365</v>
      </c>
      <c r="CE181" s="45">
        <v>0.12365</v>
      </c>
      <c r="CF181" s="45">
        <v>0.12365</v>
      </c>
      <c r="CG181" s="45">
        <v>0.12365</v>
      </c>
      <c r="CH181" s="45">
        <v>0.12365</v>
      </c>
      <c r="CI181" s="45">
        <v>0.18142</v>
      </c>
      <c r="CJ181" s="45">
        <v>0.18142</v>
      </c>
      <c r="CK181" s="45">
        <v>0.18142</v>
      </c>
      <c r="CL181" s="45">
        <v>0.18142</v>
      </c>
      <c r="CM181" s="45">
        <v>0.18142</v>
      </c>
      <c r="CN181" s="45">
        <v>0.26290999999999998</v>
      </c>
      <c r="CO181" s="45">
        <v>0.26290999999999998</v>
      </c>
      <c r="CP181" s="45">
        <v>0.26290999999999998</v>
      </c>
      <c r="CQ181" s="45">
        <v>0.26290999999999998</v>
      </c>
      <c r="CR181" s="45">
        <v>0.26290999999999998</v>
      </c>
      <c r="CS181" s="45">
        <v>0.37635999999999997</v>
      </c>
      <c r="CT181" s="45">
        <v>0.37635999999999997</v>
      </c>
      <c r="CU181" s="45">
        <v>0.37635999999999997</v>
      </c>
      <c r="CV181" s="45">
        <v>0.37635999999999997</v>
      </c>
      <c r="CW181" s="45">
        <v>0.37635999999999997</v>
      </c>
      <c r="CX181" s="45">
        <v>1</v>
      </c>
    </row>
    <row r="182" spans="1:102" ht="14.25" customHeight="1" x14ac:dyDescent="0.3">
      <c r="A182" s="45" t="s">
        <v>482</v>
      </c>
      <c r="B182" s="45">
        <v>2.998E-2</v>
      </c>
      <c r="C182" s="45">
        <v>1.48E-3</v>
      </c>
      <c r="D182" s="45">
        <v>1.48E-3</v>
      </c>
      <c r="E182" s="45">
        <v>1.48E-3</v>
      </c>
      <c r="F182" s="45">
        <v>1.48E-3</v>
      </c>
      <c r="G182" s="45">
        <v>0</v>
      </c>
      <c r="H182" s="45">
        <v>0</v>
      </c>
      <c r="I182" s="45">
        <v>0</v>
      </c>
      <c r="J182" s="45">
        <v>0</v>
      </c>
      <c r="K182" s="45">
        <v>0</v>
      </c>
      <c r="L182" s="45">
        <v>3.5899999999999999E-3</v>
      </c>
      <c r="M182" s="45">
        <v>3.5899999999999999E-3</v>
      </c>
      <c r="N182" s="45">
        <v>3.5899999999999999E-3</v>
      </c>
      <c r="O182" s="45">
        <v>3.5899999999999999E-3</v>
      </c>
      <c r="P182" s="45">
        <v>3.5899999999999999E-3</v>
      </c>
      <c r="Q182" s="45">
        <v>6.0499999999999998E-3</v>
      </c>
      <c r="R182" s="45">
        <v>6.0499999999999998E-3</v>
      </c>
      <c r="S182" s="45">
        <v>6.0499999999999998E-3</v>
      </c>
      <c r="T182" s="45">
        <v>6.0499999999999998E-3</v>
      </c>
      <c r="U182" s="45">
        <v>6.0499999999999998E-3</v>
      </c>
      <c r="V182" s="45">
        <v>1.2899999999999999E-3</v>
      </c>
      <c r="W182" s="45">
        <v>1.2899999999999999E-3</v>
      </c>
      <c r="X182" s="45">
        <v>1.2899999999999999E-3</v>
      </c>
      <c r="Y182" s="45">
        <v>1.2899999999999999E-3</v>
      </c>
      <c r="Z182" s="45">
        <v>1.2899999999999999E-3</v>
      </c>
      <c r="AA182" s="45">
        <v>7.6999999999999996E-4</v>
      </c>
      <c r="AB182" s="45">
        <v>7.6999999999999996E-4</v>
      </c>
      <c r="AC182" s="45">
        <v>7.6999999999999996E-4</v>
      </c>
      <c r="AD182" s="45">
        <v>7.6999999999999996E-4</v>
      </c>
      <c r="AE182" s="45">
        <v>7.6999999999999996E-4</v>
      </c>
      <c r="AF182" s="45">
        <v>3.29E-3</v>
      </c>
      <c r="AG182" s="45">
        <v>3.29E-3</v>
      </c>
      <c r="AH182" s="45">
        <v>3.29E-3</v>
      </c>
      <c r="AI182" s="45">
        <v>3.29E-3</v>
      </c>
      <c r="AJ182" s="45">
        <v>3.29E-3</v>
      </c>
      <c r="AK182" s="45">
        <v>2.16E-3</v>
      </c>
      <c r="AL182" s="45">
        <v>2.16E-3</v>
      </c>
      <c r="AM182" s="45">
        <v>2.16E-3</v>
      </c>
      <c r="AN182" s="45">
        <v>2.16E-3</v>
      </c>
      <c r="AO182" s="45">
        <v>2.16E-3</v>
      </c>
      <c r="AP182" s="45">
        <v>8.6499999999999997E-3</v>
      </c>
      <c r="AQ182" s="45">
        <v>8.6499999999999997E-3</v>
      </c>
      <c r="AR182" s="45">
        <v>8.6499999999999997E-3</v>
      </c>
      <c r="AS182" s="45">
        <v>8.6499999999999997E-3</v>
      </c>
      <c r="AT182" s="45">
        <v>8.6499999999999997E-3</v>
      </c>
      <c r="AU182" s="45">
        <v>9.8099999999999993E-3</v>
      </c>
      <c r="AV182" s="45">
        <v>9.8099999999999993E-3</v>
      </c>
      <c r="AW182" s="45">
        <v>9.8099999999999993E-3</v>
      </c>
      <c r="AX182" s="45">
        <v>9.8099999999999993E-3</v>
      </c>
      <c r="AY182" s="45">
        <v>9.8099999999999993E-3</v>
      </c>
      <c r="AZ182" s="45">
        <v>8.7200000000000003E-3</v>
      </c>
      <c r="BA182" s="45">
        <v>8.7200000000000003E-3</v>
      </c>
      <c r="BB182" s="45">
        <v>8.7200000000000003E-3</v>
      </c>
      <c r="BC182" s="45">
        <v>8.7200000000000003E-3</v>
      </c>
      <c r="BD182" s="45">
        <v>8.7200000000000003E-3</v>
      </c>
      <c r="BE182" s="45">
        <v>2.4819999999999998E-2</v>
      </c>
      <c r="BF182" s="45">
        <v>2.4819999999999998E-2</v>
      </c>
      <c r="BG182" s="45">
        <v>2.4819999999999998E-2</v>
      </c>
      <c r="BH182" s="45">
        <v>2.4819999999999998E-2</v>
      </c>
      <c r="BI182" s="45">
        <v>2.4819999999999998E-2</v>
      </c>
      <c r="BJ182" s="45">
        <v>2.997E-2</v>
      </c>
      <c r="BK182" s="45">
        <v>2.997E-2</v>
      </c>
      <c r="BL182" s="45">
        <v>2.997E-2</v>
      </c>
      <c r="BM182" s="45">
        <v>2.997E-2</v>
      </c>
      <c r="BN182" s="45">
        <v>2.997E-2</v>
      </c>
      <c r="BO182" s="45">
        <v>5.4690000000000003E-2</v>
      </c>
      <c r="BP182" s="45">
        <v>5.4690000000000003E-2</v>
      </c>
      <c r="BQ182" s="45">
        <v>5.4690000000000003E-2</v>
      </c>
      <c r="BR182" s="45">
        <v>5.4690000000000003E-2</v>
      </c>
      <c r="BS182" s="45">
        <v>5.4690000000000003E-2</v>
      </c>
      <c r="BT182" s="45">
        <v>4.3619999999999999E-2</v>
      </c>
      <c r="BU182" s="45">
        <v>4.3619999999999999E-2</v>
      </c>
      <c r="BV182" s="45">
        <v>4.3619999999999999E-2</v>
      </c>
      <c r="BW182" s="45">
        <v>4.3619999999999999E-2</v>
      </c>
      <c r="BX182" s="45">
        <v>4.3619999999999999E-2</v>
      </c>
      <c r="BY182" s="45">
        <v>0.13852999999999999</v>
      </c>
      <c r="BZ182" s="45">
        <v>0.13852999999999999</v>
      </c>
      <c r="CA182" s="45">
        <v>0.13852999999999999</v>
      </c>
      <c r="CB182" s="45">
        <v>0.13852999999999999</v>
      </c>
      <c r="CC182" s="45">
        <v>0.13852999999999999</v>
      </c>
      <c r="CD182" s="45">
        <v>0.16993</v>
      </c>
      <c r="CE182" s="45">
        <v>0.16993</v>
      </c>
      <c r="CF182" s="45">
        <v>0.16993</v>
      </c>
      <c r="CG182" s="45">
        <v>0.16993</v>
      </c>
      <c r="CH182" s="45">
        <v>0.16993</v>
      </c>
      <c r="CI182" s="45">
        <v>0.21587999999999999</v>
      </c>
      <c r="CJ182" s="45">
        <v>0.21587999999999999</v>
      </c>
      <c r="CK182" s="45">
        <v>0.21587999999999999</v>
      </c>
      <c r="CL182" s="45">
        <v>0.21587999999999999</v>
      </c>
      <c r="CM182" s="45">
        <v>0.21587999999999999</v>
      </c>
      <c r="CN182" s="45">
        <v>0.28405000000000002</v>
      </c>
      <c r="CO182" s="45">
        <v>0.28405000000000002</v>
      </c>
      <c r="CP182" s="45">
        <v>0.28405000000000002</v>
      </c>
      <c r="CQ182" s="45">
        <v>0.28405000000000002</v>
      </c>
      <c r="CR182" s="45">
        <v>0.28405000000000002</v>
      </c>
      <c r="CS182" s="45">
        <v>0.38707999999999998</v>
      </c>
      <c r="CT182" s="45">
        <v>0.38707999999999998</v>
      </c>
      <c r="CU182" s="45">
        <v>0.38707999999999998</v>
      </c>
      <c r="CV182" s="45">
        <v>0.38707999999999998</v>
      </c>
      <c r="CW182" s="45">
        <v>0.38707999999999998</v>
      </c>
      <c r="CX182" s="45">
        <v>1</v>
      </c>
    </row>
    <row r="183" spans="1:102" ht="14.25" customHeight="1" x14ac:dyDescent="0.3">
      <c r="A183" s="45" t="s">
        <v>484</v>
      </c>
      <c r="B183" s="45">
        <v>7.2730000000000003E-2</v>
      </c>
      <c r="C183" s="45">
        <v>1.2460000000000001E-2</v>
      </c>
      <c r="D183" s="45">
        <v>1.2460000000000001E-2</v>
      </c>
      <c r="E183" s="45">
        <v>1.2460000000000001E-2</v>
      </c>
      <c r="F183" s="45">
        <v>1.2460000000000001E-2</v>
      </c>
      <c r="G183" s="45">
        <v>2.2200000000000002E-3</v>
      </c>
      <c r="H183" s="45">
        <v>2.2200000000000002E-3</v>
      </c>
      <c r="I183" s="45">
        <v>2.2200000000000002E-3</v>
      </c>
      <c r="J183" s="45">
        <v>2.2200000000000002E-3</v>
      </c>
      <c r="K183" s="45">
        <v>2.2200000000000002E-3</v>
      </c>
      <c r="L183" s="45">
        <v>1.67E-3</v>
      </c>
      <c r="M183" s="45">
        <v>1.67E-3</v>
      </c>
      <c r="N183" s="45">
        <v>1.67E-3</v>
      </c>
      <c r="O183" s="45">
        <v>1.67E-3</v>
      </c>
      <c r="P183" s="45">
        <v>1.67E-3</v>
      </c>
      <c r="Q183" s="45">
        <v>1.6999999999999999E-3</v>
      </c>
      <c r="R183" s="45">
        <v>1.6999999999999999E-3</v>
      </c>
      <c r="S183" s="45">
        <v>1.6999999999999999E-3</v>
      </c>
      <c r="T183" s="45">
        <v>1.6999999999999999E-3</v>
      </c>
      <c r="U183" s="45">
        <v>1.6999999999999999E-3</v>
      </c>
      <c r="V183" s="45">
        <v>3.49E-3</v>
      </c>
      <c r="W183" s="45">
        <v>3.49E-3</v>
      </c>
      <c r="X183" s="45">
        <v>3.49E-3</v>
      </c>
      <c r="Y183" s="45">
        <v>3.49E-3</v>
      </c>
      <c r="Z183" s="45">
        <v>3.49E-3</v>
      </c>
      <c r="AA183" s="45">
        <v>5.7600000000000004E-3</v>
      </c>
      <c r="AB183" s="45">
        <v>5.7600000000000004E-3</v>
      </c>
      <c r="AC183" s="45">
        <v>5.7600000000000004E-3</v>
      </c>
      <c r="AD183" s="45">
        <v>5.7600000000000004E-3</v>
      </c>
      <c r="AE183" s="45">
        <v>5.7600000000000004E-3</v>
      </c>
      <c r="AF183" s="45">
        <v>7.7999999999999996E-3</v>
      </c>
      <c r="AG183" s="45">
        <v>7.7999999999999996E-3</v>
      </c>
      <c r="AH183" s="45">
        <v>7.7999999999999996E-3</v>
      </c>
      <c r="AI183" s="45">
        <v>7.7999999999999996E-3</v>
      </c>
      <c r="AJ183" s="45">
        <v>7.7999999999999996E-3</v>
      </c>
      <c r="AK183" s="45">
        <v>1.1039999999999999E-2</v>
      </c>
      <c r="AL183" s="45">
        <v>1.1039999999999999E-2</v>
      </c>
      <c r="AM183" s="45">
        <v>1.1039999999999999E-2</v>
      </c>
      <c r="AN183" s="45">
        <v>1.1039999999999999E-2</v>
      </c>
      <c r="AO183" s="45">
        <v>1.1039999999999999E-2</v>
      </c>
      <c r="AP183" s="45">
        <v>1.2619999999999999E-2</v>
      </c>
      <c r="AQ183" s="45">
        <v>1.2619999999999999E-2</v>
      </c>
      <c r="AR183" s="45">
        <v>1.2619999999999999E-2</v>
      </c>
      <c r="AS183" s="45">
        <v>1.2619999999999999E-2</v>
      </c>
      <c r="AT183" s="45">
        <v>1.2619999999999999E-2</v>
      </c>
      <c r="AU183" s="45">
        <v>1.321E-2</v>
      </c>
      <c r="AV183" s="45">
        <v>1.321E-2</v>
      </c>
      <c r="AW183" s="45">
        <v>1.321E-2</v>
      </c>
      <c r="AX183" s="45">
        <v>1.321E-2</v>
      </c>
      <c r="AY183" s="45">
        <v>1.321E-2</v>
      </c>
      <c r="AZ183" s="45">
        <v>1.3509999999999999E-2</v>
      </c>
      <c r="BA183" s="45">
        <v>1.3509999999999999E-2</v>
      </c>
      <c r="BB183" s="45">
        <v>1.3509999999999999E-2</v>
      </c>
      <c r="BC183" s="45">
        <v>1.3509999999999999E-2</v>
      </c>
      <c r="BD183" s="45">
        <v>1.3509999999999999E-2</v>
      </c>
      <c r="BE183" s="45">
        <v>1.6420000000000001E-2</v>
      </c>
      <c r="BF183" s="45">
        <v>1.6420000000000001E-2</v>
      </c>
      <c r="BG183" s="45">
        <v>1.6420000000000001E-2</v>
      </c>
      <c r="BH183" s="45">
        <v>1.6420000000000001E-2</v>
      </c>
      <c r="BI183" s="45">
        <v>1.6420000000000001E-2</v>
      </c>
      <c r="BJ183" s="45">
        <v>2.189E-2</v>
      </c>
      <c r="BK183" s="45">
        <v>2.189E-2</v>
      </c>
      <c r="BL183" s="45">
        <v>2.189E-2</v>
      </c>
      <c r="BM183" s="45">
        <v>2.189E-2</v>
      </c>
      <c r="BN183" s="45">
        <v>2.189E-2</v>
      </c>
      <c r="BO183" s="45">
        <v>3.4299999999999997E-2</v>
      </c>
      <c r="BP183" s="45">
        <v>3.4299999999999997E-2</v>
      </c>
      <c r="BQ183" s="45">
        <v>3.4299999999999997E-2</v>
      </c>
      <c r="BR183" s="45">
        <v>3.4299999999999997E-2</v>
      </c>
      <c r="BS183" s="45">
        <v>3.4299999999999997E-2</v>
      </c>
      <c r="BT183" s="45">
        <v>5.5669999999999997E-2</v>
      </c>
      <c r="BU183" s="45">
        <v>5.5669999999999997E-2</v>
      </c>
      <c r="BV183" s="45">
        <v>5.5669999999999997E-2</v>
      </c>
      <c r="BW183" s="45">
        <v>5.5669999999999997E-2</v>
      </c>
      <c r="BX183" s="45">
        <v>5.5669999999999997E-2</v>
      </c>
      <c r="BY183" s="45">
        <v>8.9529999999999998E-2</v>
      </c>
      <c r="BZ183" s="45">
        <v>8.9529999999999998E-2</v>
      </c>
      <c r="CA183" s="45">
        <v>8.9529999999999998E-2</v>
      </c>
      <c r="CB183" s="45">
        <v>8.9529999999999998E-2</v>
      </c>
      <c r="CC183" s="45">
        <v>8.9529999999999998E-2</v>
      </c>
      <c r="CD183" s="45">
        <v>0.13904</v>
      </c>
      <c r="CE183" s="45">
        <v>0.13904</v>
      </c>
      <c r="CF183" s="45">
        <v>0.13904</v>
      </c>
      <c r="CG183" s="45">
        <v>0.13904</v>
      </c>
      <c r="CH183" s="45">
        <v>0.13904</v>
      </c>
      <c r="CI183" s="45">
        <v>0.20896999999999999</v>
      </c>
      <c r="CJ183" s="45">
        <v>0.20896999999999999</v>
      </c>
      <c r="CK183" s="45">
        <v>0.20896999999999999</v>
      </c>
      <c r="CL183" s="45">
        <v>0.20896999999999999</v>
      </c>
      <c r="CM183" s="45">
        <v>0.20896999999999999</v>
      </c>
      <c r="CN183" s="45">
        <v>0.30337999999999998</v>
      </c>
      <c r="CO183" s="45">
        <v>0.30337999999999998</v>
      </c>
      <c r="CP183" s="45">
        <v>0.30337999999999998</v>
      </c>
      <c r="CQ183" s="45">
        <v>0.30337999999999998</v>
      </c>
      <c r="CR183" s="45">
        <v>0.30337999999999998</v>
      </c>
      <c r="CS183" s="45">
        <v>0.42497000000000001</v>
      </c>
      <c r="CT183" s="45">
        <v>0.42497000000000001</v>
      </c>
      <c r="CU183" s="45">
        <v>0.42497000000000001</v>
      </c>
      <c r="CV183" s="45">
        <v>0.42497000000000001</v>
      </c>
      <c r="CW183" s="45">
        <v>0.42497000000000001</v>
      </c>
      <c r="CX183" s="45">
        <v>1</v>
      </c>
    </row>
    <row r="184" spans="1:102" ht="14.25" customHeight="1" x14ac:dyDescent="0.3">
      <c r="A184" s="45" t="s">
        <v>486</v>
      </c>
      <c r="B184" s="45">
        <v>1.0529999999999999E-2</v>
      </c>
      <c r="C184" s="45">
        <v>2.0000000000000001E-4</v>
      </c>
      <c r="D184" s="45">
        <v>2.0000000000000001E-4</v>
      </c>
      <c r="E184" s="45">
        <v>2.0000000000000001E-4</v>
      </c>
      <c r="F184" s="45">
        <v>2.0000000000000001E-4</v>
      </c>
      <c r="G184" s="45">
        <v>2.5999999999999998E-4</v>
      </c>
      <c r="H184" s="45">
        <v>2.5999999999999998E-4</v>
      </c>
      <c r="I184" s="45">
        <v>2.5999999999999998E-4</v>
      </c>
      <c r="J184" s="45">
        <v>2.5999999999999998E-4</v>
      </c>
      <c r="K184" s="45">
        <v>2.5999999999999998E-4</v>
      </c>
      <c r="L184" s="45">
        <v>2.4000000000000001E-4</v>
      </c>
      <c r="M184" s="45">
        <v>2.4000000000000001E-4</v>
      </c>
      <c r="N184" s="45">
        <v>2.4000000000000001E-4</v>
      </c>
      <c r="O184" s="45">
        <v>2.4000000000000001E-4</v>
      </c>
      <c r="P184" s="45">
        <v>2.4000000000000001E-4</v>
      </c>
      <c r="Q184" s="45">
        <v>4.4000000000000002E-4</v>
      </c>
      <c r="R184" s="45">
        <v>4.4000000000000002E-4</v>
      </c>
      <c r="S184" s="45">
        <v>4.4000000000000002E-4</v>
      </c>
      <c r="T184" s="45">
        <v>4.4000000000000002E-4</v>
      </c>
      <c r="U184" s="45">
        <v>4.4000000000000002E-4</v>
      </c>
      <c r="V184" s="45">
        <v>6.7000000000000002E-4</v>
      </c>
      <c r="W184" s="45">
        <v>6.7000000000000002E-4</v>
      </c>
      <c r="X184" s="45">
        <v>6.7000000000000002E-4</v>
      </c>
      <c r="Y184" s="45">
        <v>6.7000000000000002E-4</v>
      </c>
      <c r="Z184" s="45">
        <v>6.7000000000000002E-4</v>
      </c>
      <c r="AA184" s="45">
        <v>1.25E-3</v>
      </c>
      <c r="AB184" s="45">
        <v>1.25E-3</v>
      </c>
      <c r="AC184" s="45">
        <v>1.25E-3</v>
      </c>
      <c r="AD184" s="45">
        <v>1.25E-3</v>
      </c>
      <c r="AE184" s="45">
        <v>1.25E-3</v>
      </c>
      <c r="AF184" s="45">
        <v>2.0999999999999999E-3</v>
      </c>
      <c r="AG184" s="45">
        <v>2.0999999999999999E-3</v>
      </c>
      <c r="AH184" s="45">
        <v>2.0999999999999999E-3</v>
      </c>
      <c r="AI184" s="45">
        <v>2.0999999999999999E-3</v>
      </c>
      <c r="AJ184" s="45">
        <v>2.0999999999999999E-3</v>
      </c>
      <c r="AK184" s="45">
        <v>2.7899999999999999E-3</v>
      </c>
      <c r="AL184" s="45">
        <v>2.7899999999999999E-3</v>
      </c>
      <c r="AM184" s="45">
        <v>2.7899999999999999E-3</v>
      </c>
      <c r="AN184" s="45">
        <v>2.7899999999999999E-3</v>
      </c>
      <c r="AO184" s="45">
        <v>2.7899999999999999E-3</v>
      </c>
      <c r="AP184" s="45">
        <v>3.5999999999999999E-3</v>
      </c>
      <c r="AQ184" s="45">
        <v>3.5999999999999999E-3</v>
      </c>
      <c r="AR184" s="45">
        <v>3.5999999999999999E-3</v>
      </c>
      <c r="AS184" s="45">
        <v>3.5999999999999999E-3</v>
      </c>
      <c r="AT184" s="45">
        <v>3.5999999999999999E-3</v>
      </c>
      <c r="AU184" s="45">
        <v>4.7099999999999998E-3</v>
      </c>
      <c r="AV184" s="45">
        <v>4.7099999999999998E-3</v>
      </c>
      <c r="AW184" s="45">
        <v>4.7099999999999998E-3</v>
      </c>
      <c r="AX184" s="45">
        <v>4.7099999999999998E-3</v>
      </c>
      <c r="AY184" s="45">
        <v>4.7099999999999998E-3</v>
      </c>
      <c r="AZ184" s="45">
        <v>6.5500000000000003E-3</v>
      </c>
      <c r="BA184" s="45">
        <v>6.5500000000000003E-3</v>
      </c>
      <c r="BB184" s="45">
        <v>6.5500000000000003E-3</v>
      </c>
      <c r="BC184" s="45">
        <v>6.5500000000000003E-3</v>
      </c>
      <c r="BD184" s="45">
        <v>6.5500000000000003E-3</v>
      </c>
      <c r="BE184" s="45">
        <v>1.004E-2</v>
      </c>
      <c r="BF184" s="45">
        <v>1.004E-2</v>
      </c>
      <c r="BG184" s="45">
        <v>1.004E-2</v>
      </c>
      <c r="BH184" s="45">
        <v>1.004E-2</v>
      </c>
      <c r="BI184" s="45">
        <v>1.004E-2</v>
      </c>
      <c r="BJ184" s="45">
        <v>1.3809999999999999E-2</v>
      </c>
      <c r="BK184" s="45">
        <v>1.3809999999999999E-2</v>
      </c>
      <c r="BL184" s="45">
        <v>1.3809999999999999E-2</v>
      </c>
      <c r="BM184" s="45">
        <v>1.3809999999999999E-2</v>
      </c>
      <c r="BN184" s="45">
        <v>1.3809999999999999E-2</v>
      </c>
      <c r="BO184" s="45">
        <v>2.197E-2</v>
      </c>
      <c r="BP184" s="45">
        <v>2.197E-2</v>
      </c>
      <c r="BQ184" s="45">
        <v>2.197E-2</v>
      </c>
      <c r="BR184" s="45">
        <v>2.197E-2</v>
      </c>
      <c r="BS184" s="45">
        <v>2.197E-2</v>
      </c>
      <c r="BT184" s="45">
        <v>3.5119999999999998E-2</v>
      </c>
      <c r="BU184" s="45">
        <v>3.5119999999999998E-2</v>
      </c>
      <c r="BV184" s="45">
        <v>3.5119999999999998E-2</v>
      </c>
      <c r="BW184" s="45">
        <v>3.5119999999999998E-2</v>
      </c>
      <c r="BX184" s="45">
        <v>3.5119999999999998E-2</v>
      </c>
      <c r="BY184" s="45">
        <v>6.2300000000000001E-2</v>
      </c>
      <c r="BZ184" s="45">
        <v>6.2300000000000001E-2</v>
      </c>
      <c r="CA184" s="45">
        <v>6.2300000000000001E-2</v>
      </c>
      <c r="CB184" s="45">
        <v>6.2300000000000001E-2</v>
      </c>
      <c r="CC184" s="45">
        <v>6.2300000000000001E-2</v>
      </c>
      <c r="CD184" s="45">
        <v>0.10569000000000001</v>
      </c>
      <c r="CE184" s="45">
        <v>0.10569000000000001</v>
      </c>
      <c r="CF184" s="45">
        <v>0.10569000000000001</v>
      </c>
      <c r="CG184" s="45">
        <v>0.10569000000000001</v>
      </c>
      <c r="CH184" s="45">
        <v>0.10569000000000001</v>
      </c>
      <c r="CI184" s="45">
        <v>0.17088</v>
      </c>
      <c r="CJ184" s="45">
        <v>0.17088</v>
      </c>
      <c r="CK184" s="45">
        <v>0.17088</v>
      </c>
      <c r="CL184" s="45">
        <v>0.17088</v>
      </c>
      <c r="CM184" s="45">
        <v>0.17088</v>
      </c>
      <c r="CN184" s="45">
        <v>0.26333000000000001</v>
      </c>
      <c r="CO184" s="45">
        <v>0.26333000000000001</v>
      </c>
      <c r="CP184" s="45">
        <v>0.26333000000000001</v>
      </c>
      <c r="CQ184" s="45">
        <v>0.26333000000000001</v>
      </c>
      <c r="CR184" s="45">
        <v>0.26333000000000001</v>
      </c>
      <c r="CS184" s="45">
        <v>0.38674999999999998</v>
      </c>
      <c r="CT184" s="45">
        <v>0.38674999999999998</v>
      </c>
      <c r="CU184" s="45">
        <v>0.38674999999999998</v>
      </c>
      <c r="CV184" s="45">
        <v>0.38674999999999998</v>
      </c>
      <c r="CW184" s="45">
        <v>0.38674999999999998</v>
      </c>
      <c r="CX184" s="45">
        <v>1</v>
      </c>
    </row>
    <row r="185" spans="1:102" ht="14.25" customHeight="1" x14ac:dyDescent="0.3">
      <c r="A185" s="45" t="s">
        <v>488</v>
      </c>
      <c r="B185" s="45">
        <v>3.6939E-2</v>
      </c>
      <c r="C185" s="45">
        <v>3.9690000000000003E-3</v>
      </c>
      <c r="D185" s="45">
        <v>3.9690000000000003E-3</v>
      </c>
      <c r="E185" s="45">
        <v>3.9690000000000003E-3</v>
      </c>
      <c r="F185" s="45">
        <v>3.9690000000000003E-3</v>
      </c>
      <c r="G185" s="45">
        <v>1.0139999999999999E-3</v>
      </c>
      <c r="H185" s="45">
        <v>1.0139999999999999E-3</v>
      </c>
      <c r="I185" s="45">
        <v>1.0139999999999999E-3</v>
      </c>
      <c r="J185" s="45">
        <v>1.0139999999999999E-3</v>
      </c>
      <c r="K185" s="45">
        <v>1.0139999999999999E-3</v>
      </c>
      <c r="L185" s="45">
        <v>6.8300000000000001E-4</v>
      </c>
      <c r="M185" s="45">
        <v>6.8300000000000001E-4</v>
      </c>
      <c r="N185" s="45">
        <v>6.8300000000000001E-4</v>
      </c>
      <c r="O185" s="45">
        <v>6.8300000000000001E-4</v>
      </c>
      <c r="P185" s="45">
        <v>6.8300000000000001E-4</v>
      </c>
      <c r="Q185" s="45">
        <v>9.8999999999999999E-4</v>
      </c>
      <c r="R185" s="45">
        <v>9.8999999999999999E-4</v>
      </c>
      <c r="S185" s="45">
        <v>9.8999999999999999E-4</v>
      </c>
      <c r="T185" s="45">
        <v>9.8999999999999999E-4</v>
      </c>
      <c r="U185" s="45">
        <v>9.8999999999999999E-4</v>
      </c>
      <c r="V185" s="45">
        <v>1.4015E-3</v>
      </c>
      <c r="W185" s="45">
        <v>1.4015E-3</v>
      </c>
      <c r="X185" s="45">
        <v>1.4015E-3</v>
      </c>
      <c r="Y185" s="45">
        <v>1.4015E-3</v>
      </c>
      <c r="Z185" s="45">
        <v>1.4015E-3</v>
      </c>
      <c r="AA185" s="45">
        <v>1.7145000000000001E-3</v>
      </c>
      <c r="AB185" s="45">
        <v>1.7145000000000001E-3</v>
      </c>
      <c r="AC185" s="45">
        <v>1.7145000000000001E-3</v>
      </c>
      <c r="AD185" s="45">
        <v>1.7145000000000001E-3</v>
      </c>
      <c r="AE185" s="45">
        <v>1.7145000000000001E-3</v>
      </c>
      <c r="AF185" s="45">
        <v>2.0600000000000002E-3</v>
      </c>
      <c r="AG185" s="45">
        <v>2.0600000000000002E-3</v>
      </c>
      <c r="AH185" s="45">
        <v>2.0600000000000002E-3</v>
      </c>
      <c r="AI185" s="45">
        <v>2.0600000000000002E-3</v>
      </c>
      <c r="AJ185" s="45">
        <v>2.0600000000000002E-3</v>
      </c>
      <c r="AK185" s="45">
        <v>2.5395000000000001E-3</v>
      </c>
      <c r="AL185" s="45">
        <v>2.5395000000000001E-3</v>
      </c>
      <c r="AM185" s="45">
        <v>2.5395000000000001E-3</v>
      </c>
      <c r="AN185" s="45">
        <v>2.5395000000000001E-3</v>
      </c>
      <c r="AO185" s="45">
        <v>2.5395000000000001E-3</v>
      </c>
      <c r="AP185" s="45">
        <v>3.2320000000000001E-3</v>
      </c>
      <c r="AQ185" s="45">
        <v>3.2320000000000001E-3</v>
      </c>
      <c r="AR185" s="45">
        <v>3.2320000000000001E-3</v>
      </c>
      <c r="AS185" s="45">
        <v>3.2320000000000001E-3</v>
      </c>
      <c r="AT185" s="45">
        <v>3.2320000000000001E-3</v>
      </c>
      <c r="AU185" s="45">
        <v>4.385E-3</v>
      </c>
      <c r="AV185" s="45">
        <v>4.385E-3</v>
      </c>
      <c r="AW185" s="45">
        <v>4.385E-3</v>
      </c>
      <c r="AX185" s="45">
        <v>4.385E-3</v>
      </c>
      <c r="AY185" s="45">
        <v>4.385E-3</v>
      </c>
      <c r="AZ185" s="45">
        <v>6.3994999999999998E-3</v>
      </c>
      <c r="BA185" s="45">
        <v>6.3994999999999998E-3</v>
      </c>
      <c r="BB185" s="45">
        <v>6.3994999999999998E-3</v>
      </c>
      <c r="BC185" s="45">
        <v>6.3994999999999998E-3</v>
      </c>
      <c r="BD185" s="45">
        <v>6.3994999999999998E-3</v>
      </c>
      <c r="BE185" s="45">
        <v>9.9124999999999994E-3</v>
      </c>
      <c r="BF185" s="45">
        <v>9.9124999999999994E-3</v>
      </c>
      <c r="BG185" s="45">
        <v>9.9124999999999994E-3</v>
      </c>
      <c r="BH185" s="45">
        <v>9.9124999999999994E-3</v>
      </c>
      <c r="BI185" s="45">
        <v>9.9124999999999994E-3</v>
      </c>
      <c r="BJ185" s="45">
        <v>1.4874500000000001E-2</v>
      </c>
      <c r="BK185" s="45">
        <v>1.4874500000000001E-2</v>
      </c>
      <c r="BL185" s="45">
        <v>1.4874500000000001E-2</v>
      </c>
      <c r="BM185" s="45">
        <v>1.4874500000000001E-2</v>
      </c>
      <c r="BN185" s="45">
        <v>1.4874500000000001E-2</v>
      </c>
      <c r="BO185" s="45">
        <v>2.4819999999999998E-2</v>
      </c>
      <c r="BP185" s="45">
        <v>2.4819999999999998E-2</v>
      </c>
      <c r="BQ185" s="45">
        <v>2.4819999999999998E-2</v>
      </c>
      <c r="BR185" s="45">
        <v>2.4819999999999998E-2</v>
      </c>
      <c r="BS185" s="45">
        <v>2.4819999999999998E-2</v>
      </c>
      <c r="BT185" s="45">
        <v>4.1898499999999998E-2</v>
      </c>
      <c r="BU185" s="45">
        <v>4.1898499999999998E-2</v>
      </c>
      <c r="BV185" s="45">
        <v>4.1898499999999998E-2</v>
      </c>
      <c r="BW185" s="45">
        <v>4.1898499999999998E-2</v>
      </c>
      <c r="BX185" s="45">
        <v>4.1898499999999998E-2</v>
      </c>
      <c r="BY185" s="45">
        <v>7.0750499999999994E-2</v>
      </c>
      <c r="BZ185" s="45">
        <v>7.0750499999999994E-2</v>
      </c>
      <c r="CA185" s="45">
        <v>7.0750499999999994E-2</v>
      </c>
      <c r="CB185" s="45">
        <v>7.0750499999999994E-2</v>
      </c>
      <c r="CC185" s="45">
        <v>7.0750499999999994E-2</v>
      </c>
      <c r="CD185" s="45">
        <v>0.11214150000000001</v>
      </c>
      <c r="CE185" s="45">
        <v>0.11214150000000001</v>
      </c>
      <c r="CF185" s="45">
        <v>0.11214150000000001</v>
      </c>
      <c r="CG185" s="45">
        <v>0.11214150000000001</v>
      </c>
      <c r="CH185" s="45">
        <v>0.11214150000000001</v>
      </c>
      <c r="CI185" s="45">
        <v>0.17494100000000001</v>
      </c>
      <c r="CJ185" s="45">
        <v>0.17494100000000001</v>
      </c>
      <c r="CK185" s="45">
        <v>0.17494100000000001</v>
      </c>
      <c r="CL185" s="45">
        <v>0.17494100000000001</v>
      </c>
      <c r="CM185" s="45">
        <v>0.17494100000000001</v>
      </c>
      <c r="CN185" s="45">
        <v>0.26328699999999999</v>
      </c>
      <c r="CO185" s="45">
        <v>0.26328699999999999</v>
      </c>
      <c r="CP185" s="45">
        <v>0.26328699999999999</v>
      </c>
      <c r="CQ185" s="45">
        <v>0.26328699999999999</v>
      </c>
      <c r="CR185" s="45">
        <v>0.26328699999999999</v>
      </c>
      <c r="CS185" s="45">
        <v>0.38262550000000001</v>
      </c>
      <c r="CT185" s="45">
        <v>0.38262550000000001</v>
      </c>
      <c r="CU185" s="45">
        <v>0.38262550000000001</v>
      </c>
      <c r="CV185" s="45">
        <v>0.38262550000000001</v>
      </c>
      <c r="CW185" s="45">
        <v>0.38262550000000001</v>
      </c>
      <c r="CX185" s="45">
        <v>1</v>
      </c>
    </row>
    <row r="186" spans="1:102" ht="14.25" customHeight="1" x14ac:dyDescent="0.3">
      <c r="A186" s="45" t="s">
        <v>490</v>
      </c>
      <c r="B186" s="45">
        <v>9.7912499999999996E-3</v>
      </c>
      <c r="C186" s="45">
        <v>3.5649999999999999E-4</v>
      </c>
      <c r="D186" s="45">
        <v>3.5649999999999999E-4</v>
      </c>
      <c r="E186" s="45">
        <v>3.5649999999999999E-4</v>
      </c>
      <c r="F186" s="45">
        <v>3.5649999999999999E-4</v>
      </c>
      <c r="G186" s="45">
        <v>1.7899999999999999E-4</v>
      </c>
      <c r="H186" s="45">
        <v>1.7899999999999999E-4</v>
      </c>
      <c r="I186" s="45">
        <v>1.7899999999999999E-4</v>
      </c>
      <c r="J186" s="45">
        <v>1.7899999999999999E-4</v>
      </c>
      <c r="K186" s="45">
        <v>1.7899999999999999E-4</v>
      </c>
      <c r="L186" s="45">
        <v>1.8075E-4</v>
      </c>
      <c r="M186" s="45">
        <v>1.8075E-4</v>
      </c>
      <c r="N186" s="45">
        <v>1.8075E-4</v>
      </c>
      <c r="O186" s="45">
        <v>1.8075E-4</v>
      </c>
      <c r="P186" s="45">
        <v>1.8075E-4</v>
      </c>
      <c r="Q186" s="45">
        <v>3.0775000000000003E-4</v>
      </c>
      <c r="R186" s="45">
        <v>3.0775000000000003E-4</v>
      </c>
      <c r="S186" s="45">
        <v>3.0775000000000003E-4</v>
      </c>
      <c r="T186" s="45">
        <v>3.0775000000000003E-4</v>
      </c>
      <c r="U186" s="45">
        <v>3.0775000000000003E-4</v>
      </c>
      <c r="V186" s="45">
        <v>4.2025E-4</v>
      </c>
      <c r="W186" s="45">
        <v>4.2025E-4</v>
      </c>
      <c r="X186" s="45">
        <v>4.2025E-4</v>
      </c>
      <c r="Y186" s="45">
        <v>4.2025E-4</v>
      </c>
      <c r="Z186" s="45">
        <v>4.2025E-4</v>
      </c>
      <c r="AA186" s="45">
        <v>5.2674999999999998E-4</v>
      </c>
      <c r="AB186" s="45">
        <v>5.2674999999999998E-4</v>
      </c>
      <c r="AC186" s="45">
        <v>5.2674999999999998E-4</v>
      </c>
      <c r="AD186" s="45">
        <v>5.2674999999999998E-4</v>
      </c>
      <c r="AE186" s="45">
        <v>5.2674999999999998E-4</v>
      </c>
      <c r="AF186" s="45">
        <v>7.3850000000000001E-4</v>
      </c>
      <c r="AG186" s="45">
        <v>7.3850000000000001E-4</v>
      </c>
      <c r="AH186" s="45">
        <v>7.3850000000000001E-4</v>
      </c>
      <c r="AI186" s="45">
        <v>7.3850000000000001E-4</v>
      </c>
      <c r="AJ186" s="45">
        <v>7.3850000000000001E-4</v>
      </c>
      <c r="AK186" s="45">
        <v>1.0690000000000001E-3</v>
      </c>
      <c r="AL186" s="45">
        <v>1.0690000000000001E-3</v>
      </c>
      <c r="AM186" s="45">
        <v>1.0690000000000001E-3</v>
      </c>
      <c r="AN186" s="45">
        <v>1.0690000000000001E-3</v>
      </c>
      <c r="AO186" s="45">
        <v>1.0690000000000001E-3</v>
      </c>
      <c r="AP186" s="45">
        <v>1.622E-3</v>
      </c>
      <c r="AQ186" s="45">
        <v>1.622E-3</v>
      </c>
      <c r="AR186" s="45">
        <v>1.622E-3</v>
      </c>
      <c r="AS186" s="45">
        <v>1.622E-3</v>
      </c>
      <c r="AT186" s="45">
        <v>1.622E-3</v>
      </c>
      <c r="AU186" s="45">
        <v>2.5685E-3</v>
      </c>
      <c r="AV186" s="45">
        <v>2.5685E-3</v>
      </c>
      <c r="AW186" s="45">
        <v>2.5685E-3</v>
      </c>
      <c r="AX186" s="45">
        <v>2.5685E-3</v>
      </c>
      <c r="AY186" s="45">
        <v>2.5685E-3</v>
      </c>
      <c r="AZ186" s="45">
        <v>4.117E-3</v>
      </c>
      <c r="BA186" s="45">
        <v>4.117E-3</v>
      </c>
      <c r="BB186" s="45">
        <v>4.117E-3</v>
      </c>
      <c r="BC186" s="45">
        <v>4.117E-3</v>
      </c>
      <c r="BD186" s="45">
        <v>4.117E-3</v>
      </c>
      <c r="BE186" s="45">
        <v>6.4475000000000001E-3</v>
      </c>
      <c r="BF186" s="45">
        <v>6.4475000000000001E-3</v>
      </c>
      <c r="BG186" s="45">
        <v>6.4475000000000001E-3</v>
      </c>
      <c r="BH186" s="45">
        <v>6.4475000000000001E-3</v>
      </c>
      <c r="BI186" s="45">
        <v>6.4475000000000001E-3</v>
      </c>
      <c r="BJ186" s="45">
        <v>9.7327500000000001E-3</v>
      </c>
      <c r="BK186" s="45">
        <v>9.7327500000000001E-3</v>
      </c>
      <c r="BL186" s="45">
        <v>9.7327500000000001E-3</v>
      </c>
      <c r="BM186" s="45">
        <v>9.7327500000000001E-3</v>
      </c>
      <c r="BN186" s="45">
        <v>9.7327500000000001E-3</v>
      </c>
      <c r="BO186" s="45">
        <v>1.5950249999999999E-2</v>
      </c>
      <c r="BP186" s="45">
        <v>1.5950249999999999E-2</v>
      </c>
      <c r="BQ186" s="45">
        <v>1.5950249999999999E-2</v>
      </c>
      <c r="BR186" s="45">
        <v>1.5950249999999999E-2</v>
      </c>
      <c r="BS186" s="45">
        <v>1.5950249999999999E-2</v>
      </c>
      <c r="BT186" s="45">
        <v>2.6643500000000001E-2</v>
      </c>
      <c r="BU186" s="45">
        <v>2.6643500000000001E-2</v>
      </c>
      <c r="BV186" s="45">
        <v>2.6643500000000001E-2</v>
      </c>
      <c r="BW186" s="45">
        <v>2.6643500000000001E-2</v>
      </c>
      <c r="BX186" s="45">
        <v>2.6643500000000001E-2</v>
      </c>
      <c r="BY186" s="45">
        <v>4.6877250000000002E-2</v>
      </c>
      <c r="BZ186" s="45">
        <v>4.6877250000000002E-2</v>
      </c>
      <c r="CA186" s="45">
        <v>4.6877250000000002E-2</v>
      </c>
      <c r="CB186" s="45">
        <v>4.6877250000000002E-2</v>
      </c>
      <c r="CC186" s="45">
        <v>4.6877250000000002E-2</v>
      </c>
      <c r="CD186" s="45">
        <v>8.3014249999999998E-2</v>
      </c>
      <c r="CE186" s="45">
        <v>8.3014249999999998E-2</v>
      </c>
      <c r="CF186" s="45">
        <v>8.3014249999999998E-2</v>
      </c>
      <c r="CG186" s="45">
        <v>8.3014249999999998E-2</v>
      </c>
      <c r="CH186" s="45">
        <v>8.3014249999999998E-2</v>
      </c>
      <c r="CI186" s="45">
        <v>0.14132575</v>
      </c>
      <c r="CJ186" s="45">
        <v>0.14132575</v>
      </c>
      <c r="CK186" s="45">
        <v>0.14132575</v>
      </c>
      <c r="CL186" s="45">
        <v>0.14132575</v>
      </c>
      <c r="CM186" s="45">
        <v>0.14132575</v>
      </c>
      <c r="CN186" s="45">
        <v>0.22859225</v>
      </c>
      <c r="CO186" s="45">
        <v>0.22859225</v>
      </c>
      <c r="CP186" s="45">
        <v>0.22859225</v>
      </c>
      <c r="CQ186" s="45">
        <v>0.22859225</v>
      </c>
      <c r="CR186" s="45">
        <v>0.22859225</v>
      </c>
      <c r="CS186" s="45">
        <v>0.34928749999999997</v>
      </c>
      <c r="CT186" s="45">
        <v>0.34928749999999997</v>
      </c>
      <c r="CU186" s="45">
        <v>0.34928749999999997</v>
      </c>
      <c r="CV186" s="45">
        <v>0.34928749999999997</v>
      </c>
      <c r="CW186" s="45">
        <v>0.34928749999999997</v>
      </c>
      <c r="CX186" s="45">
        <v>1</v>
      </c>
    </row>
    <row r="187" spans="1:102" ht="14.25" customHeight="1" x14ac:dyDescent="0.3">
      <c r="A187" s="45" t="s">
        <v>492</v>
      </c>
      <c r="B187" s="45">
        <v>6.1199999999999996E-3</v>
      </c>
      <c r="C187" s="45">
        <v>2.5000000000000001E-4</v>
      </c>
      <c r="D187" s="45">
        <v>2.5000000000000001E-4</v>
      </c>
      <c r="E187" s="45">
        <v>2.5000000000000001E-4</v>
      </c>
      <c r="F187" s="45">
        <v>2.5000000000000001E-4</v>
      </c>
      <c r="G187" s="45">
        <v>1.2E-4</v>
      </c>
      <c r="H187" s="45">
        <v>1.2E-4</v>
      </c>
      <c r="I187" s="45">
        <v>1.2E-4</v>
      </c>
      <c r="J187" s="45">
        <v>1.2E-4</v>
      </c>
      <c r="K187" s="45">
        <v>1.2E-4</v>
      </c>
      <c r="L187" s="45">
        <v>1.3999999999999999E-4</v>
      </c>
      <c r="M187" s="45">
        <v>1.3999999999999999E-4</v>
      </c>
      <c r="N187" s="45">
        <v>1.3999999999999999E-4</v>
      </c>
      <c r="O187" s="45">
        <v>1.3999999999999999E-4</v>
      </c>
      <c r="P187" s="45">
        <v>1.3999999999999999E-4</v>
      </c>
      <c r="Q187" s="45">
        <v>3.5E-4</v>
      </c>
      <c r="R187" s="45">
        <v>3.5E-4</v>
      </c>
      <c r="S187" s="45">
        <v>3.5E-4</v>
      </c>
      <c r="T187" s="45">
        <v>3.5E-4</v>
      </c>
      <c r="U187" s="45">
        <v>3.5E-4</v>
      </c>
      <c r="V187" s="45">
        <v>4.6999999999999999E-4</v>
      </c>
      <c r="W187" s="45">
        <v>4.6999999999999999E-4</v>
      </c>
      <c r="X187" s="45">
        <v>4.6999999999999999E-4</v>
      </c>
      <c r="Y187" s="45">
        <v>4.6999999999999999E-4</v>
      </c>
      <c r="Z187" s="45">
        <v>4.6999999999999999E-4</v>
      </c>
      <c r="AA187" s="45">
        <v>5.5999999999999995E-4</v>
      </c>
      <c r="AB187" s="45">
        <v>5.5999999999999995E-4</v>
      </c>
      <c r="AC187" s="45">
        <v>5.5999999999999995E-4</v>
      </c>
      <c r="AD187" s="45">
        <v>5.5999999999999995E-4</v>
      </c>
      <c r="AE187" s="45">
        <v>5.5999999999999995E-4</v>
      </c>
      <c r="AF187" s="45">
        <v>7.1000000000000002E-4</v>
      </c>
      <c r="AG187" s="45">
        <v>7.1000000000000002E-4</v>
      </c>
      <c r="AH187" s="45">
        <v>7.1000000000000002E-4</v>
      </c>
      <c r="AI187" s="45">
        <v>7.1000000000000002E-4</v>
      </c>
      <c r="AJ187" s="45">
        <v>7.1000000000000002E-4</v>
      </c>
      <c r="AK187" s="45">
        <v>1.0499999999999999E-3</v>
      </c>
      <c r="AL187" s="45">
        <v>1.0499999999999999E-3</v>
      </c>
      <c r="AM187" s="45">
        <v>1.0499999999999999E-3</v>
      </c>
      <c r="AN187" s="45">
        <v>1.0499999999999999E-3</v>
      </c>
      <c r="AO187" s="45">
        <v>1.0499999999999999E-3</v>
      </c>
      <c r="AP187" s="45">
        <v>1.64E-3</v>
      </c>
      <c r="AQ187" s="45">
        <v>1.64E-3</v>
      </c>
      <c r="AR187" s="45">
        <v>1.64E-3</v>
      </c>
      <c r="AS187" s="45">
        <v>1.64E-3</v>
      </c>
      <c r="AT187" s="45">
        <v>1.64E-3</v>
      </c>
      <c r="AU187" s="45">
        <v>2.5400000000000002E-3</v>
      </c>
      <c r="AV187" s="45">
        <v>2.5400000000000002E-3</v>
      </c>
      <c r="AW187" s="45">
        <v>2.5400000000000002E-3</v>
      </c>
      <c r="AX187" s="45">
        <v>2.5400000000000002E-3</v>
      </c>
      <c r="AY187" s="45">
        <v>2.5400000000000002E-3</v>
      </c>
      <c r="AZ187" s="45">
        <v>3.7000000000000002E-3</v>
      </c>
      <c r="BA187" s="45">
        <v>3.7000000000000002E-3</v>
      </c>
      <c r="BB187" s="45">
        <v>3.7000000000000002E-3</v>
      </c>
      <c r="BC187" s="45">
        <v>3.7000000000000002E-3</v>
      </c>
      <c r="BD187" s="45">
        <v>3.7000000000000002E-3</v>
      </c>
      <c r="BE187" s="45">
        <v>5.3299999999999997E-3</v>
      </c>
      <c r="BF187" s="45">
        <v>5.3299999999999997E-3</v>
      </c>
      <c r="BG187" s="45">
        <v>5.3299999999999997E-3</v>
      </c>
      <c r="BH187" s="45">
        <v>5.3299999999999997E-3</v>
      </c>
      <c r="BI187" s="45">
        <v>5.3299999999999997E-3</v>
      </c>
      <c r="BJ187" s="45">
        <v>8.1700000000000002E-3</v>
      </c>
      <c r="BK187" s="45">
        <v>8.1700000000000002E-3</v>
      </c>
      <c r="BL187" s="45">
        <v>8.1700000000000002E-3</v>
      </c>
      <c r="BM187" s="45">
        <v>8.1700000000000002E-3</v>
      </c>
      <c r="BN187" s="45">
        <v>8.1700000000000002E-3</v>
      </c>
      <c r="BO187" s="45">
        <v>1.2829999999999999E-2</v>
      </c>
      <c r="BP187" s="45">
        <v>1.2829999999999999E-2</v>
      </c>
      <c r="BQ187" s="45">
        <v>1.2829999999999999E-2</v>
      </c>
      <c r="BR187" s="45">
        <v>1.2829999999999999E-2</v>
      </c>
      <c r="BS187" s="45">
        <v>1.2829999999999999E-2</v>
      </c>
      <c r="BT187" s="45">
        <v>2.0109999999999999E-2</v>
      </c>
      <c r="BU187" s="45">
        <v>2.0109999999999999E-2</v>
      </c>
      <c r="BV187" s="45">
        <v>2.0109999999999999E-2</v>
      </c>
      <c r="BW187" s="45">
        <v>2.0109999999999999E-2</v>
      </c>
      <c r="BX187" s="45">
        <v>2.0109999999999999E-2</v>
      </c>
      <c r="BY187" s="45">
        <v>3.2500000000000001E-2</v>
      </c>
      <c r="BZ187" s="45">
        <v>3.2500000000000001E-2</v>
      </c>
      <c r="CA187" s="45">
        <v>3.2500000000000001E-2</v>
      </c>
      <c r="CB187" s="45">
        <v>3.2500000000000001E-2</v>
      </c>
      <c r="CC187" s="45">
        <v>3.2500000000000001E-2</v>
      </c>
      <c r="CD187" s="45">
        <v>5.4379999999999998E-2</v>
      </c>
      <c r="CE187" s="45">
        <v>5.4379999999999998E-2</v>
      </c>
      <c r="CF187" s="45">
        <v>5.4379999999999998E-2</v>
      </c>
      <c r="CG187" s="45">
        <v>5.4379999999999998E-2</v>
      </c>
      <c r="CH187" s="45">
        <v>5.4379999999999998E-2</v>
      </c>
      <c r="CI187" s="45">
        <v>9.0829999999999994E-2</v>
      </c>
      <c r="CJ187" s="45">
        <v>9.0829999999999994E-2</v>
      </c>
      <c r="CK187" s="45">
        <v>9.0829999999999994E-2</v>
      </c>
      <c r="CL187" s="45">
        <v>9.0829999999999994E-2</v>
      </c>
      <c r="CM187" s="45">
        <v>9.0829999999999994E-2</v>
      </c>
      <c r="CN187" s="45">
        <v>0.15139</v>
      </c>
      <c r="CO187" s="45">
        <v>0.15139</v>
      </c>
      <c r="CP187" s="45">
        <v>0.15139</v>
      </c>
      <c r="CQ187" s="45">
        <v>0.15139</v>
      </c>
      <c r="CR187" s="45">
        <v>0.15139</v>
      </c>
      <c r="CS187" s="45">
        <v>0.25180999999999998</v>
      </c>
      <c r="CT187" s="45">
        <v>0.25180999999999998</v>
      </c>
      <c r="CU187" s="45">
        <v>0.25180999999999998</v>
      </c>
      <c r="CV187" s="45">
        <v>0.25180999999999998</v>
      </c>
      <c r="CW187" s="45">
        <v>0.25180999999999998</v>
      </c>
      <c r="CX187" s="45">
        <v>1</v>
      </c>
    </row>
    <row r="188" spans="1:102" ht="14.25" customHeight="1" x14ac:dyDescent="0.3">
      <c r="A188" s="45" t="s">
        <v>494</v>
      </c>
      <c r="B188" s="45">
        <v>1.0240000000000001E-2</v>
      </c>
      <c r="C188" s="45">
        <v>4.4000000000000002E-4</v>
      </c>
      <c r="D188" s="45">
        <v>4.4000000000000002E-4</v>
      </c>
      <c r="E188" s="45">
        <v>4.4000000000000002E-4</v>
      </c>
      <c r="F188" s="45">
        <v>4.4000000000000002E-4</v>
      </c>
      <c r="G188" s="45">
        <v>2.5000000000000001E-4</v>
      </c>
      <c r="H188" s="45">
        <v>2.5000000000000001E-4</v>
      </c>
      <c r="I188" s="45">
        <v>2.5000000000000001E-4</v>
      </c>
      <c r="J188" s="45">
        <v>2.5000000000000001E-4</v>
      </c>
      <c r="K188" s="45">
        <v>2.5000000000000001E-4</v>
      </c>
      <c r="L188" s="45">
        <v>1.8000000000000001E-4</v>
      </c>
      <c r="M188" s="45">
        <v>1.8000000000000001E-4</v>
      </c>
      <c r="N188" s="45">
        <v>1.8000000000000001E-4</v>
      </c>
      <c r="O188" s="45">
        <v>1.8000000000000001E-4</v>
      </c>
      <c r="P188" s="45">
        <v>1.8000000000000001E-4</v>
      </c>
      <c r="Q188" s="45">
        <v>3.6999999999999999E-4</v>
      </c>
      <c r="R188" s="45">
        <v>3.6999999999999999E-4</v>
      </c>
      <c r="S188" s="45">
        <v>3.6999999999999999E-4</v>
      </c>
      <c r="T188" s="45">
        <v>3.6999999999999999E-4</v>
      </c>
      <c r="U188" s="45">
        <v>3.6999999999999999E-4</v>
      </c>
      <c r="V188" s="45">
        <v>4.0999999999999999E-4</v>
      </c>
      <c r="W188" s="45">
        <v>4.0999999999999999E-4</v>
      </c>
      <c r="X188" s="45">
        <v>4.0999999999999999E-4</v>
      </c>
      <c r="Y188" s="45">
        <v>4.0999999999999999E-4</v>
      </c>
      <c r="Z188" s="45">
        <v>4.0999999999999999E-4</v>
      </c>
      <c r="AA188" s="45">
        <v>5.5000000000000003E-4</v>
      </c>
      <c r="AB188" s="45">
        <v>5.5000000000000003E-4</v>
      </c>
      <c r="AC188" s="45">
        <v>5.5000000000000003E-4</v>
      </c>
      <c r="AD188" s="45">
        <v>5.5000000000000003E-4</v>
      </c>
      <c r="AE188" s="45">
        <v>5.5000000000000003E-4</v>
      </c>
      <c r="AF188" s="45">
        <v>7.9000000000000001E-4</v>
      </c>
      <c r="AG188" s="45">
        <v>7.9000000000000001E-4</v>
      </c>
      <c r="AH188" s="45">
        <v>7.9000000000000001E-4</v>
      </c>
      <c r="AI188" s="45">
        <v>7.9000000000000001E-4</v>
      </c>
      <c r="AJ188" s="45">
        <v>7.9000000000000001E-4</v>
      </c>
      <c r="AK188" s="45">
        <v>9.7000000000000005E-4</v>
      </c>
      <c r="AL188" s="45">
        <v>9.7000000000000005E-4</v>
      </c>
      <c r="AM188" s="45">
        <v>9.7000000000000005E-4</v>
      </c>
      <c r="AN188" s="45">
        <v>9.7000000000000005E-4</v>
      </c>
      <c r="AO188" s="45">
        <v>9.7000000000000005E-4</v>
      </c>
      <c r="AP188" s="45">
        <v>1.7099999999999999E-3</v>
      </c>
      <c r="AQ188" s="45">
        <v>1.7099999999999999E-3</v>
      </c>
      <c r="AR188" s="45">
        <v>1.7099999999999999E-3</v>
      </c>
      <c r="AS188" s="45">
        <v>1.7099999999999999E-3</v>
      </c>
      <c r="AT188" s="45">
        <v>1.7099999999999999E-3</v>
      </c>
      <c r="AU188" s="45">
        <v>2.48E-3</v>
      </c>
      <c r="AV188" s="45">
        <v>2.48E-3</v>
      </c>
      <c r="AW188" s="45">
        <v>2.48E-3</v>
      </c>
      <c r="AX188" s="45">
        <v>2.48E-3</v>
      </c>
      <c r="AY188" s="45">
        <v>2.48E-3</v>
      </c>
      <c r="AZ188" s="45">
        <v>3.9199999999999999E-3</v>
      </c>
      <c r="BA188" s="45">
        <v>3.9199999999999999E-3</v>
      </c>
      <c r="BB188" s="45">
        <v>3.9199999999999999E-3</v>
      </c>
      <c r="BC188" s="45">
        <v>3.9199999999999999E-3</v>
      </c>
      <c r="BD188" s="45">
        <v>3.9199999999999999E-3</v>
      </c>
      <c r="BE188" s="45">
        <v>6.3299999999999997E-3</v>
      </c>
      <c r="BF188" s="45">
        <v>6.3299999999999997E-3</v>
      </c>
      <c r="BG188" s="45">
        <v>6.3299999999999997E-3</v>
      </c>
      <c r="BH188" s="45">
        <v>6.3299999999999997E-3</v>
      </c>
      <c r="BI188" s="45">
        <v>6.3299999999999997E-3</v>
      </c>
      <c r="BJ188" s="45">
        <v>8.1200000000000005E-3</v>
      </c>
      <c r="BK188" s="45">
        <v>8.1200000000000005E-3</v>
      </c>
      <c r="BL188" s="45">
        <v>8.1200000000000005E-3</v>
      </c>
      <c r="BM188" s="45">
        <v>8.1200000000000005E-3</v>
      </c>
      <c r="BN188" s="45">
        <v>8.1200000000000005E-3</v>
      </c>
      <c r="BO188" s="45">
        <v>1.363E-2</v>
      </c>
      <c r="BP188" s="45">
        <v>1.363E-2</v>
      </c>
      <c r="BQ188" s="45">
        <v>1.363E-2</v>
      </c>
      <c r="BR188" s="45">
        <v>1.363E-2</v>
      </c>
      <c r="BS188" s="45">
        <v>1.363E-2</v>
      </c>
      <c r="BT188" s="45">
        <v>2.0979999999999999E-2</v>
      </c>
      <c r="BU188" s="45">
        <v>2.0979999999999999E-2</v>
      </c>
      <c r="BV188" s="45">
        <v>2.0979999999999999E-2</v>
      </c>
      <c r="BW188" s="45">
        <v>2.0979999999999999E-2</v>
      </c>
      <c r="BX188" s="45">
        <v>2.0979999999999999E-2</v>
      </c>
      <c r="BY188" s="45">
        <v>4.0759999999999998E-2</v>
      </c>
      <c r="BZ188" s="45">
        <v>4.0759999999999998E-2</v>
      </c>
      <c r="CA188" s="45">
        <v>4.0759999999999998E-2</v>
      </c>
      <c r="CB188" s="45">
        <v>4.0759999999999998E-2</v>
      </c>
      <c r="CC188" s="45">
        <v>4.0759999999999998E-2</v>
      </c>
      <c r="CD188" s="45">
        <v>6.9150000000000003E-2</v>
      </c>
      <c r="CE188" s="45">
        <v>6.9150000000000003E-2</v>
      </c>
      <c r="CF188" s="45">
        <v>6.9150000000000003E-2</v>
      </c>
      <c r="CG188" s="45">
        <v>6.9150000000000003E-2</v>
      </c>
      <c r="CH188" s="45">
        <v>6.9150000000000003E-2</v>
      </c>
      <c r="CI188" s="45">
        <v>0.11477999999999999</v>
      </c>
      <c r="CJ188" s="45">
        <v>0.11477999999999999</v>
      </c>
      <c r="CK188" s="45">
        <v>0.11477999999999999</v>
      </c>
      <c r="CL188" s="45">
        <v>0.11477999999999999</v>
      </c>
      <c r="CM188" s="45">
        <v>0.11477999999999999</v>
      </c>
      <c r="CN188" s="45">
        <v>0.18642</v>
      </c>
      <c r="CO188" s="45">
        <v>0.18642</v>
      </c>
      <c r="CP188" s="45">
        <v>0.18642</v>
      </c>
      <c r="CQ188" s="45">
        <v>0.18642</v>
      </c>
      <c r="CR188" s="45">
        <v>0.18642</v>
      </c>
      <c r="CS188" s="45">
        <v>0.29625000000000001</v>
      </c>
      <c r="CT188" s="45">
        <v>0.29625000000000001</v>
      </c>
      <c r="CU188" s="45">
        <v>0.29625000000000001</v>
      </c>
      <c r="CV188" s="45">
        <v>0.29625000000000001</v>
      </c>
      <c r="CW188" s="45">
        <v>0.29625000000000001</v>
      </c>
      <c r="CX188" s="45">
        <v>1</v>
      </c>
    </row>
    <row r="189" spans="1:102" ht="14.25" customHeight="1" x14ac:dyDescent="0.3">
      <c r="A189" s="45" t="s">
        <v>496</v>
      </c>
      <c r="B189" s="45">
        <v>3.0509999999999999E-2</v>
      </c>
      <c r="C189" s="45">
        <v>1.24E-3</v>
      </c>
      <c r="D189" s="45">
        <v>1.24E-3</v>
      </c>
      <c r="E189" s="45">
        <v>1.24E-3</v>
      </c>
      <c r="F189" s="45">
        <v>1.24E-3</v>
      </c>
      <c r="G189" s="45">
        <v>2.7999999999999998E-4</v>
      </c>
      <c r="H189" s="45">
        <v>2.7999999999999998E-4</v>
      </c>
      <c r="I189" s="45">
        <v>2.7999999999999998E-4</v>
      </c>
      <c r="J189" s="45">
        <v>2.7999999999999998E-4</v>
      </c>
      <c r="K189" s="45">
        <v>2.7999999999999998E-4</v>
      </c>
      <c r="L189" s="45">
        <v>2.9999999999999997E-4</v>
      </c>
      <c r="M189" s="45">
        <v>2.9999999999999997E-4</v>
      </c>
      <c r="N189" s="45">
        <v>2.9999999999999997E-4</v>
      </c>
      <c r="O189" s="45">
        <v>2.9999999999999997E-4</v>
      </c>
      <c r="P189" s="45">
        <v>2.9999999999999997E-4</v>
      </c>
      <c r="Q189" s="45">
        <v>4.2999999999999999E-4</v>
      </c>
      <c r="R189" s="45">
        <v>4.2999999999999999E-4</v>
      </c>
      <c r="S189" s="45">
        <v>4.2999999999999999E-4</v>
      </c>
      <c r="T189" s="45">
        <v>4.2999999999999999E-4</v>
      </c>
      <c r="U189" s="45">
        <v>4.2999999999999999E-4</v>
      </c>
      <c r="V189" s="45">
        <v>8.0000000000000004E-4</v>
      </c>
      <c r="W189" s="45">
        <v>8.0000000000000004E-4</v>
      </c>
      <c r="X189" s="45">
        <v>8.0000000000000004E-4</v>
      </c>
      <c r="Y189" s="45">
        <v>8.0000000000000004E-4</v>
      </c>
      <c r="Z189" s="45">
        <v>8.0000000000000004E-4</v>
      </c>
      <c r="AA189" s="45">
        <v>1.1199999999999999E-3</v>
      </c>
      <c r="AB189" s="45">
        <v>1.1199999999999999E-3</v>
      </c>
      <c r="AC189" s="45">
        <v>1.1199999999999999E-3</v>
      </c>
      <c r="AD189" s="45">
        <v>1.1199999999999999E-3</v>
      </c>
      <c r="AE189" s="45">
        <v>1.1199999999999999E-3</v>
      </c>
      <c r="AF189" s="45">
        <v>1.39E-3</v>
      </c>
      <c r="AG189" s="45">
        <v>1.39E-3</v>
      </c>
      <c r="AH189" s="45">
        <v>1.39E-3</v>
      </c>
      <c r="AI189" s="45">
        <v>1.39E-3</v>
      </c>
      <c r="AJ189" s="45">
        <v>1.39E-3</v>
      </c>
      <c r="AK189" s="45">
        <v>1.7700000000000001E-3</v>
      </c>
      <c r="AL189" s="45">
        <v>1.7700000000000001E-3</v>
      </c>
      <c r="AM189" s="45">
        <v>1.7700000000000001E-3</v>
      </c>
      <c r="AN189" s="45">
        <v>1.7700000000000001E-3</v>
      </c>
      <c r="AO189" s="45">
        <v>1.7700000000000001E-3</v>
      </c>
      <c r="AP189" s="45">
        <v>2.48E-3</v>
      </c>
      <c r="AQ189" s="45">
        <v>2.48E-3</v>
      </c>
      <c r="AR189" s="45">
        <v>2.48E-3</v>
      </c>
      <c r="AS189" s="45">
        <v>2.48E-3</v>
      </c>
      <c r="AT189" s="45">
        <v>2.48E-3</v>
      </c>
      <c r="AU189" s="45">
        <v>3.8500000000000001E-3</v>
      </c>
      <c r="AV189" s="45">
        <v>3.8500000000000001E-3</v>
      </c>
      <c r="AW189" s="45">
        <v>3.8500000000000001E-3</v>
      </c>
      <c r="AX189" s="45">
        <v>3.8500000000000001E-3</v>
      </c>
      <c r="AY189" s="45">
        <v>3.8500000000000001E-3</v>
      </c>
      <c r="AZ189" s="45">
        <v>6.3299999999999997E-3</v>
      </c>
      <c r="BA189" s="45">
        <v>6.3299999999999997E-3</v>
      </c>
      <c r="BB189" s="45">
        <v>6.3299999999999997E-3</v>
      </c>
      <c r="BC189" s="45">
        <v>6.3299999999999997E-3</v>
      </c>
      <c r="BD189" s="45">
        <v>6.3299999999999997E-3</v>
      </c>
      <c r="BE189" s="45">
        <v>1.187E-2</v>
      </c>
      <c r="BF189" s="45">
        <v>1.187E-2</v>
      </c>
      <c r="BG189" s="45">
        <v>1.187E-2</v>
      </c>
      <c r="BH189" s="45">
        <v>1.187E-2</v>
      </c>
      <c r="BI189" s="45">
        <v>1.187E-2</v>
      </c>
      <c r="BJ189" s="45">
        <v>1.9910000000000001E-2</v>
      </c>
      <c r="BK189" s="45">
        <v>1.9910000000000001E-2</v>
      </c>
      <c r="BL189" s="45">
        <v>1.9910000000000001E-2</v>
      </c>
      <c r="BM189" s="45">
        <v>1.9910000000000001E-2</v>
      </c>
      <c r="BN189" s="45">
        <v>1.9910000000000001E-2</v>
      </c>
      <c r="BO189" s="45">
        <v>3.211E-2</v>
      </c>
      <c r="BP189" s="45">
        <v>3.211E-2</v>
      </c>
      <c r="BQ189" s="45">
        <v>3.211E-2</v>
      </c>
      <c r="BR189" s="45">
        <v>3.211E-2</v>
      </c>
      <c r="BS189" s="45">
        <v>3.211E-2</v>
      </c>
      <c r="BT189" s="45">
        <v>5.407E-2</v>
      </c>
      <c r="BU189" s="45">
        <v>5.407E-2</v>
      </c>
      <c r="BV189" s="45">
        <v>5.407E-2</v>
      </c>
      <c r="BW189" s="45">
        <v>5.407E-2</v>
      </c>
      <c r="BX189" s="45">
        <v>5.407E-2</v>
      </c>
      <c r="BY189" s="45">
        <v>8.3220000000000002E-2</v>
      </c>
      <c r="BZ189" s="45">
        <v>8.3220000000000002E-2</v>
      </c>
      <c r="CA189" s="45">
        <v>8.3220000000000002E-2</v>
      </c>
      <c r="CB189" s="45">
        <v>8.3220000000000002E-2</v>
      </c>
      <c r="CC189" s="45">
        <v>8.3220000000000002E-2</v>
      </c>
      <c r="CD189" s="45">
        <v>0.10965999999999999</v>
      </c>
      <c r="CE189" s="45">
        <v>0.10965999999999999</v>
      </c>
      <c r="CF189" s="45">
        <v>0.10965999999999999</v>
      </c>
      <c r="CG189" s="45">
        <v>0.10965999999999999</v>
      </c>
      <c r="CH189" s="45">
        <v>0.10965999999999999</v>
      </c>
      <c r="CI189" s="45">
        <v>0.14974000000000001</v>
      </c>
      <c r="CJ189" s="45">
        <v>0.14974000000000001</v>
      </c>
      <c r="CK189" s="45">
        <v>0.14974000000000001</v>
      </c>
      <c r="CL189" s="45">
        <v>0.14974000000000001</v>
      </c>
      <c r="CM189" s="45">
        <v>0.14974000000000001</v>
      </c>
      <c r="CN189" s="45">
        <v>0.21187</v>
      </c>
      <c r="CO189" s="45">
        <v>0.21187</v>
      </c>
      <c r="CP189" s="45">
        <v>0.21187</v>
      </c>
      <c r="CQ189" s="45">
        <v>0.21187</v>
      </c>
      <c r="CR189" s="45">
        <v>0.21187</v>
      </c>
      <c r="CS189" s="45">
        <v>0.31065999999999999</v>
      </c>
      <c r="CT189" s="45">
        <v>0.31065999999999999</v>
      </c>
      <c r="CU189" s="45">
        <v>0.31065999999999999</v>
      </c>
      <c r="CV189" s="45">
        <v>0.31065999999999999</v>
      </c>
      <c r="CW189" s="45">
        <v>0.31065999999999999</v>
      </c>
      <c r="CX189" s="45">
        <v>1</v>
      </c>
    </row>
    <row r="190" spans="1:102" ht="14.25" customHeight="1" x14ac:dyDescent="0.3">
      <c r="A190" s="45" t="s">
        <v>498</v>
      </c>
      <c r="B190" s="45">
        <v>1.451E-2</v>
      </c>
      <c r="C190" s="45">
        <v>6.4999999999999997E-4</v>
      </c>
      <c r="D190" s="45">
        <v>6.4999999999999997E-4</v>
      </c>
      <c r="E190" s="45">
        <v>6.4999999999999997E-4</v>
      </c>
      <c r="F190" s="45">
        <v>6.4999999999999997E-4</v>
      </c>
      <c r="G190" s="45">
        <v>4.4000000000000002E-4</v>
      </c>
      <c r="H190" s="45">
        <v>4.4000000000000002E-4</v>
      </c>
      <c r="I190" s="45">
        <v>4.4000000000000002E-4</v>
      </c>
      <c r="J190" s="45">
        <v>4.4000000000000002E-4</v>
      </c>
      <c r="K190" s="45">
        <v>4.4000000000000002E-4</v>
      </c>
      <c r="L190" s="45">
        <v>4.0999999999999999E-4</v>
      </c>
      <c r="M190" s="45">
        <v>4.0999999999999999E-4</v>
      </c>
      <c r="N190" s="45">
        <v>4.0999999999999999E-4</v>
      </c>
      <c r="O190" s="45">
        <v>4.0999999999999999E-4</v>
      </c>
      <c r="P190" s="45">
        <v>4.0999999999999999E-4</v>
      </c>
      <c r="Q190" s="45">
        <v>8.0999999999999996E-4</v>
      </c>
      <c r="R190" s="45">
        <v>8.0999999999999996E-4</v>
      </c>
      <c r="S190" s="45">
        <v>8.0999999999999996E-4</v>
      </c>
      <c r="T190" s="45">
        <v>8.0999999999999996E-4</v>
      </c>
      <c r="U190" s="45">
        <v>8.0999999999999996E-4</v>
      </c>
      <c r="V190" s="45">
        <v>1.01E-3</v>
      </c>
      <c r="W190" s="45">
        <v>1.01E-3</v>
      </c>
      <c r="X190" s="45">
        <v>1.01E-3</v>
      </c>
      <c r="Y190" s="45">
        <v>1.01E-3</v>
      </c>
      <c r="Z190" s="45">
        <v>1.01E-3</v>
      </c>
      <c r="AA190" s="45">
        <v>1.17E-3</v>
      </c>
      <c r="AB190" s="45">
        <v>1.17E-3</v>
      </c>
      <c r="AC190" s="45">
        <v>1.17E-3</v>
      </c>
      <c r="AD190" s="45">
        <v>1.17E-3</v>
      </c>
      <c r="AE190" s="45">
        <v>1.17E-3</v>
      </c>
      <c r="AF190" s="45">
        <v>1.5499999999999999E-3</v>
      </c>
      <c r="AG190" s="45">
        <v>1.5499999999999999E-3</v>
      </c>
      <c r="AH190" s="45">
        <v>1.5499999999999999E-3</v>
      </c>
      <c r="AI190" s="45">
        <v>1.5499999999999999E-3</v>
      </c>
      <c r="AJ190" s="45">
        <v>1.5499999999999999E-3</v>
      </c>
      <c r="AK190" s="45">
        <v>2.2899999999999999E-3</v>
      </c>
      <c r="AL190" s="45">
        <v>2.2899999999999999E-3</v>
      </c>
      <c r="AM190" s="45">
        <v>2.2899999999999999E-3</v>
      </c>
      <c r="AN190" s="45">
        <v>2.2899999999999999E-3</v>
      </c>
      <c r="AO190" s="45">
        <v>2.2899999999999999E-3</v>
      </c>
      <c r="AP190" s="45">
        <v>3.49E-3</v>
      </c>
      <c r="AQ190" s="45">
        <v>3.49E-3</v>
      </c>
      <c r="AR190" s="45">
        <v>3.49E-3</v>
      </c>
      <c r="AS190" s="45">
        <v>3.49E-3</v>
      </c>
      <c r="AT190" s="45">
        <v>3.49E-3</v>
      </c>
      <c r="AU190" s="45">
        <v>5.2700000000000004E-3</v>
      </c>
      <c r="AV190" s="45">
        <v>5.2700000000000004E-3</v>
      </c>
      <c r="AW190" s="45">
        <v>5.2700000000000004E-3</v>
      </c>
      <c r="AX190" s="45">
        <v>5.2700000000000004E-3</v>
      </c>
      <c r="AY190" s="45">
        <v>5.2700000000000004E-3</v>
      </c>
      <c r="AZ190" s="45">
        <v>7.8399999999999997E-3</v>
      </c>
      <c r="BA190" s="45">
        <v>7.8399999999999997E-3</v>
      </c>
      <c r="BB190" s="45">
        <v>7.8399999999999997E-3</v>
      </c>
      <c r="BC190" s="45">
        <v>7.8399999999999997E-3</v>
      </c>
      <c r="BD190" s="45">
        <v>7.8399999999999997E-3</v>
      </c>
      <c r="BE190" s="45">
        <v>1.1299999999999999E-2</v>
      </c>
      <c r="BF190" s="45">
        <v>1.1299999999999999E-2</v>
      </c>
      <c r="BG190" s="45">
        <v>1.1299999999999999E-2</v>
      </c>
      <c r="BH190" s="45">
        <v>1.1299999999999999E-2</v>
      </c>
      <c r="BI190" s="45">
        <v>1.1299999999999999E-2</v>
      </c>
      <c r="BJ190" s="45">
        <v>1.7139999999999999E-2</v>
      </c>
      <c r="BK190" s="45">
        <v>1.7139999999999999E-2</v>
      </c>
      <c r="BL190" s="45">
        <v>1.7139999999999999E-2</v>
      </c>
      <c r="BM190" s="45">
        <v>1.7139999999999999E-2</v>
      </c>
      <c r="BN190" s="45">
        <v>1.7139999999999999E-2</v>
      </c>
      <c r="BO190" s="45">
        <v>2.5780000000000001E-2</v>
      </c>
      <c r="BP190" s="45">
        <v>2.5780000000000001E-2</v>
      </c>
      <c r="BQ190" s="45">
        <v>2.5780000000000001E-2</v>
      </c>
      <c r="BR190" s="45">
        <v>2.5780000000000001E-2</v>
      </c>
      <c r="BS190" s="45">
        <v>2.5780000000000001E-2</v>
      </c>
      <c r="BT190" s="45">
        <v>4.1270000000000001E-2</v>
      </c>
      <c r="BU190" s="45">
        <v>4.1270000000000001E-2</v>
      </c>
      <c r="BV190" s="45">
        <v>4.1270000000000001E-2</v>
      </c>
      <c r="BW190" s="45">
        <v>4.1270000000000001E-2</v>
      </c>
      <c r="BX190" s="45">
        <v>4.1270000000000001E-2</v>
      </c>
      <c r="BY190" s="45">
        <v>6.6489999999999994E-2</v>
      </c>
      <c r="BZ190" s="45">
        <v>6.6489999999999994E-2</v>
      </c>
      <c r="CA190" s="45">
        <v>6.6489999999999994E-2</v>
      </c>
      <c r="CB190" s="45">
        <v>6.6489999999999994E-2</v>
      </c>
      <c r="CC190" s="45">
        <v>6.6489999999999994E-2</v>
      </c>
      <c r="CD190" s="45">
        <v>0.11074000000000001</v>
      </c>
      <c r="CE190" s="45">
        <v>0.11074000000000001</v>
      </c>
      <c r="CF190" s="45">
        <v>0.11074000000000001</v>
      </c>
      <c r="CG190" s="45">
        <v>0.11074000000000001</v>
      </c>
      <c r="CH190" s="45">
        <v>0.11074000000000001</v>
      </c>
      <c r="CI190" s="45">
        <v>0.1764</v>
      </c>
      <c r="CJ190" s="45">
        <v>0.1764</v>
      </c>
      <c r="CK190" s="45">
        <v>0.1764</v>
      </c>
      <c r="CL190" s="45">
        <v>0.1764</v>
      </c>
      <c r="CM190" s="45">
        <v>0.1764</v>
      </c>
      <c r="CN190" s="45">
        <v>0.26871</v>
      </c>
      <c r="CO190" s="45">
        <v>0.26871</v>
      </c>
      <c r="CP190" s="45">
        <v>0.26871</v>
      </c>
      <c r="CQ190" s="45">
        <v>0.26871</v>
      </c>
      <c r="CR190" s="45">
        <v>0.26871</v>
      </c>
      <c r="CS190" s="45">
        <v>0.39144000000000001</v>
      </c>
      <c r="CT190" s="45">
        <v>0.39144000000000001</v>
      </c>
      <c r="CU190" s="45">
        <v>0.39144000000000001</v>
      </c>
      <c r="CV190" s="45">
        <v>0.39144000000000001</v>
      </c>
      <c r="CW190" s="45">
        <v>0.39144000000000001</v>
      </c>
      <c r="CX190" s="45">
        <v>1</v>
      </c>
    </row>
    <row r="191" spans="1:102" ht="14.25" customHeight="1" x14ac:dyDescent="0.3">
      <c r="A191" s="45" t="s">
        <v>500</v>
      </c>
      <c r="B191" s="45">
        <v>1.3259999999999999E-2</v>
      </c>
      <c r="C191" s="45">
        <v>5.1999999999999995E-4</v>
      </c>
      <c r="D191" s="45">
        <v>5.1999999999999995E-4</v>
      </c>
      <c r="E191" s="45">
        <v>5.1999999999999995E-4</v>
      </c>
      <c r="F191" s="45">
        <v>5.1999999999999995E-4</v>
      </c>
      <c r="G191" s="45">
        <v>2.4000000000000001E-4</v>
      </c>
      <c r="H191" s="45">
        <v>2.4000000000000001E-4</v>
      </c>
      <c r="I191" s="45">
        <v>2.4000000000000001E-4</v>
      </c>
      <c r="J191" s="45">
        <v>2.4000000000000001E-4</v>
      </c>
      <c r="K191" s="45">
        <v>2.4000000000000001E-4</v>
      </c>
      <c r="L191" s="45">
        <v>3.1E-4</v>
      </c>
      <c r="M191" s="45">
        <v>3.1E-4</v>
      </c>
      <c r="N191" s="45">
        <v>3.1E-4</v>
      </c>
      <c r="O191" s="45">
        <v>3.1E-4</v>
      </c>
      <c r="P191" s="45">
        <v>3.1E-4</v>
      </c>
      <c r="Q191" s="45">
        <v>5.5999999999999995E-4</v>
      </c>
      <c r="R191" s="45">
        <v>5.5999999999999995E-4</v>
      </c>
      <c r="S191" s="45">
        <v>5.5999999999999995E-4</v>
      </c>
      <c r="T191" s="45">
        <v>5.5999999999999995E-4</v>
      </c>
      <c r="U191" s="45">
        <v>5.5999999999999995E-4</v>
      </c>
      <c r="V191" s="45">
        <v>6.7000000000000002E-4</v>
      </c>
      <c r="W191" s="45">
        <v>6.7000000000000002E-4</v>
      </c>
      <c r="X191" s="45">
        <v>6.7000000000000002E-4</v>
      </c>
      <c r="Y191" s="45">
        <v>6.7000000000000002E-4</v>
      </c>
      <c r="Z191" s="45">
        <v>6.7000000000000002E-4</v>
      </c>
      <c r="AA191" s="45">
        <v>8.1999999999999998E-4</v>
      </c>
      <c r="AB191" s="45">
        <v>8.1999999999999998E-4</v>
      </c>
      <c r="AC191" s="45">
        <v>8.1999999999999998E-4</v>
      </c>
      <c r="AD191" s="45">
        <v>8.1999999999999998E-4</v>
      </c>
      <c r="AE191" s="45">
        <v>8.1999999999999998E-4</v>
      </c>
      <c r="AF191" s="45">
        <v>1.0399999999999999E-3</v>
      </c>
      <c r="AG191" s="45">
        <v>1.0399999999999999E-3</v>
      </c>
      <c r="AH191" s="45">
        <v>1.0399999999999999E-3</v>
      </c>
      <c r="AI191" s="45">
        <v>1.0399999999999999E-3</v>
      </c>
      <c r="AJ191" s="45">
        <v>1.0399999999999999E-3</v>
      </c>
      <c r="AK191" s="45">
        <v>1.34E-3</v>
      </c>
      <c r="AL191" s="45">
        <v>1.34E-3</v>
      </c>
      <c r="AM191" s="45">
        <v>1.34E-3</v>
      </c>
      <c r="AN191" s="45">
        <v>1.34E-3</v>
      </c>
      <c r="AO191" s="45">
        <v>1.34E-3</v>
      </c>
      <c r="AP191" s="45">
        <v>1.7899999999999999E-3</v>
      </c>
      <c r="AQ191" s="45">
        <v>1.7899999999999999E-3</v>
      </c>
      <c r="AR191" s="45">
        <v>1.7899999999999999E-3</v>
      </c>
      <c r="AS191" s="45">
        <v>1.7899999999999999E-3</v>
      </c>
      <c r="AT191" s="45">
        <v>1.7899999999999999E-3</v>
      </c>
      <c r="AU191" s="45">
        <v>2.9199999999999999E-3</v>
      </c>
      <c r="AV191" s="45">
        <v>2.9199999999999999E-3</v>
      </c>
      <c r="AW191" s="45">
        <v>2.9199999999999999E-3</v>
      </c>
      <c r="AX191" s="45">
        <v>2.9199999999999999E-3</v>
      </c>
      <c r="AY191" s="45">
        <v>2.9199999999999999E-3</v>
      </c>
      <c r="AZ191" s="45">
        <v>4.28E-3</v>
      </c>
      <c r="BA191" s="45">
        <v>4.28E-3</v>
      </c>
      <c r="BB191" s="45">
        <v>4.28E-3</v>
      </c>
      <c r="BC191" s="45">
        <v>4.28E-3</v>
      </c>
      <c r="BD191" s="45">
        <v>4.28E-3</v>
      </c>
      <c r="BE191" s="45">
        <v>5.9199999999999999E-3</v>
      </c>
      <c r="BF191" s="45">
        <v>5.9199999999999999E-3</v>
      </c>
      <c r="BG191" s="45">
        <v>5.9199999999999999E-3</v>
      </c>
      <c r="BH191" s="45">
        <v>5.9199999999999999E-3</v>
      </c>
      <c r="BI191" s="45">
        <v>5.9199999999999999E-3</v>
      </c>
      <c r="BJ191" s="45">
        <v>8.5699999999999995E-3</v>
      </c>
      <c r="BK191" s="45">
        <v>8.5699999999999995E-3</v>
      </c>
      <c r="BL191" s="45">
        <v>8.5699999999999995E-3</v>
      </c>
      <c r="BM191" s="45">
        <v>8.5699999999999995E-3</v>
      </c>
      <c r="BN191" s="45">
        <v>8.5699999999999995E-3</v>
      </c>
      <c r="BO191" s="45">
        <v>1.3639999999999999E-2</v>
      </c>
      <c r="BP191" s="45">
        <v>1.3639999999999999E-2</v>
      </c>
      <c r="BQ191" s="45">
        <v>1.3639999999999999E-2</v>
      </c>
      <c r="BR191" s="45">
        <v>1.3639999999999999E-2</v>
      </c>
      <c r="BS191" s="45">
        <v>1.3639999999999999E-2</v>
      </c>
      <c r="BT191" s="45">
        <v>2.232E-2</v>
      </c>
      <c r="BU191" s="45">
        <v>2.232E-2</v>
      </c>
      <c r="BV191" s="45">
        <v>2.232E-2</v>
      </c>
      <c r="BW191" s="45">
        <v>2.232E-2</v>
      </c>
      <c r="BX191" s="45">
        <v>2.232E-2</v>
      </c>
      <c r="BY191" s="45">
        <v>3.5540000000000002E-2</v>
      </c>
      <c r="BZ191" s="45">
        <v>3.5540000000000002E-2</v>
      </c>
      <c r="CA191" s="45">
        <v>3.5540000000000002E-2</v>
      </c>
      <c r="CB191" s="45">
        <v>3.5540000000000002E-2</v>
      </c>
      <c r="CC191" s="45">
        <v>3.5540000000000002E-2</v>
      </c>
      <c r="CD191" s="45">
        <v>6.6820000000000004E-2</v>
      </c>
      <c r="CE191" s="45">
        <v>6.6820000000000004E-2</v>
      </c>
      <c r="CF191" s="45">
        <v>6.6820000000000004E-2</v>
      </c>
      <c r="CG191" s="45">
        <v>6.6820000000000004E-2</v>
      </c>
      <c r="CH191" s="45">
        <v>6.6820000000000004E-2</v>
      </c>
      <c r="CI191" s="45">
        <v>0.11899999999999999</v>
      </c>
      <c r="CJ191" s="45">
        <v>0.11899999999999999</v>
      </c>
      <c r="CK191" s="45">
        <v>0.11899999999999999</v>
      </c>
      <c r="CL191" s="45">
        <v>0.11899999999999999</v>
      </c>
      <c r="CM191" s="45">
        <v>0.11899999999999999</v>
      </c>
      <c r="CN191" s="45">
        <v>0.20072000000000001</v>
      </c>
      <c r="CO191" s="45">
        <v>0.20072000000000001</v>
      </c>
      <c r="CP191" s="45">
        <v>0.20072000000000001</v>
      </c>
      <c r="CQ191" s="45">
        <v>0.20072000000000001</v>
      </c>
      <c r="CR191" s="45">
        <v>0.20072000000000001</v>
      </c>
      <c r="CS191" s="45">
        <v>0.32068999999999998</v>
      </c>
      <c r="CT191" s="45">
        <v>0.32068999999999998</v>
      </c>
      <c r="CU191" s="45">
        <v>0.32068999999999998</v>
      </c>
      <c r="CV191" s="45">
        <v>0.32068999999999998</v>
      </c>
      <c r="CW191" s="45">
        <v>0.32068999999999998</v>
      </c>
      <c r="CX191" s="45">
        <v>1</v>
      </c>
    </row>
    <row r="192" spans="1:102" ht="14.25" customHeight="1" x14ac:dyDescent="0.3">
      <c r="A192" s="45" t="s">
        <v>502</v>
      </c>
      <c r="B192" s="45">
        <v>2.0070000000000001E-2</v>
      </c>
      <c r="C192" s="45">
        <v>7.2999999999999996E-4</v>
      </c>
      <c r="D192" s="45">
        <v>7.2999999999999996E-4</v>
      </c>
      <c r="E192" s="45">
        <v>7.2999999999999996E-4</v>
      </c>
      <c r="F192" s="45">
        <v>7.2999999999999996E-4</v>
      </c>
      <c r="G192" s="45">
        <v>3.8999999999999999E-4</v>
      </c>
      <c r="H192" s="45">
        <v>3.8999999999999999E-4</v>
      </c>
      <c r="I192" s="45">
        <v>3.8999999999999999E-4</v>
      </c>
      <c r="J192" s="45">
        <v>3.8999999999999999E-4</v>
      </c>
      <c r="K192" s="45">
        <v>3.8999999999999999E-4</v>
      </c>
      <c r="L192" s="45">
        <v>3.2000000000000003E-4</v>
      </c>
      <c r="M192" s="45">
        <v>3.2000000000000003E-4</v>
      </c>
      <c r="N192" s="45">
        <v>3.2000000000000003E-4</v>
      </c>
      <c r="O192" s="45">
        <v>3.2000000000000003E-4</v>
      </c>
      <c r="P192" s="45">
        <v>3.2000000000000003E-4</v>
      </c>
      <c r="Q192" s="45">
        <v>5.5000000000000003E-4</v>
      </c>
      <c r="R192" s="45">
        <v>5.5000000000000003E-4</v>
      </c>
      <c r="S192" s="45">
        <v>5.5000000000000003E-4</v>
      </c>
      <c r="T192" s="45">
        <v>5.5000000000000003E-4</v>
      </c>
      <c r="U192" s="45">
        <v>5.5000000000000003E-4</v>
      </c>
      <c r="V192" s="45">
        <v>6.6E-4</v>
      </c>
      <c r="W192" s="45">
        <v>6.6E-4</v>
      </c>
      <c r="X192" s="45">
        <v>6.6E-4</v>
      </c>
      <c r="Y192" s="45">
        <v>6.6E-4</v>
      </c>
      <c r="Z192" s="45">
        <v>6.6E-4</v>
      </c>
      <c r="AA192" s="45">
        <v>7.6999999999999996E-4</v>
      </c>
      <c r="AB192" s="45">
        <v>7.6999999999999996E-4</v>
      </c>
      <c r="AC192" s="45">
        <v>7.6999999999999996E-4</v>
      </c>
      <c r="AD192" s="45">
        <v>7.6999999999999996E-4</v>
      </c>
      <c r="AE192" s="45">
        <v>7.6999999999999996E-4</v>
      </c>
      <c r="AF192" s="45">
        <v>1.0200000000000001E-3</v>
      </c>
      <c r="AG192" s="45">
        <v>1.0200000000000001E-3</v>
      </c>
      <c r="AH192" s="45">
        <v>1.0200000000000001E-3</v>
      </c>
      <c r="AI192" s="45">
        <v>1.0200000000000001E-3</v>
      </c>
      <c r="AJ192" s="45">
        <v>1.0200000000000001E-3</v>
      </c>
      <c r="AK192" s="45">
        <v>1.4599999999999999E-3</v>
      </c>
      <c r="AL192" s="45">
        <v>1.4599999999999999E-3</v>
      </c>
      <c r="AM192" s="45">
        <v>1.4599999999999999E-3</v>
      </c>
      <c r="AN192" s="45">
        <v>1.4599999999999999E-3</v>
      </c>
      <c r="AO192" s="45">
        <v>1.4599999999999999E-3</v>
      </c>
      <c r="AP192" s="45">
        <v>2.1800000000000001E-3</v>
      </c>
      <c r="AQ192" s="45">
        <v>2.1800000000000001E-3</v>
      </c>
      <c r="AR192" s="45">
        <v>2.1800000000000001E-3</v>
      </c>
      <c r="AS192" s="45">
        <v>2.1800000000000001E-3</v>
      </c>
      <c r="AT192" s="45">
        <v>2.1800000000000001E-3</v>
      </c>
      <c r="AU192" s="45">
        <v>3.32E-3</v>
      </c>
      <c r="AV192" s="45">
        <v>3.32E-3</v>
      </c>
      <c r="AW192" s="45">
        <v>3.32E-3</v>
      </c>
      <c r="AX192" s="45">
        <v>3.32E-3</v>
      </c>
      <c r="AY192" s="45">
        <v>3.32E-3</v>
      </c>
      <c r="AZ192" s="45">
        <v>5.0499999999999998E-3</v>
      </c>
      <c r="BA192" s="45">
        <v>5.0499999999999998E-3</v>
      </c>
      <c r="BB192" s="45">
        <v>5.0499999999999998E-3</v>
      </c>
      <c r="BC192" s="45">
        <v>5.0499999999999998E-3</v>
      </c>
      <c r="BD192" s="45">
        <v>5.0499999999999998E-3</v>
      </c>
      <c r="BE192" s="45">
        <v>7.6600000000000001E-3</v>
      </c>
      <c r="BF192" s="45">
        <v>7.6600000000000001E-3</v>
      </c>
      <c r="BG192" s="45">
        <v>7.6600000000000001E-3</v>
      </c>
      <c r="BH192" s="45">
        <v>7.6600000000000001E-3</v>
      </c>
      <c r="BI192" s="45">
        <v>7.6600000000000001E-3</v>
      </c>
      <c r="BJ192" s="45">
        <v>1.221E-2</v>
      </c>
      <c r="BK192" s="45">
        <v>1.221E-2</v>
      </c>
      <c r="BL192" s="45">
        <v>1.221E-2</v>
      </c>
      <c r="BM192" s="45">
        <v>1.221E-2</v>
      </c>
      <c r="BN192" s="45">
        <v>1.221E-2</v>
      </c>
      <c r="BO192" s="45">
        <v>2.0199999999999999E-2</v>
      </c>
      <c r="BP192" s="45">
        <v>2.0199999999999999E-2</v>
      </c>
      <c r="BQ192" s="45">
        <v>2.0199999999999999E-2</v>
      </c>
      <c r="BR192" s="45">
        <v>2.0199999999999999E-2</v>
      </c>
      <c r="BS192" s="45">
        <v>2.0199999999999999E-2</v>
      </c>
      <c r="BT192" s="45">
        <v>3.5159999999999997E-2</v>
      </c>
      <c r="BU192" s="45">
        <v>3.5159999999999997E-2</v>
      </c>
      <c r="BV192" s="45">
        <v>3.5159999999999997E-2</v>
      </c>
      <c r="BW192" s="45">
        <v>3.5159999999999997E-2</v>
      </c>
      <c r="BX192" s="45">
        <v>3.5159999999999997E-2</v>
      </c>
      <c r="BY192" s="45">
        <v>6.1499999999999999E-2</v>
      </c>
      <c r="BZ192" s="45">
        <v>6.1499999999999999E-2</v>
      </c>
      <c r="CA192" s="45">
        <v>6.1499999999999999E-2</v>
      </c>
      <c r="CB192" s="45">
        <v>6.1499999999999999E-2</v>
      </c>
      <c r="CC192" s="45">
        <v>6.1499999999999999E-2</v>
      </c>
      <c r="CD192" s="45">
        <v>0.10686</v>
      </c>
      <c r="CE192" s="45">
        <v>0.10686</v>
      </c>
      <c r="CF192" s="45">
        <v>0.10686</v>
      </c>
      <c r="CG192" s="45">
        <v>0.10686</v>
      </c>
      <c r="CH192" s="45">
        <v>0.10686</v>
      </c>
      <c r="CI192" s="45">
        <v>0.17541000000000001</v>
      </c>
      <c r="CJ192" s="45">
        <v>0.17541000000000001</v>
      </c>
      <c r="CK192" s="45">
        <v>0.17541000000000001</v>
      </c>
      <c r="CL192" s="45">
        <v>0.17541000000000001</v>
      </c>
      <c r="CM192" s="45">
        <v>0.17541000000000001</v>
      </c>
      <c r="CN192" s="45">
        <v>0.27201999999999998</v>
      </c>
      <c r="CO192" s="45">
        <v>0.27201999999999998</v>
      </c>
      <c r="CP192" s="45">
        <v>0.27201999999999998</v>
      </c>
      <c r="CQ192" s="45">
        <v>0.27201999999999998</v>
      </c>
      <c r="CR192" s="45">
        <v>0.27201999999999998</v>
      </c>
      <c r="CS192" s="45">
        <v>0.39856000000000003</v>
      </c>
      <c r="CT192" s="45">
        <v>0.39856000000000003</v>
      </c>
      <c r="CU192" s="45">
        <v>0.39856000000000003</v>
      </c>
      <c r="CV192" s="45">
        <v>0.39856000000000003</v>
      </c>
      <c r="CW192" s="45">
        <v>0.39856000000000003</v>
      </c>
      <c r="CX192" s="45">
        <v>1</v>
      </c>
    </row>
    <row r="193" spans="1:102" ht="14.25" customHeight="1" x14ac:dyDescent="0.3">
      <c r="A193" s="45" t="s">
        <v>504</v>
      </c>
      <c r="B193" s="45">
        <v>4.8800000000000003E-2</v>
      </c>
      <c r="C193" s="45">
        <v>4.5799999999999999E-3</v>
      </c>
      <c r="D193" s="45">
        <v>4.5799999999999999E-3</v>
      </c>
      <c r="E193" s="45">
        <v>4.5799999999999999E-3</v>
      </c>
      <c r="F193" s="45">
        <v>4.5799999999999999E-3</v>
      </c>
      <c r="G193" s="45">
        <v>1.1800000000000001E-3</v>
      </c>
      <c r="H193" s="45">
        <v>1.1800000000000001E-3</v>
      </c>
      <c r="I193" s="45">
        <v>1.1800000000000001E-3</v>
      </c>
      <c r="J193" s="45">
        <v>1.1800000000000001E-3</v>
      </c>
      <c r="K193" s="45">
        <v>1.1800000000000001E-3</v>
      </c>
      <c r="L193" s="45">
        <v>7.7999999999999999E-4</v>
      </c>
      <c r="M193" s="45">
        <v>7.7999999999999999E-4</v>
      </c>
      <c r="N193" s="45">
        <v>7.7999999999999999E-4</v>
      </c>
      <c r="O193" s="45">
        <v>7.7999999999999999E-4</v>
      </c>
      <c r="P193" s="45">
        <v>7.7999999999999999E-4</v>
      </c>
      <c r="Q193" s="45">
        <v>1.1800000000000001E-3</v>
      </c>
      <c r="R193" s="45">
        <v>1.1800000000000001E-3</v>
      </c>
      <c r="S193" s="45">
        <v>1.1800000000000001E-3</v>
      </c>
      <c r="T193" s="45">
        <v>1.1800000000000001E-3</v>
      </c>
      <c r="U193" s="45">
        <v>1.1800000000000001E-3</v>
      </c>
      <c r="V193" s="45">
        <v>1.58E-3</v>
      </c>
      <c r="W193" s="45">
        <v>1.58E-3</v>
      </c>
      <c r="X193" s="45">
        <v>1.58E-3</v>
      </c>
      <c r="Y193" s="45">
        <v>1.58E-3</v>
      </c>
      <c r="Z193" s="45">
        <v>1.58E-3</v>
      </c>
      <c r="AA193" s="45">
        <v>1.8400000000000001E-3</v>
      </c>
      <c r="AB193" s="45">
        <v>1.8400000000000001E-3</v>
      </c>
      <c r="AC193" s="45">
        <v>1.8400000000000001E-3</v>
      </c>
      <c r="AD193" s="45">
        <v>1.8400000000000001E-3</v>
      </c>
      <c r="AE193" s="45">
        <v>1.8400000000000001E-3</v>
      </c>
      <c r="AF193" s="45">
        <v>2.2499999999999998E-3</v>
      </c>
      <c r="AG193" s="45">
        <v>2.2499999999999998E-3</v>
      </c>
      <c r="AH193" s="45">
        <v>2.2499999999999998E-3</v>
      </c>
      <c r="AI193" s="45">
        <v>2.2499999999999998E-3</v>
      </c>
      <c r="AJ193" s="45">
        <v>2.2499999999999998E-3</v>
      </c>
      <c r="AK193" s="45">
        <v>2.9399999999999999E-3</v>
      </c>
      <c r="AL193" s="45">
        <v>2.9399999999999999E-3</v>
      </c>
      <c r="AM193" s="45">
        <v>2.9399999999999999E-3</v>
      </c>
      <c r="AN193" s="45">
        <v>2.9399999999999999E-3</v>
      </c>
      <c r="AO193" s="45">
        <v>2.9399999999999999E-3</v>
      </c>
      <c r="AP193" s="45">
        <v>3.9500000000000004E-3</v>
      </c>
      <c r="AQ193" s="45">
        <v>3.9500000000000004E-3</v>
      </c>
      <c r="AR193" s="45">
        <v>3.9500000000000004E-3</v>
      </c>
      <c r="AS193" s="45">
        <v>3.9500000000000004E-3</v>
      </c>
      <c r="AT193" s="45">
        <v>3.9500000000000004E-3</v>
      </c>
      <c r="AU193" s="45">
        <v>5.5599999999999998E-3</v>
      </c>
      <c r="AV193" s="45">
        <v>5.5599999999999998E-3</v>
      </c>
      <c r="AW193" s="45">
        <v>5.5599999999999998E-3</v>
      </c>
      <c r="AX193" s="45">
        <v>5.5599999999999998E-3</v>
      </c>
      <c r="AY193" s="45">
        <v>5.5599999999999998E-3</v>
      </c>
      <c r="AZ193" s="45">
        <v>8.1099999999999992E-3</v>
      </c>
      <c r="BA193" s="45">
        <v>8.1099999999999992E-3</v>
      </c>
      <c r="BB193" s="45">
        <v>8.1099999999999992E-3</v>
      </c>
      <c r="BC193" s="45">
        <v>8.1099999999999992E-3</v>
      </c>
      <c r="BD193" s="45">
        <v>8.1099999999999992E-3</v>
      </c>
      <c r="BE193" s="45">
        <v>1.222E-2</v>
      </c>
      <c r="BF193" s="45">
        <v>1.222E-2</v>
      </c>
      <c r="BG193" s="45">
        <v>1.222E-2</v>
      </c>
      <c r="BH193" s="45">
        <v>1.222E-2</v>
      </c>
      <c r="BI193" s="45">
        <v>1.222E-2</v>
      </c>
      <c r="BJ193" s="45">
        <v>1.8149999999999999E-2</v>
      </c>
      <c r="BK193" s="45">
        <v>1.8149999999999999E-2</v>
      </c>
      <c r="BL193" s="45">
        <v>1.8149999999999999E-2</v>
      </c>
      <c r="BM193" s="45">
        <v>1.8149999999999999E-2</v>
      </c>
      <c r="BN193" s="45">
        <v>1.8149999999999999E-2</v>
      </c>
      <c r="BO193" s="45">
        <v>2.9590000000000002E-2</v>
      </c>
      <c r="BP193" s="45">
        <v>2.9590000000000002E-2</v>
      </c>
      <c r="BQ193" s="45">
        <v>2.9590000000000002E-2</v>
      </c>
      <c r="BR193" s="45">
        <v>2.9590000000000002E-2</v>
      </c>
      <c r="BS193" s="45">
        <v>2.9590000000000002E-2</v>
      </c>
      <c r="BT193" s="45">
        <v>4.938E-2</v>
      </c>
      <c r="BU193" s="45">
        <v>4.938E-2</v>
      </c>
      <c r="BV193" s="45">
        <v>4.938E-2</v>
      </c>
      <c r="BW193" s="45">
        <v>4.938E-2</v>
      </c>
      <c r="BX193" s="45">
        <v>4.938E-2</v>
      </c>
      <c r="BY193" s="45">
        <v>8.1240000000000007E-2</v>
      </c>
      <c r="BZ193" s="45">
        <v>8.1240000000000007E-2</v>
      </c>
      <c r="CA193" s="45">
        <v>8.1240000000000007E-2</v>
      </c>
      <c r="CB193" s="45">
        <v>8.1240000000000007E-2</v>
      </c>
      <c r="CC193" s="45">
        <v>8.1240000000000007E-2</v>
      </c>
      <c r="CD193" s="45">
        <v>0.13009999999999999</v>
      </c>
      <c r="CE193" s="45">
        <v>0.13009999999999999</v>
      </c>
      <c r="CF193" s="45">
        <v>0.13009999999999999</v>
      </c>
      <c r="CG193" s="45">
        <v>0.13009999999999999</v>
      </c>
      <c r="CH193" s="45">
        <v>0.13009999999999999</v>
      </c>
      <c r="CI193" s="45">
        <v>0.19997999999999999</v>
      </c>
      <c r="CJ193" s="45">
        <v>0.19997999999999999</v>
      </c>
      <c r="CK193" s="45">
        <v>0.19997999999999999</v>
      </c>
      <c r="CL193" s="45">
        <v>0.19997999999999999</v>
      </c>
      <c r="CM193" s="45">
        <v>0.19997999999999999</v>
      </c>
      <c r="CN193" s="45">
        <v>0.29507</v>
      </c>
      <c r="CO193" s="45">
        <v>0.29507</v>
      </c>
      <c r="CP193" s="45">
        <v>0.29507</v>
      </c>
      <c r="CQ193" s="45">
        <v>0.29507</v>
      </c>
      <c r="CR193" s="45">
        <v>0.29507</v>
      </c>
      <c r="CS193" s="45">
        <v>0.41788999999999998</v>
      </c>
      <c r="CT193" s="45">
        <v>0.41788999999999998</v>
      </c>
      <c r="CU193" s="45">
        <v>0.41788999999999998</v>
      </c>
      <c r="CV193" s="45">
        <v>0.41788999999999998</v>
      </c>
      <c r="CW193" s="45">
        <v>0.41788999999999998</v>
      </c>
      <c r="CX193" s="45">
        <v>1</v>
      </c>
    </row>
    <row r="194" spans="1:102" ht="14.25" customHeight="1" x14ac:dyDescent="0.3">
      <c r="A194" s="45" t="s">
        <v>506</v>
      </c>
      <c r="B194" s="45">
        <v>8.0869999999999997E-2</v>
      </c>
      <c r="C194" s="45">
        <v>1.4160000000000001E-2</v>
      </c>
      <c r="D194" s="45">
        <v>1.4160000000000001E-2</v>
      </c>
      <c r="E194" s="45">
        <v>1.4160000000000001E-2</v>
      </c>
      <c r="F194" s="45">
        <v>1.4160000000000001E-2</v>
      </c>
      <c r="G194" s="45">
        <v>3.2000000000000002E-3</v>
      </c>
      <c r="H194" s="45">
        <v>3.2000000000000002E-3</v>
      </c>
      <c r="I194" s="45">
        <v>3.2000000000000002E-3</v>
      </c>
      <c r="J194" s="45">
        <v>3.2000000000000002E-3</v>
      </c>
      <c r="K194" s="45">
        <v>3.2000000000000002E-3</v>
      </c>
      <c r="L194" s="45">
        <v>2.66E-3</v>
      </c>
      <c r="M194" s="45">
        <v>2.66E-3</v>
      </c>
      <c r="N194" s="45">
        <v>2.66E-3</v>
      </c>
      <c r="O194" s="45">
        <v>2.66E-3</v>
      </c>
      <c r="P194" s="45">
        <v>2.66E-3</v>
      </c>
      <c r="Q194" s="45">
        <v>2.8800000000000002E-3</v>
      </c>
      <c r="R194" s="45">
        <v>2.8800000000000002E-3</v>
      </c>
      <c r="S194" s="45">
        <v>2.8800000000000002E-3</v>
      </c>
      <c r="T194" s="45">
        <v>2.8800000000000002E-3</v>
      </c>
      <c r="U194" s="45">
        <v>2.8800000000000002E-3</v>
      </c>
      <c r="V194" s="45">
        <v>5.9199999999999999E-3</v>
      </c>
      <c r="W194" s="45">
        <v>5.9199999999999999E-3</v>
      </c>
      <c r="X194" s="45">
        <v>5.9199999999999999E-3</v>
      </c>
      <c r="Y194" s="45">
        <v>5.9199999999999999E-3</v>
      </c>
      <c r="Z194" s="45">
        <v>5.9199999999999999E-3</v>
      </c>
      <c r="AA194" s="45">
        <v>1.013E-2</v>
      </c>
      <c r="AB194" s="45">
        <v>1.013E-2</v>
      </c>
      <c r="AC194" s="45">
        <v>1.013E-2</v>
      </c>
      <c r="AD194" s="45">
        <v>1.013E-2</v>
      </c>
      <c r="AE194" s="45">
        <v>1.013E-2</v>
      </c>
      <c r="AF194" s="45">
        <v>1.4200000000000001E-2</v>
      </c>
      <c r="AG194" s="45">
        <v>1.4200000000000001E-2</v>
      </c>
      <c r="AH194" s="45">
        <v>1.4200000000000001E-2</v>
      </c>
      <c r="AI194" s="45">
        <v>1.4200000000000001E-2</v>
      </c>
      <c r="AJ194" s="45">
        <v>1.4200000000000001E-2</v>
      </c>
      <c r="AK194" s="45">
        <v>1.8859999999999998E-2</v>
      </c>
      <c r="AL194" s="45">
        <v>1.8859999999999998E-2</v>
      </c>
      <c r="AM194" s="45">
        <v>1.8859999999999998E-2</v>
      </c>
      <c r="AN194" s="45">
        <v>1.8859999999999998E-2</v>
      </c>
      <c r="AO194" s="45">
        <v>1.8859999999999998E-2</v>
      </c>
      <c r="AP194" s="45">
        <v>1.9939999999999999E-2</v>
      </c>
      <c r="AQ194" s="45">
        <v>1.9939999999999999E-2</v>
      </c>
      <c r="AR194" s="45">
        <v>1.9939999999999999E-2</v>
      </c>
      <c r="AS194" s="45">
        <v>1.9939999999999999E-2</v>
      </c>
      <c r="AT194" s="45">
        <v>1.9939999999999999E-2</v>
      </c>
      <c r="AU194" s="45">
        <v>1.8169999999999999E-2</v>
      </c>
      <c r="AV194" s="45">
        <v>1.8169999999999999E-2</v>
      </c>
      <c r="AW194" s="45">
        <v>1.8169999999999999E-2</v>
      </c>
      <c r="AX194" s="45">
        <v>1.8169999999999999E-2</v>
      </c>
      <c r="AY194" s="45">
        <v>1.8169999999999999E-2</v>
      </c>
      <c r="AZ194" s="45">
        <v>1.805E-2</v>
      </c>
      <c r="BA194" s="45">
        <v>1.805E-2</v>
      </c>
      <c r="BB194" s="45">
        <v>1.805E-2</v>
      </c>
      <c r="BC194" s="45">
        <v>1.805E-2</v>
      </c>
      <c r="BD194" s="45">
        <v>1.805E-2</v>
      </c>
      <c r="BE194" s="45">
        <v>2.1239999999999998E-2</v>
      </c>
      <c r="BF194" s="45">
        <v>2.1239999999999998E-2</v>
      </c>
      <c r="BG194" s="45">
        <v>2.1239999999999998E-2</v>
      </c>
      <c r="BH194" s="45">
        <v>2.1239999999999998E-2</v>
      </c>
      <c r="BI194" s="45">
        <v>2.1239999999999998E-2</v>
      </c>
      <c r="BJ194" s="45">
        <v>2.664E-2</v>
      </c>
      <c r="BK194" s="45">
        <v>2.664E-2</v>
      </c>
      <c r="BL194" s="45">
        <v>2.664E-2</v>
      </c>
      <c r="BM194" s="45">
        <v>2.664E-2</v>
      </c>
      <c r="BN194" s="45">
        <v>2.664E-2</v>
      </c>
      <c r="BO194" s="45">
        <v>3.9550000000000002E-2</v>
      </c>
      <c r="BP194" s="45">
        <v>3.9550000000000002E-2</v>
      </c>
      <c r="BQ194" s="45">
        <v>3.9550000000000002E-2</v>
      </c>
      <c r="BR194" s="45">
        <v>3.9550000000000002E-2</v>
      </c>
      <c r="BS194" s="45">
        <v>3.9550000000000002E-2</v>
      </c>
      <c r="BT194" s="45">
        <v>6.0990000000000003E-2</v>
      </c>
      <c r="BU194" s="45">
        <v>6.0990000000000003E-2</v>
      </c>
      <c r="BV194" s="45">
        <v>6.0990000000000003E-2</v>
      </c>
      <c r="BW194" s="45">
        <v>6.0990000000000003E-2</v>
      </c>
      <c r="BX194" s="45">
        <v>6.0990000000000003E-2</v>
      </c>
      <c r="BY194" s="45">
        <v>9.3759999999999996E-2</v>
      </c>
      <c r="BZ194" s="45">
        <v>9.3759999999999996E-2</v>
      </c>
      <c r="CA194" s="45">
        <v>9.3759999999999996E-2</v>
      </c>
      <c r="CB194" s="45">
        <v>9.3759999999999996E-2</v>
      </c>
      <c r="CC194" s="45">
        <v>9.3759999999999996E-2</v>
      </c>
      <c r="CD194" s="45">
        <v>0.14249999999999999</v>
      </c>
      <c r="CE194" s="45">
        <v>0.14249999999999999</v>
      </c>
      <c r="CF194" s="45">
        <v>0.14249999999999999</v>
      </c>
      <c r="CG194" s="45">
        <v>0.14249999999999999</v>
      </c>
      <c r="CH194" s="45">
        <v>0.14249999999999999</v>
      </c>
      <c r="CI194" s="45">
        <v>0.21065</v>
      </c>
      <c r="CJ194" s="45">
        <v>0.21065</v>
      </c>
      <c r="CK194" s="45">
        <v>0.21065</v>
      </c>
      <c r="CL194" s="45">
        <v>0.21065</v>
      </c>
      <c r="CM194" s="45">
        <v>0.21065</v>
      </c>
      <c r="CN194" s="45">
        <v>0.30286000000000002</v>
      </c>
      <c r="CO194" s="45">
        <v>0.30286000000000002</v>
      </c>
      <c r="CP194" s="45">
        <v>0.30286000000000002</v>
      </c>
      <c r="CQ194" s="45">
        <v>0.30286000000000002</v>
      </c>
      <c r="CR194" s="45">
        <v>0.30286000000000002</v>
      </c>
      <c r="CS194" s="45">
        <v>0.42269000000000001</v>
      </c>
      <c r="CT194" s="45">
        <v>0.42269000000000001</v>
      </c>
      <c r="CU194" s="45">
        <v>0.42269000000000001</v>
      </c>
      <c r="CV194" s="45">
        <v>0.42269000000000001</v>
      </c>
      <c r="CW194" s="45">
        <v>0.42269000000000001</v>
      </c>
      <c r="CX194" s="45">
        <v>1</v>
      </c>
    </row>
    <row r="195" spans="1:102" ht="14.25" customHeight="1" x14ac:dyDescent="0.3">
      <c r="A195" s="45" t="s">
        <v>508</v>
      </c>
      <c r="B195" s="45">
        <v>5.6120000000000003E-2</v>
      </c>
      <c r="C195" s="45">
        <v>8.6199999999999992E-3</v>
      </c>
      <c r="D195" s="45">
        <v>8.6199999999999992E-3</v>
      </c>
      <c r="E195" s="45">
        <v>8.6199999999999992E-3</v>
      </c>
      <c r="F195" s="45">
        <v>8.6199999999999992E-3</v>
      </c>
      <c r="G195" s="45">
        <v>2.2599999999999999E-3</v>
      </c>
      <c r="H195" s="45">
        <v>2.2599999999999999E-3</v>
      </c>
      <c r="I195" s="45">
        <v>2.2599999999999999E-3</v>
      </c>
      <c r="J195" s="45">
        <v>2.2599999999999999E-3</v>
      </c>
      <c r="K195" s="45">
        <v>2.2599999999999999E-3</v>
      </c>
      <c r="L195" s="45">
        <v>2.66E-3</v>
      </c>
      <c r="M195" s="45">
        <v>2.66E-3</v>
      </c>
      <c r="N195" s="45">
        <v>2.66E-3</v>
      </c>
      <c r="O195" s="45">
        <v>2.66E-3</v>
      </c>
      <c r="P195" s="45">
        <v>2.66E-3</v>
      </c>
      <c r="Q195" s="45">
        <v>9.3000000000000005E-4</v>
      </c>
      <c r="R195" s="45">
        <v>9.3000000000000005E-4</v>
      </c>
      <c r="S195" s="45">
        <v>9.3000000000000005E-4</v>
      </c>
      <c r="T195" s="45">
        <v>9.3000000000000005E-4</v>
      </c>
      <c r="U195" s="45">
        <v>9.3000000000000005E-4</v>
      </c>
      <c r="V195" s="45">
        <v>3.32E-3</v>
      </c>
      <c r="W195" s="45">
        <v>3.32E-3</v>
      </c>
      <c r="X195" s="45">
        <v>3.32E-3</v>
      </c>
      <c r="Y195" s="45">
        <v>3.32E-3</v>
      </c>
      <c r="Z195" s="45">
        <v>3.32E-3</v>
      </c>
      <c r="AA195" s="45">
        <v>9.7400000000000004E-3</v>
      </c>
      <c r="AB195" s="45">
        <v>9.7400000000000004E-3</v>
      </c>
      <c r="AC195" s="45">
        <v>9.7400000000000004E-3</v>
      </c>
      <c r="AD195" s="45">
        <v>9.7400000000000004E-3</v>
      </c>
      <c r="AE195" s="45">
        <v>9.7400000000000004E-3</v>
      </c>
      <c r="AF195" s="45">
        <v>2.332E-2</v>
      </c>
      <c r="AG195" s="45">
        <v>2.332E-2</v>
      </c>
      <c r="AH195" s="45">
        <v>2.332E-2</v>
      </c>
      <c r="AI195" s="45">
        <v>2.332E-2</v>
      </c>
      <c r="AJ195" s="45">
        <v>2.332E-2</v>
      </c>
      <c r="AK195" s="45">
        <v>3.8039999999999997E-2</v>
      </c>
      <c r="AL195" s="45">
        <v>3.8039999999999997E-2</v>
      </c>
      <c r="AM195" s="45">
        <v>3.8039999999999997E-2</v>
      </c>
      <c r="AN195" s="45">
        <v>3.8039999999999997E-2</v>
      </c>
      <c r="AO195" s="45">
        <v>3.8039999999999997E-2</v>
      </c>
      <c r="AP195" s="45">
        <v>3.687E-2</v>
      </c>
      <c r="AQ195" s="45">
        <v>3.687E-2</v>
      </c>
      <c r="AR195" s="45">
        <v>3.687E-2</v>
      </c>
      <c r="AS195" s="45">
        <v>3.687E-2</v>
      </c>
      <c r="AT195" s="45">
        <v>3.687E-2</v>
      </c>
      <c r="AU195" s="45">
        <v>2.479E-2</v>
      </c>
      <c r="AV195" s="45">
        <v>2.479E-2</v>
      </c>
      <c r="AW195" s="45">
        <v>2.479E-2</v>
      </c>
      <c r="AX195" s="45">
        <v>2.479E-2</v>
      </c>
      <c r="AY195" s="45">
        <v>2.479E-2</v>
      </c>
      <c r="AZ195" s="45">
        <v>1.7160000000000002E-2</v>
      </c>
      <c r="BA195" s="45">
        <v>1.7160000000000002E-2</v>
      </c>
      <c r="BB195" s="45">
        <v>1.7160000000000002E-2</v>
      </c>
      <c r="BC195" s="45">
        <v>1.7160000000000002E-2</v>
      </c>
      <c r="BD195" s="45">
        <v>1.7160000000000002E-2</v>
      </c>
      <c r="BE195" s="45">
        <v>1.6119999999999999E-2</v>
      </c>
      <c r="BF195" s="45">
        <v>1.6119999999999999E-2</v>
      </c>
      <c r="BG195" s="45">
        <v>1.6119999999999999E-2</v>
      </c>
      <c r="BH195" s="45">
        <v>1.6119999999999999E-2</v>
      </c>
      <c r="BI195" s="45">
        <v>1.6119999999999999E-2</v>
      </c>
      <c r="BJ195" s="45">
        <v>1.9199999999999998E-2</v>
      </c>
      <c r="BK195" s="45">
        <v>1.9199999999999998E-2</v>
      </c>
      <c r="BL195" s="45">
        <v>1.9199999999999998E-2</v>
      </c>
      <c r="BM195" s="45">
        <v>1.9199999999999998E-2</v>
      </c>
      <c r="BN195" s="45">
        <v>1.9199999999999998E-2</v>
      </c>
      <c r="BO195" s="45">
        <v>2.7040000000000002E-2</v>
      </c>
      <c r="BP195" s="45">
        <v>2.7040000000000002E-2</v>
      </c>
      <c r="BQ195" s="45">
        <v>2.7040000000000002E-2</v>
      </c>
      <c r="BR195" s="45">
        <v>2.7040000000000002E-2</v>
      </c>
      <c r="BS195" s="45">
        <v>2.7040000000000002E-2</v>
      </c>
      <c r="BT195" s="45">
        <v>4.4639999999999999E-2</v>
      </c>
      <c r="BU195" s="45">
        <v>4.4639999999999999E-2</v>
      </c>
      <c r="BV195" s="45">
        <v>4.4639999999999999E-2</v>
      </c>
      <c r="BW195" s="45">
        <v>4.4639999999999999E-2</v>
      </c>
      <c r="BX195" s="45">
        <v>4.4639999999999999E-2</v>
      </c>
      <c r="BY195" s="45">
        <v>7.535E-2</v>
      </c>
      <c r="BZ195" s="45">
        <v>7.535E-2</v>
      </c>
      <c r="CA195" s="45">
        <v>7.535E-2</v>
      </c>
      <c r="CB195" s="45">
        <v>7.535E-2</v>
      </c>
      <c r="CC195" s="45">
        <v>7.535E-2</v>
      </c>
      <c r="CD195" s="45">
        <v>0.12465</v>
      </c>
      <c r="CE195" s="45">
        <v>0.12465</v>
      </c>
      <c r="CF195" s="45">
        <v>0.12465</v>
      </c>
      <c r="CG195" s="45">
        <v>0.12465</v>
      </c>
      <c r="CH195" s="45">
        <v>0.12465</v>
      </c>
      <c r="CI195" s="45">
        <v>0.19731000000000001</v>
      </c>
      <c r="CJ195" s="45">
        <v>0.19731000000000001</v>
      </c>
      <c r="CK195" s="45">
        <v>0.19731000000000001</v>
      </c>
      <c r="CL195" s="45">
        <v>0.19731000000000001</v>
      </c>
      <c r="CM195" s="45">
        <v>0.19731000000000001</v>
      </c>
      <c r="CN195" s="45">
        <v>0.29676999999999998</v>
      </c>
      <c r="CO195" s="45">
        <v>0.29676999999999998</v>
      </c>
      <c r="CP195" s="45">
        <v>0.29676999999999998</v>
      </c>
      <c r="CQ195" s="45">
        <v>0.29676999999999998</v>
      </c>
      <c r="CR195" s="45">
        <v>0.29676999999999998</v>
      </c>
      <c r="CS195" s="45">
        <v>0.42327999999999999</v>
      </c>
      <c r="CT195" s="45">
        <v>0.42327999999999999</v>
      </c>
      <c r="CU195" s="45">
        <v>0.42327999999999999</v>
      </c>
      <c r="CV195" s="45">
        <v>0.42327999999999999</v>
      </c>
      <c r="CW195" s="45">
        <v>0.42327999999999999</v>
      </c>
      <c r="CX195" s="45">
        <v>1</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1000"/>
  <sheetViews>
    <sheetView workbookViewId="0">
      <selection activeCell="S23" sqref="S23"/>
    </sheetView>
  </sheetViews>
  <sheetFormatPr baseColWidth="10" defaultColWidth="14.44140625" defaultRowHeight="15" customHeight="1" x14ac:dyDescent="0.3"/>
  <cols>
    <col min="1" max="102" width="8.6640625" customWidth="1"/>
  </cols>
  <sheetData>
    <row r="1" spans="1:102" ht="14.25" customHeight="1" x14ac:dyDescent="0.3">
      <c r="A1" s="45" t="s">
        <v>511</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1.5E-5</v>
      </c>
      <c r="R2" s="45">
        <v>1.5E-5</v>
      </c>
      <c r="S2" s="45">
        <v>1.5E-5</v>
      </c>
      <c r="T2" s="45">
        <v>1.5E-5</v>
      </c>
      <c r="U2" s="45">
        <v>1.5E-5</v>
      </c>
      <c r="V2" s="45">
        <v>1.5E-5</v>
      </c>
      <c r="W2" s="45">
        <v>1.5E-5</v>
      </c>
      <c r="X2" s="45">
        <v>1.5E-5</v>
      </c>
      <c r="Y2" s="45">
        <v>1.5E-5</v>
      </c>
      <c r="Z2" s="45">
        <v>1.5E-5</v>
      </c>
      <c r="AA2" s="45">
        <v>1.5E-5</v>
      </c>
      <c r="AB2" s="45">
        <v>1.5E-5</v>
      </c>
      <c r="AC2" s="45">
        <v>1.5E-5</v>
      </c>
      <c r="AD2" s="45">
        <v>1.5E-5</v>
      </c>
      <c r="AE2" s="45">
        <v>1.5E-5</v>
      </c>
      <c r="AF2" s="45">
        <v>1.5E-5</v>
      </c>
      <c r="AG2" s="45">
        <v>1.5E-5</v>
      </c>
      <c r="AH2" s="45">
        <v>1.5E-5</v>
      </c>
      <c r="AI2" s="45">
        <v>1.5E-5</v>
      </c>
      <c r="AJ2" s="45">
        <v>1.5E-5</v>
      </c>
      <c r="AK2" s="45">
        <v>1.5E-5</v>
      </c>
      <c r="AL2" s="45">
        <v>1.5E-5</v>
      </c>
      <c r="AM2" s="45">
        <v>1.5E-5</v>
      </c>
      <c r="AN2" s="45">
        <v>1.5E-5</v>
      </c>
      <c r="AO2" s="45">
        <v>1.5E-5</v>
      </c>
      <c r="AP2" s="45">
        <v>1.1400000000000001E-4</v>
      </c>
      <c r="AQ2" s="45">
        <v>1.1400000000000001E-4</v>
      </c>
      <c r="AR2" s="45">
        <v>1.1400000000000001E-4</v>
      </c>
      <c r="AS2" s="45">
        <v>1.1400000000000001E-4</v>
      </c>
      <c r="AT2" s="45">
        <v>1.1400000000000001E-4</v>
      </c>
      <c r="AU2" s="45">
        <v>1.7899999999999999E-4</v>
      </c>
      <c r="AV2" s="45">
        <v>1.7899999999999999E-4</v>
      </c>
      <c r="AW2" s="45">
        <v>1.7899999999999999E-4</v>
      </c>
      <c r="AX2" s="45">
        <v>1.7899999999999999E-4</v>
      </c>
      <c r="AY2" s="45">
        <v>1.7899999999999999E-4</v>
      </c>
      <c r="AZ2" s="45">
        <v>2.33E-4</v>
      </c>
      <c r="BA2" s="45">
        <v>2.33E-4</v>
      </c>
      <c r="BB2" s="45">
        <v>2.33E-4</v>
      </c>
      <c r="BC2" s="45">
        <v>2.33E-4</v>
      </c>
      <c r="BD2" s="45">
        <v>2.33E-4</v>
      </c>
      <c r="BE2" s="45">
        <v>2.5500000000000002E-4</v>
      </c>
      <c r="BF2" s="45">
        <v>2.5500000000000002E-4</v>
      </c>
      <c r="BG2" s="45">
        <v>2.5500000000000002E-4</v>
      </c>
      <c r="BH2" s="45">
        <v>2.5500000000000002E-4</v>
      </c>
      <c r="BI2" s="45">
        <v>2.5500000000000002E-4</v>
      </c>
      <c r="BJ2" s="45">
        <v>2.4899999999999998E-4</v>
      </c>
      <c r="BK2" s="45">
        <v>2.4899999999999998E-4</v>
      </c>
      <c r="BL2" s="45">
        <v>2.4899999999999998E-4</v>
      </c>
      <c r="BM2" s="45">
        <v>2.4899999999999998E-4</v>
      </c>
      <c r="BN2" s="45">
        <v>2.4899999999999998E-4</v>
      </c>
      <c r="BO2" s="45">
        <v>2.32E-4</v>
      </c>
      <c r="BP2" s="45">
        <v>2.32E-4</v>
      </c>
      <c r="BQ2" s="45">
        <v>2.32E-4</v>
      </c>
      <c r="BR2" s="45">
        <v>2.32E-4</v>
      </c>
      <c r="BS2" s="45">
        <v>2.32E-4</v>
      </c>
      <c r="BT2" s="45">
        <v>1.9599999999999999E-4</v>
      </c>
      <c r="BU2" s="45">
        <v>1.9599999999999999E-4</v>
      </c>
      <c r="BV2" s="45">
        <v>1.9599999999999999E-4</v>
      </c>
      <c r="BW2" s="45">
        <v>1.9599999999999999E-4</v>
      </c>
      <c r="BX2" s="45">
        <v>1.9599999999999999E-4</v>
      </c>
      <c r="BY2" s="45">
        <v>1.4799999999999999E-4</v>
      </c>
      <c r="BZ2" s="45">
        <v>1.4799999999999999E-4</v>
      </c>
      <c r="CA2" s="45">
        <v>1.4799999999999999E-4</v>
      </c>
      <c r="CB2" s="45">
        <v>1.4799999999999999E-4</v>
      </c>
      <c r="CC2" s="45">
        <v>1.4799999999999999E-4</v>
      </c>
      <c r="CD2" s="45">
        <v>1.4799999999999999E-4</v>
      </c>
      <c r="CE2" s="45">
        <v>1.4799999999999999E-4</v>
      </c>
      <c r="CF2" s="45">
        <v>1.4799999999999999E-4</v>
      </c>
      <c r="CG2" s="45">
        <v>1.4799999999999999E-4</v>
      </c>
      <c r="CH2" s="45">
        <v>1.4799999999999999E-4</v>
      </c>
      <c r="CI2" s="45">
        <v>1.4799999999999999E-4</v>
      </c>
      <c r="CJ2" s="45">
        <v>1.4799999999999999E-4</v>
      </c>
      <c r="CK2" s="45">
        <v>1.4799999999999999E-4</v>
      </c>
      <c r="CL2" s="45">
        <v>1.4799999999999999E-4</v>
      </c>
      <c r="CM2" s="45">
        <v>1.4799999999999999E-4</v>
      </c>
      <c r="CN2" s="45">
        <v>1.4799999999999999E-4</v>
      </c>
      <c r="CO2" s="45">
        <v>1.4799999999999999E-4</v>
      </c>
      <c r="CP2" s="45">
        <v>1.4799999999999999E-4</v>
      </c>
      <c r="CQ2" s="45">
        <v>1.4799999999999999E-4</v>
      </c>
      <c r="CR2" s="45">
        <v>1.4799999999999999E-4</v>
      </c>
      <c r="CS2" s="45">
        <v>1.4799999999999999E-4</v>
      </c>
      <c r="CT2" s="45">
        <v>1.4799999999999999E-4</v>
      </c>
      <c r="CU2" s="45">
        <v>1.4799999999999999E-4</v>
      </c>
      <c r="CV2" s="45">
        <v>1.4799999999999999E-4</v>
      </c>
      <c r="CW2" s="45">
        <v>1.4799999999999999E-4</v>
      </c>
      <c r="CX2" s="45">
        <v>1.4799999999999999E-4</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6.0000000000000002E-6</v>
      </c>
      <c r="R3" s="45">
        <v>6.0000000000000002E-6</v>
      </c>
      <c r="S3" s="45">
        <v>6.0000000000000002E-6</v>
      </c>
      <c r="T3" s="45">
        <v>6.0000000000000002E-6</v>
      </c>
      <c r="U3" s="45">
        <v>6.0000000000000002E-6</v>
      </c>
      <c r="V3" s="45">
        <v>6.0000000000000002E-6</v>
      </c>
      <c r="W3" s="45">
        <v>6.0000000000000002E-6</v>
      </c>
      <c r="X3" s="45">
        <v>6.0000000000000002E-6</v>
      </c>
      <c r="Y3" s="45">
        <v>6.0000000000000002E-6</v>
      </c>
      <c r="Z3" s="45">
        <v>6.0000000000000002E-6</v>
      </c>
      <c r="AA3" s="45">
        <v>6.0000000000000002E-6</v>
      </c>
      <c r="AB3" s="45">
        <v>6.0000000000000002E-6</v>
      </c>
      <c r="AC3" s="45">
        <v>6.0000000000000002E-6</v>
      </c>
      <c r="AD3" s="45">
        <v>6.0000000000000002E-6</v>
      </c>
      <c r="AE3" s="45">
        <v>6.0000000000000002E-6</v>
      </c>
      <c r="AF3" s="45">
        <v>6.0000000000000002E-6</v>
      </c>
      <c r="AG3" s="45">
        <v>6.0000000000000002E-6</v>
      </c>
      <c r="AH3" s="45">
        <v>6.0000000000000002E-6</v>
      </c>
      <c r="AI3" s="45">
        <v>6.0000000000000002E-6</v>
      </c>
      <c r="AJ3" s="45">
        <v>6.0000000000000002E-6</v>
      </c>
      <c r="AK3" s="45">
        <v>6.0000000000000002E-6</v>
      </c>
      <c r="AL3" s="45">
        <v>6.0000000000000002E-6</v>
      </c>
      <c r="AM3" s="45">
        <v>6.0000000000000002E-6</v>
      </c>
      <c r="AN3" s="45">
        <v>6.0000000000000002E-6</v>
      </c>
      <c r="AO3" s="45">
        <v>6.0000000000000002E-6</v>
      </c>
      <c r="AP3" s="45">
        <v>3.8000000000000002E-5</v>
      </c>
      <c r="AQ3" s="45">
        <v>3.8000000000000002E-5</v>
      </c>
      <c r="AR3" s="45">
        <v>3.8000000000000002E-5</v>
      </c>
      <c r="AS3" s="45">
        <v>3.8000000000000002E-5</v>
      </c>
      <c r="AT3" s="45">
        <v>3.8000000000000002E-5</v>
      </c>
      <c r="AU3" s="45">
        <v>2.9E-5</v>
      </c>
      <c r="AV3" s="45">
        <v>2.9E-5</v>
      </c>
      <c r="AW3" s="45">
        <v>2.9E-5</v>
      </c>
      <c r="AX3" s="45">
        <v>2.9E-5</v>
      </c>
      <c r="AY3" s="45">
        <v>2.9E-5</v>
      </c>
      <c r="AZ3" s="45">
        <v>6.6000000000000005E-5</v>
      </c>
      <c r="BA3" s="45">
        <v>6.6000000000000005E-5</v>
      </c>
      <c r="BB3" s="45">
        <v>6.6000000000000005E-5</v>
      </c>
      <c r="BC3" s="45">
        <v>6.6000000000000005E-5</v>
      </c>
      <c r="BD3" s="45">
        <v>6.6000000000000005E-5</v>
      </c>
      <c r="BE3" s="45">
        <v>3.6000000000000001E-5</v>
      </c>
      <c r="BF3" s="45">
        <v>3.6000000000000001E-5</v>
      </c>
      <c r="BG3" s="45">
        <v>3.6000000000000001E-5</v>
      </c>
      <c r="BH3" s="45">
        <v>3.6000000000000001E-5</v>
      </c>
      <c r="BI3" s="45">
        <v>3.6000000000000001E-5</v>
      </c>
      <c r="BJ3" s="45">
        <v>5.1E-5</v>
      </c>
      <c r="BK3" s="45">
        <v>5.1E-5</v>
      </c>
      <c r="BL3" s="45">
        <v>5.1E-5</v>
      </c>
      <c r="BM3" s="45">
        <v>5.1E-5</v>
      </c>
      <c r="BN3" s="45">
        <v>5.1E-5</v>
      </c>
      <c r="BO3" s="45">
        <v>7.2000000000000002E-5</v>
      </c>
      <c r="BP3" s="45">
        <v>7.2000000000000002E-5</v>
      </c>
      <c r="BQ3" s="45">
        <v>7.2000000000000002E-5</v>
      </c>
      <c r="BR3" s="45">
        <v>7.2000000000000002E-5</v>
      </c>
      <c r="BS3" s="45">
        <v>7.2000000000000002E-5</v>
      </c>
      <c r="BT3" s="45">
        <v>1.02E-4</v>
      </c>
      <c r="BU3" s="45">
        <v>1.02E-4</v>
      </c>
      <c r="BV3" s="45">
        <v>1.02E-4</v>
      </c>
      <c r="BW3" s="45">
        <v>1.02E-4</v>
      </c>
      <c r="BX3" s="45">
        <v>1.02E-4</v>
      </c>
      <c r="BY3" s="45">
        <v>0</v>
      </c>
      <c r="BZ3" s="45">
        <v>0</v>
      </c>
      <c r="CA3" s="45">
        <v>0</v>
      </c>
      <c r="CB3" s="45">
        <v>0</v>
      </c>
      <c r="CC3" s="45">
        <v>0</v>
      </c>
      <c r="CD3" s="45">
        <v>0</v>
      </c>
      <c r="CE3" s="45">
        <v>0</v>
      </c>
      <c r="CF3" s="45">
        <v>0</v>
      </c>
      <c r="CG3" s="45">
        <v>0</v>
      </c>
      <c r="CH3" s="45">
        <v>0</v>
      </c>
      <c r="CI3" s="45">
        <v>0</v>
      </c>
      <c r="CJ3" s="45">
        <v>0</v>
      </c>
      <c r="CK3" s="45">
        <v>0</v>
      </c>
      <c r="CL3" s="45">
        <v>0</v>
      </c>
      <c r="CM3" s="45">
        <v>0</v>
      </c>
      <c r="CN3" s="45">
        <v>0</v>
      </c>
      <c r="CO3" s="45">
        <v>0</v>
      </c>
      <c r="CP3" s="45">
        <v>0</v>
      </c>
      <c r="CQ3" s="45">
        <v>0</v>
      </c>
      <c r="CR3" s="45">
        <v>0</v>
      </c>
      <c r="CS3" s="45">
        <v>0</v>
      </c>
      <c r="CT3" s="45">
        <v>0</v>
      </c>
      <c r="CU3" s="45">
        <v>0</v>
      </c>
      <c r="CV3" s="45">
        <v>0</v>
      </c>
      <c r="CW3" s="45">
        <v>0</v>
      </c>
      <c r="CX3" s="45">
        <v>0</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9.9999999999999995E-7</v>
      </c>
      <c r="R4" s="45">
        <v>9.9999999999999995E-7</v>
      </c>
      <c r="S4" s="45">
        <v>9.9999999999999995E-7</v>
      </c>
      <c r="T4" s="45">
        <v>9.9999999999999995E-7</v>
      </c>
      <c r="U4" s="45">
        <v>9.9999999999999995E-7</v>
      </c>
      <c r="V4" s="45">
        <v>9.9999999999999995E-7</v>
      </c>
      <c r="W4" s="45">
        <v>9.9999999999999995E-7</v>
      </c>
      <c r="X4" s="45">
        <v>9.9999999999999995E-7</v>
      </c>
      <c r="Y4" s="45">
        <v>9.9999999999999995E-7</v>
      </c>
      <c r="Z4" s="45">
        <v>9.9999999999999995E-7</v>
      </c>
      <c r="AA4" s="45">
        <v>9.9999999999999995E-7</v>
      </c>
      <c r="AB4" s="45">
        <v>9.9999999999999995E-7</v>
      </c>
      <c r="AC4" s="45">
        <v>9.9999999999999995E-7</v>
      </c>
      <c r="AD4" s="45">
        <v>9.9999999999999995E-7</v>
      </c>
      <c r="AE4" s="45">
        <v>9.9999999999999995E-7</v>
      </c>
      <c r="AF4" s="45">
        <v>9.9999999999999995E-7</v>
      </c>
      <c r="AG4" s="45">
        <v>9.9999999999999995E-7</v>
      </c>
      <c r="AH4" s="45">
        <v>9.9999999999999995E-7</v>
      </c>
      <c r="AI4" s="45">
        <v>9.9999999999999995E-7</v>
      </c>
      <c r="AJ4" s="45">
        <v>9.9999999999999995E-7</v>
      </c>
      <c r="AK4" s="45">
        <v>9.9999999999999995E-7</v>
      </c>
      <c r="AL4" s="45">
        <v>9.9999999999999995E-7</v>
      </c>
      <c r="AM4" s="45">
        <v>9.9999999999999995E-7</v>
      </c>
      <c r="AN4" s="45">
        <v>9.9999999999999995E-7</v>
      </c>
      <c r="AO4" s="45">
        <v>9.9999999999999995E-7</v>
      </c>
      <c r="AP4" s="45">
        <v>2.0999999999999999E-5</v>
      </c>
      <c r="AQ4" s="45">
        <v>2.0999999999999999E-5</v>
      </c>
      <c r="AR4" s="45">
        <v>2.0999999999999999E-5</v>
      </c>
      <c r="AS4" s="45">
        <v>2.0999999999999999E-5</v>
      </c>
      <c r="AT4" s="45">
        <v>2.0999999999999999E-5</v>
      </c>
      <c r="AU4" s="45">
        <v>4.8999999999999998E-5</v>
      </c>
      <c r="AV4" s="45">
        <v>4.8999999999999998E-5</v>
      </c>
      <c r="AW4" s="45">
        <v>4.8999999999999998E-5</v>
      </c>
      <c r="AX4" s="45">
        <v>4.8999999999999998E-5</v>
      </c>
      <c r="AY4" s="45">
        <v>4.8999999999999998E-5</v>
      </c>
      <c r="AZ4" s="45">
        <v>8.5000000000000006E-5</v>
      </c>
      <c r="BA4" s="45">
        <v>8.5000000000000006E-5</v>
      </c>
      <c r="BB4" s="45">
        <v>8.5000000000000006E-5</v>
      </c>
      <c r="BC4" s="45">
        <v>8.5000000000000006E-5</v>
      </c>
      <c r="BD4" s="45">
        <v>8.5000000000000006E-5</v>
      </c>
      <c r="BE4" s="45">
        <v>1.27E-4</v>
      </c>
      <c r="BF4" s="45">
        <v>1.27E-4</v>
      </c>
      <c r="BG4" s="45">
        <v>1.27E-4</v>
      </c>
      <c r="BH4" s="45">
        <v>1.27E-4</v>
      </c>
      <c r="BI4" s="45">
        <v>1.27E-4</v>
      </c>
      <c r="BJ4" s="45">
        <v>1.66E-4</v>
      </c>
      <c r="BK4" s="45">
        <v>1.66E-4</v>
      </c>
      <c r="BL4" s="45">
        <v>1.66E-4</v>
      </c>
      <c r="BM4" s="45">
        <v>1.66E-4</v>
      </c>
      <c r="BN4" s="45">
        <v>1.66E-4</v>
      </c>
      <c r="BO4" s="45">
        <v>2.0100000000000001E-4</v>
      </c>
      <c r="BP4" s="45">
        <v>2.0100000000000001E-4</v>
      </c>
      <c r="BQ4" s="45">
        <v>2.0100000000000001E-4</v>
      </c>
      <c r="BR4" s="45">
        <v>2.0100000000000001E-4</v>
      </c>
      <c r="BS4" s="45">
        <v>2.0100000000000001E-4</v>
      </c>
      <c r="BT4" s="45">
        <v>2.1499999999999999E-4</v>
      </c>
      <c r="BU4" s="45">
        <v>2.1499999999999999E-4</v>
      </c>
      <c r="BV4" s="45">
        <v>2.1499999999999999E-4</v>
      </c>
      <c r="BW4" s="45">
        <v>2.1499999999999999E-4</v>
      </c>
      <c r="BX4" s="45">
        <v>2.1499999999999999E-4</v>
      </c>
      <c r="BY4" s="45">
        <v>2.1100000000000001E-4</v>
      </c>
      <c r="BZ4" s="45">
        <v>2.1100000000000001E-4</v>
      </c>
      <c r="CA4" s="45">
        <v>2.1100000000000001E-4</v>
      </c>
      <c r="CB4" s="45">
        <v>2.1100000000000001E-4</v>
      </c>
      <c r="CC4" s="45">
        <v>2.1100000000000001E-4</v>
      </c>
      <c r="CD4" s="45">
        <v>2.1100000000000001E-4</v>
      </c>
      <c r="CE4" s="45">
        <v>2.1100000000000001E-4</v>
      </c>
      <c r="CF4" s="45">
        <v>2.1100000000000001E-4</v>
      </c>
      <c r="CG4" s="45">
        <v>2.1100000000000001E-4</v>
      </c>
      <c r="CH4" s="45">
        <v>2.1100000000000001E-4</v>
      </c>
      <c r="CI4" s="45">
        <v>2.1100000000000001E-4</v>
      </c>
      <c r="CJ4" s="45">
        <v>2.1100000000000001E-4</v>
      </c>
      <c r="CK4" s="45">
        <v>2.1100000000000001E-4</v>
      </c>
      <c r="CL4" s="45">
        <v>2.1100000000000001E-4</v>
      </c>
      <c r="CM4" s="45">
        <v>2.1100000000000001E-4</v>
      </c>
      <c r="CN4" s="45">
        <v>2.1100000000000001E-4</v>
      </c>
      <c r="CO4" s="45">
        <v>2.1100000000000001E-4</v>
      </c>
      <c r="CP4" s="45">
        <v>2.1100000000000001E-4</v>
      </c>
      <c r="CQ4" s="45">
        <v>2.1100000000000001E-4</v>
      </c>
      <c r="CR4" s="45">
        <v>2.1100000000000001E-4</v>
      </c>
      <c r="CS4" s="45">
        <v>2.1100000000000001E-4</v>
      </c>
      <c r="CT4" s="45">
        <v>2.1100000000000001E-4</v>
      </c>
      <c r="CU4" s="45">
        <v>2.1100000000000001E-4</v>
      </c>
      <c r="CV4" s="45">
        <v>2.1100000000000001E-4</v>
      </c>
      <c r="CW4" s="45">
        <v>2.1100000000000001E-4</v>
      </c>
      <c r="CX4" s="45">
        <v>2.1100000000000001E-4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1.7E-5</v>
      </c>
      <c r="R5" s="45">
        <v>1.7E-5</v>
      </c>
      <c r="S5" s="45">
        <v>1.7E-5</v>
      </c>
      <c r="T5" s="45">
        <v>1.7E-5</v>
      </c>
      <c r="U5" s="45">
        <v>1.7E-5</v>
      </c>
      <c r="V5" s="45">
        <v>1.7E-5</v>
      </c>
      <c r="W5" s="45">
        <v>1.7E-5</v>
      </c>
      <c r="X5" s="45">
        <v>1.7E-5</v>
      </c>
      <c r="Y5" s="45">
        <v>1.7E-5</v>
      </c>
      <c r="Z5" s="45">
        <v>1.7E-5</v>
      </c>
      <c r="AA5" s="45">
        <v>1.7E-5</v>
      </c>
      <c r="AB5" s="45">
        <v>1.7E-5</v>
      </c>
      <c r="AC5" s="45">
        <v>1.7E-5</v>
      </c>
      <c r="AD5" s="45">
        <v>1.7E-5</v>
      </c>
      <c r="AE5" s="45">
        <v>1.7E-5</v>
      </c>
      <c r="AF5" s="45">
        <v>1.7E-5</v>
      </c>
      <c r="AG5" s="45">
        <v>1.7E-5</v>
      </c>
      <c r="AH5" s="45">
        <v>1.7E-5</v>
      </c>
      <c r="AI5" s="45">
        <v>1.7E-5</v>
      </c>
      <c r="AJ5" s="45">
        <v>1.7E-5</v>
      </c>
      <c r="AK5" s="45">
        <v>1.7E-5</v>
      </c>
      <c r="AL5" s="45">
        <v>1.7E-5</v>
      </c>
      <c r="AM5" s="45">
        <v>1.7E-5</v>
      </c>
      <c r="AN5" s="45">
        <v>1.7E-5</v>
      </c>
      <c r="AO5" s="45">
        <v>1.7E-5</v>
      </c>
      <c r="AP5" s="45">
        <v>6.0000000000000002E-5</v>
      </c>
      <c r="AQ5" s="45">
        <v>6.0000000000000002E-5</v>
      </c>
      <c r="AR5" s="45">
        <v>6.0000000000000002E-5</v>
      </c>
      <c r="AS5" s="45">
        <v>6.0000000000000002E-5</v>
      </c>
      <c r="AT5" s="45">
        <v>6.0000000000000002E-5</v>
      </c>
      <c r="AU5" s="45">
        <v>7.7999999999999999E-5</v>
      </c>
      <c r="AV5" s="45">
        <v>7.7999999999999999E-5</v>
      </c>
      <c r="AW5" s="45">
        <v>7.7999999999999999E-5</v>
      </c>
      <c r="AX5" s="45">
        <v>7.7999999999999999E-5</v>
      </c>
      <c r="AY5" s="45">
        <v>7.7999999999999999E-5</v>
      </c>
      <c r="AZ5" s="45">
        <v>9.7999999999999997E-5</v>
      </c>
      <c r="BA5" s="45">
        <v>9.7999999999999997E-5</v>
      </c>
      <c r="BB5" s="45">
        <v>9.7999999999999997E-5</v>
      </c>
      <c r="BC5" s="45">
        <v>9.7999999999999997E-5</v>
      </c>
      <c r="BD5" s="45">
        <v>9.7999999999999997E-5</v>
      </c>
      <c r="BE5" s="45">
        <v>1.11E-4</v>
      </c>
      <c r="BF5" s="45">
        <v>1.11E-4</v>
      </c>
      <c r="BG5" s="45">
        <v>1.11E-4</v>
      </c>
      <c r="BH5" s="45">
        <v>1.11E-4</v>
      </c>
      <c r="BI5" s="45">
        <v>1.11E-4</v>
      </c>
      <c r="BJ5" s="45">
        <v>1.1400000000000001E-4</v>
      </c>
      <c r="BK5" s="45">
        <v>1.1400000000000001E-4</v>
      </c>
      <c r="BL5" s="45">
        <v>1.1400000000000001E-4</v>
      </c>
      <c r="BM5" s="45">
        <v>1.1400000000000001E-4</v>
      </c>
      <c r="BN5" s="45">
        <v>1.1400000000000001E-4</v>
      </c>
      <c r="BO5" s="45">
        <v>1.15E-4</v>
      </c>
      <c r="BP5" s="45">
        <v>1.15E-4</v>
      </c>
      <c r="BQ5" s="45">
        <v>1.15E-4</v>
      </c>
      <c r="BR5" s="45">
        <v>1.15E-4</v>
      </c>
      <c r="BS5" s="45">
        <v>1.15E-4</v>
      </c>
      <c r="BT5" s="45">
        <v>1.35E-4</v>
      </c>
      <c r="BU5" s="45">
        <v>1.35E-4</v>
      </c>
      <c r="BV5" s="45">
        <v>1.35E-4</v>
      </c>
      <c r="BW5" s="45">
        <v>1.35E-4</v>
      </c>
      <c r="BX5" s="45">
        <v>1.35E-4</v>
      </c>
      <c r="BY5" s="45">
        <v>1.63E-4</v>
      </c>
      <c r="BZ5" s="45">
        <v>1.63E-4</v>
      </c>
      <c r="CA5" s="45">
        <v>1.63E-4</v>
      </c>
      <c r="CB5" s="45">
        <v>1.63E-4</v>
      </c>
      <c r="CC5" s="45">
        <v>1.63E-4</v>
      </c>
      <c r="CD5" s="45">
        <v>1.63E-4</v>
      </c>
      <c r="CE5" s="45">
        <v>1.63E-4</v>
      </c>
      <c r="CF5" s="45">
        <v>1.63E-4</v>
      </c>
      <c r="CG5" s="45">
        <v>1.63E-4</v>
      </c>
      <c r="CH5" s="45">
        <v>1.63E-4</v>
      </c>
      <c r="CI5" s="45">
        <v>1.63E-4</v>
      </c>
      <c r="CJ5" s="45">
        <v>1.63E-4</v>
      </c>
      <c r="CK5" s="45">
        <v>1.63E-4</v>
      </c>
      <c r="CL5" s="45">
        <v>1.63E-4</v>
      </c>
      <c r="CM5" s="45">
        <v>1.63E-4</v>
      </c>
      <c r="CN5" s="45">
        <v>1.63E-4</v>
      </c>
      <c r="CO5" s="45">
        <v>1.63E-4</v>
      </c>
      <c r="CP5" s="45">
        <v>1.63E-4</v>
      </c>
      <c r="CQ5" s="45">
        <v>1.63E-4</v>
      </c>
      <c r="CR5" s="45">
        <v>1.63E-4</v>
      </c>
      <c r="CS5" s="45">
        <v>1.63E-4</v>
      </c>
      <c r="CT5" s="45">
        <v>1.63E-4</v>
      </c>
      <c r="CU5" s="45">
        <v>1.63E-4</v>
      </c>
      <c r="CV5" s="45">
        <v>1.63E-4</v>
      </c>
      <c r="CW5" s="45">
        <v>1.63E-4</v>
      </c>
      <c r="CX5" s="45">
        <v>1.63E-4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6.0000000000000002E-5</v>
      </c>
      <c r="R6" s="45">
        <v>6.0000000000000002E-5</v>
      </c>
      <c r="S6" s="45">
        <v>6.0000000000000002E-5</v>
      </c>
      <c r="T6" s="45">
        <v>6.0000000000000002E-5</v>
      </c>
      <c r="U6" s="45">
        <v>6.0000000000000002E-5</v>
      </c>
      <c r="V6" s="45">
        <v>6.0000000000000002E-5</v>
      </c>
      <c r="W6" s="45">
        <v>6.0000000000000002E-5</v>
      </c>
      <c r="X6" s="45">
        <v>6.0000000000000002E-5</v>
      </c>
      <c r="Y6" s="45">
        <v>6.0000000000000002E-5</v>
      </c>
      <c r="Z6" s="45">
        <v>6.0000000000000002E-5</v>
      </c>
      <c r="AA6" s="45">
        <v>6.0000000000000002E-5</v>
      </c>
      <c r="AB6" s="45">
        <v>6.0000000000000002E-5</v>
      </c>
      <c r="AC6" s="45">
        <v>6.0000000000000002E-5</v>
      </c>
      <c r="AD6" s="45">
        <v>6.0000000000000002E-5</v>
      </c>
      <c r="AE6" s="45">
        <v>6.0000000000000002E-5</v>
      </c>
      <c r="AF6" s="45">
        <v>6.0000000000000002E-5</v>
      </c>
      <c r="AG6" s="45">
        <v>6.0000000000000002E-5</v>
      </c>
      <c r="AH6" s="45">
        <v>6.0000000000000002E-5</v>
      </c>
      <c r="AI6" s="45">
        <v>6.0000000000000002E-5</v>
      </c>
      <c r="AJ6" s="45">
        <v>6.0000000000000002E-5</v>
      </c>
      <c r="AK6" s="45">
        <v>6.0000000000000002E-5</v>
      </c>
      <c r="AL6" s="45">
        <v>6.0000000000000002E-5</v>
      </c>
      <c r="AM6" s="45">
        <v>6.0000000000000002E-5</v>
      </c>
      <c r="AN6" s="45">
        <v>6.0000000000000002E-5</v>
      </c>
      <c r="AO6" s="45">
        <v>6.0000000000000002E-5</v>
      </c>
      <c r="AP6" s="45">
        <v>2.61E-4</v>
      </c>
      <c r="AQ6" s="45">
        <v>2.61E-4</v>
      </c>
      <c r="AR6" s="45">
        <v>2.61E-4</v>
      </c>
      <c r="AS6" s="45">
        <v>2.61E-4</v>
      </c>
      <c r="AT6" s="45">
        <v>2.61E-4</v>
      </c>
      <c r="AU6" s="45">
        <v>3.79E-4</v>
      </c>
      <c r="AV6" s="45">
        <v>3.79E-4</v>
      </c>
      <c r="AW6" s="45">
        <v>3.79E-4</v>
      </c>
      <c r="AX6" s="45">
        <v>3.79E-4</v>
      </c>
      <c r="AY6" s="45">
        <v>3.79E-4</v>
      </c>
      <c r="AZ6" s="45">
        <v>5.0299999999999997E-4</v>
      </c>
      <c r="BA6" s="45">
        <v>5.0299999999999997E-4</v>
      </c>
      <c r="BB6" s="45">
        <v>5.0299999999999997E-4</v>
      </c>
      <c r="BC6" s="45">
        <v>5.0299999999999997E-4</v>
      </c>
      <c r="BD6" s="45">
        <v>5.0299999999999997E-4</v>
      </c>
      <c r="BE6" s="45">
        <v>6.2600000000000004E-4</v>
      </c>
      <c r="BF6" s="45">
        <v>6.2600000000000004E-4</v>
      </c>
      <c r="BG6" s="45">
        <v>6.2600000000000004E-4</v>
      </c>
      <c r="BH6" s="45">
        <v>6.2600000000000004E-4</v>
      </c>
      <c r="BI6" s="45">
        <v>6.2600000000000004E-4</v>
      </c>
      <c r="BJ6" s="45">
        <v>7.5100000000000004E-4</v>
      </c>
      <c r="BK6" s="45">
        <v>7.5100000000000004E-4</v>
      </c>
      <c r="BL6" s="45">
        <v>7.5100000000000004E-4</v>
      </c>
      <c r="BM6" s="45">
        <v>7.5100000000000004E-4</v>
      </c>
      <c r="BN6" s="45">
        <v>7.5100000000000004E-4</v>
      </c>
      <c r="BO6" s="45">
        <v>8.8500000000000004E-4</v>
      </c>
      <c r="BP6" s="45">
        <v>8.8500000000000004E-4</v>
      </c>
      <c r="BQ6" s="45">
        <v>8.8500000000000004E-4</v>
      </c>
      <c r="BR6" s="45">
        <v>8.8500000000000004E-4</v>
      </c>
      <c r="BS6" s="45">
        <v>8.8500000000000004E-4</v>
      </c>
      <c r="BT6" s="45">
        <v>1.029E-3</v>
      </c>
      <c r="BU6" s="45">
        <v>1.029E-3</v>
      </c>
      <c r="BV6" s="45">
        <v>1.029E-3</v>
      </c>
      <c r="BW6" s="45">
        <v>1.029E-3</v>
      </c>
      <c r="BX6" s="45">
        <v>1.029E-3</v>
      </c>
      <c r="BY6" s="45">
        <v>1.176E-3</v>
      </c>
      <c r="BZ6" s="45">
        <v>1.176E-3</v>
      </c>
      <c r="CA6" s="45">
        <v>1.176E-3</v>
      </c>
      <c r="CB6" s="45">
        <v>1.176E-3</v>
      </c>
      <c r="CC6" s="45">
        <v>1.176E-3</v>
      </c>
      <c r="CD6" s="45">
        <v>1.176E-3</v>
      </c>
      <c r="CE6" s="45">
        <v>1.176E-3</v>
      </c>
      <c r="CF6" s="45">
        <v>1.176E-3</v>
      </c>
      <c r="CG6" s="45">
        <v>1.176E-3</v>
      </c>
      <c r="CH6" s="45">
        <v>1.176E-3</v>
      </c>
      <c r="CI6" s="45">
        <v>1.176E-3</v>
      </c>
      <c r="CJ6" s="45">
        <v>1.176E-3</v>
      </c>
      <c r="CK6" s="45">
        <v>1.176E-3</v>
      </c>
      <c r="CL6" s="45">
        <v>1.176E-3</v>
      </c>
      <c r="CM6" s="45">
        <v>1.176E-3</v>
      </c>
      <c r="CN6" s="45">
        <v>1.176E-3</v>
      </c>
      <c r="CO6" s="45">
        <v>1.176E-3</v>
      </c>
      <c r="CP6" s="45">
        <v>1.176E-3</v>
      </c>
      <c r="CQ6" s="45">
        <v>1.176E-3</v>
      </c>
      <c r="CR6" s="45">
        <v>1.176E-3</v>
      </c>
      <c r="CS6" s="45">
        <v>1.176E-3</v>
      </c>
      <c r="CT6" s="45">
        <v>1.176E-3</v>
      </c>
      <c r="CU6" s="45">
        <v>1.176E-3</v>
      </c>
      <c r="CV6" s="45">
        <v>1.176E-3</v>
      </c>
      <c r="CW6" s="45">
        <v>1.176E-3</v>
      </c>
      <c r="CX6" s="45">
        <v>1.176E-3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2.3E-5</v>
      </c>
      <c r="R7" s="45">
        <v>2.3E-5</v>
      </c>
      <c r="S7" s="45">
        <v>2.3E-5</v>
      </c>
      <c r="T7" s="45">
        <v>2.3E-5</v>
      </c>
      <c r="U7" s="45">
        <v>2.3E-5</v>
      </c>
      <c r="V7" s="45">
        <v>2.3E-5</v>
      </c>
      <c r="W7" s="45">
        <v>2.3E-5</v>
      </c>
      <c r="X7" s="45">
        <v>2.3E-5</v>
      </c>
      <c r="Y7" s="45">
        <v>2.3E-5</v>
      </c>
      <c r="Z7" s="45">
        <v>2.3E-5</v>
      </c>
      <c r="AA7" s="45">
        <v>2.3E-5</v>
      </c>
      <c r="AB7" s="45">
        <v>2.3E-5</v>
      </c>
      <c r="AC7" s="45">
        <v>2.3E-5</v>
      </c>
      <c r="AD7" s="45">
        <v>2.3E-5</v>
      </c>
      <c r="AE7" s="45">
        <v>2.3E-5</v>
      </c>
      <c r="AF7" s="45">
        <v>2.3E-5</v>
      </c>
      <c r="AG7" s="45">
        <v>2.3E-5</v>
      </c>
      <c r="AH7" s="45">
        <v>2.3E-5</v>
      </c>
      <c r="AI7" s="45">
        <v>2.3E-5</v>
      </c>
      <c r="AJ7" s="45">
        <v>2.3E-5</v>
      </c>
      <c r="AK7" s="45">
        <v>2.3E-5</v>
      </c>
      <c r="AL7" s="45">
        <v>2.3E-5</v>
      </c>
      <c r="AM7" s="45">
        <v>2.3E-5</v>
      </c>
      <c r="AN7" s="45">
        <v>2.3E-5</v>
      </c>
      <c r="AO7" s="45">
        <v>2.3E-5</v>
      </c>
      <c r="AP7" s="45">
        <v>9.2E-5</v>
      </c>
      <c r="AQ7" s="45">
        <v>9.2E-5</v>
      </c>
      <c r="AR7" s="45">
        <v>9.2E-5</v>
      </c>
      <c r="AS7" s="45">
        <v>9.2E-5</v>
      </c>
      <c r="AT7" s="45">
        <v>9.2E-5</v>
      </c>
      <c r="AU7" s="45">
        <v>1.18E-4</v>
      </c>
      <c r="AV7" s="45">
        <v>1.18E-4</v>
      </c>
      <c r="AW7" s="45">
        <v>1.18E-4</v>
      </c>
      <c r="AX7" s="45">
        <v>1.18E-4</v>
      </c>
      <c r="AY7" s="45">
        <v>1.18E-4</v>
      </c>
      <c r="AZ7" s="45">
        <v>1.3899999999999999E-4</v>
      </c>
      <c r="BA7" s="45">
        <v>1.3899999999999999E-4</v>
      </c>
      <c r="BB7" s="45">
        <v>1.3899999999999999E-4</v>
      </c>
      <c r="BC7" s="45">
        <v>1.3899999999999999E-4</v>
      </c>
      <c r="BD7" s="45">
        <v>1.3899999999999999E-4</v>
      </c>
      <c r="BE7" s="45">
        <v>1.5799999999999999E-4</v>
      </c>
      <c r="BF7" s="45">
        <v>1.5799999999999999E-4</v>
      </c>
      <c r="BG7" s="45">
        <v>1.5799999999999999E-4</v>
      </c>
      <c r="BH7" s="45">
        <v>1.5799999999999999E-4</v>
      </c>
      <c r="BI7" s="45">
        <v>1.5799999999999999E-4</v>
      </c>
      <c r="BJ7" s="45">
        <v>1.75E-4</v>
      </c>
      <c r="BK7" s="45">
        <v>1.75E-4</v>
      </c>
      <c r="BL7" s="45">
        <v>1.75E-4</v>
      </c>
      <c r="BM7" s="45">
        <v>1.75E-4</v>
      </c>
      <c r="BN7" s="45">
        <v>1.75E-4</v>
      </c>
      <c r="BO7" s="45">
        <v>2.1000000000000001E-4</v>
      </c>
      <c r="BP7" s="45">
        <v>2.1000000000000001E-4</v>
      </c>
      <c r="BQ7" s="45">
        <v>2.1000000000000001E-4</v>
      </c>
      <c r="BR7" s="45">
        <v>2.1000000000000001E-4</v>
      </c>
      <c r="BS7" s="45">
        <v>2.1000000000000001E-4</v>
      </c>
      <c r="BT7" s="45">
        <v>2.6400000000000002E-4</v>
      </c>
      <c r="BU7" s="45">
        <v>2.6400000000000002E-4</v>
      </c>
      <c r="BV7" s="45">
        <v>2.6400000000000002E-4</v>
      </c>
      <c r="BW7" s="45">
        <v>2.6400000000000002E-4</v>
      </c>
      <c r="BX7" s="45">
        <v>2.6400000000000002E-4</v>
      </c>
      <c r="BY7" s="45">
        <v>2.9599999999999998E-4</v>
      </c>
      <c r="BZ7" s="45">
        <v>2.9599999999999998E-4</v>
      </c>
      <c r="CA7" s="45">
        <v>2.9599999999999998E-4</v>
      </c>
      <c r="CB7" s="45">
        <v>2.9599999999999998E-4</v>
      </c>
      <c r="CC7" s="45">
        <v>2.9599999999999998E-4</v>
      </c>
      <c r="CD7" s="45">
        <v>2.9599999999999998E-4</v>
      </c>
      <c r="CE7" s="45">
        <v>2.9599999999999998E-4</v>
      </c>
      <c r="CF7" s="45">
        <v>2.9599999999999998E-4</v>
      </c>
      <c r="CG7" s="45">
        <v>2.9599999999999998E-4</v>
      </c>
      <c r="CH7" s="45">
        <v>2.9599999999999998E-4</v>
      </c>
      <c r="CI7" s="45">
        <v>2.9599999999999998E-4</v>
      </c>
      <c r="CJ7" s="45">
        <v>2.9599999999999998E-4</v>
      </c>
      <c r="CK7" s="45">
        <v>2.9599999999999998E-4</v>
      </c>
      <c r="CL7" s="45">
        <v>2.9599999999999998E-4</v>
      </c>
      <c r="CM7" s="45">
        <v>2.9599999999999998E-4</v>
      </c>
      <c r="CN7" s="45">
        <v>2.9599999999999998E-4</v>
      </c>
      <c r="CO7" s="45">
        <v>2.9599999999999998E-4</v>
      </c>
      <c r="CP7" s="45">
        <v>2.9599999999999998E-4</v>
      </c>
      <c r="CQ7" s="45">
        <v>2.9599999999999998E-4</v>
      </c>
      <c r="CR7" s="45">
        <v>2.9599999999999998E-4</v>
      </c>
      <c r="CS7" s="45">
        <v>2.9599999999999998E-4</v>
      </c>
      <c r="CT7" s="45">
        <v>2.9599999999999998E-4</v>
      </c>
      <c r="CU7" s="45">
        <v>2.9599999999999998E-4</v>
      </c>
      <c r="CV7" s="45">
        <v>2.9599999999999998E-4</v>
      </c>
      <c r="CW7" s="45">
        <v>2.9599999999999998E-4</v>
      </c>
      <c r="CX7" s="45">
        <v>2.9599999999999998E-4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3.8999999999999999E-5</v>
      </c>
      <c r="R8" s="45">
        <v>3.8999999999999999E-5</v>
      </c>
      <c r="S8" s="45">
        <v>3.8999999999999999E-5</v>
      </c>
      <c r="T8" s="45">
        <v>3.8999999999999999E-5</v>
      </c>
      <c r="U8" s="45">
        <v>3.8999999999999999E-5</v>
      </c>
      <c r="V8" s="45">
        <v>3.8999999999999999E-5</v>
      </c>
      <c r="W8" s="45">
        <v>3.8999999999999999E-5</v>
      </c>
      <c r="X8" s="45">
        <v>3.8999999999999999E-5</v>
      </c>
      <c r="Y8" s="45">
        <v>3.8999999999999999E-5</v>
      </c>
      <c r="Z8" s="45">
        <v>3.8999999999999999E-5</v>
      </c>
      <c r="AA8" s="45">
        <v>3.8999999999999999E-5</v>
      </c>
      <c r="AB8" s="45">
        <v>3.8999999999999999E-5</v>
      </c>
      <c r="AC8" s="45">
        <v>3.8999999999999999E-5</v>
      </c>
      <c r="AD8" s="45">
        <v>3.8999999999999999E-5</v>
      </c>
      <c r="AE8" s="45">
        <v>3.8999999999999999E-5</v>
      </c>
      <c r="AF8" s="45">
        <v>3.8999999999999999E-5</v>
      </c>
      <c r="AG8" s="45">
        <v>3.8999999999999999E-5</v>
      </c>
      <c r="AH8" s="45">
        <v>3.8999999999999999E-5</v>
      </c>
      <c r="AI8" s="45">
        <v>3.8999999999999999E-5</v>
      </c>
      <c r="AJ8" s="45">
        <v>3.8999999999999999E-5</v>
      </c>
      <c r="AK8" s="45">
        <v>3.8999999999999999E-5</v>
      </c>
      <c r="AL8" s="45">
        <v>3.8999999999999999E-5</v>
      </c>
      <c r="AM8" s="45">
        <v>3.8999999999999999E-5</v>
      </c>
      <c r="AN8" s="45">
        <v>3.8999999999999999E-5</v>
      </c>
      <c r="AO8" s="45">
        <v>3.8999999999999999E-5</v>
      </c>
      <c r="AP8" s="45">
        <v>1.5100000000000001E-4</v>
      </c>
      <c r="AQ8" s="45">
        <v>1.5100000000000001E-4</v>
      </c>
      <c r="AR8" s="45">
        <v>1.5100000000000001E-4</v>
      </c>
      <c r="AS8" s="45">
        <v>1.5100000000000001E-4</v>
      </c>
      <c r="AT8" s="45">
        <v>1.5100000000000001E-4</v>
      </c>
      <c r="AU8" s="45">
        <v>1.9599999999999999E-4</v>
      </c>
      <c r="AV8" s="45">
        <v>1.9599999999999999E-4</v>
      </c>
      <c r="AW8" s="45">
        <v>1.9599999999999999E-4</v>
      </c>
      <c r="AX8" s="45">
        <v>1.9599999999999999E-4</v>
      </c>
      <c r="AY8" s="45">
        <v>1.9599999999999999E-4</v>
      </c>
      <c r="AZ8" s="45">
        <v>2.2599999999999999E-4</v>
      </c>
      <c r="BA8" s="45">
        <v>2.2599999999999999E-4</v>
      </c>
      <c r="BB8" s="45">
        <v>2.2599999999999999E-4</v>
      </c>
      <c r="BC8" s="45">
        <v>2.2599999999999999E-4</v>
      </c>
      <c r="BD8" s="45">
        <v>2.2599999999999999E-4</v>
      </c>
      <c r="BE8" s="45">
        <v>2.3800000000000001E-4</v>
      </c>
      <c r="BF8" s="45">
        <v>2.3800000000000001E-4</v>
      </c>
      <c r="BG8" s="45">
        <v>2.3800000000000001E-4</v>
      </c>
      <c r="BH8" s="45">
        <v>2.3800000000000001E-4</v>
      </c>
      <c r="BI8" s="45">
        <v>2.3800000000000001E-4</v>
      </c>
      <c r="BJ8" s="45">
        <v>2.3499999999999999E-4</v>
      </c>
      <c r="BK8" s="45">
        <v>2.3499999999999999E-4</v>
      </c>
      <c r="BL8" s="45">
        <v>2.3499999999999999E-4</v>
      </c>
      <c r="BM8" s="45">
        <v>2.3499999999999999E-4</v>
      </c>
      <c r="BN8" s="45">
        <v>2.3499999999999999E-4</v>
      </c>
      <c r="BO8" s="45">
        <v>2.43E-4</v>
      </c>
      <c r="BP8" s="45">
        <v>2.43E-4</v>
      </c>
      <c r="BQ8" s="45">
        <v>2.43E-4</v>
      </c>
      <c r="BR8" s="45">
        <v>2.43E-4</v>
      </c>
      <c r="BS8" s="45">
        <v>2.43E-4</v>
      </c>
      <c r="BT8" s="45">
        <v>2.5700000000000001E-4</v>
      </c>
      <c r="BU8" s="45">
        <v>2.5700000000000001E-4</v>
      </c>
      <c r="BV8" s="45">
        <v>2.5700000000000001E-4</v>
      </c>
      <c r="BW8" s="45">
        <v>2.5700000000000001E-4</v>
      </c>
      <c r="BX8" s="45">
        <v>2.5700000000000001E-4</v>
      </c>
      <c r="BY8" s="45">
        <v>2.7900000000000001E-4</v>
      </c>
      <c r="BZ8" s="45">
        <v>2.7900000000000001E-4</v>
      </c>
      <c r="CA8" s="45">
        <v>2.7900000000000001E-4</v>
      </c>
      <c r="CB8" s="45">
        <v>2.7900000000000001E-4</v>
      </c>
      <c r="CC8" s="45">
        <v>2.7900000000000001E-4</v>
      </c>
      <c r="CD8" s="45">
        <v>2.7900000000000001E-4</v>
      </c>
      <c r="CE8" s="45">
        <v>2.7900000000000001E-4</v>
      </c>
      <c r="CF8" s="45">
        <v>2.7900000000000001E-4</v>
      </c>
      <c r="CG8" s="45">
        <v>2.7900000000000001E-4</v>
      </c>
      <c r="CH8" s="45">
        <v>2.7900000000000001E-4</v>
      </c>
      <c r="CI8" s="45">
        <v>2.7900000000000001E-4</v>
      </c>
      <c r="CJ8" s="45">
        <v>2.7900000000000001E-4</v>
      </c>
      <c r="CK8" s="45">
        <v>2.7900000000000001E-4</v>
      </c>
      <c r="CL8" s="45">
        <v>2.7900000000000001E-4</v>
      </c>
      <c r="CM8" s="45">
        <v>2.7900000000000001E-4</v>
      </c>
      <c r="CN8" s="45">
        <v>2.7900000000000001E-4</v>
      </c>
      <c r="CO8" s="45">
        <v>2.7900000000000001E-4</v>
      </c>
      <c r="CP8" s="45">
        <v>2.7900000000000001E-4</v>
      </c>
      <c r="CQ8" s="45">
        <v>2.7900000000000001E-4</v>
      </c>
      <c r="CR8" s="45">
        <v>2.7900000000000001E-4</v>
      </c>
      <c r="CS8" s="45">
        <v>2.7900000000000001E-4</v>
      </c>
      <c r="CT8" s="45">
        <v>2.7900000000000001E-4</v>
      </c>
      <c r="CU8" s="45">
        <v>2.7900000000000001E-4</v>
      </c>
      <c r="CV8" s="45">
        <v>2.7900000000000001E-4</v>
      </c>
      <c r="CW8" s="45">
        <v>2.7900000000000001E-4</v>
      </c>
      <c r="CX8" s="45">
        <v>2.7900000000000001E-4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2.5000000000000001E-5</v>
      </c>
      <c r="R9" s="45">
        <v>2.5000000000000001E-5</v>
      </c>
      <c r="S9" s="45">
        <v>2.5000000000000001E-5</v>
      </c>
      <c r="T9" s="45">
        <v>2.5000000000000001E-5</v>
      </c>
      <c r="U9" s="45">
        <v>2.5000000000000001E-5</v>
      </c>
      <c r="V9" s="45">
        <v>2.5000000000000001E-5</v>
      </c>
      <c r="W9" s="45">
        <v>2.5000000000000001E-5</v>
      </c>
      <c r="X9" s="45">
        <v>2.5000000000000001E-5</v>
      </c>
      <c r="Y9" s="45">
        <v>2.5000000000000001E-5</v>
      </c>
      <c r="Z9" s="45">
        <v>2.5000000000000001E-5</v>
      </c>
      <c r="AA9" s="45">
        <v>2.5000000000000001E-5</v>
      </c>
      <c r="AB9" s="45">
        <v>2.5000000000000001E-5</v>
      </c>
      <c r="AC9" s="45">
        <v>2.5000000000000001E-5</v>
      </c>
      <c r="AD9" s="45">
        <v>2.5000000000000001E-5</v>
      </c>
      <c r="AE9" s="45">
        <v>2.5000000000000001E-5</v>
      </c>
      <c r="AF9" s="45">
        <v>2.5000000000000001E-5</v>
      </c>
      <c r="AG9" s="45">
        <v>2.5000000000000001E-5</v>
      </c>
      <c r="AH9" s="45">
        <v>2.5000000000000001E-5</v>
      </c>
      <c r="AI9" s="45">
        <v>2.5000000000000001E-5</v>
      </c>
      <c r="AJ9" s="45">
        <v>2.5000000000000001E-5</v>
      </c>
      <c r="AK9" s="45">
        <v>2.5000000000000001E-5</v>
      </c>
      <c r="AL9" s="45">
        <v>2.5000000000000001E-5</v>
      </c>
      <c r="AM9" s="45">
        <v>2.5000000000000001E-5</v>
      </c>
      <c r="AN9" s="45">
        <v>2.5000000000000001E-5</v>
      </c>
      <c r="AO9" s="45">
        <v>2.5000000000000001E-5</v>
      </c>
      <c r="AP9" s="45">
        <v>1.34E-4</v>
      </c>
      <c r="AQ9" s="45">
        <v>1.34E-4</v>
      </c>
      <c r="AR9" s="45">
        <v>1.34E-4</v>
      </c>
      <c r="AS9" s="45">
        <v>1.34E-4</v>
      </c>
      <c r="AT9" s="45">
        <v>1.34E-4</v>
      </c>
      <c r="AU9" s="45">
        <v>1.5300000000000001E-4</v>
      </c>
      <c r="AV9" s="45">
        <v>1.5300000000000001E-4</v>
      </c>
      <c r="AW9" s="45">
        <v>1.5300000000000001E-4</v>
      </c>
      <c r="AX9" s="45">
        <v>1.5300000000000001E-4</v>
      </c>
      <c r="AY9" s="45">
        <v>1.5300000000000001E-4</v>
      </c>
      <c r="AZ9" s="45">
        <v>1.4799999999999999E-4</v>
      </c>
      <c r="BA9" s="45">
        <v>1.4799999999999999E-4</v>
      </c>
      <c r="BB9" s="45">
        <v>1.4799999999999999E-4</v>
      </c>
      <c r="BC9" s="45">
        <v>1.4799999999999999E-4</v>
      </c>
      <c r="BD9" s="45">
        <v>1.4799999999999999E-4</v>
      </c>
      <c r="BE9" s="45">
        <v>1.3300000000000001E-4</v>
      </c>
      <c r="BF9" s="45">
        <v>1.3300000000000001E-4</v>
      </c>
      <c r="BG9" s="45">
        <v>1.3300000000000001E-4</v>
      </c>
      <c r="BH9" s="45">
        <v>1.3300000000000001E-4</v>
      </c>
      <c r="BI9" s="45">
        <v>1.3300000000000001E-4</v>
      </c>
      <c r="BJ9" s="45">
        <v>1.2E-4</v>
      </c>
      <c r="BK9" s="45">
        <v>1.2E-4</v>
      </c>
      <c r="BL9" s="45">
        <v>1.2E-4</v>
      </c>
      <c r="BM9" s="45">
        <v>1.2E-4</v>
      </c>
      <c r="BN9" s="45">
        <v>1.2E-4</v>
      </c>
      <c r="BO9" s="45">
        <v>9.7999999999999997E-5</v>
      </c>
      <c r="BP9" s="45">
        <v>9.7999999999999997E-5</v>
      </c>
      <c r="BQ9" s="45">
        <v>9.7999999999999997E-5</v>
      </c>
      <c r="BR9" s="45">
        <v>9.7999999999999997E-5</v>
      </c>
      <c r="BS9" s="45">
        <v>9.7999999999999997E-5</v>
      </c>
      <c r="BT9" s="45">
        <v>1.0399999999999999E-4</v>
      </c>
      <c r="BU9" s="45">
        <v>1.0399999999999999E-4</v>
      </c>
      <c r="BV9" s="45">
        <v>1.0399999999999999E-4</v>
      </c>
      <c r="BW9" s="45">
        <v>1.0399999999999999E-4</v>
      </c>
      <c r="BX9" s="45">
        <v>1.0399999999999999E-4</v>
      </c>
      <c r="BY9" s="45">
        <v>1.3300000000000001E-4</v>
      </c>
      <c r="BZ9" s="45">
        <v>1.3300000000000001E-4</v>
      </c>
      <c r="CA9" s="45">
        <v>1.3300000000000001E-4</v>
      </c>
      <c r="CB9" s="45">
        <v>1.3300000000000001E-4</v>
      </c>
      <c r="CC9" s="45">
        <v>1.3300000000000001E-4</v>
      </c>
      <c r="CD9" s="45">
        <v>1.3300000000000001E-4</v>
      </c>
      <c r="CE9" s="45">
        <v>1.3300000000000001E-4</v>
      </c>
      <c r="CF9" s="45">
        <v>1.3300000000000001E-4</v>
      </c>
      <c r="CG9" s="45">
        <v>1.3300000000000001E-4</v>
      </c>
      <c r="CH9" s="45">
        <v>1.3300000000000001E-4</v>
      </c>
      <c r="CI9" s="45">
        <v>1.3300000000000001E-4</v>
      </c>
      <c r="CJ9" s="45">
        <v>1.3300000000000001E-4</v>
      </c>
      <c r="CK9" s="45">
        <v>1.3300000000000001E-4</v>
      </c>
      <c r="CL9" s="45">
        <v>1.3300000000000001E-4</v>
      </c>
      <c r="CM9" s="45">
        <v>1.3300000000000001E-4</v>
      </c>
      <c r="CN9" s="45">
        <v>1.3300000000000001E-4</v>
      </c>
      <c r="CO9" s="45">
        <v>1.3300000000000001E-4</v>
      </c>
      <c r="CP9" s="45">
        <v>1.3300000000000001E-4</v>
      </c>
      <c r="CQ9" s="45">
        <v>1.3300000000000001E-4</v>
      </c>
      <c r="CR9" s="45">
        <v>1.3300000000000001E-4</v>
      </c>
      <c r="CS9" s="45">
        <v>1.3300000000000001E-4</v>
      </c>
      <c r="CT9" s="45">
        <v>1.3300000000000001E-4</v>
      </c>
      <c r="CU9" s="45">
        <v>1.3300000000000001E-4</v>
      </c>
      <c r="CV9" s="45">
        <v>1.3300000000000001E-4</v>
      </c>
      <c r="CW9" s="45">
        <v>1.3300000000000001E-4</v>
      </c>
      <c r="CX9" s="45">
        <v>1.3300000000000001E-4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6.0000000000000002E-6</v>
      </c>
      <c r="R10" s="45">
        <v>6.0000000000000002E-6</v>
      </c>
      <c r="S10" s="45">
        <v>6.0000000000000002E-6</v>
      </c>
      <c r="T10" s="45">
        <v>6.0000000000000002E-6</v>
      </c>
      <c r="U10" s="45">
        <v>6.0000000000000002E-6</v>
      </c>
      <c r="V10" s="45">
        <v>6.0000000000000002E-6</v>
      </c>
      <c r="W10" s="45">
        <v>6.0000000000000002E-6</v>
      </c>
      <c r="X10" s="45">
        <v>6.0000000000000002E-6</v>
      </c>
      <c r="Y10" s="45">
        <v>6.0000000000000002E-6</v>
      </c>
      <c r="Z10" s="45">
        <v>6.0000000000000002E-6</v>
      </c>
      <c r="AA10" s="45">
        <v>6.0000000000000002E-6</v>
      </c>
      <c r="AB10" s="45">
        <v>6.0000000000000002E-6</v>
      </c>
      <c r="AC10" s="45">
        <v>6.0000000000000002E-6</v>
      </c>
      <c r="AD10" s="45">
        <v>6.0000000000000002E-6</v>
      </c>
      <c r="AE10" s="45">
        <v>6.0000000000000002E-6</v>
      </c>
      <c r="AF10" s="45">
        <v>6.0000000000000002E-6</v>
      </c>
      <c r="AG10" s="45">
        <v>6.0000000000000002E-6</v>
      </c>
      <c r="AH10" s="45">
        <v>6.0000000000000002E-6</v>
      </c>
      <c r="AI10" s="45">
        <v>6.0000000000000002E-6</v>
      </c>
      <c r="AJ10" s="45">
        <v>6.0000000000000002E-6</v>
      </c>
      <c r="AK10" s="45">
        <v>6.0000000000000002E-6</v>
      </c>
      <c r="AL10" s="45">
        <v>6.0000000000000002E-6</v>
      </c>
      <c r="AM10" s="45">
        <v>6.0000000000000002E-6</v>
      </c>
      <c r="AN10" s="45">
        <v>6.0000000000000002E-6</v>
      </c>
      <c r="AO10" s="45">
        <v>6.0000000000000002E-6</v>
      </c>
      <c r="AP10" s="45">
        <v>2.0000000000000002E-5</v>
      </c>
      <c r="AQ10" s="45">
        <v>2.0000000000000002E-5</v>
      </c>
      <c r="AR10" s="45">
        <v>2.0000000000000002E-5</v>
      </c>
      <c r="AS10" s="45">
        <v>2.0000000000000002E-5</v>
      </c>
      <c r="AT10" s="45">
        <v>2.0000000000000002E-5</v>
      </c>
      <c r="AU10" s="45">
        <v>2.5999999999999998E-5</v>
      </c>
      <c r="AV10" s="45">
        <v>2.5999999999999998E-5</v>
      </c>
      <c r="AW10" s="45">
        <v>2.5999999999999998E-5</v>
      </c>
      <c r="AX10" s="45">
        <v>2.5999999999999998E-5</v>
      </c>
      <c r="AY10" s="45">
        <v>2.5999999999999998E-5</v>
      </c>
      <c r="AZ10" s="45">
        <v>3.1999999999999999E-5</v>
      </c>
      <c r="BA10" s="45">
        <v>3.1999999999999999E-5</v>
      </c>
      <c r="BB10" s="45">
        <v>3.1999999999999999E-5</v>
      </c>
      <c r="BC10" s="45">
        <v>3.1999999999999999E-5</v>
      </c>
      <c r="BD10" s="45">
        <v>3.1999999999999999E-5</v>
      </c>
      <c r="BE10" s="45">
        <v>4.1999999999999998E-5</v>
      </c>
      <c r="BF10" s="45">
        <v>4.1999999999999998E-5</v>
      </c>
      <c r="BG10" s="45">
        <v>4.1999999999999998E-5</v>
      </c>
      <c r="BH10" s="45">
        <v>4.1999999999999998E-5</v>
      </c>
      <c r="BI10" s="45">
        <v>4.1999999999999998E-5</v>
      </c>
      <c r="BJ10" s="45">
        <v>5.0000000000000002E-5</v>
      </c>
      <c r="BK10" s="45">
        <v>5.0000000000000002E-5</v>
      </c>
      <c r="BL10" s="45">
        <v>5.0000000000000002E-5</v>
      </c>
      <c r="BM10" s="45">
        <v>5.0000000000000002E-5</v>
      </c>
      <c r="BN10" s="45">
        <v>5.0000000000000002E-5</v>
      </c>
      <c r="BO10" s="45">
        <v>5.5999999999999999E-5</v>
      </c>
      <c r="BP10" s="45">
        <v>5.5999999999999999E-5</v>
      </c>
      <c r="BQ10" s="45">
        <v>5.5999999999999999E-5</v>
      </c>
      <c r="BR10" s="45">
        <v>5.5999999999999999E-5</v>
      </c>
      <c r="BS10" s="45">
        <v>5.5999999999999999E-5</v>
      </c>
      <c r="BT10" s="45">
        <v>6.4999999999999994E-5</v>
      </c>
      <c r="BU10" s="45">
        <v>6.4999999999999994E-5</v>
      </c>
      <c r="BV10" s="45">
        <v>6.4999999999999994E-5</v>
      </c>
      <c r="BW10" s="45">
        <v>6.4999999999999994E-5</v>
      </c>
      <c r="BX10" s="45">
        <v>6.4999999999999994E-5</v>
      </c>
      <c r="BY10" s="45">
        <v>1.2400000000000001E-4</v>
      </c>
      <c r="BZ10" s="45">
        <v>1.2400000000000001E-4</v>
      </c>
      <c r="CA10" s="45">
        <v>1.2400000000000001E-4</v>
      </c>
      <c r="CB10" s="45">
        <v>1.2400000000000001E-4</v>
      </c>
      <c r="CC10" s="45">
        <v>1.2400000000000001E-4</v>
      </c>
      <c r="CD10" s="45">
        <v>1.2400000000000001E-4</v>
      </c>
      <c r="CE10" s="45">
        <v>1.2400000000000001E-4</v>
      </c>
      <c r="CF10" s="45">
        <v>1.2400000000000001E-4</v>
      </c>
      <c r="CG10" s="45">
        <v>1.2400000000000001E-4</v>
      </c>
      <c r="CH10" s="45">
        <v>1.2400000000000001E-4</v>
      </c>
      <c r="CI10" s="45">
        <v>1.2400000000000001E-4</v>
      </c>
      <c r="CJ10" s="45">
        <v>1.2400000000000001E-4</v>
      </c>
      <c r="CK10" s="45">
        <v>1.2400000000000001E-4</v>
      </c>
      <c r="CL10" s="45">
        <v>1.2400000000000001E-4</v>
      </c>
      <c r="CM10" s="45">
        <v>1.2400000000000001E-4</v>
      </c>
      <c r="CN10" s="45">
        <v>1.2400000000000001E-4</v>
      </c>
      <c r="CO10" s="45">
        <v>1.2400000000000001E-4</v>
      </c>
      <c r="CP10" s="45">
        <v>1.2400000000000001E-4</v>
      </c>
      <c r="CQ10" s="45">
        <v>1.2400000000000001E-4</v>
      </c>
      <c r="CR10" s="45">
        <v>1.2400000000000001E-4</v>
      </c>
      <c r="CS10" s="45">
        <v>1.2400000000000001E-4</v>
      </c>
      <c r="CT10" s="45">
        <v>1.2400000000000001E-4</v>
      </c>
      <c r="CU10" s="45">
        <v>1.2400000000000001E-4</v>
      </c>
      <c r="CV10" s="45">
        <v>1.2400000000000001E-4</v>
      </c>
      <c r="CW10" s="45">
        <v>1.2400000000000001E-4</v>
      </c>
      <c r="CX10" s="45">
        <v>1.2400000000000001E-4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5.0000000000000004E-6</v>
      </c>
      <c r="R11" s="45">
        <v>5.0000000000000004E-6</v>
      </c>
      <c r="S11" s="45">
        <v>5.0000000000000004E-6</v>
      </c>
      <c r="T11" s="45">
        <v>5.0000000000000004E-6</v>
      </c>
      <c r="U11" s="45">
        <v>5.0000000000000004E-6</v>
      </c>
      <c r="V11" s="45">
        <v>5.0000000000000004E-6</v>
      </c>
      <c r="W11" s="45">
        <v>5.0000000000000004E-6</v>
      </c>
      <c r="X11" s="45">
        <v>5.0000000000000004E-6</v>
      </c>
      <c r="Y11" s="45">
        <v>5.0000000000000004E-6</v>
      </c>
      <c r="Z11" s="45">
        <v>5.0000000000000004E-6</v>
      </c>
      <c r="AA11" s="45">
        <v>5.0000000000000004E-6</v>
      </c>
      <c r="AB11" s="45">
        <v>5.0000000000000004E-6</v>
      </c>
      <c r="AC11" s="45">
        <v>5.0000000000000004E-6</v>
      </c>
      <c r="AD11" s="45">
        <v>5.0000000000000004E-6</v>
      </c>
      <c r="AE11" s="45">
        <v>5.0000000000000004E-6</v>
      </c>
      <c r="AF11" s="45">
        <v>5.0000000000000004E-6</v>
      </c>
      <c r="AG11" s="45">
        <v>5.0000000000000004E-6</v>
      </c>
      <c r="AH11" s="45">
        <v>5.0000000000000004E-6</v>
      </c>
      <c r="AI11" s="45">
        <v>5.0000000000000004E-6</v>
      </c>
      <c r="AJ11" s="45">
        <v>5.0000000000000004E-6</v>
      </c>
      <c r="AK11" s="45">
        <v>5.0000000000000004E-6</v>
      </c>
      <c r="AL11" s="45">
        <v>5.0000000000000004E-6</v>
      </c>
      <c r="AM11" s="45">
        <v>5.0000000000000004E-6</v>
      </c>
      <c r="AN11" s="45">
        <v>5.0000000000000004E-6</v>
      </c>
      <c r="AO11" s="45">
        <v>5.0000000000000004E-6</v>
      </c>
      <c r="AP11" s="45">
        <v>2.4000000000000001E-5</v>
      </c>
      <c r="AQ11" s="45">
        <v>2.4000000000000001E-5</v>
      </c>
      <c r="AR11" s="45">
        <v>2.4000000000000001E-5</v>
      </c>
      <c r="AS11" s="45">
        <v>2.4000000000000001E-5</v>
      </c>
      <c r="AT11" s="45">
        <v>2.4000000000000001E-5</v>
      </c>
      <c r="AU11" s="45">
        <v>3.4E-5</v>
      </c>
      <c r="AV11" s="45">
        <v>3.4E-5</v>
      </c>
      <c r="AW11" s="45">
        <v>3.4E-5</v>
      </c>
      <c r="AX11" s="45">
        <v>3.4E-5</v>
      </c>
      <c r="AY11" s="45">
        <v>3.4E-5</v>
      </c>
      <c r="AZ11" s="45">
        <v>4.3000000000000002E-5</v>
      </c>
      <c r="BA11" s="45">
        <v>4.3000000000000002E-5</v>
      </c>
      <c r="BB11" s="45">
        <v>4.3000000000000002E-5</v>
      </c>
      <c r="BC11" s="45">
        <v>4.3000000000000002E-5</v>
      </c>
      <c r="BD11" s="45">
        <v>4.3000000000000002E-5</v>
      </c>
      <c r="BE11" s="45">
        <v>6.0000000000000002E-5</v>
      </c>
      <c r="BF11" s="45">
        <v>6.0000000000000002E-5</v>
      </c>
      <c r="BG11" s="45">
        <v>6.0000000000000002E-5</v>
      </c>
      <c r="BH11" s="45">
        <v>6.0000000000000002E-5</v>
      </c>
      <c r="BI11" s="45">
        <v>6.0000000000000002E-5</v>
      </c>
      <c r="BJ11" s="45">
        <v>7.1000000000000005E-5</v>
      </c>
      <c r="BK11" s="45">
        <v>7.1000000000000005E-5</v>
      </c>
      <c r="BL11" s="45">
        <v>7.1000000000000005E-5</v>
      </c>
      <c r="BM11" s="45">
        <v>7.1000000000000005E-5</v>
      </c>
      <c r="BN11" s="45">
        <v>7.1000000000000005E-5</v>
      </c>
      <c r="BO11" s="45">
        <v>7.6000000000000004E-5</v>
      </c>
      <c r="BP11" s="45">
        <v>7.6000000000000004E-5</v>
      </c>
      <c r="BQ11" s="45">
        <v>7.6000000000000004E-5</v>
      </c>
      <c r="BR11" s="45">
        <v>7.6000000000000004E-5</v>
      </c>
      <c r="BS11" s="45">
        <v>7.6000000000000004E-5</v>
      </c>
      <c r="BT11" s="45">
        <v>8.6000000000000003E-5</v>
      </c>
      <c r="BU11" s="45">
        <v>8.6000000000000003E-5</v>
      </c>
      <c r="BV11" s="45">
        <v>8.6000000000000003E-5</v>
      </c>
      <c r="BW11" s="45">
        <v>8.6000000000000003E-5</v>
      </c>
      <c r="BX11" s="45">
        <v>8.6000000000000003E-5</v>
      </c>
      <c r="BY11" s="45">
        <v>1.5699999999999999E-4</v>
      </c>
      <c r="BZ11" s="45">
        <v>1.5699999999999999E-4</v>
      </c>
      <c r="CA11" s="45">
        <v>1.5699999999999999E-4</v>
      </c>
      <c r="CB11" s="45">
        <v>1.5699999999999999E-4</v>
      </c>
      <c r="CC11" s="45">
        <v>1.5699999999999999E-4</v>
      </c>
      <c r="CD11" s="45">
        <v>1.5699999999999999E-4</v>
      </c>
      <c r="CE11" s="45">
        <v>1.5699999999999999E-4</v>
      </c>
      <c r="CF11" s="45">
        <v>1.5699999999999999E-4</v>
      </c>
      <c r="CG11" s="45">
        <v>1.5699999999999999E-4</v>
      </c>
      <c r="CH11" s="45">
        <v>1.5699999999999999E-4</v>
      </c>
      <c r="CI11" s="45">
        <v>1.5699999999999999E-4</v>
      </c>
      <c r="CJ11" s="45">
        <v>1.5699999999999999E-4</v>
      </c>
      <c r="CK11" s="45">
        <v>1.5699999999999999E-4</v>
      </c>
      <c r="CL11" s="45">
        <v>1.5699999999999999E-4</v>
      </c>
      <c r="CM11" s="45">
        <v>1.5699999999999999E-4</v>
      </c>
      <c r="CN11" s="45">
        <v>1.5699999999999999E-4</v>
      </c>
      <c r="CO11" s="45">
        <v>1.5699999999999999E-4</v>
      </c>
      <c r="CP11" s="45">
        <v>1.5699999999999999E-4</v>
      </c>
      <c r="CQ11" s="45">
        <v>1.5699999999999999E-4</v>
      </c>
      <c r="CR11" s="45">
        <v>1.5699999999999999E-4</v>
      </c>
      <c r="CS11" s="45">
        <v>1.5699999999999999E-4</v>
      </c>
      <c r="CT11" s="45">
        <v>1.5699999999999999E-4</v>
      </c>
      <c r="CU11" s="45">
        <v>1.5699999999999999E-4</v>
      </c>
      <c r="CV11" s="45">
        <v>1.5699999999999999E-4</v>
      </c>
      <c r="CW11" s="45">
        <v>1.5699999999999999E-4</v>
      </c>
      <c r="CX11" s="45">
        <v>1.5699999999999999E-4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1.2E-5</v>
      </c>
      <c r="R12" s="45">
        <v>1.2E-5</v>
      </c>
      <c r="S12" s="45">
        <v>1.2E-5</v>
      </c>
      <c r="T12" s="45">
        <v>1.2E-5</v>
      </c>
      <c r="U12" s="45">
        <v>1.2E-5</v>
      </c>
      <c r="V12" s="45">
        <v>1.2E-5</v>
      </c>
      <c r="W12" s="45">
        <v>1.2E-5</v>
      </c>
      <c r="X12" s="45">
        <v>1.2E-5</v>
      </c>
      <c r="Y12" s="45">
        <v>1.2E-5</v>
      </c>
      <c r="Z12" s="45">
        <v>1.2E-5</v>
      </c>
      <c r="AA12" s="45">
        <v>1.2E-5</v>
      </c>
      <c r="AB12" s="45">
        <v>1.2E-5</v>
      </c>
      <c r="AC12" s="45">
        <v>1.2E-5</v>
      </c>
      <c r="AD12" s="45">
        <v>1.2E-5</v>
      </c>
      <c r="AE12" s="45">
        <v>1.2E-5</v>
      </c>
      <c r="AF12" s="45">
        <v>1.2E-5</v>
      </c>
      <c r="AG12" s="45">
        <v>1.2E-5</v>
      </c>
      <c r="AH12" s="45">
        <v>1.2E-5</v>
      </c>
      <c r="AI12" s="45">
        <v>1.2E-5</v>
      </c>
      <c r="AJ12" s="45">
        <v>1.2E-5</v>
      </c>
      <c r="AK12" s="45">
        <v>1.2E-5</v>
      </c>
      <c r="AL12" s="45">
        <v>1.2E-5</v>
      </c>
      <c r="AM12" s="45">
        <v>1.2E-5</v>
      </c>
      <c r="AN12" s="45">
        <v>1.2E-5</v>
      </c>
      <c r="AO12" s="45">
        <v>1.2E-5</v>
      </c>
      <c r="AP12" s="45">
        <v>5.8E-5</v>
      </c>
      <c r="AQ12" s="45">
        <v>5.8E-5</v>
      </c>
      <c r="AR12" s="45">
        <v>5.8E-5</v>
      </c>
      <c r="AS12" s="45">
        <v>5.8E-5</v>
      </c>
      <c r="AT12" s="45">
        <v>5.8E-5</v>
      </c>
      <c r="AU12" s="45">
        <v>7.7000000000000001E-5</v>
      </c>
      <c r="AV12" s="45">
        <v>7.7000000000000001E-5</v>
      </c>
      <c r="AW12" s="45">
        <v>7.7000000000000001E-5</v>
      </c>
      <c r="AX12" s="45">
        <v>7.7000000000000001E-5</v>
      </c>
      <c r="AY12" s="45">
        <v>7.7000000000000001E-5</v>
      </c>
      <c r="AZ12" s="45">
        <v>1.05E-4</v>
      </c>
      <c r="BA12" s="45">
        <v>1.05E-4</v>
      </c>
      <c r="BB12" s="45">
        <v>1.05E-4</v>
      </c>
      <c r="BC12" s="45">
        <v>1.05E-4</v>
      </c>
      <c r="BD12" s="45">
        <v>1.05E-4</v>
      </c>
      <c r="BE12" s="45">
        <v>1.3200000000000001E-4</v>
      </c>
      <c r="BF12" s="45">
        <v>1.3200000000000001E-4</v>
      </c>
      <c r="BG12" s="45">
        <v>1.3200000000000001E-4</v>
      </c>
      <c r="BH12" s="45">
        <v>1.3200000000000001E-4</v>
      </c>
      <c r="BI12" s="45">
        <v>1.3200000000000001E-4</v>
      </c>
      <c r="BJ12" s="45">
        <v>1.4899999999999999E-4</v>
      </c>
      <c r="BK12" s="45">
        <v>1.4899999999999999E-4</v>
      </c>
      <c r="BL12" s="45">
        <v>1.4899999999999999E-4</v>
      </c>
      <c r="BM12" s="45">
        <v>1.4899999999999999E-4</v>
      </c>
      <c r="BN12" s="45">
        <v>1.4899999999999999E-4</v>
      </c>
      <c r="BO12" s="45">
        <v>1.5200000000000001E-4</v>
      </c>
      <c r="BP12" s="45">
        <v>1.5200000000000001E-4</v>
      </c>
      <c r="BQ12" s="45">
        <v>1.5200000000000001E-4</v>
      </c>
      <c r="BR12" s="45">
        <v>1.5200000000000001E-4</v>
      </c>
      <c r="BS12" s="45">
        <v>1.5200000000000001E-4</v>
      </c>
      <c r="BT12" s="45">
        <v>1.5699999999999999E-4</v>
      </c>
      <c r="BU12" s="45">
        <v>1.5699999999999999E-4</v>
      </c>
      <c r="BV12" s="45">
        <v>1.5699999999999999E-4</v>
      </c>
      <c r="BW12" s="45">
        <v>1.5699999999999999E-4</v>
      </c>
      <c r="BX12" s="45">
        <v>1.5699999999999999E-4</v>
      </c>
      <c r="BY12" s="45">
        <v>1.3200000000000001E-4</v>
      </c>
      <c r="BZ12" s="45">
        <v>1.3200000000000001E-4</v>
      </c>
      <c r="CA12" s="45">
        <v>1.3200000000000001E-4</v>
      </c>
      <c r="CB12" s="45">
        <v>1.3200000000000001E-4</v>
      </c>
      <c r="CC12" s="45">
        <v>1.3200000000000001E-4</v>
      </c>
      <c r="CD12" s="45">
        <v>1.3200000000000001E-4</v>
      </c>
      <c r="CE12" s="45">
        <v>1.3200000000000001E-4</v>
      </c>
      <c r="CF12" s="45">
        <v>1.3200000000000001E-4</v>
      </c>
      <c r="CG12" s="45">
        <v>1.3200000000000001E-4</v>
      </c>
      <c r="CH12" s="45">
        <v>1.3200000000000001E-4</v>
      </c>
      <c r="CI12" s="45">
        <v>1.3200000000000001E-4</v>
      </c>
      <c r="CJ12" s="45">
        <v>1.3200000000000001E-4</v>
      </c>
      <c r="CK12" s="45">
        <v>1.3200000000000001E-4</v>
      </c>
      <c r="CL12" s="45">
        <v>1.3200000000000001E-4</v>
      </c>
      <c r="CM12" s="45">
        <v>1.3200000000000001E-4</v>
      </c>
      <c r="CN12" s="45">
        <v>1.3200000000000001E-4</v>
      </c>
      <c r="CO12" s="45">
        <v>1.3200000000000001E-4</v>
      </c>
      <c r="CP12" s="45">
        <v>1.3200000000000001E-4</v>
      </c>
      <c r="CQ12" s="45">
        <v>1.3200000000000001E-4</v>
      </c>
      <c r="CR12" s="45">
        <v>1.3200000000000001E-4</v>
      </c>
      <c r="CS12" s="45">
        <v>1.3200000000000001E-4</v>
      </c>
      <c r="CT12" s="45">
        <v>1.3200000000000001E-4</v>
      </c>
      <c r="CU12" s="45">
        <v>1.3200000000000001E-4</v>
      </c>
      <c r="CV12" s="45">
        <v>1.3200000000000001E-4</v>
      </c>
      <c r="CW12" s="45">
        <v>1.3200000000000001E-4</v>
      </c>
      <c r="CX12" s="45">
        <v>1.3200000000000001E-4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1.4E-5</v>
      </c>
      <c r="R13" s="45">
        <v>1.4E-5</v>
      </c>
      <c r="S13" s="45">
        <v>1.4E-5</v>
      </c>
      <c r="T13" s="45">
        <v>1.4E-5</v>
      </c>
      <c r="U13" s="45">
        <v>1.4E-5</v>
      </c>
      <c r="V13" s="45">
        <v>1.4E-5</v>
      </c>
      <c r="W13" s="45">
        <v>1.4E-5</v>
      </c>
      <c r="X13" s="45">
        <v>1.4E-5</v>
      </c>
      <c r="Y13" s="45">
        <v>1.4E-5</v>
      </c>
      <c r="Z13" s="45">
        <v>1.4E-5</v>
      </c>
      <c r="AA13" s="45">
        <v>1.4E-5</v>
      </c>
      <c r="AB13" s="45">
        <v>1.4E-5</v>
      </c>
      <c r="AC13" s="45">
        <v>1.4E-5</v>
      </c>
      <c r="AD13" s="45">
        <v>1.4E-5</v>
      </c>
      <c r="AE13" s="45">
        <v>1.4E-5</v>
      </c>
      <c r="AF13" s="45">
        <v>1.4E-5</v>
      </c>
      <c r="AG13" s="45">
        <v>1.4E-5</v>
      </c>
      <c r="AH13" s="45">
        <v>1.4E-5</v>
      </c>
      <c r="AI13" s="45">
        <v>1.4E-5</v>
      </c>
      <c r="AJ13" s="45">
        <v>1.4E-5</v>
      </c>
      <c r="AK13" s="45">
        <v>1.4E-5</v>
      </c>
      <c r="AL13" s="45">
        <v>1.4E-5</v>
      </c>
      <c r="AM13" s="45">
        <v>1.4E-5</v>
      </c>
      <c r="AN13" s="45">
        <v>1.4E-5</v>
      </c>
      <c r="AO13" s="45">
        <v>1.4E-5</v>
      </c>
      <c r="AP13" s="45">
        <v>0</v>
      </c>
      <c r="AQ13" s="45">
        <v>0</v>
      </c>
      <c r="AR13" s="45">
        <v>0</v>
      </c>
      <c r="AS13" s="45">
        <v>0</v>
      </c>
      <c r="AT13" s="45">
        <v>0</v>
      </c>
      <c r="AU13" s="45">
        <v>1.5200000000000001E-4</v>
      </c>
      <c r="AV13" s="45">
        <v>1.5200000000000001E-4</v>
      </c>
      <c r="AW13" s="45">
        <v>1.5200000000000001E-4</v>
      </c>
      <c r="AX13" s="45">
        <v>1.5200000000000001E-4</v>
      </c>
      <c r="AY13" s="45">
        <v>1.5200000000000001E-4</v>
      </c>
      <c r="AZ13" s="45">
        <v>1.66E-4</v>
      </c>
      <c r="BA13" s="45">
        <v>1.66E-4</v>
      </c>
      <c r="BB13" s="45">
        <v>1.66E-4</v>
      </c>
      <c r="BC13" s="45">
        <v>1.66E-4</v>
      </c>
      <c r="BD13" s="45">
        <v>1.66E-4</v>
      </c>
      <c r="BE13" s="45">
        <v>2.0799999999999999E-4</v>
      </c>
      <c r="BF13" s="45">
        <v>2.0799999999999999E-4</v>
      </c>
      <c r="BG13" s="45">
        <v>2.0799999999999999E-4</v>
      </c>
      <c r="BH13" s="45">
        <v>2.0799999999999999E-4</v>
      </c>
      <c r="BI13" s="45">
        <v>2.0799999999999999E-4</v>
      </c>
      <c r="BJ13" s="45">
        <v>2.7300000000000002E-4</v>
      </c>
      <c r="BK13" s="45">
        <v>2.7300000000000002E-4</v>
      </c>
      <c r="BL13" s="45">
        <v>2.7300000000000002E-4</v>
      </c>
      <c r="BM13" s="45">
        <v>2.7300000000000002E-4</v>
      </c>
      <c r="BN13" s="45">
        <v>2.7300000000000002E-4</v>
      </c>
      <c r="BO13" s="45">
        <v>3.8499999999999998E-4</v>
      </c>
      <c r="BP13" s="45">
        <v>3.8499999999999998E-4</v>
      </c>
      <c r="BQ13" s="45">
        <v>3.8499999999999998E-4</v>
      </c>
      <c r="BR13" s="45">
        <v>3.8499999999999998E-4</v>
      </c>
      <c r="BS13" s="45">
        <v>3.8499999999999998E-4</v>
      </c>
      <c r="BT13" s="45">
        <v>2.5000000000000001E-4</v>
      </c>
      <c r="BU13" s="45">
        <v>2.5000000000000001E-4</v>
      </c>
      <c r="BV13" s="45">
        <v>2.5000000000000001E-4</v>
      </c>
      <c r="BW13" s="45">
        <v>2.5000000000000001E-4</v>
      </c>
      <c r="BX13" s="45">
        <v>2.5000000000000001E-4</v>
      </c>
      <c r="BY13" s="45">
        <v>3.4499999999999998E-4</v>
      </c>
      <c r="BZ13" s="45">
        <v>3.4499999999999998E-4</v>
      </c>
      <c r="CA13" s="45">
        <v>3.4499999999999998E-4</v>
      </c>
      <c r="CB13" s="45">
        <v>3.4499999999999998E-4</v>
      </c>
      <c r="CC13" s="45">
        <v>3.4499999999999998E-4</v>
      </c>
      <c r="CD13" s="45">
        <v>3.4499999999999998E-4</v>
      </c>
      <c r="CE13" s="45">
        <v>3.4499999999999998E-4</v>
      </c>
      <c r="CF13" s="45">
        <v>3.4499999999999998E-4</v>
      </c>
      <c r="CG13" s="45">
        <v>3.4499999999999998E-4</v>
      </c>
      <c r="CH13" s="45">
        <v>3.4499999999999998E-4</v>
      </c>
      <c r="CI13" s="45">
        <v>3.4499999999999998E-4</v>
      </c>
      <c r="CJ13" s="45">
        <v>3.4499999999999998E-4</v>
      </c>
      <c r="CK13" s="45">
        <v>3.4499999999999998E-4</v>
      </c>
      <c r="CL13" s="45">
        <v>3.4499999999999998E-4</v>
      </c>
      <c r="CM13" s="45">
        <v>3.4499999999999998E-4</v>
      </c>
      <c r="CN13" s="45">
        <v>3.4499999999999998E-4</v>
      </c>
      <c r="CO13" s="45">
        <v>3.4499999999999998E-4</v>
      </c>
      <c r="CP13" s="45">
        <v>3.4499999999999998E-4</v>
      </c>
      <c r="CQ13" s="45">
        <v>3.4499999999999998E-4</v>
      </c>
      <c r="CR13" s="45">
        <v>3.4499999999999998E-4</v>
      </c>
      <c r="CS13" s="45">
        <v>3.4499999999999998E-4</v>
      </c>
      <c r="CT13" s="45">
        <v>3.4499999999999998E-4</v>
      </c>
      <c r="CU13" s="45">
        <v>3.4499999999999998E-4</v>
      </c>
      <c r="CV13" s="45">
        <v>3.4499999999999998E-4</v>
      </c>
      <c r="CW13" s="45">
        <v>3.4499999999999998E-4</v>
      </c>
      <c r="CX13" s="45">
        <v>3.4499999999999998E-4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t="s">
        <v>512</v>
      </c>
      <c r="R14" s="45" t="s">
        <v>512</v>
      </c>
      <c r="S14" s="45" t="s">
        <v>512</v>
      </c>
      <c r="T14" s="45" t="s">
        <v>512</v>
      </c>
      <c r="U14" s="45" t="s">
        <v>512</v>
      </c>
      <c r="V14" s="45" t="s">
        <v>512</v>
      </c>
      <c r="W14" s="45" t="s">
        <v>512</v>
      </c>
      <c r="X14" s="45" t="s">
        <v>512</v>
      </c>
      <c r="Y14" s="45" t="s">
        <v>512</v>
      </c>
      <c r="Z14" s="45" t="s">
        <v>512</v>
      </c>
      <c r="AA14" s="45" t="s">
        <v>512</v>
      </c>
      <c r="AB14" s="45" t="s">
        <v>512</v>
      </c>
      <c r="AC14" s="45" t="s">
        <v>512</v>
      </c>
      <c r="AD14" s="45" t="s">
        <v>512</v>
      </c>
      <c r="AE14" s="45" t="s">
        <v>512</v>
      </c>
      <c r="AF14" s="45" t="s">
        <v>512</v>
      </c>
      <c r="AG14" s="45" t="s">
        <v>512</v>
      </c>
      <c r="AH14" s="45" t="s">
        <v>512</v>
      </c>
      <c r="AI14" s="45" t="s">
        <v>512</v>
      </c>
      <c r="AJ14" s="45" t="s">
        <v>512</v>
      </c>
      <c r="AK14" s="45" t="s">
        <v>512</v>
      </c>
      <c r="AL14" s="45" t="s">
        <v>512</v>
      </c>
      <c r="AM14" s="45" t="s">
        <v>512</v>
      </c>
      <c r="AN14" s="45" t="s">
        <v>512</v>
      </c>
      <c r="AO14" s="45" t="s">
        <v>512</v>
      </c>
      <c r="AP14" s="45" t="s">
        <v>512</v>
      </c>
      <c r="AQ14" s="45" t="s">
        <v>512</v>
      </c>
      <c r="AR14" s="45" t="s">
        <v>512</v>
      </c>
      <c r="AS14" s="45" t="s">
        <v>512</v>
      </c>
      <c r="AT14" s="45" t="s">
        <v>512</v>
      </c>
      <c r="AU14" s="45">
        <v>0</v>
      </c>
      <c r="AV14" s="45">
        <v>0</v>
      </c>
      <c r="AW14" s="45">
        <v>0</v>
      </c>
      <c r="AX14" s="45">
        <v>0</v>
      </c>
      <c r="AY14" s="45">
        <v>0</v>
      </c>
      <c r="AZ14" s="45">
        <v>3.8999999999999999E-5</v>
      </c>
      <c r="BA14" s="45">
        <v>3.8999999999999999E-5</v>
      </c>
      <c r="BB14" s="45">
        <v>3.8999999999999999E-5</v>
      </c>
      <c r="BC14" s="45">
        <v>3.8999999999999999E-5</v>
      </c>
      <c r="BD14" s="45">
        <v>3.8999999999999999E-5</v>
      </c>
      <c r="BE14" s="45">
        <v>6.2000000000000003E-5</v>
      </c>
      <c r="BF14" s="45">
        <v>6.2000000000000003E-5</v>
      </c>
      <c r="BG14" s="45">
        <v>6.2000000000000003E-5</v>
      </c>
      <c r="BH14" s="45">
        <v>6.2000000000000003E-5</v>
      </c>
      <c r="BI14" s="45">
        <v>6.2000000000000003E-5</v>
      </c>
      <c r="BJ14" s="45">
        <v>0</v>
      </c>
      <c r="BK14" s="45">
        <v>0</v>
      </c>
      <c r="BL14" s="45">
        <v>0</v>
      </c>
      <c r="BM14" s="45">
        <v>0</v>
      </c>
      <c r="BN14" s="45">
        <v>0</v>
      </c>
      <c r="BO14" s="45">
        <v>0</v>
      </c>
      <c r="BP14" s="45">
        <v>0</v>
      </c>
      <c r="BQ14" s="45">
        <v>0</v>
      </c>
      <c r="BR14" s="45">
        <v>0</v>
      </c>
      <c r="BS14" s="45">
        <v>0</v>
      </c>
      <c r="BT14" s="45">
        <v>0</v>
      </c>
      <c r="BU14" s="45">
        <v>0</v>
      </c>
      <c r="BV14" s="45">
        <v>0</v>
      </c>
      <c r="BW14" s="45">
        <v>0</v>
      </c>
      <c r="BX14" s="45">
        <v>0</v>
      </c>
      <c r="BY14" s="45">
        <v>2.0599999999999999E-4</v>
      </c>
      <c r="BZ14" s="45">
        <v>2.0599999999999999E-4</v>
      </c>
      <c r="CA14" s="45">
        <v>2.0599999999999999E-4</v>
      </c>
      <c r="CB14" s="45">
        <v>2.0599999999999999E-4</v>
      </c>
      <c r="CC14" s="45">
        <v>2.0599999999999999E-4</v>
      </c>
      <c r="CD14" s="45">
        <v>2.0599999999999999E-4</v>
      </c>
      <c r="CE14" s="45">
        <v>2.0599999999999999E-4</v>
      </c>
      <c r="CF14" s="45">
        <v>2.0599999999999999E-4</v>
      </c>
      <c r="CG14" s="45">
        <v>2.0599999999999999E-4</v>
      </c>
      <c r="CH14" s="45">
        <v>2.0599999999999999E-4</v>
      </c>
      <c r="CI14" s="45">
        <v>2.0599999999999999E-4</v>
      </c>
      <c r="CJ14" s="45">
        <v>2.0599999999999999E-4</v>
      </c>
      <c r="CK14" s="45">
        <v>2.0599999999999999E-4</v>
      </c>
      <c r="CL14" s="45">
        <v>2.0599999999999999E-4</v>
      </c>
      <c r="CM14" s="45">
        <v>2.0599999999999999E-4</v>
      </c>
      <c r="CN14" s="45">
        <v>2.0599999999999999E-4</v>
      </c>
      <c r="CO14" s="45">
        <v>2.0599999999999999E-4</v>
      </c>
      <c r="CP14" s="45">
        <v>2.0599999999999999E-4</v>
      </c>
      <c r="CQ14" s="45">
        <v>2.0599999999999999E-4</v>
      </c>
      <c r="CR14" s="45">
        <v>2.0599999999999999E-4</v>
      </c>
      <c r="CS14" s="45">
        <v>2.0599999999999999E-4</v>
      </c>
      <c r="CT14" s="45">
        <v>2.0599999999999999E-4</v>
      </c>
      <c r="CU14" s="45">
        <v>2.0599999999999999E-4</v>
      </c>
      <c r="CV14" s="45">
        <v>2.0599999999999999E-4</v>
      </c>
      <c r="CW14" s="45">
        <v>2.0599999999999999E-4</v>
      </c>
      <c r="CX14" s="45">
        <v>2.0599999999999999E-4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1.4E-5</v>
      </c>
      <c r="R15" s="45">
        <v>1.4E-5</v>
      </c>
      <c r="S15" s="45">
        <v>1.4E-5</v>
      </c>
      <c r="T15" s="45">
        <v>1.4E-5</v>
      </c>
      <c r="U15" s="45">
        <v>1.4E-5</v>
      </c>
      <c r="V15" s="45">
        <v>1.4E-5</v>
      </c>
      <c r="W15" s="45">
        <v>1.4E-5</v>
      </c>
      <c r="X15" s="45">
        <v>1.4E-5</v>
      </c>
      <c r="Y15" s="45">
        <v>1.4E-5</v>
      </c>
      <c r="Z15" s="45">
        <v>1.4E-5</v>
      </c>
      <c r="AA15" s="45">
        <v>1.4E-5</v>
      </c>
      <c r="AB15" s="45">
        <v>1.4E-5</v>
      </c>
      <c r="AC15" s="45">
        <v>1.4E-5</v>
      </c>
      <c r="AD15" s="45">
        <v>1.4E-5</v>
      </c>
      <c r="AE15" s="45">
        <v>1.4E-5</v>
      </c>
      <c r="AF15" s="45">
        <v>1.4E-5</v>
      </c>
      <c r="AG15" s="45">
        <v>1.4E-5</v>
      </c>
      <c r="AH15" s="45">
        <v>1.4E-5</v>
      </c>
      <c r="AI15" s="45">
        <v>1.4E-5</v>
      </c>
      <c r="AJ15" s="45">
        <v>1.4E-5</v>
      </c>
      <c r="AK15" s="45">
        <v>1.4E-5</v>
      </c>
      <c r="AL15" s="45">
        <v>1.4E-5</v>
      </c>
      <c r="AM15" s="45">
        <v>1.4E-5</v>
      </c>
      <c r="AN15" s="45">
        <v>1.4E-5</v>
      </c>
      <c r="AO15" s="45">
        <v>1.4E-5</v>
      </c>
      <c r="AP15" s="45">
        <v>1.3200000000000001E-4</v>
      </c>
      <c r="AQ15" s="45">
        <v>1.3200000000000001E-4</v>
      </c>
      <c r="AR15" s="45">
        <v>1.3200000000000001E-4</v>
      </c>
      <c r="AS15" s="45">
        <v>1.3200000000000001E-4</v>
      </c>
      <c r="AT15" s="45">
        <v>1.3200000000000001E-4</v>
      </c>
      <c r="AU15" s="45">
        <v>2.33E-4</v>
      </c>
      <c r="AV15" s="45">
        <v>2.33E-4</v>
      </c>
      <c r="AW15" s="45">
        <v>2.33E-4</v>
      </c>
      <c r="AX15" s="45">
        <v>2.33E-4</v>
      </c>
      <c r="AY15" s="45">
        <v>2.33E-4</v>
      </c>
      <c r="AZ15" s="45">
        <v>3.3399999999999999E-4</v>
      </c>
      <c r="BA15" s="45">
        <v>3.3399999999999999E-4</v>
      </c>
      <c r="BB15" s="45">
        <v>3.3399999999999999E-4</v>
      </c>
      <c r="BC15" s="45">
        <v>3.3399999999999999E-4</v>
      </c>
      <c r="BD15" s="45">
        <v>3.3399999999999999E-4</v>
      </c>
      <c r="BE15" s="45">
        <v>4.17E-4</v>
      </c>
      <c r="BF15" s="45">
        <v>4.17E-4</v>
      </c>
      <c r="BG15" s="45">
        <v>4.17E-4</v>
      </c>
      <c r="BH15" s="45">
        <v>4.17E-4</v>
      </c>
      <c r="BI15" s="45">
        <v>4.17E-4</v>
      </c>
      <c r="BJ15" s="45">
        <v>4.8299999999999998E-4</v>
      </c>
      <c r="BK15" s="45">
        <v>4.8299999999999998E-4</v>
      </c>
      <c r="BL15" s="45">
        <v>4.8299999999999998E-4</v>
      </c>
      <c r="BM15" s="45">
        <v>4.8299999999999998E-4</v>
      </c>
      <c r="BN15" s="45">
        <v>4.8299999999999998E-4</v>
      </c>
      <c r="BO15" s="45">
        <v>5.1900000000000004E-4</v>
      </c>
      <c r="BP15" s="45">
        <v>5.1900000000000004E-4</v>
      </c>
      <c r="BQ15" s="45">
        <v>5.1900000000000004E-4</v>
      </c>
      <c r="BR15" s="45">
        <v>5.1900000000000004E-4</v>
      </c>
      <c r="BS15" s="45">
        <v>5.1900000000000004E-4</v>
      </c>
      <c r="BT15" s="45">
        <v>5.1900000000000004E-4</v>
      </c>
      <c r="BU15" s="45">
        <v>5.1900000000000004E-4</v>
      </c>
      <c r="BV15" s="45">
        <v>5.1900000000000004E-4</v>
      </c>
      <c r="BW15" s="45">
        <v>5.1900000000000004E-4</v>
      </c>
      <c r="BX15" s="45">
        <v>5.1900000000000004E-4</v>
      </c>
      <c r="BY15" s="45">
        <v>4.84E-4</v>
      </c>
      <c r="BZ15" s="45">
        <v>4.84E-4</v>
      </c>
      <c r="CA15" s="45">
        <v>4.84E-4</v>
      </c>
      <c r="CB15" s="45">
        <v>4.84E-4</v>
      </c>
      <c r="CC15" s="45">
        <v>4.84E-4</v>
      </c>
      <c r="CD15" s="45">
        <v>4.84E-4</v>
      </c>
      <c r="CE15" s="45">
        <v>4.84E-4</v>
      </c>
      <c r="CF15" s="45">
        <v>4.84E-4</v>
      </c>
      <c r="CG15" s="45">
        <v>4.84E-4</v>
      </c>
      <c r="CH15" s="45">
        <v>4.84E-4</v>
      </c>
      <c r="CI15" s="45">
        <v>4.84E-4</v>
      </c>
      <c r="CJ15" s="45">
        <v>4.84E-4</v>
      </c>
      <c r="CK15" s="45">
        <v>4.84E-4</v>
      </c>
      <c r="CL15" s="45">
        <v>4.84E-4</v>
      </c>
      <c r="CM15" s="45">
        <v>4.84E-4</v>
      </c>
      <c r="CN15" s="45">
        <v>4.84E-4</v>
      </c>
      <c r="CO15" s="45">
        <v>4.84E-4</v>
      </c>
      <c r="CP15" s="45">
        <v>4.84E-4</v>
      </c>
      <c r="CQ15" s="45">
        <v>4.84E-4</v>
      </c>
      <c r="CR15" s="45">
        <v>4.84E-4</v>
      </c>
      <c r="CS15" s="45">
        <v>4.84E-4</v>
      </c>
      <c r="CT15" s="45">
        <v>4.84E-4</v>
      </c>
      <c r="CU15" s="45">
        <v>4.84E-4</v>
      </c>
      <c r="CV15" s="45">
        <v>4.84E-4</v>
      </c>
      <c r="CW15" s="45">
        <v>4.84E-4</v>
      </c>
      <c r="CX15" s="45">
        <v>4.84E-4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4.1999999999999998E-5</v>
      </c>
      <c r="R16" s="45">
        <v>4.1999999999999998E-5</v>
      </c>
      <c r="S16" s="45">
        <v>4.1999999999999998E-5</v>
      </c>
      <c r="T16" s="45">
        <v>4.1999999999999998E-5</v>
      </c>
      <c r="U16" s="45">
        <v>4.1999999999999998E-5</v>
      </c>
      <c r="V16" s="45">
        <v>4.1999999999999998E-5</v>
      </c>
      <c r="W16" s="45">
        <v>4.1999999999999998E-5</v>
      </c>
      <c r="X16" s="45">
        <v>4.1999999999999998E-5</v>
      </c>
      <c r="Y16" s="45">
        <v>4.1999999999999998E-5</v>
      </c>
      <c r="Z16" s="45">
        <v>4.1999999999999998E-5</v>
      </c>
      <c r="AA16" s="45">
        <v>4.1999999999999998E-5</v>
      </c>
      <c r="AB16" s="45">
        <v>4.1999999999999998E-5</v>
      </c>
      <c r="AC16" s="45">
        <v>4.1999999999999998E-5</v>
      </c>
      <c r="AD16" s="45">
        <v>4.1999999999999998E-5</v>
      </c>
      <c r="AE16" s="45">
        <v>4.1999999999999998E-5</v>
      </c>
      <c r="AF16" s="45">
        <v>4.1999999999999998E-5</v>
      </c>
      <c r="AG16" s="45">
        <v>4.1999999999999998E-5</v>
      </c>
      <c r="AH16" s="45">
        <v>4.1999999999999998E-5</v>
      </c>
      <c r="AI16" s="45">
        <v>4.1999999999999998E-5</v>
      </c>
      <c r="AJ16" s="45">
        <v>4.1999999999999998E-5</v>
      </c>
      <c r="AK16" s="45">
        <v>4.1999999999999998E-5</v>
      </c>
      <c r="AL16" s="45">
        <v>4.1999999999999998E-5</v>
      </c>
      <c r="AM16" s="45">
        <v>4.1999999999999998E-5</v>
      </c>
      <c r="AN16" s="45">
        <v>4.1999999999999998E-5</v>
      </c>
      <c r="AO16" s="45">
        <v>4.1999999999999998E-5</v>
      </c>
      <c r="AP16" s="45">
        <v>9.7999999999999997E-5</v>
      </c>
      <c r="AQ16" s="45">
        <v>9.7999999999999997E-5</v>
      </c>
      <c r="AR16" s="45">
        <v>9.7999999999999997E-5</v>
      </c>
      <c r="AS16" s="45">
        <v>9.7999999999999997E-5</v>
      </c>
      <c r="AT16" s="45">
        <v>9.7999999999999997E-5</v>
      </c>
      <c r="AU16" s="45">
        <v>1.83E-4</v>
      </c>
      <c r="AV16" s="45">
        <v>1.83E-4</v>
      </c>
      <c r="AW16" s="45">
        <v>1.83E-4</v>
      </c>
      <c r="AX16" s="45">
        <v>1.83E-4</v>
      </c>
      <c r="AY16" s="45">
        <v>1.83E-4</v>
      </c>
      <c r="AZ16" s="45">
        <v>2.7099999999999997E-4</v>
      </c>
      <c r="BA16" s="45">
        <v>2.7099999999999997E-4</v>
      </c>
      <c r="BB16" s="45">
        <v>2.7099999999999997E-4</v>
      </c>
      <c r="BC16" s="45">
        <v>2.7099999999999997E-4</v>
      </c>
      <c r="BD16" s="45">
        <v>2.7099999999999997E-4</v>
      </c>
      <c r="BE16" s="45">
        <v>1.05E-4</v>
      </c>
      <c r="BF16" s="45">
        <v>1.05E-4</v>
      </c>
      <c r="BG16" s="45">
        <v>1.05E-4</v>
      </c>
      <c r="BH16" s="45">
        <v>1.05E-4</v>
      </c>
      <c r="BI16" s="45">
        <v>1.05E-4</v>
      </c>
      <c r="BJ16" s="45">
        <v>1.3100000000000001E-4</v>
      </c>
      <c r="BK16" s="45">
        <v>1.3100000000000001E-4</v>
      </c>
      <c r="BL16" s="45">
        <v>1.3100000000000001E-4</v>
      </c>
      <c r="BM16" s="45">
        <v>1.3100000000000001E-4</v>
      </c>
      <c r="BN16" s="45">
        <v>1.3100000000000001E-4</v>
      </c>
      <c r="BO16" s="45">
        <v>1.8100000000000001E-4</v>
      </c>
      <c r="BP16" s="45">
        <v>1.8100000000000001E-4</v>
      </c>
      <c r="BQ16" s="45">
        <v>1.8100000000000001E-4</v>
      </c>
      <c r="BR16" s="45">
        <v>1.8100000000000001E-4</v>
      </c>
      <c r="BS16" s="45">
        <v>1.8100000000000001E-4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2.5000000000000001E-5</v>
      </c>
      <c r="R17" s="45">
        <v>2.5000000000000001E-5</v>
      </c>
      <c r="S17" s="45">
        <v>2.5000000000000001E-5</v>
      </c>
      <c r="T17" s="45">
        <v>2.5000000000000001E-5</v>
      </c>
      <c r="U17" s="45">
        <v>2.5000000000000001E-5</v>
      </c>
      <c r="V17" s="45">
        <v>2.5000000000000001E-5</v>
      </c>
      <c r="W17" s="45">
        <v>2.5000000000000001E-5</v>
      </c>
      <c r="X17" s="45">
        <v>2.5000000000000001E-5</v>
      </c>
      <c r="Y17" s="45">
        <v>2.5000000000000001E-5</v>
      </c>
      <c r="Z17" s="45">
        <v>2.5000000000000001E-5</v>
      </c>
      <c r="AA17" s="45">
        <v>2.5000000000000001E-5</v>
      </c>
      <c r="AB17" s="45">
        <v>2.5000000000000001E-5</v>
      </c>
      <c r="AC17" s="45">
        <v>2.5000000000000001E-5</v>
      </c>
      <c r="AD17" s="45">
        <v>2.5000000000000001E-5</v>
      </c>
      <c r="AE17" s="45">
        <v>2.5000000000000001E-5</v>
      </c>
      <c r="AF17" s="45">
        <v>2.5000000000000001E-5</v>
      </c>
      <c r="AG17" s="45">
        <v>2.5000000000000001E-5</v>
      </c>
      <c r="AH17" s="45">
        <v>2.5000000000000001E-5</v>
      </c>
      <c r="AI17" s="45">
        <v>2.5000000000000001E-5</v>
      </c>
      <c r="AJ17" s="45">
        <v>2.5000000000000001E-5</v>
      </c>
      <c r="AK17" s="45">
        <v>2.5000000000000001E-5</v>
      </c>
      <c r="AL17" s="45">
        <v>2.5000000000000001E-5</v>
      </c>
      <c r="AM17" s="45">
        <v>2.5000000000000001E-5</v>
      </c>
      <c r="AN17" s="45">
        <v>2.5000000000000001E-5</v>
      </c>
      <c r="AO17" s="45">
        <v>2.5000000000000001E-5</v>
      </c>
      <c r="AP17" s="45">
        <v>8.8999999999999995E-5</v>
      </c>
      <c r="AQ17" s="45">
        <v>8.8999999999999995E-5</v>
      </c>
      <c r="AR17" s="45">
        <v>8.8999999999999995E-5</v>
      </c>
      <c r="AS17" s="45">
        <v>8.8999999999999995E-5</v>
      </c>
      <c r="AT17" s="45">
        <v>8.8999999999999995E-5</v>
      </c>
      <c r="AU17" s="45">
        <v>1.12E-4</v>
      </c>
      <c r="AV17" s="45">
        <v>1.12E-4</v>
      </c>
      <c r="AW17" s="45">
        <v>1.12E-4</v>
      </c>
      <c r="AX17" s="45">
        <v>1.12E-4</v>
      </c>
      <c r="AY17" s="45">
        <v>1.12E-4</v>
      </c>
      <c r="AZ17" s="45">
        <v>1.27E-4</v>
      </c>
      <c r="BA17" s="45">
        <v>1.27E-4</v>
      </c>
      <c r="BB17" s="45">
        <v>1.27E-4</v>
      </c>
      <c r="BC17" s="45">
        <v>1.27E-4</v>
      </c>
      <c r="BD17" s="45">
        <v>1.27E-4</v>
      </c>
      <c r="BE17" s="45">
        <v>1.2799999999999999E-4</v>
      </c>
      <c r="BF17" s="45">
        <v>1.2799999999999999E-4</v>
      </c>
      <c r="BG17" s="45">
        <v>1.2799999999999999E-4</v>
      </c>
      <c r="BH17" s="45">
        <v>1.2799999999999999E-4</v>
      </c>
      <c r="BI17" s="45">
        <v>1.2799999999999999E-4</v>
      </c>
      <c r="BJ17" s="45">
        <v>1.26E-4</v>
      </c>
      <c r="BK17" s="45">
        <v>1.26E-4</v>
      </c>
      <c r="BL17" s="45">
        <v>1.26E-4</v>
      </c>
      <c r="BM17" s="45">
        <v>1.26E-4</v>
      </c>
      <c r="BN17" s="45">
        <v>1.26E-4</v>
      </c>
      <c r="BO17" s="45">
        <v>1.27E-4</v>
      </c>
      <c r="BP17" s="45">
        <v>1.27E-4</v>
      </c>
      <c r="BQ17" s="45">
        <v>1.27E-4</v>
      </c>
      <c r="BR17" s="45">
        <v>1.27E-4</v>
      </c>
      <c r="BS17" s="45">
        <v>1.27E-4</v>
      </c>
      <c r="BT17" s="45">
        <v>1.2999999999999999E-4</v>
      </c>
      <c r="BU17" s="45">
        <v>1.2999999999999999E-4</v>
      </c>
      <c r="BV17" s="45">
        <v>1.2999999999999999E-4</v>
      </c>
      <c r="BW17" s="45">
        <v>1.2999999999999999E-4</v>
      </c>
      <c r="BX17" s="45">
        <v>1.2999999999999999E-4</v>
      </c>
      <c r="BY17" s="45">
        <v>1.46E-4</v>
      </c>
      <c r="BZ17" s="45">
        <v>1.46E-4</v>
      </c>
      <c r="CA17" s="45">
        <v>1.46E-4</v>
      </c>
      <c r="CB17" s="45">
        <v>1.46E-4</v>
      </c>
      <c r="CC17" s="45">
        <v>1.46E-4</v>
      </c>
      <c r="CD17" s="45">
        <v>1.46E-4</v>
      </c>
      <c r="CE17" s="45">
        <v>1.46E-4</v>
      </c>
      <c r="CF17" s="45">
        <v>1.46E-4</v>
      </c>
      <c r="CG17" s="45">
        <v>1.46E-4</v>
      </c>
      <c r="CH17" s="45">
        <v>1.46E-4</v>
      </c>
      <c r="CI17" s="45">
        <v>1.46E-4</v>
      </c>
      <c r="CJ17" s="45">
        <v>1.46E-4</v>
      </c>
      <c r="CK17" s="45">
        <v>1.46E-4</v>
      </c>
      <c r="CL17" s="45">
        <v>1.46E-4</v>
      </c>
      <c r="CM17" s="45">
        <v>1.46E-4</v>
      </c>
      <c r="CN17" s="45">
        <v>1.46E-4</v>
      </c>
      <c r="CO17" s="45">
        <v>1.46E-4</v>
      </c>
      <c r="CP17" s="45">
        <v>1.46E-4</v>
      </c>
      <c r="CQ17" s="45">
        <v>1.46E-4</v>
      </c>
      <c r="CR17" s="45">
        <v>1.46E-4</v>
      </c>
      <c r="CS17" s="45">
        <v>1.46E-4</v>
      </c>
      <c r="CT17" s="45">
        <v>1.46E-4</v>
      </c>
      <c r="CU17" s="45">
        <v>1.46E-4</v>
      </c>
      <c r="CV17" s="45">
        <v>1.46E-4</v>
      </c>
      <c r="CW17" s="45">
        <v>1.46E-4</v>
      </c>
      <c r="CX17" s="45">
        <v>1.46E-4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3.9999999999999998E-6</v>
      </c>
      <c r="R18" s="45">
        <v>3.9999999999999998E-6</v>
      </c>
      <c r="S18" s="45">
        <v>3.9999999999999998E-6</v>
      </c>
      <c r="T18" s="45">
        <v>3.9999999999999998E-6</v>
      </c>
      <c r="U18" s="45">
        <v>3.9999999999999998E-6</v>
      </c>
      <c r="V18" s="45">
        <v>3.9999999999999998E-6</v>
      </c>
      <c r="W18" s="45">
        <v>3.9999999999999998E-6</v>
      </c>
      <c r="X18" s="45">
        <v>3.9999999999999998E-6</v>
      </c>
      <c r="Y18" s="45">
        <v>3.9999999999999998E-6</v>
      </c>
      <c r="Z18" s="45">
        <v>3.9999999999999998E-6</v>
      </c>
      <c r="AA18" s="45">
        <v>3.9999999999999998E-6</v>
      </c>
      <c r="AB18" s="45">
        <v>3.9999999999999998E-6</v>
      </c>
      <c r="AC18" s="45">
        <v>3.9999999999999998E-6</v>
      </c>
      <c r="AD18" s="45">
        <v>3.9999999999999998E-6</v>
      </c>
      <c r="AE18" s="45">
        <v>3.9999999999999998E-6</v>
      </c>
      <c r="AF18" s="45">
        <v>3.9999999999999998E-6</v>
      </c>
      <c r="AG18" s="45">
        <v>3.9999999999999998E-6</v>
      </c>
      <c r="AH18" s="45">
        <v>3.9999999999999998E-6</v>
      </c>
      <c r="AI18" s="45">
        <v>3.9999999999999998E-6</v>
      </c>
      <c r="AJ18" s="45">
        <v>3.9999999999999998E-6</v>
      </c>
      <c r="AK18" s="45">
        <v>3.9999999999999998E-6</v>
      </c>
      <c r="AL18" s="45">
        <v>3.9999999999999998E-6</v>
      </c>
      <c r="AM18" s="45">
        <v>3.9999999999999998E-6</v>
      </c>
      <c r="AN18" s="45">
        <v>3.9999999999999998E-6</v>
      </c>
      <c r="AO18" s="45">
        <v>3.9999999999999998E-6</v>
      </c>
      <c r="AP18" s="45">
        <v>2.5999999999999998E-5</v>
      </c>
      <c r="AQ18" s="45">
        <v>2.5999999999999998E-5</v>
      </c>
      <c r="AR18" s="45">
        <v>2.5999999999999998E-5</v>
      </c>
      <c r="AS18" s="45">
        <v>2.5999999999999998E-5</v>
      </c>
      <c r="AT18" s="45">
        <v>2.5999999999999998E-5</v>
      </c>
      <c r="AU18" s="45">
        <v>4.0000000000000003E-5</v>
      </c>
      <c r="AV18" s="45">
        <v>4.0000000000000003E-5</v>
      </c>
      <c r="AW18" s="45">
        <v>4.0000000000000003E-5</v>
      </c>
      <c r="AX18" s="45">
        <v>4.0000000000000003E-5</v>
      </c>
      <c r="AY18" s="45">
        <v>4.0000000000000003E-5</v>
      </c>
      <c r="AZ18" s="45">
        <v>4.8999999999999998E-5</v>
      </c>
      <c r="BA18" s="45">
        <v>4.8999999999999998E-5</v>
      </c>
      <c r="BB18" s="45">
        <v>4.8999999999999998E-5</v>
      </c>
      <c r="BC18" s="45">
        <v>4.8999999999999998E-5</v>
      </c>
      <c r="BD18" s="45">
        <v>4.8999999999999998E-5</v>
      </c>
      <c r="BE18" s="45">
        <v>5.8999999999999998E-5</v>
      </c>
      <c r="BF18" s="45">
        <v>5.8999999999999998E-5</v>
      </c>
      <c r="BG18" s="45">
        <v>5.8999999999999998E-5</v>
      </c>
      <c r="BH18" s="45">
        <v>5.8999999999999998E-5</v>
      </c>
      <c r="BI18" s="45">
        <v>5.8999999999999998E-5</v>
      </c>
      <c r="BJ18" s="45">
        <v>6.0000000000000002E-5</v>
      </c>
      <c r="BK18" s="45">
        <v>6.0000000000000002E-5</v>
      </c>
      <c r="BL18" s="45">
        <v>6.0000000000000002E-5</v>
      </c>
      <c r="BM18" s="45">
        <v>6.0000000000000002E-5</v>
      </c>
      <c r="BN18" s="45">
        <v>6.0000000000000002E-5</v>
      </c>
      <c r="BO18" s="45">
        <v>6.7000000000000002E-5</v>
      </c>
      <c r="BP18" s="45">
        <v>6.7000000000000002E-5</v>
      </c>
      <c r="BQ18" s="45">
        <v>6.7000000000000002E-5</v>
      </c>
      <c r="BR18" s="45">
        <v>6.7000000000000002E-5</v>
      </c>
      <c r="BS18" s="45">
        <v>6.7000000000000002E-5</v>
      </c>
      <c r="BT18" s="45">
        <v>8.1000000000000004E-5</v>
      </c>
      <c r="BU18" s="45">
        <v>8.1000000000000004E-5</v>
      </c>
      <c r="BV18" s="45">
        <v>8.1000000000000004E-5</v>
      </c>
      <c r="BW18" s="45">
        <v>8.1000000000000004E-5</v>
      </c>
      <c r="BX18" s="45">
        <v>8.1000000000000004E-5</v>
      </c>
      <c r="BY18" s="45">
        <v>1.4999999999999999E-4</v>
      </c>
      <c r="BZ18" s="45">
        <v>1.4999999999999999E-4</v>
      </c>
      <c r="CA18" s="45">
        <v>1.4999999999999999E-4</v>
      </c>
      <c r="CB18" s="45">
        <v>1.4999999999999999E-4</v>
      </c>
      <c r="CC18" s="45">
        <v>1.4999999999999999E-4</v>
      </c>
      <c r="CD18" s="45">
        <v>1.4999999999999999E-4</v>
      </c>
      <c r="CE18" s="45">
        <v>1.4999999999999999E-4</v>
      </c>
      <c r="CF18" s="45">
        <v>1.4999999999999999E-4</v>
      </c>
      <c r="CG18" s="45">
        <v>1.4999999999999999E-4</v>
      </c>
      <c r="CH18" s="45">
        <v>1.4999999999999999E-4</v>
      </c>
      <c r="CI18" s="45">
        <v>1.4999999999999999E-4</v>
      </c>
      <c r="CJ18" s="45">
        <v>1.4999999999999999E-4</v>
      </c>
      <c r="CK18" s="45">
        <v>1.4999999999999999E-4</v>
      </c>
      <c r="CL18" s="45">
        <v>1.4999999999999999E-4</v>
      </c>
      <c r="CM18" s="45">
        <v>1.4999999999999999E-4</v>
      </c>
      <c r="CN18" s="45">
        <v>1.4999999999999999E-4</v>
      </c>
      <c r="CO18" s="45">
        <v>1.4999999999999999E-4</v>
      </c>
      <c r="CP18" s="45">
        <v>1.4999999999999999E-4</v>
      </c>
      <c r="CQ18" s="45">
        <v>1.4999999999999999E-4</v>
      </c>
      <c r="CR18" s="45">
        <v>1.4999999999999999E-4</v>
      </c>
      <c r="CS18" s="45">
        <v>1.4999999999999999E-4</v>
      </c>
      <c r="CT18" s="45">
        <v>1.4999999999999999E-4</v>
      </c>
      <c r="CU18" s="45">
        <v>1.4999999999999999E-4</v>
      </c>
      <c r="CV18" s="45">
        <v>1.4999999999999999E-4</v>
      </c>
      <c r="CW18" s="45">
        <v>1.4999999999999999E-4</v>
      </c>
      <c r="CX18" s="45">
        <v>1.4999999999999999E-4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2.8E-5</v>
      </c>
      <c r="R19" s="45">
        <v>2.8E-5</v>
      </c>
      <c r="S19" s="45">
        <v>2.8E-5</v>
      </c>
      <c r="T19" s="45">
        <v>2.8E-5</v>
      </c>
      <c r="U19" s="45">
        <v>2.8E-5</v>
      </c>
      <c r="V19" s="45">
        <v>2.8E-5</v>
      </c>
      <c r="W19" s="45">
        <v>2.8E-5</v>
      </c>
      <c r="X19" s="45">
        <v>2.8E-5</v>
      </c>
      <c r="Y19" s="45">
        <v>2.8E-5</v>
      </c>
      <c r="Z19" s="45">
        <v>2.8E-5</v>
      </c>
      <c r="AA19" s="45">
        <v>2.8E-5</v>
      </c>
      <c r="AB19" s="45">
        <v>2.8E-5</v>
      </c>
      <c r="AC19" s="45">
        <v>2.8E-5</v>
      </c>
      <c r="AD19" s="45">
        <v>2.8E-5</v>
      </c>
      <c r="AE19" s="45">
        <v>2.8E-5</v>
      </c>
      <c r="AF19" s="45">
        <v>2.8E-5</v>
      </c>
      <c r="AG19" s="45">
        <v>2.8E-5</v>
      </c>
      <c r="AH19" s="45">
        <v>2.8E-5</v>
      </c>
      <c r="AI19" s="45">
        <v>2.8E-5</v>
      </c>
      <c r="AJ19" s="45">
        <v>2.8E-5</v>
      </c>
      <c r="AK19" s="45">
        <v>2.8E-5</v>
      </c>
      <c r="AL19" s="45">
        <v>2.8E-5</v>
      </c>
      <c r="AM19" s="45">
        <v>2.8E-5</v>
      </c>
      <c r="AN19" s="45">
        <v>2.8E-5</v>
      </c>
      <c r="AO19" s="45">
        <v>2.8E-5</v>
      </c>
      <c r="AP19" s="45">
        <v>2.23E-4</v>
      </c>
      <c r="AQ19" s="45">
        <v>2.23E-4</v>
      </c>
      <c r="AR19" s="45">
        <v>2.23E-4</v>
      </c>
      <c r="AS19" s="45">
        <v>2.23E-4</v>
      </c>
      <c r="AT19" s="45">
        <v>2.23E-4</v>
      </c>
      <c r="AU19" s="45">
        <v>2.5000000000000001E-4</v>
      </c>
      <c r="AV19" s="45">
        <v>2.5000000000000001E-4</v>
      </c>
      <c r="AW19" s="45">
        <v>2.5000000000000001E-4</v>
      </c>
      <c r="AX19" s="45">
        <v>2.5000000000000001E-4</v>
      </c>
      <c r="AY19" s="45">
        <v>2.5000000000000001E-4</v>
      </c>
      <c r="AZ19" s="45" t="s">
        <v>512</v>
      </c>
      <c r="BA19" s="45" t="s">
        <v>512</v>
      </c>
      <c r="BB19" s="45" t="s">
        <v>512</v>
      </c>
      <c r="BC19" s="45" t="s">
        <v>512</v>
      </c>
      <c r="BD19" s="45" t="s">
        <v>512</v>
      </c>
      <c r="BE19" s="45">
        <v>4.6000000000000001E-4</v>
      </c>
      <c r="BF19" s="45">
        <v>4.6000000000000001E-4</v>
      </c>
      <c r="BG19" s="45">
        <v>4.6000000000000001E-4</v>
      </c>
      <c r="BH19" s="45">
        <v>4.6000000000000001E-4</v>
      </c>
      <c r="BI19" s="45">
        <v>4.6000000000000001E-4</v>
      </c>
      <c r="BJ19" s="45">
        <v>9.9799999999999997E-4</v>
      </c>
      <c r="BK19" s="45">
        <v>9.9799999999999997E-4</v>
      </c>
      <c r="BL19" s="45">
        <v>9.9799999999999997E-4</v>
      </c>
      <c r="BM19" s="45">
        <v>9.9799999999999997E-4</v>
      </c>
      <c r="BN19" s="45">
        <v>9.9799999999999997E-4</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3.0000000000000001E-5</v>
      </c>
      <c r="R20" s="45">
        <v>3.0000000000000001E-5</v>
      </c>
      <c r="S20" s="45">
        <v>3.0000000000000001E-5</v>
      </c>
      <c r="T20" s="45">
        <v>3.0000000000000001E-5</v>
      </c>
      <c r="U20" s="45">
        <v>3.0000000000000001E-5</v>
      </c>
      <c r="V20" s="45">
        <v>3.0000000000000001E-5</v>
      </c>
      <c r="W20" s="45">
        <v>3.0000000000000001E-5</v>
      </c>
      <c r="X20" s="45">
        <v>3.0000000000000001E-5</v>
      </c>
      <c r="Y20" s="45">
        <v>3.0000000000000001E-5</v>
      </c>
      <c r="Z20" s="45">
        <v>3.0000000000000001E-5</v>
      </c>
      <c r="AA20" s="45">
        <v>3.0000000000000001E-5</v>
      </c>
      <c r="AB20" s="45">
        <v>3.0000000000000001E-5</v>
      </c>
      <c r="AC20" s="45">
        <v>3.0000000000000001E-5</v>
      </c>
      <c r="AD20" s="45">
        <v>3.0000000000000001E-5</v>
      </c>
      <c r="AE20" s="45">
        <v>3.0000000000000001E-5</v>
      </c>
      <c r="AF20" s="45">
        <v>3.0000000000000001E-5</v>
      </c>
      <c r="AG20" s="45">
        <v>3.0000000000000001E-5</v>
      </c>
      <c r="AH20" s="45">
        <v>3.0000000000000001E-5</v>
      </c>
      <c r="AI20" s="45">
        <v>3.0000000000000001E-5</v>
      </c>
      <c r="AJ20" s="45">
        <v>3.0000000000000001E-5</v>
      </c>
      <c r="AK20" s="45">
        <v>3.0000000000000001E-5</v>
      </c>
      <c r="AL20" s="45">
        <v>3.0000000000000001E-5</v>
      </c>
      <c r="AM20" s="45">
        <v>3.0000000000000001E-5</v>
      </c>
      <c r="AN20" s="45">
        <v>3.0000000000000001E-5</v>
      </c>
      <c r="AO20" s="45">
        <v>3.0000000000000001E-5</v>
      </c>
      <c r="AP20" s="45">
        <v>1.56E-4</v>
      </c>
      <c r="AQ20" s="45">
        <v>1.56E-4</v>
      </c>
      <c r="AR20" s="45">
        <v>1.56E-4</v>
      </c>
      <c r="AS20" s="45">
        <v>1.56E-4</v>
      </c>
      <c r="AT20" s="45">
        <v>1.56E-4</v>
      </c>
      <c r="AU20" s="45">
        <v>2.2599999999999999E-4</v>
      </c>
      <c r="AV20" s="45">
        <v>2.2599999999999999E-4</v>
      </c>
      <c r="AW20" s="45">
        <v>2.2599999999999999E-4</v>
      </c>
      <c r="AX20" s="45">
        <v>2.2599999999999999E-4</v>
      </c>
      <c r="AY20" s="45">
        <v>2.2599999999999999E-4</v>
      </c>
      <c r="AZ20" s="45">
        <v>3.19E-4</v>
      </c>
      <c r="BA20" s="45">
        <v>3.19E-4</v>
      </c>
      <c r="BB20" s="45">
        <v>3.19E-4</v>
      </c>
      <c r="BC20" s="45">
        <v>3.19E-4</v>
      </c>
      <c r="BD20" s="45">
        <v>3.19E-4</v>
      </c>
      <c r="BE20" s="45">
        <v>4.44E-4</v>
      </c>
      <c r="BF20" s="45">
        <v>4.44E-4</v>
      </c>
      <c r="BG20" s="45">
        <v>4.44E-4</v>
      </c>
      <c r="BH20" s="45">
        <v>4.44E-4</v>
      </c>
      <c r="BI20" s="45">
        <v>4.44E-4</v>
      </c>
      <c r="BJ20" s="45">
        <v>5.5900000000000004E-4</v>
      </c>
      <c r="BK20" s="45">
        <v>5.5900000000000004E-4</v>
      </c>
      <c r="BL20" s="45">
        <v>5.5900000000000004E-4</v>
      </c>
      <c r="BM20" s="45">
        <v>5.5900000000000004E-4</v>
      </c>
      <c r="BN20" s="45">
        <v>5.5900000000000004E-4</v>
      </c>
      <c r="BO20" s="45">
        <v>8.2399999999999997E-4</v>
      </c>
      <c r="BP20" s="45">
        <v>8.2399999999999997E-4</v>
      </c>
      <c r="BQ20" s="45">
        <v>8.2399999999999997E-4</v>
      </c>
      <c r="BR20" s="45">
        <v>8.2399999999999997E-4</v>
      </c>
      <c r="BS20" s="45">
        <v>8.2399999999999997E-4</v>
      </c>
      <c r="BT20" s="45">
        <v>1.2539999999999999E-3</v>
      </c>
      <c r="BU20" s="45">
        <v>1.2539999999999999E-3</v>
      </c>
      <c r="BV20" s="45">
        <v>1.2539999999999999E-3</v>
      </c>
      <c r="BW20" s="45">
        <v>1.2539999999999999E-3</v>
      </c>
      <c r="BX20" s="45">
        <v>1.2539999999999999E-3</v>
      </c>
      <c r="BY20" s="45">
        <v>1.9289999999999999E-3</v>
      </c>
      <c r="BZ20" s="45">
        <v>1.9289999999999999E-3</v>
      </c>
      <c r="CA20" s="45">
        <v>1.9289999999999999E-3</v>
      </c>
      <c r="CB20" s="45">
        <v>1.9289999999999999E-3</v>
      </c>
      <c r="CC20" s="45">
        <v>1.9289999999999999E-3</v>
      </c>
      <c r="CD20" s="45">
        <v>1.9289999999999999E-3</v>
      </c>
      <c r="CE20" s="45">
        <v>1.9289999999999999E-3</v>
      </c>
      <c r="CF20" s="45">
        <v>1.9289999999999999E-3</v>
      </c>
      <c r="CG20" s="45">
        <v>1.9289999999999999E-3</v>
      </c>
      <c r="CH20" s="45">
        <v>1.9289999999999999E-3</v>
      </c>
      <c r="CI20" s="45">
        <v>1.9289999999999999E-3</v>
      </c>
      <c r="CJ20" s="45">
        <v>1.9289999999999999E-3</v>
      </c>
      <c r="CK20" s="45">
        <v>1.9289999999999999E-3</v>
      </c>
      <c r="CL20" s="45">
        <v>1.9289999999999999E-3</v>
      </c>
      <c r="CM20" s="45">
        <v>1.9289999999999999E-3</v>
      </c>
      <c r="CN20" s="45">
        <v>1.9289999999999999E-3</v>
      </c>
      <c r="CO20" s="45">
        <v>1.9289999999999999E-3</v>
      </c>
      <c r="CP20" s="45">
        <v>1.9289999999999999E-3</v>
      </c>
      <c r="CQ20" s="45">
        <v>1.9289999999999999E-3</v>
      </c>
      <c r="CR20" s="45">
        <v>1.9289999999999999E-3</v>
      </c>
      <c r="CS20" s="45">
        <v>1.9289999999999999E-3</v>
      </c>
      <c r="CT20" s="45">
        <v>1.9289999999999999E-3</v>
      </c>
      <c r="CU20" s="45">
        <v>1.9289999999999999E-3</v>
      </c>
      <c r="CV20" s="45">
        <v>1.9289999999999999E-3</v>
      </c>
      <c r="CW20" s="45">
        <v>1.9289999999999999E-3</v>
      </c>
      <c r="CX20" s="45">
        <v>1.9289999999999999E-3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1.2E-5</v>
      </c>
      <c r="R21" s="45">
        <v>1.2E-5</v>
      </c>
      <c r="S21" s="45">
        <v>1.2E-5</v>
      </c>
      <c r="T21" s="45">
        <v>1.2E-5</v>
      </c>
      <c r="U21" s="45">
        <v>1.2E-5</v>
      </c>
      <c r="V21" s="45">
        <v>1.2E-5</v>
      </c>
      <c r="W21" s="45">
        <v>1.2E-5</v>
      </c>
      <c r="X21" s="45">
        <v>1.2E-5</v>
      </c>
      <c r="Y21" s="45">
        <v>1.2E-5</v>
      </c>
      <c r="Z21" s="45">
        <v>1.2E-5</v>
      </c>
      <c r="AA21" s="45">
        <v>1.2E-5</v>
      </c>
      <c r="AB21" s="45">
        <v>1.2E-5</v>
      </c>
      <c r="AC21" s="45">
        <v>1.2E-5</v>
      </c>
      <c r="AD21" s="45">
        <v>1.2E-5</v>
      </c>
      <c r="AE21" s="45">
        <v>1.2E-5</v>
      </c>
      <c r="AF21" s="45">
        <v>1.2E-5</v>
      </c>
      <c r="AG21" s="45">
        <v>1.2E-5</v>
      </c>
      <c r="AH21" s="45">
        <v>1.2E-5</v>
      </c>
      <c r="AI21" s="45">
        <v>1.2E-5</v>
      </c>
      <c r="AJ21" s="45">
        <v>1.2E-5</v>
      </c>
      <c r="AK21" s="45">
        <v>1.2E-5</v>
      </c>
      <c r="AL21" s="45">
        <v>1.2E-5</v>
      </c>
      <c r="AM21" s="45">
        <v>1.2E-5</v>
      </c>
      <c r="AN21" s="45">
        <v>1.2E-5</v>
      </c>
      <c r="AO21" s="45">
        <v>1.2E-5</v>
      </c>
      <c r="AP21" s="45">
        <v>1.05E-4</v>
      </c>
      <c r="AQ21" s="45">
        <v>1.05E-4</v>
      </c>
      <c r="AR21" s="45">
        <v>1.05E-4</v>
      </c>
      <c r="AS21" s="45">
        <v>1.05E-4</v>
      </c>
      <c r="AT21" s="45">
        <v>1.05E-4</v>
      </c>
      <c r="AU21" s="45">
        <v>1.94E-4</v>
      </c>
      <c r="AV21" s="45">
        <v>1.94E-4</v>
      </c>
      <c r="AW21" s="45">
        <v>1.94E-4</v>
      </c>
      <c r="AX21" s="45">
        <v>1.94E-4</v>
      </c>
      <c r="AY21" s="45">
        <v>1.94E-4</v>
      </c>
      <c r="AZ21" s="45">
        <v>2.24E-4</v>
      </c>
      <c r="BA21" s="45">
        <v>2.24E-4</v>
      </c>
      <c r="BB21" s="45">
        <v>2.24E-4</v>
      </c>
      <c r="BC21" s="45">
        <v>2.24E-4</v>
      </c>
      <c r="BD21" s="45">
        <v>2.24E-4</v>
      </c>
      <c r="BE21" s="45">
        <v>2.6600000000000001E-4</v>
      </c>
      <c r="BF21" s="45">
        <v>2.6600000000000001E-4</v>
      </c>
      <c r="BG21" s="45">
        <v>2.6600000000000001E-4</v>
      </c>
      <c r="BH21" s="45">
        <v>2.6600000000000001E-4</v>
      </c>
      <c r="BI21" s="45">
        <v>2.6600000000000001E-4</v>
      </c>
      <c r="BJ21" s="45">
        <v>2.4499999999999999E-4</v>
      </c>
      <c r="BK21" s="45">
        <v>2.4499999999999999E-4</v>
      </c>
      <c r="BL21" s="45">
        <v>2.4499999999999999E-4</v>
      </c>
      <c r="BM21" s="45">
        <v>2.4499999999999999E-4</v>
      </c>
      <c r="BN21" s="45">
        <v>2.4499999999999999E-4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3.4999999999999997E-5</v>
      </c>
      <c r="R22" s="45">
        <v>3.4999999999999997E-5</v>
      </c>
      <c r="S22" s="45">
        <v>3.4999999999999997E-5</v>
      </c>
      <c r="T22" s="45">
        <v>3.4999999999999997E-5</v>
      </c>
      <c r="U22" s="45">
        <v>3.4999999999999997E-5</v>
      </c>
      <c r="V22" s="45">
        <v>3.4999999999999997E-5</v>
      </c>
      <c r="W22" s="45">
        <v>3.4999999999999997E-5</v>
      </c>
      <c r="X22" s="45">
        <v>3.4999999999999997E-5</v>
      </c>
      <c r="Y22" s="45">
        <v>3.4999999999999997E-5</v>
      </c>
      <c r="Z22" s="45">
        <v>3.4999999999999997E-5</v>
      </c>
      <c r="AA22" s="45">
        <v>3.4999999999999997E-5</v>
      </c>
      <c r="AB22" s="45">
        <v>3.4999999999999997E-5</v>
      </c>
      <c r="AC22" s="45">
        <v>3.4999999999999997E-5</v>
      </c>
      <c r="AD22" s="45">
        <v>3.4999999999999997E-5</v>
      </c>
      <c r="AE22" s="45">
        <v>3.4999999999999997E-5</v>
      </c>
      <c r="AF22" s="45">
        <v>3.4999999999999997E-5</v>
      </c>
      <c r="AG22" s="45">
        <v>3.4999999999999997E-5</v>
      </c>
      <c r="AH22" s="45">
        <v>3.4999999999999997E-5</v>
      </c>
      <c r="AI22" s="45">
        <v>3.4999999999999997E-5</v>
      </c>
      <c r="AJ22" s="45">
        <v>3.4999999999999997E-5</v>
      </c>
      <c r="AK22" s="45">
        <v>3.4999999999999997E-5</v>
      </c>
      <c r="AL22" s="45">
        <v>3.4999999999999997E-5</v>
      </c>
      <c r="AM22" s="45">
        <v>3.4999999999999997E-5</v>
      </c>
      <c r="AN22" s="45">
        <v>3.4999999999999997E-5</v>
      </c>
      <c r="AO22" s="45">
        <v>3.4999999999999997E-5</v>
      </c>
      <c r="AP22" s="45">
        <v>2.14E-4</v>
      </c>
      <c r="AQ22" s="45">
        <v>2.14E-4</v>
      </c>
      <c r="AR22" s="45">
        <v>2.14E-4</v>
      </c>
      <c r="AS22" s="45">
        <v>2.14E-4</v>
      </c>
      <c r="AT22" s="45">
        <v>2.14E-4</v>
      </c>
      <c r="AU22" s="45">
        <v>3.3599999999999998E-4</v>
      </c>
      <c r="AV22" s="45">
        <v>3.3599999999999998E-4</v>
      </c>
      <c r="AW22" s="45">
        <v>3.3599999999999998E-4</v>
      </c>
      <c r="AX22" s="45">
        <v>3.3599999999999998E-4</v>
      </c>
      <c r="AY22" s="45">
        <v>3.3599999999999998E-4</v>
      </c>
      <c r="AZ22" s="45">
        <v>4.73E-4</v>
      </c>
      <c r="BA22" s="45">
        <v>4.73E-4</v>
      </c>
      <c r="BB22" s="45">
        <v>4.73E-4</v>
      </c>
      <c r="BC22" s="45">
        <v>4.73E-4</v>
      </c>
      <c r="BD22" s="45">
        <v>4.73E-4</v>
      </c>
      <c r="BE22" s="45">
        <v>6.3000000000000003E-4</v>
      </c>
      <c r="BF22" s="45">
        <v>6.3000000000000003E-4</v>
      </c>
      <c r="BG22" s="45">
        <v>6.3000000000000003E-4</v>
      </c>
      <c r="BH22" s="45">
        <v>6.3000000000000003E-4</v>
      </c>
      <c r="BI22" s="45">
        <v>6.3000000000000003E-4</v>
      </c>
      <c r="BJ22" s="45">
        <v>8.0400000000000003E-4</v>
      </c>
      <c r="BK22" s="45">
        <v>8.0400000000000003E-4</v>
      </c>
      <c r="BL22" s="45">
        <v>8.0400000000000003E-4</v>
      </c>
      <c r="BM22" s="45">
        <v>8.0400000000000003E-4</v>
      </c>
      <c r="BN22" s="45">
        <v>8.0400000000000003E-4</v>
      </c>
      <c r="BO22" s="45">
        <v>1.0020000000000001E-3</v>
      </c>
      <c r="BP22" s="45">
        <v>1.0020000000000001E-3</v>
      </c>
      <c r="BQ22" s="45">
        <v>1.0020000000000001E-3</v>
      </c>
      <c r="BR22" s="45">
        <v>1.0020000000000001E-3</v>
      </c>
      <c r="BS22" s="45">
        <v>1.0020000000000001E-3</v>
      </c>
      <c r="BT22" s="45">
        <v>1.2080000000000001E-3</v>
      </c>
      <c r="BU22" s="45">
        <v>1.2080000000000001E-3</v>
      </c>
      <c r="BV22" s="45">
        <v>1.2080000000000001E-3</v>
      </c>
      <c r="BW22" s="45">
        <v>1.2080000000000001E-3</v>
      </c>
      <c r="BX22" s="45">
        <v>1.2080000000000001E-3</v>
      </c>
      <c r="BY22" s="45">
        <v>1.439E-3</v>
      </c>
      <c r="BZ22" s="45">
        <v>1.439E-3</v>
      </c>
      <c r="CA22" s="45">
        <v>1.439E-3</v>
      </c>
      <c r="CB22" s="45">
        <v>1.439E-3</v>
      </c>
      <c r="CC22" s="45">
        <v>1.439E-3</v>
      </c>
      <c r="CD22" s="45">
        <v>1.439E-3</v>
      </c>
      <c r="CE22" s="45">
        <v>1.439E-3</v>
      </c>
      <c r="CF22" s="45">
        <v>1.439E-3</v>
      </c>
      <c r="CG22" s="45">
        <v>1.439E-3</v>
      </c>
      <c r="CH22" s="45">
        <v>1.439E-3</v>
      </c>
      <c r="CI22" s="45">
        <v>1.439E-3</v>
      </c>
      <c r="CJ22" s="45">
        <v>1.439E-3</v>
      </c>
      <c r="CK22" s="45">
        <v>1.439E-3</v>
      </c>
      <c r="CL22" s="45">
        <v>1.439E-3</v>
      </c>
      <c r="CM22" s="45">
        <v>1.439E-3</v>
      </c>
      <c r="CN22" s="45">
        <v>1.439E-3</v>
      </c>
      <c r="CO22" s="45">
        <v>1.439E-3</v>
      </c>
      <c r="CP22" s="45">
        <v>1.439E-3</v>
      </c>
      <c r="CQ22" s="45">
        <v>1.439E-3</v>
      </c>
      <c r="CR22" s="45">
        <v>1.439E-3</v>
      </c>
      <c r="CS22" s="45">
        <v>1.439E-3</v>
      </c>
      <c r="CT22" s="45">
        <v>1.439E-3</v>
      </c>
      <c r="CU22" s="45">
        <v>1.439E-3</v>
      </c>
      <c r="CV22" s="45">
        <v>1.439E-3</v>
      </c>
      <c r="CW22" s="45">
        <v>1.439E-3</v>
      </c>
      <c r="CX22" s="45">
        <v>1.439E-3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3.0000000000000001E-6</v>
      </c>
      <c r="R23" s="45">
        <v>3.0000000000000001E-6</v>
      </c>
      <c r="S23" s="45">
        <v>3.0000000000000001E-6</v>
      </c>
      <c r="T23" s="45">
        <v>3.0000000000000001E-6</v>
      </c>
      <c r="U23" s="45">
        <v>3.0000000000000001E-6</v>
      </c>
      <c r="V23" s="45">
        <v>3.0000000000000001E-6</v>
      </c>
      <c r="W23" s="45">
        <v>3.0000000000000001E-6</v>
      </c>
      <c r="X23" s="45">
        <v>3.0000000000000001E-6</v>
      </c>
      <c r="Y23" s="45">
        <v>3.0000000000000001E-6</v>
      </c>
      <c r="Z23" s="45">
        <v>3.0000000000000001E-6</v>
      </c>
      <c r="AA23" s="45">
        <v>3.0000000000000001E-6</v>
      </c>
      <c r="AB23" s="45">
        <v>3.0000000000000001E-6</v>
      </c>
      <c r="AC23" s="45">
        <v>3.0000000000000001E-6</v>
      </c>
      <c r="AD23" s="45">
        <v>3.0000000000000001E-6</v>
      </c>
      <c r="AE23" s="45">
        <v>3.0000000000000001E-6</v>
      </c>
      <c r="AF23" s="45">
        <v>3.0000000000000001E-6</v>
      </c>
      <c r="AG23" s="45">
        <v>3.0000000000000001E-6</v>
      </c>
      <c r="AH23" s="45">
        <v>3.0000000000000001E-6</v>
      </c>
      <c r="AI23" s="45">
        <v>3.0000000000000001E-6</v>
      </c>
      <c r="AJ23" s="45">
        <v>3.0000000000000001E-6</v>
      </c>
      <c r="AK23" s="45">
        <v>3.0000000000000001E-6</v>
      </c>
      <c r="AL23" s="45">
        <v>3.0000000000000001E-6</v>
      </c>
      <c r="AM23" s="45">
        <v>3.0000000000000001E-6</v>
      </c>
      <c r="AN23" s="45">
        <v>3.0000000000000001E-6</v>
      </c>
      <c r="AO23" s="45">
        <v>3.0000000000000001E-6</v>
      </c>
      <c r="AP23" s="45">
        <v>5.3999999999999998E-5</v>
      </c>
      <c r="AQ23" s="45">
        <v>5.3999999999999998E-5</v>
      </c>
      <c r="AR23" s="45">
        <v>5.3999999999999998E-5</v>
      </c>
      <c r="AS23" s="45">
        <v>5.3999999999999998E-5</v>
      </c>
      <c r="AT23" s="45">
        <v>5.3999999999999998E-5</v>
      </c>
      <c r="AU23" s="45">
        <v>5.8E-5</v>
      </c>
      <c r="AV23" s="45">
        <v>5.8E-5</v>
      </c>
      <c r="AW23" s="45">
        <v>5.8E-5</v>
      </c>
      <c r="AX23" s="45">
        <v>5.8E-5</v>
      </c>
      <c r="AY23" s="45">
        <v>5.8E-5</v>
      </c>
      <c r="AZ23" s="45">
        <v>5.3000000000000001E-5</v>
      </c>
      <c r="BA23" s="45">
        <v>5.3000000000000001E-5</v>
      </c>
      <c r="BB23" s="45">
        <v>5.3000000000000001E-5</v>
      </c>
      <c r="BC23" s="45">
        <v>5.3000000000000001E-5</v>
      </c>
      <c r="BD23" s="45">
        <v>5.3000000000000001E-5</v>
      </c>
      <c r="BE23" s="45">
        <v>4.3000000000000002E-5</v>
      </c>
      <c r="BF23" s="45">
        <v>4.3000000000000002E-5</v>
      </c>
      <c r="BG23" s="45">
        <v>4.3000000000000002E-5</v>
      </c>
      <c r="BH23" s="45">
        <v>4.3000000000000002E-5</v>
      </c>
      <c r="BI23" s="45">
        <v>4.3000000000000002E-5</v>
      </c>
      <c r="BJ23" s="45">
        <v>1.22E-4</v>
      </c>
      <c r="BK23" s="45">
        <v>1.22E-4</v>
      </c>
      <c r="BL23" s="45">
        <v>1.22E-4</v>
      </c>
      <c r="BM23" s="45">
        <v>1.22E-4</v>
      </c>
      <c r="BN23" s="45">
        <v>1.22E-4</v>
      </c>
      <c r="BO23" s="45">
        <v>1.3200000000000001E-4</v>
      </c>
      <c r="BP23" s="45">
        <v>1.3200000000000001E-4</v>
      </c>
      <c r="BQ23" s="45">
        <v>1.3200000000000001E-4</v>
      </c>
      <c r="BR23" s="45">
        <v>1.3200000000000001E-4</v>
      </c>
      <c r="BS23" s="45">
        <v>1.3200000000000001E-4</v>
      </c>
      <c r="BT23" s="45">
        <v>1.5799999999999999E-4</v>
      </c>
      <c r="BU23" s="45">
        <v>1.5799999999999999E-4</v>
      </c>
      <c r="BV23" s="45">
        <v>1.5799999999999999E-4</v>
      </c>
      <c r="BW23" s="45">
        <v>1.5799999999999999E-4</v>
      </c>
      <c r="BX23" s="45">
        <v>1.5799999999999999E-4</v>
      </c>
      <c r="BY23" s="45">
        <v>1.2400000000000001E-4</v>
      </c>
      <c r="BZ23" s="45">
        <v>1.2400000000000001E-4</v>
      </c>
      <c r="CA23" s="45">
        <v>1.2400000000000001E-4</v>
      </c>
      <c r="CB23" s="45">
        <v>1.2400000000000001E-4</v>
      </c>
      <c r="CC23" s="45">
        <v>1.2400000000000001E-4</v>
      </c>
      <c r="CD23" s="45">
        <v>1.2400000000000001E-4</v>
      </c>
      <c r="CE23" s="45">
        <v>1.2400000000000001E-4</v>
      </c>
      <c r="CF23" s="45">
        <v>1.2400000000000001E-4</v>
      </c>
      <c r="CG23" s="45">
        <v>1.2400000000000001E-4</v>
      </c>
      <c r="CH23" s="45">
        <v>1.2400000000000001E-4</v>
      </c>
      <c r="CI23" s="45">
        <v>1.2400000000000001E-4</v>
      </c>
      <c r="CJ23" s="45">
        <v>1.2400000000000001E-4</v>
      </c>
      <c r="CK23" s="45">
        <v>1.2400000000000001E-4</v>
      </c>
      <c r="CL23" s="45">
        <v>1.2400000000000001E-4</v>
      </c>
      <c r="CM23" s="45">
        <v>1.2400000000000001E-4</v>
      </c>
      <c r="CN23" s="45">
        <v>1.2400000000000001E-4</v>
      </c>
      <c r="CO23" s="45">
        <v>1.2400000000000001E-4</v>
      </c>
      <c r="CP23" s="45">
        <v>1.2400000000000001E-4</v>
      </c>
      <c r="CQ23" s="45">
        <v>1.2400000000000001E-4</v>
      </c>
      <c r="CR23" s="45">
        <v>1.2400000000000001E-4</v>
      </c>
      <c r="CS23" s="45">
        <v>1.2400000000000001E-4</v>
      </c>
      <c r="CT23" s="45">
        <v>1.2400000000000001E-4</v>
      </c>
      <c r="CU23" s="45">
        <v>1.2400000000000001E-4</v>
      </c>
      <c r="CV23" s="45">
        <v>1.2400000000000001E-4</v>
      </c>
      <c r="CW23" s="45">
        <v>1.2400000000000001E-4</v>
      </c>
      <c r="CX23" s="45">
        <v>1.2400000000000001E-4</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2.5999999999999998E-5</v>
      </c>
      <c r="R24" s="45">
        <v>2.5999999999999998E-5</v>
      </c>
      <c r="S24" s="45">
        <v>2.5999999999999998E-5</v>
      </c>
      <c r="T24" s="45">
        <v>2.5999999999999998E-5</v>
      </c>
      <c r="U24" s="45">
        <v>2.5999999999999998E-5</v>
      </c>
      <c r="V24" s="45">
        <v>2.5999999999999998E-5</v>
      </c>
      <c r="W24" s="45">
        <v>2.5999999999999998E-5</v>
      </c>
      <c r="X24" s="45">
        <v>2.5999999999999998E-5</v>
      </c>
      <c r="Y24" s="45">
        <v>2.5999999999999998E-5</v>
      </c>
      <c r="Z24" s="45">
        <v>2.5999999999999998E-5</v>
      </c>
      <c r="AA24" s="45">
        <v>2.5999999999999998E-5</v>
      </c>
      <c r="AB24" s="45">
        <v>2.5999999999999998E-5</v>
      </c>
      <c r="AC24" s="45">
        <v>2.5999999999999998E-5</v>
      </c>
      <c r="AD24" s="45">
        <v>2.5999999999999998E-5</v>
      </c>
      <c r="AE24" s="45">
        <v>2.5999999999999998E-5</v>
      </c>
      <c r="AF24" s="45">
        <v>2.5999999999999998E-5</v>
      </c>
      <c r="AG24" s="45">
        <v>2.5999999999999998E-5</v>
      </c>
      <c r="AH24" s="45">
        <v>2.5999999999999998E-5</v>
      </c>
      <c r="AI24" s="45">
        <v>2.5999999999999998E-5</v>
      </c>
      <c r="AJ24" s="45">
        <v>2.5999999999999998E-5</v>
      </c>
      <c r="AK24" s="45">
        <v>2.5999999999999998E-5</v>
      </c>
      <c r="AL24" s="45">
        <v>2.5999999999999998E-5</v>
      </c>
      <c r="AM24" s="45">
        <v>2.5999999999999998E-5</v>
      </c>
      <c r="AN24" s="45">
        <v>2.5999999999999998E-5</v>
      </c>
      <c r="AO24" s="45">
        <v>2.5999999999999998E-5</v>
      </c>
      <c r="AP24" s="45">
        <v>1.44E-4</v>
      </c>
      <c r="AQ24" s="45">
        <v>1.44E-4</v>
      </c>
      <c r="AR24" s="45">
        <v>1.44E-4</v>
      </c>
      <c r="AS24" s="45">
        <v>1.44E-4</v>
      </c>
      <c r="AT24" s="45">
        <v>1.44E-4</v>
      </c>
      <c r="AU24" s="45">
        <v>2.1100000000000001E-4</v>
      </c>
      <c r="AV24" s="45">
        <v>2.1100000000000001E-4</v>
      </c>
      <c r="AW24" s="45">
        <v>2.1100000000000001E-4</v>
      </c>
      <c r="AX24" s="45">
        <v>2.1100000000000001E-4</v>
      </c>
      <c r="AY24" s="45">
        <v>2.1100000000000001E-4</v>
      </c>
      <c r="AZ24" s="45">
        <v>2.6400000000000002E-4</v>
      </c>
      <c r="BA24" s="45">
        <v>2.6400000000000002E-4</v>
      </c>
      <c r="BB24" s="45">
        <v>2.6400000000000002E-4</v>
      </c>
      <c r="BC24" s="45">
        <v>2.6400000000000002E-4</v>
      </c>
      <c r="BD24" s="45">
        <v>2.6400000000000002E-4</v>
      </c>
      <c r="BE24" s="45">
        <v>3.3199999999999999E-4</v>
      </c>
      <c r="BF24" s="45">
        <v>3.3199999999999999E-4</v>
      </c>
      <c r="BG24" s="45">
        <v>3.3199999999999999E-4</v>
      </c>
      <c r="BH24" s="45">
        <v>3.3199999999999999E-4</v>
      </c>
      <c r="BI24" s="45">
        <v>3.3199999999999999E-4</v>
      </c>
      <c r="BJ24" s="45">
        <v>4.4900000000000002E-4</v>
      </c>
      <c r="BK24" s="45">
        <v>4.4900000000000002E-4</v>
      </c>
      <c r="BL24" s="45">
        <v>4.4900000000000002E-4</v>
      </c>
      <c r="BM24" s="45">
        <v>4.4900000000000002E-4</v>
      </c>
      <c r="BN24" s="45">
        <v>4.4900000000000002E-4</v>
      </c>
      <c r="BO24" s="45">
        <v>6.8999999999999997E-4</v>
      </c>
      <c r="BP24" s="45">
        <v>6.8999999999999997E-4</v>
      </c>
      <c r="BQ24" s="45">
        <v>6.8999999999999997E-4</v>
      </c>
      <c r="BR24" s="45">
        <v>6.8999999999999997E-4</v>
      </c>
      <c r="BS24" s="45">
        <v>6.8999999999999997E-4</v>
      </c>
      <c r="BT24" s="45">
        <v>1.049E-3</v>
      </c>
      <c r="BU24" s="45">
        <v>1.049E-3</v>
      </c>
      <c r="BV24" s="45">
        <v>1.049E-3</v>
      </c>
      <c r="BW24" s="45">
        <v>1.049E-3</v>
      </c>
      <c r="BX24" s="45">
        <v>1.049E-3</v>
      </c>
      <c r="BY24" s="45">
        <v>1.439E-3</v>
      </c>
      <c r="BZ24" s="45">
        <v>1.439E-3</v>
      </c>
      <c r="CA24" s="45">
        <v>1.439E-3</v>
      </c>
      <c r="CB24" s="45">
        <v>1.439E-3</v>
      </c>
      <c r="CC24" s="45">
        <v>1.439E-3</v>
      </c>
      <c r="CD24" s="45">
        <v>1.439E-3</v>
      </c>
      <c r="CE24" s="45">
        <v>1.439E-3</v>
      </c>
      <c r="CF24" s="45">
        <v>1.439E-3</v>
      </c>
      <c r="CG24" s="45">
        <v>1.439E-3</v>
      </c>
      <c r="CH24" s="45">
        <v>1.439E-3</v>
      </c>
      <c r="CI24" s="45">
        <v>1.439E-3</v>
      </c>
      <c r="CJ24" s="45">
        <v>1.439E-3</v>
      </c>
      <c r="CK24" s="45">
        <v>1.439E-3</v>
      </c>
      <c r="CL24" s="45">
        <v>1.439E-3</v>
      </c>
      <c r="CM24" s="45">
        <v>1.439E-3</v>
      </c>
      <c r="CN24" s="45">
        <v>1.439E-3</v>
      </c>
      <c r="CO24" s="45">
        <v>1.439E-3</v>
      </c>
      <c r="CP24" s="45">
        <v>1.439E-3</v>
      </c>
      <c r="CQ24" s="45">
        <v>1.439E-3</v>
      </c>
      <c r="CR24" s="45">
        <v>1.439E-3</v>
      </c>
      <c r="CS24" s="45">
        <v>1.439E-3</v>
      </c>
      <c r="CT24" s="45">
        <v>1.439E-3</v>
      </c>
      <c r="CU24" s="45">
        <v>1.439E-3</v>
      </c>
      <c r="CV24" s="45">
        <v>1.439E-3</v>
      </c>
      <c r="CW24" s="45">
        <v>1.439E-3</v>
      </c>
      <c r="CX24" s="45">
        <v>1.439E-3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2.8E-5</v>
      </c>
      <c r="R25" s="45">
        <v>2.8E-5</v>
      </c>
      <c r="S25" s="45">
        <v>2.8E-5</v>
      </c>
      <c r="T25" s="45">
        <v>2.8E-5</v>
      </c>
      <c r="U25" s="45">
        <v>2.8E-5</v>
      </c>
      <c r="V25" s="45">
        <v>2.8E-5</v>
      </c>
      <c r="W25" s="45">
        <v>2.8E-5</v>
      </c>
      <c r="X25" s="45">
        <v>2.8E-5</v>
      </c>
      <c r="Y25" s="45">
        <v>2.8E-5</v>
      </c>
      <c r="Z25" s="45">
        <v>2.8E-5</v>
      </c>
      <c r="AA25" s="45">
        <v>2.8E-5</v>
      </c>
      <c r="AB25" s="45">
        <v>2.8E-5</v>
      </c>
      <c r="AC25" s="45">
        <v>2.8E-5</v>
      </c>
      <c r="AD25" s="45">
        <v>2.8E-5</v>
      </c>
      <c r="AE25" s="45">
        <v>2.8E-5</v>
      </c>
      <c r="AF25" s="45">
        <v>2.8E-5</v>
      </c>
      <c r="AG25" s="45">
        <v>2.8E-5</v>
      </c>
      <c r="AH25" s="45">
        <v>2.8E-5</v>
      </c>
      <c r="AI25" s="45">
        <v>2.8E-5</v>
      </c>
      <c r="AJ25" s="45">
        <v>2.8E-5</v>
      </c>
      <c r="AK25" s="45">
        <v>2.8E-5</v>
      </c>
      <c r="AL25" s="45">
        <v>2.8E-5</v>
      </c>
      <c r="AM25" s="45">
        <v>2.8E-5</v>
      </c>
      <c r="AN25" s="45">
        <v>2.8E-5</v>
      </c>
      <c r="AO25" s="45">
        <v>2.8E-5</v>
      </c>
      <c r="AP25" s="45">
        <v>1.01E-4</v>
      </c>
      <c r="AQ25" s="45">
        <v>1.01E-4</v>
      </c>
      <c r="AR25" s="45">
        <v>1.01E-4</v>
      </c>
      <c r="AS25" s="45">
        <v>1.01E-4</v>
      </c>
      <c r="AT25" s="45">
        <v>1.01E-4</v>
      </c>
      <c r="AU25" s="45">
        <v>1.35E-4</v>
      </c>
      <c r="AV25" s="45">
        <v>1.35E-4</v>
      </c>
      <c r="AW25" s="45">
        <v>1.35E-4</v>
      </c>
      <c r="AX25" s="45">
        <v>1.35E-4</v>
      </c>
      <c r="AY25" s="45">
        <v>1.35E-4</v>
      </c>
      <c r="AZ25" s="45">
        <v>1.6699999999999999E-4</v>
      </c>
      <c r="BA25" s="45">
        <v>1.6699999999999999E-4</v>
      </c>
      <c r="BB25" s="45">
        <v>1.6699999999999999E-4</v>
      </c>
      <c r="BC25" s="45">
        <v>1.6699999999999999E-4</v>
      </c>
      <c r="BD25" s="45">
        <v>1.6699999999999999E-4</v>
      </c>
      <c r="BE25" s="45">
        <v>1.93E-4</v>
      </c>
      <c r="BF25" s="45">
        <v>1.93E-4</v>
      </c>
      <c r="BG25" s="45">
        <v>1.93E-4</v>
      </c>
      <c r="BH25" s="45">
        <v>1.93E-4</v>
      </c>
      <c r="BI25" s="45">
        <v>1.93E-4</v>
      </c>
      <c r="BJ25" s="45">
        <v>2.24E-4</v>
      </c>
      <c r="BK25" s="45">
        <v>2.24E-4</v>
      </c>
      <c r="BL25" s="45">
        <v>2.24E-4</v>
      </c>
      <c r="BM25" s="45">
        <v>2.24E-4</v>
      </c>
      <c r="BN25" s="45">
        <v>2.24E-4</v>
      </c>
      <c r="BO25" s="45">
        <v>2.7599999999999999E-4</v>
      </c>
      <c r="BP25" s="45">
        <v>2.7599999999999999E-4</v>
      </c>
      <c r="BQ25" s="45">
        <v>2.7599999999999999E-4</v>
      </c>
      <c r="BR25" s="45">
        <v>2.7599999999999999E-4</v>
      </c>
      <c r="BS25" s="45">
        <v>2.7599999999999999E-4</v>
      </c>
      <c r="BT25" s="45">
        <v>3.4400000000000001E-4</v>
      </c>
      <c r="BU25" s="45">
        <v>3.4400000000000001E-4</v>
      </c>
      <c r="BV25" s="45">
        <v>3.4400000000000001E-4</v>
      </c>
      <c r="BW25" s="45">
        <v>3.4400000000000001E-4</v>
      </c>
      <c r="BX25" s="45">
        <v>3.4400000000000001E-4</v>
      </c>
      <c r="BY25" s="45">
        <v>4.3100000000000001E-4</v>
      </c>
      <c r="BZ25" s="45">
        <v>4.3100000000000001E-4</v>
      </c>
      <c r="CA25" s="45">
        <v>4.3100000000000001E-4</v>
      </c>
      <c r="CB25" s="45">
        <v>4.3100000000000001E-4</v>
      </c>
      <c r="CC25" s="45">
        <v>4.3100000000000001E-4</v>
      </c>
      <c r="CD25" s="45">
        <v>4.3100000000000001E-4</v>
      </c>
      <c r="CE25" s="45">
        <v>4.3100000000000001E-4</v>
      </c>
      <c r="CF25" s="45">
        <v>4.3100000000000001E-4</v>
      </c>
      <c r="CG25" s="45">
        <v>4.3100000000000001E-4</v>
      </c>
      <c r="CH25" s="45">
        <v>4.3100000000000001E-4</v>
      </c>
      <c r="CI25" s="45">
        <v>4.3100000000000001E-4</v>
      </c>
      <c r="CJ25" s="45">
        <v>4.3100000000000001E-4</v>
      </c>
      <c r="CK25" s="45">
        <v>4.3100000000000001E-4</v>
      </c>
      <c r="CL25" s="45">
        <v>4.3100000000000001E-4</v>
      </c>
      <c r="CM25" s="45">
        <v>4.3100000000000001E-4</v>
      </c>
      <c r="CN25" s="45">
        <v>4.3100000000000001E-4</v>
      </c>
      <c r="CO25" s="45">
        <v>4.3100000000000001E-4</v>
      </c>
      <c r="CP25" s="45">
        <v>4.3100000000000001E-4</v>
      </c>
      <c r="CQ25" s="45">
        <v>4.3100000000000001E-4</v>
      </c>
      <c r="CR25" s="45">
        <v>4.3100000000000001E-4</v>
      </c>
      <c r="CS25" s="45">
        <v>4.3100000000000001E-4</v>
      </c>
      <c r="CT25" s="45">
        <v>4.3100000000000001E-4</v>
      </c>
      <c r="CU25" s="45">
        <v>4.3100000000000001E-4</v>
      </c>
      <c r="CV25" s="45">
        <v>4.3100000000000001E-4</v>
      </c>
      <c r="CW25" s="45">
        <v>4.3100000000000001E-4</v>
      </c>
      <c r="CX25" s="45">
        <v>4.3100000000000001E-4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1.1E-5</v>
      </c>
      <c r="R26" s="45">
        <v>1.1E-5</v>
      </c>
      <c r="S26" s="45">
        <v>1.1E-5</v>
      </c>
      <c r="T26" s="45">
        <v>1.1E-5</v>
      </c>
      <c r="U26" s="45">
        <v>1.1E-5</v>
      </c>
      <c r="V26" s="45">
        <v>1.1E-5</v>
      </c>
      <c r="W26" s="45">
        <v>1.1E-5</v>
      </c>
      <c r="X26" s="45">
        <v>1.1E-5</v>
      </c>
      <c r="Y26" s="45">
        <v>1.1E-5</v>
      </c>
      <c r="Z26" s="45">
        <v>1.1E-5</v>
      </c>
      <c r="AA26" s="45">
        <v>1.1E-5</v>
      </c>
      <c r="AB26" s="45">
        <v>1.1E-5</v>
      </c>
      <c r="AC26" s="45">
        <v>1.1E-5</v>
      </c>
      <c r="AD26" s="45">
        <v>1.1E-5</v>
      </c>
      <c r="AE26" s="45">
        <v>1.1E-5</v>
      </c>
      <c r="AF26" s="45">
        <v>1.1E-5</v>
      </c>
      <c r="AG26" s="45">
        <v>1.1E-5</v>
      </c>
      <c r="AH26" s="45">
        <v>1.1E-5</v>
      </c>
      <c r="AI26" s="45">
        <v>1.1E-5</v>
      </c>
      <c r="AJ26" s="45">
        <v>1.1E-5</v>
      </c>
      <c r="AK26" s="45">
        <v>1.1E-5</v>
      </c>
      <c r="AL26" s="45">
        <v>1.1E-5</v>
      </c>
      <c r="AM26" s="45">
        <v>1.1E-5</v>
      </c>
      <c r="AN26" s="45">
        <v>1.1E-5</v>
      </c>
      <c r="AO26" s="45">
        <v>1.1E-5</v>
      </c>
      <c r="AP26" s="45">
        <v>0</v>
      </c>
      <c r="AQ26" s="45">
        <v>0</v>
      </c>
      <c r="AR26" s="45">
        <v>0</v>
      </c>
      <c r="AS26" s="45">
        <v>0</v>
      </c>
      <c r="AT26" s="45">
        <v>0</v>
      </c>
      <c r="AU26" s="45">
        <v>7.4999999999999993E-5</v>
      </c>
      <c r="AV26" s="45">
        <v>7.4999999999999993E-5</v>
      </c>
      <c r="AW26" s="45">
        <v>7.4999999999999993E-5</v>
      </c>
      <c r="AX26" s="45">
        <v>7.4999999999999993E-5</v>
      </c>
      <c r="AY26" s="45">
        <v>7.4999999999999993E-5</v>
      </c>
      <c r="AZ26" s="45">
        <v>3.79E-4</v>
      </c>
      <c r="BA26" s="45">
        <v>3.79E-4</v>
      </c>
      <c r="BB26" s="45">
        <v>3.79E-4</v>
      </c>
      <c r="BC26" s="45">
        <v>3.79E-4</v>
      </c>
      <c r="BD26" s="45">
        <v>3.79E-4</v>
      </c>
      <c r="BE26" s="45">
        <v>3.9300000000000001E-4</v>
      </c>
      <c r="BF26" s="45">
        <v>3.9300000000000001E-4</v>
      </c>
      <c r="BG26" s="45">
        <v>3.9300000000000001E-4</v>
      </c>
      <c r="BH26" s="45">
        <v>3.9300000000000001E-4</v>
      </c>
      <c r="BI26" s="45">
        <v>3.9300000000000001E-4</v>
      </c>
      <c r="BJ26" s="45">
        <v>0</v>
      </c>
      <c r="BK26" s="45">
        <v>0</v>
      </c>
      <c r="BL26" s="45">
        <v>0</v>
      </c>
      <c r="BM26" s="45">
        <v>0</v>
      </c>
      <c r="BN26" s="45">
        <v>0</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4.0000000000000003E-5</v>
      </c>
      <c r="R27" s="45">
        <v>4.0000000000000003E-5</v>
      </c>
      <c r="S27" s="45">
        <v>4.0000000000000003E-5</v>
      </c>
      <c r="T27" s="45">
        <v>4.0000000000000003E-5</v>
      </c>
      <c r="U27" s="45">
        <v>4.0000000000000003E-5</v>
      </c>
      <c r="V27" s="45">
        <v>4.0000000000000003E-5</v>
      </c>
      <c r="W27" s="45">
        <v>4.0000000000000003E-5</v>
      </c>
      <c r="X27" s="45">
        <v>4.0000000000000003E-5</v>
      </c>
      <c r="Y27" s="45">
        <v>4.0000000000000003E-5</v>
      </c>
      <c r="Z27" s="45">
        <v>4.0000000000000003E-5</v>
      </c>
      <c r="AA27" s="45">
        <v>4.0000000000000003E-5</v>
      </c>
      <c r="AB27" s="45">
        <v>4.0000000000000003E-5</v>
      </c>
      <c r="AC27" s="45">
        <v>4.0000000000000003E-5</v>
      </c>
      <c r="AD27" s="45">
        <v>4.0000000000000003E-5</v>
      </c>
      <c r="AE27" s="45">
        <v>4.0000000000000003E-5</v>
      </c>
      <c r="AF27" s="45">
        <v>4.0000000000000003E-5</v>
      </c>
      <c r="AG27" s="45">
        <v>4.0000000000000003E-5</v>
      </c>
      <c r="AH27" s="45">
        <v>4.0000000000000003E-5</v>
      </c>
      <c r="AI27" s="45">
        <v>4.0000000000000003E-5</v>
      </c>
      <c r="AJ27" s="45">
        <v>4.0000000000000003E-5</v>
      </c>
      <c r="AK27" s="45">
        <v>4.0000000000000003E-5</v>
      </c>
      <c r="AL27" s="45">
        <v>4.0000000000000003E-5</v>
      </c>
      <c r="AM27" s="45">
        <v>4.0000000000000003E-5</v>
      </c>
      <c r="AN27" s="45">
        <v>4.0000000000000003E-5</v>
      </c>
      <c r="AO27" s="45">
        <v>4.0000000000000003E-5</v>
      </c>
      <c r="AP27" s="45">
        <v>1.26E-4</v>
      </c>
      <c r="AQ27" s="45">
        <v>1.26E-4</v>
      </c>
      <c r="AR27" s="45">
        <v>1.26E-4</v>
      </c>
      <c r="AS27" s="45">
        <v>1.26E-4</v>
      </c>
      <c r="AT27" s="45">
        <v>1.26E-4</v>
      </c>
      <c r="AU27" s="45">
        <v>1.5699999999999999E-4</v>
      </c>
      <c r="AV27" s="45">
        <v>1.5699999999999999E-4</v>
      </c>
      <c r="AW27" s="45">
        <v>1.5699999999999999E-4</v>
      </c>
      <c r="AX27" s="45">
        <v>1.5699999999999999E-4</v>
      </c>
      <c r="AY27" s="45">
        <v>1.5699999999999999E-4</v>
      </c>
      <c r="AZ27" s="45">
        <v>1.75E-4</v>
      </c>
      <c r="BA27" s="45">
        <v>1.75E-4</v>
      </c>
      <c r="BB27" s="45">
        <v>1.75E-4</v>
      </c>
      <c r="BC27" s="45">
        <v>1.75E-4</v>
      </c>
      <c r="BD27" s="45">
        <v>1.75E-4</v>
      </c>
      <c r="BE27" s="45">
        <v>1.8599999999999999E-4</v>
      </c>
      <c r="BF27" s="45">
        <v>1.8599999999999999E-4</v>
      </c>
      <c r="BG27" s="45">
        <v>1.8599999999999999E-4</v>
      </c>
      <c r="BH27" s="45">
        <v>1.8599999999999999E-4</v>
      </c>
      <c r="BI27" s="45">
        <v>1.8599999999999999E-4</v>
      </c>
      <c r="BJ27" s="45">
        <v>1.9000000000000001E-4</v>
      </c>
      <c r="BK27" s="45">
        <v>1.9000000000000001E-4</v>
      </c>
      <c r="BL27" s="45">
        <v>1.9000000000000001E-4</v>
      </c>
      <c r="BM27" s="45">
        <v>1.9000000000000001E-4</v>
      </c>
      <c r="BN27" s="45">
        <v>1.9000000000000001E-4</v>
      </c>
      <c r="BO27" s="45">
        <v>2.02E-4</v>
      </c>
      <c r="BP27" s="45">
        <v>2.02E-4</v>
      </c>
      <c r="BQ27" s="45">
        <v>2.02E-4</v>
      </c>
      <c r="BR27" s="45">
        <v>2.02E-4</v>
      </c>
      <c r="BS27" s="45">
        <v>2.02E-4</v>
      </c>
      <c r="BT27" s="45">
        <v>2.14E-4</v>
      </c>
      <c r="BU27" s="45">
        <v>2.14E-4</v>
      </c>
      <c r="BV27" s="45">
        <v>2.14E-4</v>
      </c>
      <c r="BW27" s="45">
        <v>2.14E-4</v>
      </c>
      <c r="BX27" s="45">
        <v>2.14E-4</v>
      </c>
      <c r="BY27" s="45">
        <v>2.13E-4</v>
      </c>
      <c r="BZ27" s="45">
        <v>2.13E-4</v>
      </c>
      <c r="CA27" s="45">
        <v>2.13E-4</v>
      </c>
      <c r="CB27" s="45">
        <v>2.13E-4</v>
      </c>
      <c r="CC27" s="45">
        <v>2.13E-4</v>
      </c>
      <c r="CD27" s="45">
        <v>2.13E-4</v>
      </c>
      <c r="CE27" s="45">
        <v>2.13E-4</v>
      </c>
      <c r="CF27" s="45">
        <v>2.13E-4</v>
      </c>
      <c r="CG27" s="45">
        <v>2.13E-4</v>
      </c>
      <c r="CH27" s="45">
        <v>2.13E-4</v>
      </c>
      <c r="CI27" s="45">
        <v>2.13E-4</v>
      </c>
      <c r="CJ27" s="45">
        <v>2.13E-4</v>
      </c>
      <c r="CK27" s="45">
        <v>2.13E-4</v>
      </c>
      <c r="CL27" s="45">
        <v>2.13E-4</v>
      </c>
      <c r="CM27" s="45">
        <v>2.13E-4</v>
      </c>
      <c r="CN27" s="45">
        <v>2.13E-4</v>
      </c>
      <c r="CO27" s="45">
        <v>2.13E-4</v>
      </c>
      <c r="CP27" s="45">
        <v>2.13E-4</v>
      </c>
      <c r="CQ27" s="45">
        <v>2.13E-4</v>
      </c>
      <c r="CR27" s="45">
        <v>2.13E-4</v>
      </c>
      <c r="CS27" s="45">
        <v>2.13E-4</v>
      </c>
      <c r="CT27" s="45">
        <v>2.13E-4</v>
      </c>
      <c r="CU27" s="45">
        <v>2.13E-4</v>
      </c>
      <c r="CV27" s="45">
        <v>2.13E-4</v>
      </c>
      <c r="CW27" s="45">
        <v>2.13E-4</v>
      </c>
      <c r="CX27" s="45">
        <v>2.13E-4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3.4999999999999997E-5</v>
      </c>
      <c r="R28" s="45">
        <v>3.4999999999999997E-5</v>
      </c>
      <c r="S28" s="45">
        <v>3.4999999999999997E-5</v>
      </c>
      <c r="T28" s="45">
        <v>3.4999999999999997E-5</v>
      </c>
      <c r="U28" s="45">
        <v>3.4999999999999997E-5</v>
      </c>
      <c r="V28" s="45">
        <v>3.4999999999999997E-5</v>
      </c>
      <c r="W28" s="45">
        <v>3.4999999999999997E-5</v>
      </c>
      <c r="X28" s="45">
        <v>3.4999999999999997E-5</v>
      </c>
      <c r="Y28" s="45">
        <v>3.4999999999999997E-5</v>
      </c>
      <c r="Z28" s="45">
        <v>3.4999999999999997E-5</v>
      </c>
      <c r="AA28" s="45">
        <v>3.4999999999999997E-5</v>
      </c>
      <c r="AB28" s="45">
        <v>3.4999999999999997E-5</v>
      </c>
      <c r="AC28" s="45">
        <v>3.4999999999999997E-5</v>
      </c>
      <c r="AD28" s="45">
        <v>3.4999999999999997E-5</v>
      </c>
      <c r="AE28" s="45">
        <v>3.4999999999999997E-5</v>
      </c>
      <c r="AF28" s="45">
        <v>3.4999999999999997E-5</v>
      </c>
      <c r="AG28" s="45">
        <v>3.4999999999999997E-5</v>
      </c>
      <c r="AH28" s="45">
        <v>3.4999999999999997E-5</v>
      </c>
      <c r="AI28" s="45">
        <v>3.4999999999999997E-5</v>
      </c>
      <c r="AJ28" s="45">
        <v>3.4999999999999997E-5</v>
      </c>
      <c r="AK28" s="45">
        <v>3.4999999999999997E-5</v>
      </c>
      <c r="AL28" s="45">
        <v>3.4999999999999997E-5</v>
      </c>
      <c r="AM28" s="45">
        <v>3.4999999999999997E-5</v>
      </c>
      <c r="AN28" s="45">
        <v>3.4999999999999997E-5</v>
      </c>
      <c r="AO28" s="45">
        <v>3.4999999999999997E-5</v>
      </c>
      <c r="AP28" s="45">
        <v>2.3000000000000001E-4</v>
      </c>
      <c r="AQ28" s="45">
        <v>2.3000000000000001E-4</v>
      </c>
      <c r="AR28" s="45">
        <v>2.3000000000000001E-4</v>
      </c>
      <c r="AS28" s="45">
        <v>2.3000000000000001E-4</v>
      </c>
      <c r="AT28" s="45">
        <v>2.3000000000000001E-4</v>
      </c>
      <c r="AU28" s="45">
        <v>3.57E-4</v>
      </c>
      <c r="AV28" s="45">
        <v>3.57E-4</v>
      </c>
      <c r="AW28" s="45">
        <v>3.57E-4</v>
      </c>
      <c r="AX28" s="45">
        <v>3.57E-4</v>
      </c>
      <c r="AY28" s="45">
        <v>3.57E-4</v>
      </c>
      <c r="AZ28" s="45">
        <v>4.7100000000000001E-4</v>
      </c>
      <c r="BA28" s="45">
        <v>4.7100000000000001E-4</v>
      </c>
      <c r="BB28" s="45">
        <v>4.7100000000000001E-4</v>
      </c>
      <c r="BC28" s="45">
        <v>4.7100000000000001E-4</v>
      </c>
      <c r="BD28" s="45">
        <v>4.7100000000000001E-4</v>
      </c>
      <c r="BE28" s="45">
        <v>5.4199999999999995E-4</v>
      </c>
      <c r="BF28" s="45">
        <v>5.4199999999999995E-4</v>
      </c>
      <c r="BG28" s="45">
        <v>5.4199999999999995E-4</v>
      </c>
      <c r="BH28" s="45">
        <v>5.4199999999999995E-4</v>
      </c>
      <c r="BI28" s="45">
        <v>5.4199999999999995E-4</v>
      </c>
      <c r="BJ28" s="45">
        <v>6.2200000000000005E-4</v>
      </c>
      <c r="BK28" s="45">
        <v>6.2200000000000005E-4</v>
      </c>
      <c r="BL28" s="45">
        <v>6.2200000000000005E-4</v>
      </c>
      <c r="BM28" s="45">
        <v>6.2200000000000005E-4</v>
      </c>
      <c r="BN28" s="45">
        <v>6.2200000000000005E-4</v>
      </c>
      <c r="BO28" s="45">
        <v>7.6300000000000001E-4</v>
      </c>
      <c r="BP28" s="45">
        <v>7.6300000000000001E-4</v>
      </c>
      <c r="BQ28" s="45">
        <v>7.6300000000000001E-4</v>
      </c>
      <c r="BR28" s="45">
        <v>7.6300000000000001E-4</v>
      </c>
      <c r="BS28" s="45">
        <v>7.6300000000000001E-4</v>
      </c>
      <c r="BT28" s="45">
        <v>9.7400000000000004E-4</v>
      </c>
      <c r="BU28" s="45">
        <v>9.7400000000000004E-4</v>
      </c>
      <c r="BV28" s="45">
        <v>9.7400000000000004E-4</v>
      </c>
      <c r="BW28" s="45">
        <v>9.7400000000000004E-4</v>
      </c>
      <c r="BX28" s="45">
        <v>9.7400000000000004E-4</v>
      </c>
      <c r="BY28" s="45">
        <v>1.237E-3</v>
      </c>
      <c r="BZ28" s="45">
        <v>1.237E-3</v>
      </c>
      <c r="CA28" s="45">
        <v>1.237E-3</v>
      </c>
      <c r="CB28" s="45">
        <v>1.237E-3</v>
      </c>
      <c r="CC28" s="45">
        <v>1.237E-3</v>
      </c>
      <c r="CD28" s="45">
        <v>1.237E-3</v>
      </c>
      <c r="CE28" s="45">
        <v>1.237E-3</v>
      </c>
      <c r="CF28" s="45">
        <v>1.237E-3</v>
      </c>
      <c r="CG28" s="45">
        <v>1.237E-3</v>
      </c>
      <c r="CH28" s="45">
        <v>1.237E-3</v>
      </c>
      <c r="CI28" s="45">
        <v>1.237E-3</v>
      </c>
      <c r="CJ28" s="45">
        <v>1.237E-3</v>
      </c>
      <c r="CK28" s="45">
        <v>1.237E-3</v>
      </c>
      <c r="CL28" s="45">
        <v>1.237E-3</v>
      </c>
      <c r="CM28" s="45">
        <v>1.237E-3</v>
      </c>
      <c r="CN28" s="45">
        <v>1.237E-3</v>
      </c>
      <c r="CO28" s="45">
        <v>1.237E-3</v>
      </c>
      <c r="CP28" s="45">
        <v>1.237E-3</v>
      </c>
      <c r="CQ28" s="45">
        <v>1.237E-3</v>
      </c>
      <c r="CR28" s="45">
        <v>1.237E-3</v>
      </c>
      <c r="CS28" s="45">
        <v>1.237E-3</v>
      </c>
      <c r="CT28" s="45">
        <v>1.237E-3</v>
      </c>
      <c r="CU28" s="45">
        <v>1.237E-3</v>
      </c>
      <c r="CV28" s="45">
        <v>1.237E-3</v>
      </c>
      <c r="CW28" s="45">
        <v>1.237E-3</v>
      </c>
      <c r="CX28" s="45">
        <v>1.237E-3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7.7999999999999999E-5</v>
      </c>
      <c r="R29" s="45">
        <v>7.7999999999999999E-5</v>
      </c>
      <c r="S29" s="45">
        <v>7.7999999999999999E-5</v>
      </c>
      <c r="T29" s="45">
        <v>7.7999999999999999E-5</v>
      </c>
      <c r="U29" s="45">
        <v>7.7999999999999999E-5</v>
      </c>
      <c r="V29" s="45">
        <v>7.7999999999999999E-5</v>
      </c>
      <c r="W29" s="45">
        <v>7.7999999999999999E-5</v>
      </c>
      <c r="X29" s="45">
        <v>7.7999999999999999E-5</v>
      </c>
      <c r="Y29" s="45">
        <v>7.7999999999999999E-5</v>
      </c>
      <c r="Z29" s="45">
        <v>7.7999999999999999E-5</v>
      </c>
      <c r="AA29" s="45">
        <v>7.7999999999999999E-5</v>
      </c>
      <c r="AB29" s="45">
        <v>7.7999999999999999E-5</v>
      </c>
      <c r="AC29" s="45">
        <v>7.7999999999999999E-5</v>
      </c>
      <c r="AD29" s="45">
        <v>7.7999999999999999E-5</v>
      </c>
      <c r="AE29" s="45">
        <v>7.7999999999999999E-5</v>
      </c>
      <c r="AF29" s="45">
        <v>7.7999999999999999E-5</v>
      </c>
      <c r="AG29" s="45">
        <v>7.7999999999999999E-5</v>
      </c>
      <c r="AH29" s="45">
        <v>7.7999999999999999E-5</v>
      </c>
      <c r="AI29" s="45">
        <v>7.7999999999999999E-5</v>
      </c>
      <c r="AJ29" s="45">
        <v>7.7999999999999999E-5</v>
      </c>
      <c r="AK29" s="45">
        <v>7.7999999999999999E-5</v>
      </c>
      <c r="AL29" s="45">
        <v>7.7999999999999999E-5</v>
      </c>
      <c r="AM29" s="45">
        <v>7.7999999999999999E-5</v>
      </c>
      <c r="AN29" s="45">
        <v>7.7999999999999999E-5</v>
      </c>
      <c r="AO29" s="45">
        <v>7.7999999999999999E-5</v>
      </c>
      <c r="AP29" s="45">
        <v>4.6900000000000002E-4</v>
      </c>
      <c r="AQ29" s="45">
        <v>4.6900000000000002E-4</v>
      </c>
      <c r="AR29" s="45">
        <v>4.6900000000000002E-4</v>
      </c>
      <c r="AS29" s="45">
        <v>4.6900000000000002E-4</v>
      </c>
      <c r="AT29" s="45">
        <v>4.6900000000000002E-4</v>
      </c>
      <c r="AU29" s="45">
        <v>7.2199999999999999E-4</v>
      </c>
      <c r="AV29" s="45">
        <v>7.2199999999999999E-4</v>
      </c>
      <c r="AW29" s="45">
        <v>7.2199999999999999E-4</v>
      </c>
      <c r="AX29" s="45">
        <v>7.2199999999999999E-4</v>
      </c>
      <c r="AY29" s="45">
        <v>7.2199999999999999E-4</v>
      </c>
      <c r="AZ29" s="45">
        <v>1.0020000000000001E-3</v>
      </c>
      <c r="BA29" s="45">
        <v>1.0020000000000001E-3</v>
      </c>
      <c r="BB29" s="45">
        <v>1.0020000000000001E-3</v>
      </c>
      <c r="BC29" s="45">
        <v>1.0020000000000001E-3</v>
      </c>
      <c r="BD29" s="45">
        <v>1.0020000000000001E-3</v>
      </c>
      <c r="BE29" s="45">
        <v>1.212E-3</v>
      </c>
      <c r="BF29" s="45">
        <v>1.212E-3</v>
      </c>
      <c r="BG29" s="45">
        <v>1.212E-3</v>
      </c>
      <c r="BH29" s="45">
        <v>1.212E-3</v>
      </c>
      <c r="BI29" s="45">
        <v>1.212E-3</v>
      </c>
      <c r="BJ29" s="45">
        <v>1.4270000000000001E-3</v>
      </c>
      <c r="BK29" s="45">
        <v>1.4270000000000001E-3</v>
      </c>
      <c r="BL29" s="45">
        <v>1.4270000000000001E-3</v>
      </c>
      <c r="BM29" s="45">
        <v>1.4270000000000001E-3</v>
      </c>
      <c r="BN29" s="45">
        <v>1.4270000000000001E-3</v>
      </c>
      <c r="BO29" s="45">
        <v>1.714E-3</v>
      </c>
      <c r="BP29" s="45">
        <v>1.714E-3</v>
      </c>
      <c r="BQ29" s="45">
        <v>1.714E-3</v>
      </c>
      <c r="BR29" s="45">
        <v>1.714E-3</v>
      </c>
      <c r="BS29" s="45">
        <v>1.714E-3</v>
      </c>
      <c r="BT29" s="45">
        <v>1.9880000000000002E-3</v>
      </c>
      <c r="BU29" s="45">
        <v>1.9880000000000002E-3</v>
      </c>
      <c r="BV29" s="45">
        <v>1.9880000000000002E-3</v>
      </c>
      <c r="BW29" s="45">
        <v>1.9880000000000002E-3</v>
      </c>
      <c r="BX29" s="45">
        <v>1.9880000000000002E-3</v>
      </c>
      <c r="BY29" s="45">
        <v>2.3E-3</v>
      </c>
      <c r="BZ29" s="45">
        <v>2.3E-3</v>
      </c>
      <c r="CA29" s="45">
        <v>2.3E-3</v>
      </c>
      <c r="CB29" s="45">
        <v>2.3E-3</v>
      </c>
      <c r="CC29" s="45">
        <v>2.3E-3</v>
      </c>
      <c r="CD29" s="45">
        <v>2.3E-3</v>
      </c>
      <c r="CE29" s="45">
        <v>2.3E-3</v>
      </c>
      <c r="CF29" s="45">
        <v>2.3E-3</v>
      </c>
      <c r="CG29" s="45">
        <v>2.3E-3</v>
      </c>
      <c r="CH29" s="45">
        <v>2.3E-3</v>
      </c>
      <c r="CI29" s="45">
        <v>2.3E-3</v>
      </c>
      <c r="CJ29" s="45">
        <v>2.3E-3</v>
      </c>
      <c r="CK29" s="45">
        <v>2.3E-3</v>
      </c>
      <c r="CL29" s="45">
        <v>2.3E-3</v>
      </c>
      <c r="CM29" s="45">
        <v>2.3E-3</v>
      </c>
      <c r="CN29" s="45">
        <v>2.3E-3</v>
      </c>
      <c r="CO29" s="45">
        <v>2.3E-3</v>
      </c>
      <c r="CP29" s="45">
        <v>2.3E-3</v>
      </c>
      <c r="CQ29" s="45">
        <v>2.3E-3</v>
      </c>
      <c r="CR29" s="45">
        <v>2.3E-3</v>
      </c>
      <c r="CS29" s="45">
        <v>2.3E-3</v>
      </c>
      <c r="CT29" s="45">
        <v>2.3E-3</v>
      </c>
      <c r="CU29" s="45">
        <v>2.3E-3</v>
      </c>
      <c r="CV29" s="45">
        <v>2.3E-3</v>
      </c>
      <c r="CW29" s="45">
        <v>2.3E-3</v>
      </c>
      <c r="CX29" s="45">
        <v>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1.1E-5</v>
      </c>
      <c r="R30" s="45">
        <v>1.1E-5</v>
      </c>
      <c r="S30" s="45">
        <v>1.1E-5</v>
      </c>
      <c r="T30" s="45">
        <v>1.1E-5</v>
      </c>
      <c r="U30" s="45">
        <v>1.1E-5</v>
      </c>
      <c r="V30" s="45">
        <v>1.1E-5</v>
      </c>
      <c r="W30" s="45">
        <v>1.1E-5</v>
      </c>
      <c r="X30" s="45">
        <v>1.1E-5</v>
      </c>
      <c r="Y30" s="45">
        <v>1.1E-5</v>
      </c>
      <c r="Z30" s="45">
        <v>1.1E-5</v>
      </c>
      <c r="AA30" s="45">
        <v>1.1E-5</v>
      </c>
      <c r="AB30" s="45">
        <v>1.1E-5</v>
      </c>
      <c r="AC30" s="45">
        <v>1.1E-5</v>
      </c>
      <c r="AD30" s="45">
        <v>1.1E-5</v>
      </c>
      <c r="AE30" s="45">
        <v>1.1E-5</v>
      </c>
      <c r="AF30" s="45">
        <v>1.1E-5</v>
      </c>
      <c r="AG30" s="45">
        <v>1.1E-5</v>
      </c>
      <c r="AH30" s="45">
        <v>1.1E-5</v>
      </c>
      <c r="AI30" s="45">
        <v>1.1E-5</v>
      </c>
      <c r="AJ30" s="45">
        <v>1.1E-5</v>
      </c>
      <c r="AK30" s="45">
        <v>1.1E-5</v>
      </c>
      <c r="AL30" s="45">
        <v>1.1E-5</v>
      </c>
      <c r="AM30" s="45">
        <v>1.1E-5</v>
      </c>
      <c r="AN30" s="45">
        <v>1.1E-5</v>
      </c>
      <c r="AO30" s="45">
        <v>1.1E-5</v>
      </c>
      <c r="AP30" s="45">
        <v>1.2899999999999999E-4</v>
      </c>
      <c r="AQ30" s="45">
        <v>1.2899999999999999E-4</v>
      </c>
      <c r="AR30" s="45">
        <v>1.2899999999999999E-4</v>
      </c>
      <c r="AS30" s="45">
        <v>1.2899999999999999E-4</v>
      </c>
      <c r="AT30" s="45">
        <v>1.2899999999999999E-4</v>
      </c>
      <c r="AU30" s="45">
        <v>2.3000000000000001E-4</v>
      </c>
      <c r="AV30" s="45">
        <v>2.3000000000000001E-4</v>
      </c>
      <c r="AW30" s="45">
        <v>2.3000000000000001E-4</v>
      </c>
      <c r="AX30" s="45">
        <v>2.3000000000000001E-4</v>
      </c>
      <c r="AY30" s="45">
        <v>2.3000000000000001E-4</v>
      </c>
      <c r="AZ30" s="45">
        <v>3.3300000000000002E-4</v>
      </c>
      <c r="BA30" s="45">
        <v>3.3300000000000002E-4</v>
      </c>
      <c r="BB30" s="45">
        <v>3.3300000000000002E-4</v>
      </c>
      <c r="BC30" s="45">
        <v>3.3300000000000002E-4</v>
      </c>
      <c r="BD30" s="45">
        <v>3.3300000000000002E-4</v>
      </c>
      <c r="BE30" s="45">
        <v>4.2499999999999998E-4</v>
      </c>
      <c r="BF30" s="45">
        <v>4.2499999999999998E-4</v>
      </c>
      <c r="BG30" s="45">
        <v>4.2499999999999998E-4</v>
      </c>
      <c r="BH30" s="45">
        <v>4.2499999999999998E-4</v>
      </c>
      <c r="BI30" s="45">
        <v>4.2499999999999998E-4</v>
      </c>
      <c r="BJ30" s="45">
        <v>5.13E-4</v>
      </c>
      <c r="BK30" s="45">
        <v>5.13E-4</v>
      </c>
      <c r="BL30" s="45">
        <v>5.13E-4</v>
      </c>
      <c r="BM30" s="45">
        <v>5.13E-4</v>
      </c>
      <c r="BN30" s="45">
        <v>5.13E-4</v>
      </c>
      <c r="BO30" s="45">
        <v>6.3299999999999999E-4</v>
      </c>
      <c r="BP30" s="45">
        <v>6.3299999999999999E-4</v>
      </c>
      <c r="BQ30" s="45">
        <v>6.3299999999999999E-4</v>
      </c>
      <c r="BR30" s="45">
        <v>6.3299999999999999E-4</v>
      </c>
      <c r="BS30" s="45">
        <v>6.3299999999999999E-4</v>
      </c>
      <c r="BT30" s="45">
        <v>7.7999999999999999E-4</v>
      </c>
      <c r="BU30" s="45">
        <v>7.7999999999999999E-4</v>
      </c>
      <c r="BV30" s="45">
        <v>7.7999999999999999E-4</v>
      </c>
      <c r="BW30" s="45">
        <v>7.7999999999999999E-4</v>
      </c>
      <c r="BX30" s="45">
        <v>7.7999999999999999E-4</v>
      </c>
      <c r="BY30" s="45">
        <v>9.5699999999999995E-4</v>
      </c>
      <c r="BZ30" s="45">
        <v>9.5699999999999995E-4</v>
      </c>
      <c r="CA30" s="45">
        <v>9.5699999999999995E-4</v>
      </c>
      <c r="CB30" s="45">
        <v>9.5699999999999995E-4</v>
      </c>
      <c r="CC30" s="45">
        <v>9.5699999999999995E-4</v>
      </c>
      <c r="CD30" s="45">
        <v>9.5699999999999995E-4</v>
      </c>
      <c r="CE30" s="45">
        <v>9.5699999999999995E-4</v>
      </c>
      <c r="CF30" s="45">
        <v>9.5699999999999995E-4</v>
      </c>
      <c r="CG30" s="45">
        <v>9.5699999999999995E-4</v>
      </c>
      <c r="CH30" s="45">
        <v>9.5699999999999995E-4</v>
      </c>
      <c r="CI30" s="45">
        <v>9.5699999999999995E-4</v>
      </c>
      <c r="CJ30" s="45">
        <v>9.5699999999999995E-4</v>
      </c>
      <c r="CK30" s="45">
        <v>9.5699999999999995E-4</v>
      </c>
      <c r="CL30" s="45">
        <v>9.5699999999999995E-4</v>
      </c>
      <c r="CM30" s="45">
        <v>9.5699999999999995E-4</v>
      </c>
      <c r="CN30" s="45">
        <v>9.5699999999999995E-4</v>
      </c>
      <c r="CO30" s="45">
        <v>9.5699999999999995E-4</v>
      </c>
      <c r="CP30" s="45">
        <v>9.5699999999999995E-4</v>
      </c>
      <c r="CQ30" s="45">
        <v>9.5699999999999995E-4</v>
      </c>
      <c r="CR30" s="45">
        <v>9.5699999999999995E-4</v>
      </c>
      <c r="CS30" s="45">
        <v>9.5699999999999995E-4</v>
      </c>
      <c r="CT30" s="45">
        <v>9.5699999999999995E-4</v>
      </c>
      <c r="CU30" s="45">
        <v>9.5699999999999995E-4</v>
      </c>
      <c r="CV30" s="45">
        <v>9.5699999999999995E-4</v>
      </c>
      <c r="CW30" s="45">
        <v>9.5699999999999995E-4</v>
      </c>
      <c r="CX30" s="45">
        <v>9.5699999999999995E-4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4.1E-5</v>
      </c>
      <c r="R31" s="45">
        <v>4.1E-5</v>
      </c>
      <c r="S31" s="45">
        <v>4.1E-5</v>
      </c>
      <c r="T31" s="45">
        <v>4.1E-5</v>
      </c>
      <c r="U31" s="45">
        <v>4.1E-5</v>
      </c>
      <c r="V31" s="45">
        <v>4.1E-5</v>
      </c>
      <c r="W31" s="45">
        <v>4.1E-5</v>
      </c>
      <c r="X31" s="45">
        <v>4.1E-5</v>
      </c>
      <c r="Y31" s="45">
        <v>4.1E-5</v>
      </c>
      <c r="Z31" s="45">
        <v>4.1E-5</v>
      </c>
      <c r="AA31" s="45">
        <v>4.1E-5</v>
      </c>
      <c r="AB31" s="45">
        <v>4.1E-5</v>
      </c>
      <c r="AC31" s="45">
        <v>4.1E-5</v>
      </c>
      <c r="AD31" s="45">
        <v>4.1E-5</v>
      </c>
      <c r="AE31" s="45">
        <v>4.1E-5</v>
      </c>
      <c r="AF31" s="45">
        <v>4.1E-5</v>
      </c>
      <c r="AG31" s="45">
        <v>4.1E-5</v>
      </c>
      <c r="AH31" s="45">
        <v>4.1E-5</v>
      </c>
      <c r="AI31" s="45">
        <v>4.1E-5</v>
      </c>
      <c r="AJ31" s="45">
        <v>4.1E-5</v>
      </c>
      <c r="AK31" s="45">
        <v>4.1E-5</v>
      </c>
      <c r="AL31" s="45">
        <v>4.1E-5</v>
      </c>
      <c r="AM31" s="45">
        <v>4.1E-5</v>
      </c>
      <c r="AN31" s="45">
        <v>4.1E-5</v>
      </c>
      <c r="AO31" s="45">
        <v>4.1E-5</v>
      </c>
      <c r="AP31" s="45">
        <v>2.7099999999999997E-4</v>
      </c>
      <c r="AQ31" s="45">
        <v>2.7099999999999997E-4</v>
      </c>
      <c r="AR31" s="45">
        <v>2.7099999999999997E-4</v>
      </c>
      <c r="AS31" s="45">
        <v>2.7099999999999997E-4</v>
      </c>
      <c r="AT31" s="45">
        <v>2.7099999999999997E-4</v>
      </c>
      <c r="AU31" s="45">
        <v>3.8299999999999999E-4</v>
      </c>
      <c r="AV31" s="45">
        <v>3.8299999999999999E-4</v>
      </c>
      <c r="AW31" s="45">
        <v>3.8299999999999999E-4</v>
      </c>
      <c r="AX31" s="45">
        <v>3.8299999999999999E-4</v>
      </c>
      <c r="AY31" s="45">
        <v>3.8299999999999999E-4</v>
      </c>
      <c r="AZ31" s="45">
        <v>4.8299999999999998E-4</v>
      </c>
      <c r="BA31" s="45">
        <v>4.8299999999999998E-4</v>
      </c>
      <c r="BB31" s="45">
        <v>4.8299999999999998E-4</v>
      </c>
      <c r="BC31" s="45">
        <v>4.8299999999999998E-4</v>
      </c>
      <c r="BD31" s="45">
        <v>4.8299999999999998E-4</v>
      </c>
      <c r="BE31" s="45">
        <v>5.7499999999999999E-4</v>
      </c>
      <c r="BF31" s="45">
        <v>5.7499999999999999E-4</v>
      </c>
      <c r="BG31" s="45">
        <v>5.7499999999999999E-4</v>
      </c>
      <c r="BH31" s="45">
        <v>5.7499999999999999E-4</v>
      </c>
      <c r="BI31" s="45">
        <v>5.7499999999999999E-4</v>
      </c>
      <c r="BJ31" s="45">
        <v>6.5899999999999997E-4</v>
      </c>
      <c r="BK31" s="45">
        <v>6.5899999999999997E-4</v>
      </c>
      <c r="BL31" s="45">
        <v>6.5899999999999997E-4</v>
      </c>
      <c r="BM31" s="45">
        <v>6.5899999999999997E-4</v>
      </c>
      <c r="BN31" s="45">
        <v>6.5899999999999997E-4</v>
      </c>
      <c r="BO31" s="45">
        <v>6.96E-4</v>
      </c>
      <c r="BP31" s="45">
        <v>6.96E-4</v>
      </c>
      <c r="BQ31" s="45">
        <v>6.96E-4</v>
      </c>
      <c r="BR31" s="45">
        <v>6.96E-4</v>
      </c>
      <c r="BS31" s="45">
        <v>6.96E-4</v>
      </c>
      <c r="BT31" s="45">
        <v>6.8800000000000003E-4</v>
      </c>
      <c r="BU31" s="45">
        <v>6.8800000000000003E-4</v>
      </c>
      <c r="BV31" s="45">
        <v>6.8800000000000003E-4</v>
      </c>
      <c r="BW31" s="45">
        <v>6.8800000000000003E-4</v>
      </c>
      <c r="BX31" s="45">
        <v>6.8800000000000003E-4</v>
      </c>
      <c r="BY31" s="45">
        <v>6.4300000000000002E-4</v>
      </c>
      <c r="BZ31" s="45">
        <v>6.4300000000000002E-4</v>
      </c>
      <c r="CA31" s="45">
        <v>6.4300000000000002E-4</v>
      </c>
      <c r="CB31" s="45">
        <v>6.4300000000000002E-4</v>
      </c>
      <c r="CC31" s="45">
        <v>6.4300000000000002E-4</v>
      </c>
      <c r="CD31" s="45">
        <v>6.4300000000000002E-4</v>
      </c>
      <c r="CE31" s="45">
        <v>6.4300000000000002E-4</v>
      </c>
      <c r="CF31" s="45">
        <v>6.4300000000000002E-4</v>
      </c>
      <c r="CG31" s="45">
        <v>6.4300000000000002E-4</v>
      </c>
      <c r="CH31" s="45">
        <v>6.4300000000000002E-4</v>
      </c>
      <c r="CI31" s="45">
        <v>6.4300000000000002E-4</v>
      </c>
      <c r="CJ31" s="45">
        <v>6.4300000000000002E-4</v>
      </c>
      <c r="CK31" s="45">
        <v>6.4300000000000002E-4</v>
      </c>
      <c r="CL31" s="45">
        <v>6.4300000000000002E-4</v>
      </c>
      <c r="CM31" s="45">
        <v>6.4300000000000002E-4</v>
      </c>
      <c r="CN31" s="45">
        <v>6.4300000000000002E-4</v>
      </c>
      <c r="CO31" s="45">
        <v>6.4300000000000002E-4</v>
      </c>
      <c r="CP31" s="45">
        <v>6.4300000000000002E-4</v>
      </c>
      <c r="CQ31" s="45">
        <v>6.4300000000000002E-4</v>
      </c>
      <c r="CR31" s="45">
        <v>6.4300000000000002E-4</v>
      </c>
      <c r="CS31" s="45">
        <v>6.4300000000000002E-4</v>
      </c>
      <c r="CT31" s="45">
        <v>6.4300000000000002E-4</v>
      </c>
      <c r="CU31" s="45">
        <v>6.4300000000000002E-4</v>
      </c>
      <c r="CV31" s="45">
        <v>6.4300000000000002E-4</v>
      </c>
      <c r="CW31" s="45">
        <v>6.4300000000000002E-4</v>
      </c>
      <c r="CX31" s="45">
        <v>6.4300000000000002E-4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6.9999999999999999E-6</v>
      </c>
      <c r="R32" s="45">
        <v>6.9999999999999999E-6</v>
      </c>
      <c r="S32" s="45">
        <v>6.9999999999999999E-6</v>
      </c>
      <c r="T32" s="45">
        <v>6.9999999999999999E-6</v>
      </c>
      <c r="U32" s="45">
        <v>6.9999999999999999E-6</v>
      </c>
      <c r="V32" s="45">
        <v>6.9999999999999999E-6</v>
      </c>
      <c r="W32" s="45">
        <v>6.9999999999999999E-6</v>
      </c>
      <c r="X32" s="45">
        <v>6.9999999999999999E-6</v>
      </c>
      <c r="Y32" s="45">
        <v>6.9999999999999999E-6</v>
      </c>
      <c r="Z32" s="45">
        <v>6.9999999999999999E-6</v>
      </c>
      <c r="AA32" s="45">
        <v>6.9999999999999999E-6</v>
      </c>
      <c r="AB32" s="45">
        <v>6.9999999999999999E-6</v>
      </c>
      <c r="AC32" s="45">
        <v>6.9999999999999999E-6</v>
      </c>
      <c r="AD32" s="45">
        <v>6.9999999999999999E-6</v>
      </c>
      <c r="AE32" s="45">
        <v>6.9999999999999999E-6</v>
      </c>
      <c r="AF32" s="45">
        <v>6.9999999999999999E-6</v>
      </c>
      <c r="AG32" s="45">
        <v>6.9999999999999999E-6</v>
      </c>
      <c r="AH32" s="45">
        <v>6.9999999999999999E-6</v>
      </c>
      <c r="AI32" s="45">
        <v>6.9999999999999999E-6</v>
      </c>
      <c r="AJ32" s="45">
        <v>6.9999999999999999E-6</v>
      </c>
      <c r="AK32" s="45">
        <v>6.9999999999999999E-6</v>
      </c>
      <c r="AL32" s="45">
        <v>6.9999999999999999E-6</v>
      </c>
      <c r="AM32" s="45">
        <v>6.9999999999999999E-6</v>
      </c>
      <c r="AN32" s="45">
        <v>6.9999999999999999E-6</v>
      </c>
      <c r="AO32" s="45">
        <v>6.9999999999999999E-6</v>
      </c>
      <c r="AP32" s="45">
        <v>2.4000000000000001E-5</v>
      </c>
      <c r="AQ32" s="45">
        <v>2.4000000000000001E-5</v>
      </c>
      <c r="AR32" s="45">
        <v>2.4000000000000001E-5</v>
      </c>
      <c r="AS32" s="45">
        <v>2.4000000000000001E-5</v>
      </c>
      <c r="AT32" s="45">
        <v>2.4000000000000001E-5</v>
      </c>
      <c r="AU32" s="45">
        <v>3.1999999999999999E-5</v>
      </c>
      <c r="AV32" s="45">
        <v>3.1999999999999999E-5</v>
      </c>
      <c r="AW32" s="45">
        <v>3.1999999999999999E-5</v>
      </c>
      <c r="AX32" s="45">
        <v>3.1999999999999999E-5</v>
      </c>
      <c r="AY32" s="45">
        <v>3.1999999999999999E-5</v>
      </c>
      <c r="AZ32" s="45">
        <v>4.0000000000000003E-5</v>
      </c>
      <c r="BA32" s="45">
        <v>4.0000000000000003E-5</v>
      </c>
      <c r="BB32" s="45">
        <v>4.0000000000000003E-5</v>
      </c>
      <c r="BC32" s="45">
        <v>4.0000000000000003E-5</v>
      </c>
      <c r="BD32" s="45">
        <v>4.0000000000000003E-5</v>
      </c>
      <c r="BE32" s="45">
        <v>4.6E-5</v>
      </c>
      <c r="BF32" s="45">
        <v>4.6E-5</v>
      </c>
      <c r="BG32" s="45">
        <v>4.6E-5</v>
      </c>
      <c r="BH32" s="45">
        <v>4.6E-5</v>
      </c>
      <c r="BI32" s="45">
        <v>4.6E-5</v>
      </c>
      <c r="BJ32" s="45">
        <v>5.0000000000000002E-5</v>
      </c>
      <c r="BK32" s="45">
        <v>5.0000000000000002E-5</v>
      </c>
      <c r="BL32" s="45">
        <v>5.0000000000000002E-5</v>
      </c>
      <c r="BM32" s="45">
        <v>5.0000000000000002E-5</v>
      </c>
      <c r="BN32" s="45">
        <v>5.0000000000000002E-5</v>
      </c>
      <c r="BO32" s="45">
        <v>5.3000000000000001E-5</v>
      </c>
      <c r="BP32" s="45">
        <v>5.3000000000000001E-5</v>
      </c>
      <c r="BQ32" s="45">
        <v>5.3000000000000001E-5</v>
      </c>
      <c r="BR32" s="45">
        <v>5.3000000000000001E-5</v>
      </c>
      <c r="BS32" s="45">
        <v>5.3000000000000001E-5</v>
      </c>
      <c r="BT32" s="45">
        <v>6.3E-5</v>
      </c>
      <c r="BU32" s="45">
        <v>6.3E-5</v>
      </c>
      <c r="BV32" s="45">
        <v>6.3E-5</v>
      </c>
      <c r="BW32" s="45">
        <v>6.3E-5</v>
      </c>
      <c r="BX32" s="45">
        <v>6.3E-5</v>
      </c>
      <c r="BY32" s="45">
        <v>1.06E-4</v>
      </c>
      <c r="BZ32" s="45">
        <v>1.06E-4</v>
      </c>
      <c r="CA32" s="45">
        <v>1.06E-4</v>
      </c>
      <c r="CB32" s="45">
        <v>1.06E-4</v>
      </c>
      <c r="CC32" s="45">
        <v>1.06E-4</v>
      </c>
      <c r="CD32" s="45">
        <v>1.06E-4</v>
      </c>
      <c r="CE32" s="45">
        <v>1.06E-4</v>
      </c>
      <c r="CF32" s="45">
        <v>1.06E-4</v>
      </c>
      <c r="CG32" s="45">
        <v>1.06E-4</v>
      </c>
      <c r="CH32" s="45">
        <v>1.06E-4</v>
      </c>
      <c r="CI32" s="45">
        <v>1.06E-4</v>
      </c>
      <c r="CJ32" s="45">
        <v>1.06E-4</v>
      </c>
      <c r="CK32" s="45">
        <v>1.06E-4</v>
      </c>
      <c r="CL32" s="45">
        <v>1.06E-4</v>
      </c>
      <c r="CM32" s="45">
        <v>1.06E-4</v>
      </c>
      <c r="CN32" s="45">
        <v>1.06E-4</v>
      </c>
      <c r="CO32" s="45">
        <v>1.06E-4</v>
      </c>
      <c r="CP32" s="45">
        <v>1.06E-4</v>
      </c>
      <c r="CQ32" s="45">
        <v>1.06E-4</v>
      </c>
      <c r="CR32" s="45">
        <v>1.06E-4</v>
      </c>
      <c r="CS32" s="45">
        <v>1.06E-4</v>
      </c>
      <c r="CT32" s="45">
        <v>1.06E-4</v>
      </c>
      <c r="CU32" s="45">
        <v>1.06E-4</v>
      </c>
      <c r="CV32" s="45">
        <v>1.06E-4</v>
      </c>
      <c r="CW32" s="45">
        <v>1.06E-4</v>
      </c>
      <c r="CX32" s="45">
        <v>1.06E-4</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1.8E-5</v>
      </c>
      <c r="R33" s="45">
        <v>1.8E-5</v>
      </c>
      <c r="S33" s="45">
        <v>1.8E-5</v>
      </c>
      <c r="T33" s="45">
        <v>1.8E-5</v>
      </c>
      <c r="U33" s="45">
        <v>1.8E-5</v>
      </c>
      <c r="V33" s="45">
        <v>1.8E-5</v>
      </c>
      <c r="W33" s="45">
        <v>1.8E-5</v>
      </c>
      <c r="X33" s="45">
        <v>1.8E-5</v>
      </c>
      <c r="Y33" s="45">
        <v>1.8E-5</v>
      </c>
      <c r="Z33" s="45">
        <v>1.8E-5</v>
      </c>
      <c r="AA33" s="45">
        <v>1.8E-5</v>
      </c>
      <c r="AB33" s="45">
        <v>1.8E-5</v>
      </c>
      <c r="AC33" s="45">
        <v>1.8E-5</v>
      </c>
      <c r="AD33" s="45">
        <v>1.8E-5</v>
      </c>
      <c r="AE33" s="45">
        <v>1.8E-5</v>
      </c>
      <c r="AF33" s="45">
        <v>1.8E-5</v>
      </c>
      <c r="AG33" s="45">
        <v>1.8E-5</v>
      </c>
      <c r="AH33" s="45">
        <v>1.8E-5</v>
      </c>
      <c r="AI33" s="45">
        <v>1.8E-5</v>
      </c>
      <c r="AJ33" s="45">
        <v>1.8E-5</v>
      </c>
      <c r="AK33" s="45">
        <v>1.8E-5</v>
      </c>
      <c r="AL33" s="45">
        <v>1.8E-5</v>
      </c>
      <c r="AM33" s="45">
        <v>1.8E-5</v>
      </c>
      <c r="AN33" s="45">
        <v>1.8E-5</v>
      </c>
      <c r="AO33" s="45">
        <v>1.8E-5</v>
      </c>
      <c r="AP33" s="45">
        <v>1.5699999999999999E-4</v>
      </c>
      <c r="AQ33" s="45">
        <v>1.5699999999999999E-4</v>
      </c>
      <c r="AR33" s="45">
        <v>1.5699999999999999E-4</v>
      </c>
      <c r="AS33" s="45">
        <v>1.5699999999999999E-4</v>
      </c>
      <c r="AT33" s="45">
        <v>1.5699999999999999E-4</v>
      </c>
      <c r="AU33" s="45">
        <v>2.2499999999999999E-4</v>
      </c>
      <c r="AV33" s="45">
        <v>2.2499999999999999E-4</v>
      </c>
      <c r="AW33" s="45">
        <v>2.2499999999999999E-4</v>
      </c>
      <c r="AX33" s="45">
        <v>2.2499999999999999E-4</v>
      </c>
      <c r="AY33" s="45">
        <v>2.2499999999999999E-4</v>
      </c>
      <c r="AZ33" s="45">
        <v>2.6899999999999998E-4</v>
      </c>
      <c r="BA33" s="45">
        <v>2.6899999999999998E-4</v>
      </c>
      <c r="BB33" s="45">
        <v>2.6899999999999998E-4</v>
      </c>
      <c r="BC33" s="45">
        <v>2.6899999999999998E-4</v>
      </c>
      <c r="BD33" s="45">
        <v>2.6899999999999998E-4</v>
      </c>
      <c r="BE33" s="45">
        <v>3.4000000000000002E-4</v>
      </c>
      <c r="BF33" s="45">
        <v>3.4000000000000002E-4</v>
      </c>
      <c r="BG33" s="45">
        <v>3.4000000000000002E-4</v>
      </c>
      <c r="BH33" s="45">
        <v>3.4000000000000002E-4</v>
      </c>
      <c r="BI33" s="45">
        <v>3.4000000000000002E-4</v>
      </c>
      <c r="BJ33" s="45">
        <v>4.2000000000000002E-4</v>
      </c>
      <c r="BK33" s="45">
        <v>4.2000000000000002E-4</v>
      </c>
      <c r="BL33" s="45">
        <v>4.2000000000000002E-4</v>
      </c>
      <c r="BM33" s="45">
        <v>4.2000000000000002E-4</v>
      </c>
      <c r="BN33" s="45">
        <v>4.2000000000000002E-4</v>
      </c>
      <c r="BO33" s="45">
        <v>5.71E-4</v>
      </c>
      <c r="BP33" s="45">
        <v>5.71E-4</v>
      </c>
      <c r="BQ33" s="45">
        <v>5.71E-4</v>
      </c>
      <c r="BR33" s="45">
        <v>5.71E-4</v>
      </c>
      <c r="BS33" s="45">
        <v>5.71E-4</v>
      </c>
      <c r="BT33" s="45">
        <v>6.0400000000000004E-4</v>
      </c>
      <c r="BU33" s="45">
        <v>6.0400000000000004E-4</v>
      </c>
      <c r="BV33" s="45">
        <v>6.0400000000000004E-4</v>
      </c>
      <c r="BW33" s="45">
        <v>6.0400000000000004E-4</v>
      </c>
      <c r="BX33" s="45">
        <v>6.0400000000000004E-4</v>
      </c>
      <c r="BY33" s="45">
        <v>1.4580000000000001E-3</v>
      </c>
      <c r="BZ33" s="45">
        <v>1.4580000000000001E-3</v>
      </c>
      <c r="CA33" s="45">
        <v>1.4580000000000001E-3</v>
      </c>
      <c r="CB33" s="45">
        <v>1.4580000000000001E-3</v>
      </c>
      <c r="CC33" s="45">
        <v>1.4580000000000001E-3</v>
      </c>
      <c r="CD33" s="45">
        <v>1.4580000000000001E-3</v>
      </c>
      <c r="CE33" s="45">
        <v>1.4580000000000001E-3</v>
      </c>
      <c r="CF33" s="45">
        <v>1.4580000000000001E-3</v>
      </c>
      <c r="CG33" s="45">
        <v>1.4580000000000001E-3</v>
      </c>
      <c r="CH33" s="45">
        <v>1.4580000000000001E-3</v>
      </c>
      <c r="CI33" s="45">
        <v>1.4580000000000001E-3</v>
      </c>
      <c r="CJ33" s="45">
        <v>1.4580000000000001E-3</v>
      </c>
      <c r="CK33" s="45">
        <v>1.4580000000000001E-3</v>
      </c>
      <c r="CL33" s="45">
        <v>1.4580000000000001E-3</v>
      </c>
      <c r="CM33" s="45">
        <v>1.4580000000000001E-3</v>
      </c>
      <c r="CN33" s="45">
        <v>1.4580000000000001E-3</v>
      </c>
      <c r="CO33" s="45">
        <v>1.4580000000000001E-3</v>
      </c>
      <c r="CP33" s="45">
        <v>1.4580000000000001E-3</v>
      </c>
      <c r="CQ33" s="45">
        <v>1.4580000000000001E-3</v>
      </c>
      <c r="CR33" s="45">
        <v>1.4580000000000001E-3</v>
      </c>
      <c r="CS33" s="45">
        <v>1.4580000000000001E-3</v>
      </c>
      <c r="CT33" s="45">
        <v>1.4580000000000001E-3</v>
      </c>
      <c r="CU33" s="45">
        <v>1.4580000000000001E-3</v>
      </c>
      <c r="CV33" s="45">
        <v>1.4580000000000001E-3</v>
      </c>
      <c r="CW33" s="45">
        <v>1.4580000000000001E-3</v>
      </c>
      <c r="CX33" s="45">
        <v>1.4580000000000001E-3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1.8E-5</v>
      </c>
      <c r="R34" s="45">
        <v>1.8E-5</v>
      </c>
      <c r="S34" s="45">
        <v>1.8E-5</v>
      </c>
      <c r="T34" s="45">
        <v>1.8E-5</v>
      </c>
      <c r="U34" s="45">
        <v>1.8E-5</v>
      </c>
      <c r="V34" s="45">
        <v>1.8E-5</v>
      </c>
      <c r="W34" s="45">
        <v>1.8E-5</v>
      </c>
      <c r="X34" s="45">
        <v>1.8E-5</v>
      </c>
      <c r="Y34" s="45">
        <v>1.8E-5</v>
      </c>
      <c r="Z34" s="45">
        <v>1.8E-5</v>
      </c>
      <c r="AA34" s="45">
        <v>1.8E-5</v>
      </c>
      <c r="AB34" s="45">
        <v>1.8E-5</v>
      </c>
      <c r="AC34" s="45">
        <v>1.8E-5</v>
      </c>
      <c r="AD34" s="45">
        <v>1.8E-5</v>
      </c>
      <c r="AE34" s="45">
        <v>1.8E-5</v>
      </c>
      <c r="AF34" s="45">
        <v>1.8E-5</v>
      </c>
      <c r="AG34" s="45">
        <v>1.8E-5</v>
      </c>
      <c r="AH34" s="45">
        <v>1.8E-5</v>
      </c>
      <c r="AI34" s="45">
        <v>1.8E-5</v>
      </c>
      <c r="AJ34" s="45">
        <v>1.8E-5</v>
      </c>
      <c r="AK34" s="45">
        <v>1.8E-5</v>
      </c>
      <c r="AL34" s="45">
        <v>1.8E-5</v>
      </c>
      <c r="AM34" s="45">
        <v>1.8E-5</v>
      </c>
      <c r="AN34" s="45">
        <v>1.8E-5</v>
      </c>
      <c r="AO34" s="45">
        <v>1.8E-5</v>
      </c>
      <c r="AP34" s="45">
        <v>1.64E-4</v>
      </c>
      <c r="AQ34" s="45">
        <v>1.64E-4</v>
      </c>
      <c r="AR34" s="45">
        <v>1.64E-4</v>
      </c>
      <c r="AS34" s="45">
        <v>1.64E-4</v>
      </c>
      <c r="AT34" s="45">
        <v>1.64E-4</v>
      </c>
      <c r="AU34" s="45">
        <v>2.5599999999999999E-4</v>
      </c>
      <c r="AV34" s="45">
        <v>2.5599999999999999E-4</v>
      </c>
      <c r="AW34" s="45">
        <v>2.5599999999999999E-4</v>
      </c>
      <c r="AX34" s="45">
        <v>2.5599999999999999E-4</v>
      </c>
      <c r="AY34" s="45">
        <v>2.5599999999999999E-4</v>
      </c>
      <c r="AZ34" s="45">
        <v>3.9599999999999998E-4</v>
      </c>
      <c r="BA34" s="45">
        <v>3.9599999999999998E-4</v>
      </c>
      <c r="BB34" s="45">
        <v>3.9599999999999998E-4</v>
      </c>
      <c r="BC34" s="45">
        <v>3.9599999999999998E-4</v>
      </c>
      <c r="BD34" s="45">
        <v>3.9599999999999998E-4</v>
      </c>
      <c r="BE34" s="45">
        <v>5.53E-4</v>
      </c>
      <c r="BF34" s="45">
        <v>5.53E-4</v>
      </c>
      <c r="BG34" s="45">
        <v>5.53E-4</v>
      </c>
      <c r="BH34" s="45">
        <v>5.53E-4</v>
      </c>
      <c r="BI34" s="45">
        <v>5.53E-4</v>
      </c>
      <c r="BJ34" s="45">
        <v>7.0299999999999996E-4</v>
      </c>
      <c r="BK34" s="45">
        <v>7.0299999999999996E-4</v>
      </c>
      <c r="BL34" s="45">
        <v>7.0299999999999996E-4</v>
      </c>
      <c r="BM34" s="45">
        <v>7.0299999999999996E-4</v>
      </c>
      <c r="BN34" s="45">
        <v>7.0299999999999996E-4</v>
      </c>
      <c r="BO34" s="45">
        <v>7.8399999999999997E-4</v>
      </c>
      <c r="BP34" s="45">
        <v>7.8399999999999997E-4</v>
      </c>
      <c r="BQ34" s="45">
        <v>7.8399999999999997E-4</v>
      </c>
      <c r="BR34" s="45">
        <v>7.8399999999999997E-4</v>
      </c>
      <c r="BS34" s="45">
        <v>7.8399999999999997E-4</v>
      </c>
      <c r="BT34" s="45">
        <v>7.5299999999999998E-4</v>
      </c>
      <c r="BU34" s="45">
        <v>7.5299999999999998E-4</v>
      </c>
      <c r="BV34" s="45">
        <v>7.5299999999999998E-4</v>
      </c>
      <c r="BW34" s="45">
        <v>7.5299999999999998E-4</v>
      </c>
      <c r="BX34" s="45">
        <v>7.5299999999999998E-4</v>
      </c>
      <c r="BY34" s="45">
        <v>6.3599999999999996E-4</v>
      </c>
      <c r="BZ34" s="45">
        <v>6.3599999999999996E-4</v>
      </c>
      <c r="CA34" s="45">
        <v>6.3599999999999996E-4</v>
      </c>
      <c r="CB34" s="45">
        <v>6.3599999999999996E-4</v>
      </c>
      <c r="CC34" s="45">
        <v>6.3599999999999996E-4</v>
      </c>
      <c r="CD34" s="45">
        <v>6.3599999999999996E-4</v>
      </c>
      <c r="CE34" s="45">
        <v>6.3599999999999996E-4</v>
      </c>
      <c r="CF34" s="45">
        <v>6.3599999999999996E-4</v>
      </c>
      <c r="CG34" s="45">
        <v>6.3599999999999996E-4</v>
      </c>
      <c r="CH34" s="45">
        <v>6.3599999999999996E-4</v>
      </c>
      <c r="CI34" s="45">
        <v>6.3599999999999996E-4</v>
      </c>
      <c r="CJ34" s="45">
        <v>6.3599999999999996E-4</v>
      </c>
      <c r="CK34" s="45">
        <v>6.3599999999999996E-4</v>
      </c>
      <c r="CL34" s="45">
        <v>6.3599999999999996E-4</v>
      </c>
      <c r="CM34" s="45">
        <v>6.3599999999999996E-4</v>
      </c>
      <c r="CN34" s="45">
        <v>6.3599999999999996E-4</v>
      </c>
      <c r="CO34" s="45">
        <v>6.3599999999999996E-4</v>
      </c>
      <c r="CP34" s="45">
        <v>6.3599999999999996E-4</v>
      </c>
      <c r="CQ34" s="45">
        <v>6.3599999999999996E-4</v>
      </c>
      <c r="CR34" s="45">
        <v>6.3599999999999996E-4</v>
      </c>
      <c r="CS34" s="45">
        <v>6.3599999999999996E-4</v>
      </c>
      <c r="CT34" s="45">
        <v>6.3599999999999996E-4</v>
      </c>
      <c r="CU34" s="45">
        <v>6.3599999999999996E-4</v>
      </c>
      <c r="CV34" s="45">
        <v>6.3599999999999996E-4</v>
      </c>
      <c r="CW34" s="45">
        <v>6.3599999999999996E-4</v>
      </c>
      <c r="CX34" s="45">
        <v>6.3599999999999996E-4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2.3E-5</v>
      </c>
      <c r="R35" s="45">
        <v>2.3E-5</v>
      </c>
      <c r="S35" s="45">
        <v>2.3E-5</v>
      </c>
      <c r="T35" s="45">
        <v>2.3E-5</v>
      </c>
      <c r="U35" s="45">
        <v>2.3E-5</v>
      </c>
      <c r="V35" s="45">
        <v>2.3E-5</v>
      </c>
      <c r="W35" s="45">
        <v>2.3E-5</v>
      </c>
      <c r="X35" s="45">
        <v>2.3E-5</v>
      </c>
      <c r="Y35" s="45">
        <v>2.3E-5</v>
      </c>
      <c r="Z35" s="45">
        <v>2.3E-5</v>
      </c>
      <c r="AA35" s="45">
        <v>2.3E-5</v>
      </c>
      <c r="AB35" s="45">
        <v>2.3E-5</v>
      </c>
      <c r="AC35" s="45">
        <v>2.3E-5</v>
      </c>
      <c r="AD35" s="45">
        <v>2.3E-5</v>
      </c>
      <c r="AE35" s="45">
        <v>2.3E-5</v>
      </c>
      <c r="AF35" s="45">
        <v>2.3E-5</v>
      </c>
      <c r="AG35" s="45">
        <v>2.3E-5</v>
      </c>
      <c r="AH35" s="45">
        <v>2.3E-5</v>
      </c>
      <c r="AI35" s="45">
        <v>2.3E-5</v>
      </c>
      <c r="AJ35" s="45">
        <v>2.3E-5</v>
      </c>
      <c r="AK35" s="45">
        <v>2.3E-5</v>
      </c>
      <c r="AL35" s="45">
        <v>2.3E-5</v>
      </c>
      <c r="AM35" s="45">
        <v>2.3E-5</v>
      </c>
      <c r="AN35" s="45">
        <v>2.3E-5</v>
      </c>
      <c r="AO35" s="45">
        <v>2.3E-5</v>
      </c>
      <c r="AP35" s="45">
        <v>1.74E-4</v>
      </c>
      <c r="AQ35" s="45">
        <v>1.74E-4</v>
      </c>
      <c r="AR35" s="45">
        <v>1.74E-4</v>
      </c>
      <c r="AS35" s="45">
        <v>1.74E-4</v>
      </c>
      <c r="AT35" s="45">
        <v>1.74E-4</v>
      </c>
      <c r="AU35" s="45">
        <v>2.6400000000000002E-4</v>
      </c>
      <c r="AV35" s="45">
        <v>2.6400000000000002E-4</v>
      </c>
      <c r="AW35" s="45">
        <v>2.6400000000000002E-4</v>
      </c>
      <c r="AX35" s="45">
        <v>2.6400000000000002E-4</v>
      </c>
      <c r="AY35" s="45">
        <v>2.6400000000000002E-4</v>
      </c>
      <c r="AZ35" s="45">
        <v>3.6200000000000002E-4</v>
      </c>
      <c r="BA35" s="45">
        <v>3.6200000000000002E-4</v>
      </c>
      <c r="BB35" s="45">
        <v>3.6200000000000002E-4</v>
      </c>
      <c r="BC35" s="45">
        <v>3.6200000000000002E-4</v>
      </c>
      <c r="BD35" s="45">
        <v>3.6200000000000002E-4</v>
      </c>
      <c r="BE35" s="45">
        <v>4.7399999999999997E-4</v>
      </c>
      <c r="BF35" s="45">
        <v>4.7399999999999997E-4</v>
      </c>
      <c r="BG35" s="45">
        <v>4.7399999999999997E-4</v>
      </c>
      <c r="BH35" s="45">
        <v>4.7399999999999997E-4</v>
      </c>
      <c r="BI35" s="45">
        <v>4.7399999999999997E-4</v>
      </c>
      <c r="BJ35" s="45">
        <v>5.9000000000000003E-4</v>
      </c>
      <c r="BK35" s="45">
        <v>5.9000000000000003E-4</v>
      </c>
      <c r="BL35" s="45">
        <v>5.9000000000000003E-4</v>
      </c>
      <c r="BM35" s="45">
        <v>5.9000000000000003E-4</v>
      </c>
      <c r="BN35" s="45">
        <v>5.9000000000000003E-4</v>
      </c>
      <c r="BO35" s="45">
        <v>6.8999999999999997E-4</v>
      </c>
      <c r="BP35" s="45">
        <v>6.8999999999999997E-4</v>
      </c>
      <c r="BQ35" s="45">
        <v>6.8999999999999997E-4</v>
      </c>
      <c r="BR35" s="45">
        <v>6.8999999999999997E-4</v>
      </c>
      <c r="BS35" s="45">
        <v>6.8999999999999997E-4</v>
      </c>
      <c r="BT35" s="45">
        <v>7.4799999999999997E-4</v>
      </c>
      <c r="BU35" s="45">
        <v>7.4799999999999997E-4</v>
      </c>
      <c r="BV35" s="45">
        <v>7.4799999999999997E-4</v>
      </c>
      <c r="BW35" s="45">
        <v>7.4799999999999997E-4</v>
      </c>
      <c r="BX35" s="45">
        <v>7.4799999999999997E-4</v>
      </c>
      <c r="BY35" s="45">
        <v>7.3899999999999997E-4</v>
      </c>
      <c r="BZ35" s="45">
        <v>7.3899999999999997E-4</v>
      </c>
      <c r="CA35" s="45">
        <v>7.3899999999999997E-4</v>
      </c>
      <c r="CB35" s="45">
        <v>7.3899999999999997E-4</v>
      </c>
      <c r="CC35" s="45">
        <v>7.3899999999999997E-4</v>
      </c>
      <c r="CD35" s="45">
        <v>7.3899999999999997E-4</v>
      </c>
      <c r="CE35" s="45">
        <v>7.3899999999999997E-4</v>
      </c>
      <c r="CF35" s="45">
        <v>7.3899999999999997E-4</v>
      </c>
      <c r="CG35" s="45">
        <v>7.3899999999999997E-4</v>
      </c>
      <c r="CH35" s="45">
        <v>7.3899999999999997E-4</v>
      </c>
      <c r="CI35" s="45">
        <v>7.3899999999999997E-4</v>
      </c>
      <c r="CJ35" s="45">
        <v>7.3899999999999997E-4</v>
      </c>
      <c r="CK35" s="45">
        <v>7.3899999999999997E-4</v>
      </c>
      <c r="CL35" s="45">
        <v>7.3899999999999997E-4</v>
      </c>
      <c r="CM35" s="45">
        <v>7.3899999999999997E-4</v>
      </c>
      <c r="CN35" s="45">
        <v>7.3899999999999997E-4</v>
      </c>
      <c r="CO35" s="45">
        <v>7.3899999999999997E-4</v>
      </c>
      <c r="CP35" s="45">
        <v>7.3899999999999997E-4</v>
      </c>
      <c r="CQ35" s="45">
        <v>7.3899999999999997E-4</v>
      </c>
      <c r="CR35" s="45">
        <v>7.3899999999999997E-4</v>
      </c>
      <c r="CS35" s="45">
        <v>7.3899999999999997E-4</v>
      </c>
      <c r="CT35" s="45">
        <v>7.3899999999999997E-4</v>
      </c>
      <c r="CU35" s="45">
        <v>7.3899999999999997E-4</v>
      </c>
      <c r="CV35" s="45">
        <v>7.3899999999999997E-4</v>
      </c>
      <c r="CW35" s="45">
        <v>7.3899999999999997E-4</v>
      </c>
      <c r="CX35" s="45">
        <v>7.3899999999999997E-4</v>
      </c>
    </row>
    <row r="36" spans="1:102" ht="14.25" customHeight="1" x14ac:dyDescent="0.3">
      <c r="A36" s="45" t="s">
        <v>190</v>
      </c>
      <c r="B36" s="45" t="s">
        <v>512</v>
      </c>
      <c r="C36" s="45" t="s">
        <v>512</v>
      </c>
      <c r="D36" s="45" t="s">
        <v>512</v>
      </c>
      <c r="E36" s="45" t="s">
        <v>512</v>
      </c>
      <c r="F36" s="45" t="s">
        <v>512</v>
      </c>
      <c r="G36" s="45" t="s">
        <v>512</v>
      </c>
      <c r="H36" s="45" t="s">
        <v>512</v>
      </c>
      <c r="I36" s="45" t="s">
        <v>512</v>
      </c>
      <c r="J36" s="45" t="s">
        <v>512</v>
      </c>
      <c r="K36" s="45" t="s">
        <v>512</v>
      </c>
      <c r="L36" s="45" t="s">
        <v>512</v>
      </c>
      <c r="M36" s="45" t="s">
        <v>512</v>
      </c>
      <c r="N36" s="45" t="s">
        <v>512</v>
      </c>
      <c r="O36" s="45" t="s">
        <v>512</v>
      </c>
      <c r="P36" s="45" t="s">
        <v>512</v>
      </c>
      <c r="Q36" s="45">
        <v>1.8E-5</v>
      </c>
      <c r="R36" s="45">
        <v>1.8E-5</v>
      </c>
      <c r="S36" s="45">
        <v>1.8E-5</v>
      </c>
      <c r="T36" s="45">
        <v>1.8E-5</v>
      </c>
      <c r="U36" s="45">
        <v>1.8E-5</v>
      </c>
      <c r="V36" s="45">
        <v>1.8E-5</v>
      </c>
      <c r="W36" s="45">
        <v>1.8E-5</v>
      </c>
      <c r="X36" s="45">
        <v>1.8E-5</v>
      </c>
      <c r="Y36" s="45">
        <v>1.8E-5</v>
      </c>
      <c r="Z36" s="45">
        <v>1.8E-5</v>
      </c>
      <c r="AA36" s="45">
        <v>1.8E-5</v>
      </c>
      <c r="AB36" s="45">
        <v>1.8E-5</v>
      </c>
      <c r="AC36" s="45">
        <v>1.8E-5</v>
      </c>
      <c r="AD36" s="45">
        <v>1.8E-5</v>
      </c>
      <c r="AE36" s="45">
        <v>1.8E-5</v>
      </c>
      <c r="AF36" s="45">
        <v>1.8E-5</v>
      </c>
      <c r="AG36" s="45">
        <v>1.8E-5</v>
      </c>
      <c r="AH36" s="45">
        <v>1.8E-5</v>
      </c>
      <c r="AI36" s="45">
        <v>1.8E-5</v>
      </c>
      <c r="AJ36" s="45">
        <v>1.8E-5</v>
      </c>
      <c r="AK36" s="45">
        <v>1.8E-5</v>
      </c>
      <c r="AL36" s="45">
        <v>1.8E-5</v>
      </c>
      <c r="AM36" s="45">
        <v>1.8E-5</v>
      </c>
      <c r="AN36" s="45">
        <v>1.8E-5</v>
      </c>
      <c r="AO36" s="45">
        <v>1.8E-5</v>
      </c>
      <c r="AP36" s="45">
        <v>7.2999999999999999E-5</v>
      </c>
      <c r="AQ36" s="45">
        <v>7.2999999999999999E-5</v>
      </c>
      <c r="AR36" s="45">
        <v>7.2999999999999999E-5</v>
      </c>
      <c r="AS36" s="45">
        <v>7.2999999999999999E-5</v>
      </c>
      <c r="AT36" s="45">
        <v>7.2999999999999999E-5</v>
      </c>
      <c r="AU36" s="45">
        <v>9.8999999999999994E-5</v>
      </c>
      <c r="AV36" s="45">
        <v>9.8999999999999994E-5</v>
      </c>
      <c r="AW36" s="45">
        <v>9.8999999999999994E-5</v>
      </c>
      <c r="AX36" s="45">
        <v>9.8999999999999994E-5</v>
      </c>
      <c r="AY36" s="45">
        <v>9.8999999999999994E-5</v>
      </c>
      <c r="AZ36" s="45">
        <v>1.27E-4</v>
      </c>
      <c r="BA36" s="45">
        <v>1.27E-4</v>
      </c>
      <c r="BB36" s="45">
        <v>1.27E-4</v>
      </c>
      <c r="BC36" s="45">
        <v>1.27E-4</v>
      </c>
      <c r="BD36" s="45">
        <v>1.27E-4</v>
      </c>
      <c r="BE36" s="45">
        <v>1.5899999999999999E-4</v>
      </c>
      <c r="BF36" s="45">
        <v>1.5899999999999999E-4</v>
      </c>
      <c r="BG36" s="45">
        <v>1.5899999999999999E-4</v>
      </c>
      <c r="BH36" s="45">
        <v>1.5899999999999999E-4</v>
      </c>
      <c r="BI36" s="45">
        <v>1.5899999999999999E-4</v>
      </c>
      <c r="BJ36" s="45">
        <v>1.8599999999999999E-4</v>
      </c>
      <c r="BK36" s="45">
        <v>1.8599999999999999E-4</v>
      </c>
      <c r="BL36" s="45">
        <v>1.8599999999999999E-4</v>
      </c>
      <c r="BM36" s="45">
        <v>1.8599999999999999E-4</v>
      </c>
      <c r="BN36" s="45">
        <v>1.8599999999999999E-4</v>
      </c>
      <c r="BO36" s="45">
        <v>2.4699999999999999E-4</v>
      </c>
      <c r="BP36" s="45">
        <v>2.4699999999999999E-4</v>
      </c>
      <c r="BQ36" s="45">
        <v>2.4699999999999999E-4</v>
      </c>
      <c r="BR36" s="45">
        <v>2.4699999999999999E-4</v>
      </c>
      <c r="BS36" s="45">
        <v>2.4699999999999999E-4</v>
      </c>
      <c r="BT36" s="45">
        <v>3.3599999999999998E-4</v>
      </c>
      <c r="BU36" s="45">
        <v>3.3599999999999998E-4</v>
      </c>
      <c r="BV36" s="45">
        <v>3.3599999999999998E-4</v>
      </c>
      <c r="BW36" s="45">
        <v>3.3599999999999998E-4</v>
      </c>
      <c r="BX36" s="45">
        <v>3.3599999999999998E-4</v>
      </c>
      <c r="BY36" s="45">
        <v>4.5199999999999998E-4</v>
      </c>
      <c r="BZ36" s="45">
        <v>4.5199999999999998E-4</v>
      </c>
      <c r="CA36" s="45">
        <v>4.5199999999999998E-4</v>
      </c>
      <c r="CB36" s="45">
        <v>4.5199999999999998E-4</v>
      </c>
      <c r="CC36" s="45">
        <v>4.5199999999999998E-4</v>
      </c>
      <c r="CD36" s="45">
        <v>4.5199999999999998E-4</v>
      </c>
      <c r="CE36" s="45">
        <v>4.5199999999999998E-4</v>
      </c>
      <c r="CF36" s="45">
        <v>4.5199999999999998E-4</v>
      </c>
      <c r="CG36" s="45">
        <v>4.5199999999999998E-4</v>
      </c>
      <c r="CH36" s="45">
        <v>4.5199999999999998E-4</v>
      </c>
      <c r="CI36" s="45">
        <v>4.5199999999999998E-4</v>
      </c>
      <c r="CJ36" s="45">
        <v>4.5199999999999998E-4</v>
      </c>
      <c r="CK36" s="45">
        <v>4.5199999999999998E-4</v>
      </c>
      <c r="CL36" s="45">
        <v>4.5199999999999998E-4</v>
      </c>
      <c r="CM36" s="45">
        <v>4.5199999999999998E-4</v>
      </c>
      <c r="CN36" s="45">
        <v>4.5199999999999998E-4</v>
      </c>
      <c r="CO36" s="45">
        <v>4.5199999999999998E-4</v>
      </c>
      <c r="CP36" s="45">
        <v>4.5199999999999998E-4</v>
      </c>
      <c r="CQ36" s="45">
        <v>4.5199999999999998E-4</v>
      </c>
      <c r="CR36" s="45">
        <v>4.5199999999999998E-4</v>
      </c>
      <c r="CS36" s="45">
        <v>4.5199999999999998E-4</v>
      </c>
      <c r="CT36" s="45">
        <v>4.5199999999999998E-4</v>
      </c>
      <c r="CU36" s="45">
        <v>4.5199999999999998E-4</v>
      </c>
      <c r="CV36" s="45">
        <v>4.5199999999999998E-4</v>
      </c>
      <c r="CW36" s="45">
        <v>4.5199999999999998E-4</v>
      </c>
      <c r="CX36" s="45">
        <v>4.5199999999999998E-4</v>
      </c>
    </row>
    <row r="37" spans="1:102" ht="14.25" customHeight="1" x14ac:dyDescent="0.3">
      <c r="A37" s="45" t="s">
        <v>192</v>
      </c>
      <c r="B37" s="45">
        <v>0</v>
      </c>
      <c r="C37" s="45">
        <v>0</v>
      </c>
      <c r="D37" s="45">
        <v>0</v>
      </c>
      <c r="E37" s="45">
        <v>0</v>
      </c>
      <c r="F37" s="45">
        <v>0</v>
      </c>
      <c r="G37" s="45">
        <v>0</v>
      </c>
      <c r="H37" s="45">
        <v>0</v>
      </c>
      <c r="I37" s="45">
        <v>0</v>
      </c>
      <c r="J37" s="45">
        <v>0</v>
      </c>
      <c r="K37" s="45">
        <v>0</v>
      </c>
      <c r="L37" s="45">
        <v>0</v>
      </c>
      <c r="M37" s="45">
        <v>0</v>
      </c>
      <c r="N37" s="45">
        <v>0</v>
      </c>
      <c r="O37" s="45">
        <v>0</v>
      </c>
      <c r="P37" s="45">
        <v>0</v>
      </c>
      <c r="Q37" s="45">
        <v>1.2E-5</v>
      </c>
      <c r="R37" s="45">
        <v>1.2E-5</v>
      </c>
      <c r="S37" s="45">
        <v>1.2E-5</v>
      </c>
      <c r="T37" s="45">
        <v>1.2E-5</v>
      </c>
      <c r="U37" s="45">
        <v>1.2E-5</v>
      </c>
      <c r="V37" s="45">
        <v>1.2E-5</v>
      </c>
      <c r="W37" s="45">
        <v>1.2E-5</v>
      </c>
      <c r="X37" s="45">
        <v>1.2E-5</v>
      </c>
      <c r="Y37" s="45">
        <v>1.2E-5</v>
      </c>
      <c r="Z37" s="45">
        <v>1.2E-5</v>
      </c>
      <c r="AA37" s="45">
        <v>1.2E-5</v>
      </c>
      <c r="AB37" s="45">
        <v>1.2E-5</v>
      </c>
      <c r="AC37" s="45">
        <v>1.2E-5</v>
      </c>
      <c r="AD37" s="45">
        <v>1.2E-5</v>
      </c>
      <c r="AE37" s="45">
        <v>1.2E-5</v>
      </c>
      <c r="AF37" s="45">
        <v>1.2E-5</v>
      </c>
      <c r="AG37" s="45">
        <v>1.2E-5</v>
      </c>
      <c r="AH37" s="45">
        <v>1.2E-5</v>
      </c>
      <c r="AI37" s="45">
        <v>1.2E-5</v>
      </c>
      <c r="AJ37" s="45">
        <v>1.2E-5</v>
      </c>
      <c r="AK37" s="45">
        <v>1.2E-5</v>
      </c>
      <c r="AL37" s="45">
        <v>1.2E-5</v>
      </c>
      <c r="AM37" s="45">
        <v>1.2E-5</v>
      </c>
      <c r="AN37" s="45">
        <v>1.2E-5</v>
      </c>
      <c r="AO37" s="45">
        <v>1.2E-5</v>
      </c>
      <c r="AP37" s="45">
        <v>4.8000000000000001E-5</v>
      </c>
      <c r="AQ37" s="45">
        <v>4.8000000000000001E-5</v>
      </c>
      <c r="AR37" s="45">
        <v>4.8000000000000001E-5</v>
      </c>
      <c r="AS37" s="45">
        <v>4.8000000000000001E-5</v>
      </c>
      <c r="AT37" s="45">
        <v>4.8000000000000001E-5</v>
      </c>
      <c r="AU37" s="45">
        <v>6.3999999999999997E-5</v>
      </c>
      <c r="AV37" s="45">
        <v>6.3999999999999997E-5</v>
      </c>
      <c r="AW37" s="45">
        <v>6.3999999999999997E-5</v>
      </c>
      <c r="AX37" s="45">
        <v>6.3999999999999997E-5</v>
      </c>
      <c r="AY37" s="45">
        <v>6.3999999999999997E-5</v>
      </c>
      <c r="AZ37" s="45">
        <v>7.7999999999999999E-5</v>
      </c>
      <c r="BA37" s="45">
        <v>7.7999999999999999E-5</v>
      </c>
      <c r="BB37" s="45">
        <v>7.7999999999999999E-5</v>
      </c>
      <c r="BC37" s="45">
        <v>7.7999999999999999E-5</v>
      </c>
      <c r="BD37" s="45">
        <v>7.7999999999999999E-5</v>
      </c>
      <c r="BE37" s="45">
        <v>8.7999999999999998E-5</v>
      </c>
      <c r="BF37" s="45">
        <v>8.7999999999999998E-5</v>
      </c>
      <c r="BG37" s="45">
        <v>8.7999999999999998E-5</v>
      </c>
      <c r="BH37" s="45">
        <v>8.7999999999999998E-5</v>
      </c>
      <c r="BI37" s="45">
        <v>8.7999999999999998E-5</v>
      </c>
      <c r="BJ37" s="45">
        <v>9.8999999999999994E-5</v>
      </c>
      <c r="BK37" s="45">
        <v>9.8999999999999994E-5</v>
      </c>
      <c r="BL37" s="45">
        <v>9.8999999999999994E-5</v>
      </c>
      <c r="BM37" s="45">
        <v>9.8999999999999994E-5</v>
      </c>
      <c r="BN37" s="45">
        <v>9.8999999999999994E-5</v>
      </c>
      <c r="BO37" s="45">
        <v>1.15E-4</v>
      </c>
      <c r="BP37" s="45">
        <v>1.15E-4</v>
      </c>
      <c r="BQ37" s="45">
        <v>1.15E-4</v>
      </c>
      <c r="BR37" s="45">
        <v>1.15E-4</v>
      </c>
      <c r="BS37" s="45">
        <v>1.15E-4</v>
      </c>
      <c r="BT37" s="45">
        <v>1.4100000000000001E-4</v>
      </c>
      <c r="BU37" s="45">
        <v>1.4100000000000001E-4</v>
      </c>
      <c r="BV37" s="45">
        <v>1.4100000000000001E-4</v>
      </c>
      <c r="BW37" s="45">
        <v>1.4100000000000001E-4</v>
      </c>
      <c r="BX37" s="45">
        <v>1.4100000000000001E-4</v>
      </c>
      <c r="BY37" s="45">
        <v>2.31E-4</v>
      </c>
      <c r="BZ37" s="45">
        <v>2.31E-4</v>
      </c>
      <c r="CA37" s="45">
        <v>2.31E-4</v>
      </c>
      <c r="CB37" s="45">
        <v>2.31E-4</v>
      </c>
      <c r="CC37" s="45">
        <v>2.31E-4</v>
      </c>
      <c r="CD37" s="45">
        <v>2.31E-4</v>
      </c>
      <c r="CE37" s="45">
        <v>2.31E-4</v>
      </c>
      <c r="CF37" s="45">
        <v>2.31E-4</v>
      </c>
      <c r="CG37" s="45">
        <v>2.31E-4</v>
      </c>
      <c r="CH37" s="45">
        <v>2.31E-4</v>
      </c>
      <c r="CI37" s="45">
        <v>2.31E-4</v>
      </c>
      <c r="CJ37" s="45">
        <v>2.31E-4</v>
      </c>
      <c r="CK37" s="45">
        <v>2.31E-4</v>
      </c>
      <c r="CL37" s="45">
        <v>2.31E-4</v>
      </c>
      <c r="CM37" s="45">
        <v>2.31E-4</v>
      </c>
      <c r="CN37" s="45">
        <v>2.31E-4</v>
      </c>
      <c r="CO37" s="45">
        <v>2.31E-4</v>
      </c>
      <c r="CP37" s="45">
        <v>2.31E-4</v>
      </c>
      <c r="CQ37" s="45">
        <v>2.31E-4</v>
      </c>
      <c r="CR37" s="45">
        <v>2.31E-4</v>
      </c>
      <c r="CS37" s="45">
        <v>2.31E-4</v>
      </c>
      <c r="CT37" s="45">
        <v>2.31E-4</v>
      </c>
      <c r="CU37" s="45">
        <v>2.31E-4</v>
      </c>
      <c r="CV37" s="45">
        <v>2.31E-4</v>
      </c>
      <c r="CW37" s="45">
        <v>2.31E-4</v>
      </c>
      <c r="CX37" s="45">
        <v>2.31E-4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2.4000000000000001E-5</v>
      </c>
      <c r="R38" s="45">
        <v>2.4000000000000001E-5</v>
      </c>
      <c r="S38" s="45">
        <v>2.4000000000000001E-5</v>
      </c>
      <c r="T38" s="45">
        <v>2.4000000000000001E-5</v>
      </c>
      <c r="U38" s="45">
        <v>2.4000000000000001E-5</v>
      </c>
      <c r="V38" s="45">
        <v>2.4000000000000001E-5</v>
      </c>
      <c r="W38" s="45">
        <v>2.4000000000000001E-5</v>
      </c>
      <c r="X38" s="45">
        <v>2.4000000000000001E-5</v>
      </c>
      <c r="Y38" s="45">
        <v>2.4000000000000001E-5</v>
      </c>
      <c r="Z38" s="45">
        <v>2.4000000000000001E-5</v>
      </c>
      <c r="AA38" s="45">
        <v>2.4000000000000001E-5</v>
      </c>
      <c r="AB38" s="45">
        <v>2.4000000000000001E-5</v>
      </c>
      <c r="AC38" s="45">
        <v>2.4000000000000001E-5</v>
      </c>
      <c r="AD38" s="45">
        <v>2.4000000000000001E-5</v>
      </c>
      <c r="AE38" s="45">
        <v>2.4000000000000001E-5</v>
      </c>
      <c r="AF38" s="45">
        <v>2.4000000000000001E-5</v>
      </c>
      <c r="AG38" s="45">
        <v>2.4000000000000001E-5</v>
      </c>
      <c r="AH38" s="45">
        <v>2.4000000000000001E-5</v>
      </c>
      <c r="AI38" s="45">
        <v>2.4000000000000001E-5</v>
      </c>
      <c r="AJ38" s="45">
        <v>2.4000000000000001E-5</v>
      </c>
      <c r="AK38" s="45">
        <v>2.4000000000000001E-5</v>
      </c>
      <c r="AL38" s="45">
        <v>2.4000000000000001E-5</v>
      </c>
      <c r="AM38" s="45">
        <v>2.4000000000000001E-5</v>
      </c>
      <c r="AN38" s="45">
        <v>2.4000000000000001E-5</v>
      </c>
      <c r="AO38" s="45">
        <v>2.4000000000000001E-5</v>
      </c>
      <c r="AP38" s="45">
        <v>9.5000000000000005E-5</v>
      </c>
      <c r="AQ38" s="45">
        <v>9.5000000000000005E-5</v>
      </c>
      <c r="AR38" s="45">
        <v>9.5000000000000005E-5</v>
      </c>
      <c r="AS38" s="45">
        <v>9.5000000000000005E-5</v>
      </c>
      <c r="AT38" s="45">
        <v>9.5000000000000005E-5</v>
      </c>
      <c r="AU38" s="45">
        <v>1.27E-4</v>
      </c>
      <c r="AV38" s="45">
        <v>1.27E-4</v>
      </c>
      <c r="AW38" s="45">
        <v>1.27E-4</v>
      </c>
      <c r="AX38" s="45">
        <v>1.27E-4</v>
      </c>
      <c r="AY38" s="45">
        <v>1.27E-4</v>
      </c>
      <c r="AZ38" s="45">
        <v>1.5899999999999999E-4</v>
      </c>
      <c r="BA38" s="45">
        <v>1.5899999999999999E-4</v>
      </c>
      <c r="BB38" s="45">
        <v>1.5899999999999999E-4</v>
      </c>
      <c r="BC38" s="45">
        <v>1.5899999999999999E-4</v>
      </c>
      <c r="BD38" s="45">
        <v>1.5899999999999999E-4</v>
      </c>
      <c r="BE38" s="45">
        <v>1.9799999999999999E-4</v>
      </c>
      <c r="BF38" s="45">
        <v>1.9799999999999999E-4</v>
      </c>
      <c r="BG38" s="45">
        <v>1.9799999999999999E-4</v>
      </c>
      <c r="BH38" s="45">
        <v>1.9799999999999999E-4</v>
      </c>
      <c r="BI38" s="45">
        <v>1.9799999999999999E-4</v>
      </c>
      <c r="BJ38" s="45">
        <v>2.4000000000000001E-4</v>
      </c>
      <c r="BK38" s="45">
        <v>2.4000000000000001E-4</v>
      </c>
      <c r="BL38" s="45">
        <v>2.4000000000000001E-4</v>
      </c>
      <c r="BM38" s="45">
        <v>2.4000000000000001E-4</v>
      </c>
      <c r="BN38" s="45">
        <v>2.4000000000000001E-4</v>
      </c>
      <c r="BO38" s="45">
        <v>3.3300000000000002E-4</v>
      </c>
      <c r="BP38" s="45">
        <v>3.3300000000000002E-4</v>
      </c>
      <c r="BQ38" s="45">
        <v>3.3300000000000002E-4</v>
      </c>
      <c r="BR38" s="45">
        <v>3.3300000000000002E-4</v>
      </c>
      <c r="BS38" s="45">
        <v>3.3300000000000002E-4</v>
      </c>
      <c r="BT38" s="45">
        <v>4.7100000000000001E-4</v>
      </c>
      <c r="BU38" s="45">
        <v>4.7100000000000001E-4</v>
      </c>
      <c r="BV38" s="45">
        <v>4.7100000000000001E-4</v>
      </c>
      <c r="BW38" s="45">
        <v>4.7100000000000001E-4</v>
      </c>
      <c r="BX38" s="45">
        <v>4.7100000000000001E-4</v>
      </c>
      <c r="BY38" s="45">
        <v>6.5600000000000001E-4</v>
      </c>
      <c r="BZ38" s="45">
        <v>6.5600000000000001E-4</v>
      </c>
      <c r="CA38" s="45">
        <v>6.5600000000000001E-4</v>
      </c>
      <c r="CB38" s="45">
        <v>6.5600000000000001E-4</v>
      </c>
      <c r="CC38" s="45">
        <v>6.5600000000000001E-4</v>
      </c>
      <c r="CD38" s="45">
        <v>6.5600000000000001E-4</v>
      </c>
      <c r="CE38" s="45">
        <v>6.5600000000000001E-4</v>
      </c>
      <c r="CF38" s="45">
        <v>6.5600000000000001E-4</v>
      </c>
      <c r="CG38" s="45">
        <v>6.5600000000000001E-4</v>
      </c>
      <c r="CH38" s="45">
        <v>6.5600000000000001E-4</v>
      </c>
      <c r="CI38" s="45">
        <v>6.5600000000000001E-4</v>
      </c>
      <c r="CJ38" s="45">
        <v>6.5600000000000001E-4</v>
      </c>
      <c r="CK38" s="45">
        <v>6.5600000000000001E-4</v>
      </c>
      <c r="CL38" s="45">
        <v>6.5600000000000001E-4</v>
      </c>
      <c r="CM38" s="45">
        <v>6.5600000000000001E-4</v>
      </c>
      <c r="CN38" s="45">
        <v>6.5600000000000001E-4</v>
      </c>
      <c r="CO38" s="45">
        <v>6.5600000000000001E-4</v>
      </c>
      <c r="CP38" s="45">
        <v>6.5600000000000001E-4</v>
      </c>
      <c r="CQ38" s="45">
        <v>6.5600000000000001E-4</v>
      </c>
      <c r="CR38" s="45">
        <v>6.5600000000000001E-4</v>
      </c>
      <c r="CS38" s="45">
        <v>6.5600000000000001E-4</v>
      </c>
      <c r="CT38" s="45">
        <v>6.5600000000000001E-4</v>
      </c>
      <c r="CU38" s="45">
        <v>6.5600000000000001E-4</v>
      </c>
      <c r="CV38" s="45">
        <v>6.5600000000000001E-4</v>
      </c>
      <c r="CW38" s="45">
        <v>6.5600000000000001E-4</v>
      </c>
      <c r="CX38" s="45">
        <v>6.5600000000000001E-4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1.46E-4</v>
      </c>
      <c r="R39" s="45">
        <v>1.46E-4</v>
      </c>
      <c r="S39" s="45">
        <v>1.46E-4</v>
      </c>
      <c r="T39" s="45">
        <v>1.46E-4</v>
      </c>
      <c r="U39" s="45">
        <v>1.46E-4</v>
      </c>
      <c r="V39" s="45">
        <v>1.46E-4</v>
      </c>
      <c r="W39" s="45">
        <v>1.46E-4</v>
      </c>
      <c r="X39" s="45">
        <v>1.46E-4</v>
      </c>
      <c r="Y39" s="45">
        <v>1.46E-4</v>
      </c>
      <c r="Z39" s="45">
        <v>1.46E-4</v>
      </c>
      <c r="AA39" s="45">
        <v>1.46E-4</v>
      </c>
      <c r="AB39" s="45">
        <v>1.46E-4</v>
      </c>
      <c r="AC39" s="45">
        <v>1.46E-4</v>
      </c>
      <c r="AD39" s="45">
        <v>1.46E-4</v>
      </c>
      <c r="AE39" s="45">
        <v>1.46E-4</v>
      </c>
      <c r="AF39" s="45">
        <v>1.46E-4</v>
      </c>
      <c r="AG39" s="45">
        <v>1.46E-4</v>
      </c>
      <c r="AH39" s="45">
        <v>1.46E-4</v>
      </c>
      <c r="AI39" s="45">
        <v>1.46E-4</v>
      </c>
      <c r="AJ39" s="45">
        <v>1.46E-4</v>
      </c>
      <c r="AK39" s="45">
        <v>1.46E-4</v>
      </c>
      <c r="AL39" s="45">
        <v>1.46E-4</v>
      </c>
      <c r="AM39" s="45">
        <v>1.46E-4</v>
      </c>
      <c r="AN39" s="45">
        <v>1.46E-4</v>
      </c>
      <c r="AO39" s="45">
        <v>1.46E-4</v>
      </c>
      <c r="AP39" s="45">
        <v>4.5300000000000001E-4</v>
      </c>
      <c r="AQ39" s="45">
        <v>4.5300000000000001E-4</v>
      </c>
      <c r="AR39" s="45">
        <v>4.5300000000000001E-4</v>
      </c>
      <c r="AS39" s="45">
        <v>4.5300000000000001E-4</v>
      </c>
      <c r="AT39" s="45">
        <v>4.5300000000000001E-4</v>
      </c>
      <c r="AU39" s="45">
        <v>6.2E-4</v>
      </c>
      <c r="AV39" s="45">
        <v>6.2E-4</v>
      </c>
      <c r="AW39" s="45">
        <v>6.2E-4</v>
      </c>
      <c r="AX39" s="45">
        <v>6.2E-4</v>
      </c>
      <c r="AY39" s="45">
        <v>6.2E-4</v>
      </c>
      <c r="AZ39" s="45">
        <v>9.19E-4</v>
      </c>
      <c r="BA39" s="45">
        <v>9.19E-4</v>
      </c>
      <c r="BB39" s="45">
        <v>9.19E-4</v>
      </c>
      <c r="BC39" s="45">
        <v>9.19E-4</v>
      </c>
      <c r="BD39" s="45">
        <v>9.19E-4</v>
      </c>
      <c r="BE39" s="45">
        <v>1.1670000000000001E-3</v>
      </c>
      <c r="BF39" s="45">
        <v>1.1670000000000001E-3</v>
      </c>
      <c r="BG39" s="45">
        <v>1.1670000000000001E-3</v>
      </c>
      <c r="BH39" s="45">
        <v>1.1670000000000001E-3</v>
      </c>
      <c r="BI39" s="45">
        <v>1.1670000000000001E-3</v>
      </c>
      <c r="BJ39" s="45">
        <v>1.4430000000000001E-3</v>
      </c>
      <c r="BK39" s="45">
        <v>1.4430000000000001E-3</v>
      </c>
      <c r="BL39" s="45">
        <v>1.4430000000000001E-3</v>
      </c>
      <c r="BM39" s="45">
        <v>1.4430000000000001E-3</v>
      </c>
      <c r="BN39" s="45">
        <v>1.4430000000000001E-3</v>
      </c>
      <c r="BO39" s="45">
        <v>1.8289999999999999E-3</v>
      </c>
      <c r="BP39" s="45">
        <v>1.8289999999999999E-3</v>
      </c>
      <c r="BQ39" s="45">
        <v>1.8289999999999999E-3</v>
      </c>
      <c r="BR39" s="45">
        <v>1.8289999999999999E-3</v>
      </c>
      <c r="BS39" s="45">
        <v>1.8289999999999999E-3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3.9999999999999998E-6</v>
      </c>
      <c r="R40" s="45">
        <v>3.9999999999999998E-6</v>
      </c>
      <c r="S40" s="45">
        <v>3.9999999999999998E-6</v>
      </c>
      <c r="T40" s="45">
        <v>3.9999999999999998E-6</v>
      </c>
      <c r="U40" s="45">
        <v>3.9999999999999998E-6</v>
      </c>
      <c r="V40" s="45">
        <v>3.9999999999999998E-6</v>
      </c>
      <c r="W40" s="45">
        <v>3.9999999999999998E-6</v>
      </c>
      <c r="X40" s="45">
        <v>3.9999999999999998E-6</v>
      </c>
      <c r="Y40" s="45">
        <v>3.9999999999999998E-6</v>
      </c>
      <c r="Z40" s="45">
        <v>3.9999999999999998E-6</v>
      </c>
      <c r="AA40" s="45">
        <v>3.9999999999999998E-6</v>
      </c>
      <c r="AB40" s="45">
        <v>3.9999999999999998E-6</v>
      </c>
      <c r="AC40" s="45">
        <v>3.9999999999999998E-6</v>
      </c>
      <c r="AD40" s="45">
        <v>3.9999999999999998E-6</v>
      </c>
      <c r="AE40" s="45">
        <v>3.9999999999999998E-6</v>
      </c>
      <c r="AF40" s="45">
        <v>3.9999999999999998E-6</v>
      </c>
      <c r="AG40" s="45">
        <v>3.9999999999999998E-6</v>
      </c>
      <c r="AH40" s="45">
        <v>3.9999999999999998E-6</v>
      </c>
      <c r="AI40" s="45">
        <v>3.9999999999999998E-6</v>
      </c>
      <c r="AJ40" s="45">
        <v>3.9999999999999998E-6</v>
      </c>
      <c r="AK40" s="45">
        <v>3.9999999999999998E-6</v>
      </c>
      <c r="AL40" s="45">
        <v>3.9999999999999998E-6</v>
      </c>
      <c r="AM40" s="45">
        <v>3.9999999999999998E-6</v>
      </c>
      <c r="AN40" s="45">
        <v>3.9999999999999998E-6</v>
      </c>
      <c r="AO40" s="45">
        <v>3.9999999999999998E-6</v>
      </c>
      <c r="AP40" s="45">
        <v>6.0000000000000002E-5</v>
      </c>
      <c r="AQ40" s="45">
        <v>6.0000000000000002E-5</v>
      </c>
      <c r="AR40" s="45">
        <v>6.0000000000000002E-5</v>
      </c>
      <c r="AS40" s="45">
        <v>6.0000000000000002E-5</v>
      </c>
      <c r="AT40" s="45">
        <v>6.0000000000000002E-5</v>
      </c>
      <c r="AU40" s="45">
        <v>1.56E-4</v>
      </c>
      <c r="AV40" s="45">
        <v>1.56E-4</v>
      </c>
      <c r="AW40" s="45">
        <v>1.56E-4</v>
      </c>
      <c r="AX40" s="45">
        <v>1.56E-4</v>
      </c>
      <c r="AY40" s="45">
        <v>1.56E-4</v>
      </c>
      <c r="AZ40" s="45">
        <v>3.4000000000000002E-4</v>
      </c>
      <c r="BA40" s="45">
        <v>3.4000000000000002E-4</v>
      </c>
      <c r="BB40" s="45">
        <v>3.4000000000000002E-4</v>
      </c>
      <c r="BC40" s="45">
        <v>3.4000000000000002E-4</v>
      </c>
      <c r="BD40" s="45">
        <v>3.4000000000000002E-4</v>
      </c>
      <c r="BE40" s="45">
        <v>5.6800000000000004E-4</v>
      </c>
      <c r="BF40" s="45">
        <v>5.6800000000000004E-4</v>
      </c>
      <c r="BG40" s="45">
        <v>5.6800000000000004E-4</v>
      </c>
      <c r="BH40" s="45">
        <v>5.6800000000000004E-4</v>
      </c>
      <c r="BI40" s="45">
        <v>5.6800000000000004E-4</v>
      </c>
      <c r="BJ40" s="45">
        <v>7.6599999999999997E-4</v>
      </c>
      <c r="BK40" s="45">
        <v>7.6599999999999997E-4</v>
      </c>
      <c r="BL40" s="45">
        <v>7.6599999999999997E-4</v>
      </c>
      <c r="BM40" s="45">
        <v>7.6599999999999997E-4</v>
      </c>
      <c r="BN40" s="45">
        <v>7.6599999999999997E-4</v>
      </c>
      <c r="BO40" s="45">
        <v>8.2299999999999995E-4</v>
      </c>
      <c r="BP40" s="45">
        <v>8.2299999999999995E-4</v>
      </c>
      <c r="BQ40" s="45">
        <v>8.2299999999999995E-4</v>
      </c>
      <c r="BR40" s="45">
        <v>8.2299999999999995E-4</v>
      </c>
      <c r="BS40" s="45">
        <v>8.2299999999999995E-4</v>
      </c>
      <c r="BT40" s="45">
        <v>6.7100000000000005E-4</v>
      </c>
      <c r="BU40" s="45">
        <v>6.7100000000000005E-4</v>
      </c>
      <c r="BV40" s="45">
        <v>6.7100000000000005E-4</v>
      </c>
      <c r="BW40" s="45">
        <v>6.7100000000000005E-4</v>
      </c>
      <c r="BX40" s="45">
        <v>6.7100000000000005E-4</v>
      </c>
      <c r="BY40" s="45">
        <v>3.5599999999999998E-4</v>
      </c>
      <c r="BZ40" s="45">
        <v>3.5599999999999998E-4</v>
      </c>
      <c r="CA40" s="45">
        <v>3.5599999999999998E-4</v>
      </c>
      <c r="CB40" s="45">
        <v>3.5599999999999998E-4</v>
      </c>
      <c r="CC40" s="45">
        <v>3.5599999999999998E-4</v>
      </c>
      <c r="CD40" s="45">
        <v>3.5599999999999998E-4</v>
      </c>
      <c r="CE40" s="45">
        <v>3.5599999999999998E-4</v>
      </c>
      <c r="CF40" s="45">
        <v>3.5599999999999998E-4</v>
      </c>
      <c r="CG40" s="45">
        <v>3.5599999999999998E-4</v>
      </c>
      <c r="CH40" s="45">
        <v>3.5599999999999998E-4</v>
      </c>
      <c r="CI40" s="45">
        <v>3.5599999999999998E-4</v>
      </c>
      <c r="CJ40" s="45">
        <v>3.5599999999999998E-4</v>
      </c>
      <c r="CK40" s="45">
        <v>3.5599999999999998E-4</v>
      </c>
      <c r="CL40" s="45">
        <v>3.5599999999999998E-4</v>
      </c>
      <c r="CM40" s="45">
        <v>3.5599999999999998E-4</v>
      </c>
      <c r="CN40" s="45">
        <v>3.5599999999999998E-4</v>
      </c>
      <c r="CO40" s="45">
        <v>3.5599999999999998E-4</v>
      </c>
      <c r="CP40" s="45">
        <v>3.5599999999999998E-4</v>
      </c>
      <c r="CQ40" s="45">
        <v>3.5599999999999998E-4</v>
      </c>
      <c r="CR40" s="45">
        <v>3.5599999999999998E-4</v>
      </c>
      <c r="CS40" s="45">
        <v>3.5599999999999998E-4</v>
      </c>
      <c r="CT40" s="45">
        <v>3.5599999999999998E-4</v>
      </c>
      <c r="CU40" s="45">
        <v>3.5599999999999998E-4</v>
      </c>
      <c r="CV40" s="45">
        <v>3.5599999999999998E-4</v>
      </c>
      <c r="CW40" s="45">
        <v>3.5599999999999998E-4</v>
      </c>
      <c r="CX40" s="45">
        <v>3.5599999999999998E-4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2.5999999999999998E-5</v>
      </c>
      <c r="R41" s="45">
        <v>2.5999999999999998E-5</v>
      </c>
      <c r="S41" s="45">
        <v>2.5999999999999998E-5</v>
      </c>
      <c r="T41" s="45">
        <v>2.5999999999999998E-5</v>
      </c>
      <c r="U41" s="45">
        <v>2.5999999999999998E-5</v>
      </c>
      <c r="V41" s="45">
        <v>2.5999999999999998E-5</v>
      </c>
      <c r="W41" s="45">
        <v>2.5999999999999998E-5</v>
      </c>
      <c r="X41" s="45">
        <v>2.5999999999999998E-5</v>
      </c>
      <c r="Y41" s="45">
        <v>2.5999999999999998E-5</v>
      </c>
      <c r="Z41" s="45">
        <v>2.5999999999999998E-5</v>
      </c>
      <c r="AA41" s="45">
        <v>2.5999999999999998E-5</v>
      </c>
      <c r="AB41" s="45">
        <v>2.5999999999999998E-5</v>
      </c>
      <c r="AC41" s="45">
        <v>2.5999999999999998E-5</v>
      </c>
      <c r="AD41" s="45">
        <v>2.5999999999999998E-5</v>
      </c>
      <c r="AE41" s="45">
        <v>2.5999999999999998E-5</v>
      </c>
      <c r="AF41" s="45">
        <v>2.5999999999999998E-5</v>
      </c>
      <c r="AG41" s="45">
        <v>2.5999999999999998E-5</v>
      </c>
      <c r="AH41" s="45">
        <v>2.5999999999999998E-5</v>
      </c>
      <c r="AI41" s="45">
        <v>2.5999999999999998E-5</v>
      </c>
      <c r="AJ41" s="45">
        <v>2.5999999999999998E-5</v>
      </c>
      <c r="AK41" s="45">
        <v>2.5999999999999998E-5</v>
      </c>
      <c r="AL41" s="45">
        <v>2.5999999999999998E-5</v>
      </c>
      <c r="AM41" s="45">
        <v>2.5999999999999998E-5</v>
      </c>
      <c r="AN41" s="45">
        <v>2.5999999999999998E-5</v>
      </c>
      <c r="AO41" s="45">
        <v>2.5999999999999998E-5</v>
      </c>
      <c r="AP41" s="45">
        <v>2.7799999999999998E-4</v>
      </c>
      <c r="AQ41" s="45">
        <v>2.7799999999999998E-4</v>
      </c>
      <c r="AR41" s="45">
        <v>2.7799999999999998E-4</v>
      </c>
      <c r="AS41" s="45">
        <v>2.7799999999999998E-4</v>
      </c>
      <c r="AT41" s="45">
        <v>2.7799999999999998E-4</v>
      </c>
      <c r="AU41" s="45">
        <v>5.0299999999999997E-4</v>
      </c>
      <c r="AV41" s="45">
        <v>5.0299999999999997E-4</v>
      </c>
      <c r="AW41" s="45">
        <v>5.0299999999999997E-4</v>
      </c>
      <c r="AX41" s="45">
        <v>5.0299999999999997E-4</v>
      </c>
      <c r="AY41" s="45">
        <v>5.0299999999999997E-4</v>
      </c>
      <c r="AZ41" s="45">
        <v>7.9500000000000003E-4</v>
      </c>
      <c r="BA41" s="45">
        <v>7.9500000000000003E-4</v>
      </c>
      <c r="BB41" s="45">
        <v>7.9500000000000003E-4</v>
      </c>
      <c r="BC41" s="45">
        <v>7.9500000000000003E-4</v>
      </c>
      <c r="BD41" s="45">
        <v>7.9500000000000003E-4</v>
      </c>
      <c r="BE41" s="45">
        <v>1.0920000000000001E-3</v>
      </c>
      <c r="BF41" s="45">
        <v>1.0920000000000001E-3</v>
      </c>
      <c r="BG41" s="45">
        <v>1.0920000000000001E-3</v>
      </c>
      <c r="BH41" s="45">
        <v>1.0920000000000001E-3</v>
      </c>
      <c r="BI41" s="45">
        <v>1.0920000000000001E-3</v>
      </c>
      <c r="BJ41" s="45">
        <v>1.297E-3</v>
      </c>
      <c r="BK41" s="45">
        <v>1.297E-3</v>
      </c>
      <c r="BL41" s="45">
        <v>1.297E-3</v>
      </c>
      <c r="BM41" s="45">
        <v>1.297E-3</v>
      </c>
      <c r="BN41" s="45">
        <v>1.297E-3</v>
      </c>
      <c r="BO41" s="45">
        <v>1.322E-3</v>
      </c>
      <c r="BP41" s="45">
        <v>1.322E-3</v>
      </c>
      <c r="BQ41" s="45">
        <v>1.322E-3</v>
      </c>
      <c r="BR41" s="45">
        <v>1.322E-3</v>
      </c>
      <c r="BS41" s="45">
        <v>1.322E-3</v>
      </c>
      <c r="BT41" s="45">
        <v>1.193E-3</v>
      </c>
      <c r="BU41" s="45">
        <v>1.193E-3</v>
      </c>
      <c r="BV41" s="45">
        <v>1.193E-3</v>
      </c>
      <c r="BW41" s="45">
        <v>1.193E-3</v>
      </c>
      <c r="BX41" s="45">
        <v>1.193E-3</v>
      </c>
      <c r="BY41" s="45">
        <v>9.0399999999999996E-4</v>
      </c>
      <c r="BZ41" s="45">
        <v>9.0399999999999996E-4</v>
      </c>
      <c r="CA41" s="45">
        <v>9.0399999999999996E-4</v>
      </c>
      <c r="CB41" s="45">
        <v>9.0399999999999996E-4</v>
      </c>
      <c r="CC41" s="45">
        <v>9.0399999999999996E-4</v>
      </c>
      <c r="CD41" s="45">
        <v>9.0399999999999996E-4</v>
      </c>
      <c r="CE41" s="45">
        <v>9.0399999999999996E-4</v>
      </c>
      <c r="CF41" s="45">
        <v>9.0399999999999996E-4</v>
      </c>
      <c r="CG41" s="45">
        <v>9.0399999999999996E-4</v>
      </c>
      <c r="CH41" s="45">
        <v>9.0399999999999996E-4</v>
      </c>
      <c r="CI41" s="45">
        <v>9.0399999999999996E-4</v>
      </c>
      <c r="CJ41" s="45">
        <v>9.0399999999999996E-4</v>
      </c>
      <c r="CK41" s="45">
        <v>9.0399999999999996E-4</v>
      </c>
      <c r="CL41" s="45">
        <v>9.0399999999999996E-4</v>
      </c>
      <c r="CM41" s="45">
        <v>9.0399999999999996E-4</v>
      </c>
      <c r="CN41" s="45">
        <v>9.0399999999999996E-4</v>
      </c>
      <c r="CO41" s="45">
        <v>9.0399999999999996E-4</v>
      </c>
      <c r="CP41" s="45">
        <v>9.0399999999999996E-4</v>
      </c>
      <c r="CQ41" s="45">
        <v>9.0399999999999996E-4</v>
      </c>
      <c r="CR41" s="45">
        <v>9.0399999999999996E-4</v>
      </c>
      <c r="CS41" s="45">
        <v>9.0399999999999996E-4</v>
      </c>
      <c r="CT41" s="45">
        <v>9.0399999999999996E-4</v>
      </c>
      <c r="CU41" s="45">
        <v>9.0399999999999996E-4</v>
      </c>
      <c r="CV41" s="45">
        <v>9.0399999999999996E-4</v>
      </c>
      <c r="CW41" s="45">
        <v>9.0399999999999996E-4</v>
      </c>
      <c r="CX41" s="45">
        <v>9.0399999999999996E-4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1.2999999999999999E-5</v>
      </c>
      <c r="R42" s="45">
        <v>1.2999999999999999E-5</v>
      </c>
      <c r="S42" s="45">
        <v>1.2999999999999999E-5</v>
      </c>
      <c r="T42" s="45">
        <v>1.2999999999999999E-5</v>
      </c>
      <c r="U42" s="45">
        <v>1.2999999999999999E-5</v>
      </c>
      <c r="V42" s="45">
        <v>1.2999999999999999E-5</v>
      </c>
      <c r="W42" s="45">
        <v>1.2999999999999999E-5</v>
      </c>
      <c r="X42" s="45">
        <v>1.2999999999999999E-5</v>
      </c>
      <c r="Y42" s="45">
        <v>1.2999999999999999E-5</v>
      </c>
      <c r="Z42" s="45">
        <v>1.2999999999999999E-5</v>
      </c>
      <c r="AA42" s="45">
        <v>1.2999999999999999E-5</v>
      </c>
      <c r="AB42" s="45">
        <v>1.2999999999999999E-5</v>
      </c>
      <c r="AC42" s="45">
        <v>1.2999999999999999E-5</v>
      </c>
      <c r="AD42" s="45">
        <v>1.2999999999999999E-5</v>
      </c>
      <c r="AE42" s="45">
        <v>1.2999999999999999E-5</v>
      </c>
      <c r="AF42" s="45">
        <v>1.2999999999999999E-5</v>
      </c>
      <c r="AG42" s="45">
        <v>1.2999999999999999E-5</v>
      </c>
      <c r="AH42" s="45">
        <v>1.2999999999999999E-5</v>
      </c>
      <c r="AI42" s="45">
        <v>1.2999999999999999E-5</v>
      </c>
      <c r="AJ42" s="45">
        <v>1.2999999999999999E-5</v>
      </c>
      <c r="AK42" s="45">
        <v>1.2999999999999999E-5</v>
      </c>
      <c r="AL42" s="45">
        <v>1.2999999999999999E-5</v>
      </c>
      <c r="AM42" s="45">
        <v>1.2999999999999999E-5</v>
      </c>
      <c r="AN42" s="45">
        <v>1.2999999999999999E-5</v>
      </c>
      <c r="AO42" s="45">
        <v>1.2999999999999999E-5</v>
      </c>
      <c r="AP42" s="45">
        <v>5.1E-5</v>
      </c>
      <c r="AQ42" s="45">
        <v>5.1E-5</v>
      </c>
      <c r="AR42" s="45">
        <v>5.1E-5</v>
      </c>
      <c r="AS42" s="45">
        <v>5.1E-5</v>
      </c>
      <c r="AT42" s="45">
        <v>5.1E-5</v>
      </c>
      <c r="AU42" s="45">
        <v>6.9999999999999994E-5</v>
      </c>
      <c r="AV42" s="45">
        <v>6.9999999999999994E-5</v>
      </c>
      <c r="AW42" s="45">
        <v>6.9999999999999994E-5</v>
      </c>
      <c r="AX42" s="45">
        <v>6.9999999999999994E-5</v>
      </c>
      <c r="AY42" s="45">
        <v>6.9999999999999994E-5</v>
      </c>
      <c r="AZ42" s="45">
        <v>8.7999999999999998E-5</v>
      </c>
      <c r="BA42" s="45">
        <v>8.7999999999999998E-5</v>
      </c>
      <c r="BB42" s="45">
        <v>8.7999999999999998E-5</v>
      </c>
      <c r="BC42" s="45">
        <v>8.7999999999999998E-5</v>
      </c>
      <c r="BD42" s="45">
        <v>8.7999999999999998E-5</v>
      </c>
      <c r="BE42" s="45">
        <v>9.7E-5</v>
      </c>
      <c r="BF42" s="45">
        <v>9.7E-5</v>
      </c>
      <c r="BG42" s="45">
        <v>9.7E-5</v>
      </c>
      <c r="BH42" s="45">
        <v>9.7E-5</v>
      </c>
      <c r="BI42" s="45">
        <v>9.7E-5</v>
      </c>
      <c r="BJ42" s="45">
        <v>1.06E-4</v>
      </c>
      <c r="BK42" s="45">
        <v>1.06E-4</v>
      </c>
      <c r="BL42" s="45">
        <v>1.06E-4</v>
      </c>
      <c r="BM42" s="45">
        <v>1.06E-4</v>
      </c>
      <c r="BN42" s="45">
        <v>1.06E-4</v>
      </c>
      <c r="BO42" s="45">
        <v>1.2E-4</v>
      </c>
      <c r="BP42" s="45">
        <v>1.2E-4</v>
      </c>
      <c r="BQ42" s="45">
        <v>1.2E-4</v>
      </c>
      <c r="BR42" s="45">
        <v>1.2E-4</v>
      </c>
      <c r="BS42" s="45">
        <v>1.2E-4</v>
      </c>
      <c r="BT42" s="45">
        <v>1.4300000000000001E-4</v>
      </c>
      <c r="BU42" s="45">
        <v>1.4300000000000001E-4</v>
      </c>
      <c r="BV42" s="45">
        <v>1.4300000000000001E-4</v>
      </c>
      <c r="BW42" s="45">
        <v>1.4300000000000001E-4</v>
      </c>
      <c r="BX42" s="45">
        <v>1.4300000000000001E-4</v>
      </c>
      <c r="BY42" s="45">
        <v>2.2100000000000001E-4</v>
      </c>
      <c r="BZ42" s="45">
        <v>2.2100000000000001E-4</v>
      </c>
      <c r="CA42" s="45">
        <v>2.2100000000000001E-4</v>
      </c>
      <c r="CB42" s="45">
        <v>2.2100000000000001E-4</v>
      </c>
      <c r="CC42" s="45">
        <v>2.2100000000000001E-4</v>
      </c>
      <c r="CD42" s="45">
        <v>2.2100000000000001E-4</v>
      </c>
      <c r="CE42" s="45">
        <v>2.2100000000000001E-4</v>
      </c>
      <c r="CF42" s="45">
        <v>2.2100000000000001E-4</v>
      </c>
      <c r="CG42" s="45">
        <v>2.2100000000000001E-4</v>
      </c>
      <c r="CH42" s="45">
        <v>2.2100000000000001E-4</v>
      </c>
      <c r="CI42" s="45">
        <v>2.2100000000000001E-4</v>
      </c>
      <c r="CJ42" s="45">
        <v>2.2100000000000001E-4</v>
      </c>
      <c r="CK42" s="45">
        <v>2.2100000000000001E-4</v>
      </c>
      <c r="CL42" s="45">
        <v>2.2100000000000001E-4</v>
      </c>
      <c r="CM42" s="45">
        <v>2.2100000000000001E-4</v>
      </c>
      <c r="CN42" s="45">
        <v>2.2100000000000001E-4</v>
      </c>
      <c r="CO42" s="45">
        <v>2.2100000000000001E-4</v>
      </c>
      <c r="CP42" s="45">
        <v>2.2100000000000001E-4</v>
      </c>
      <c r="CQ42" s="45">
        <v>2.2100000000000001E-4</v>
      </c>
      <c r="CR42" s="45">
        <v>2.2100000000000001E-4</v>
      </c>
      <c r="CS42" s="45">
        <v>2.2100000000000001E-4</v>
      </c>
      <c r="CT42" s="45">
        <v>2.2100000000000001E-4</v>
      </c>
      <c r="CU42" s="45">
        <v>2.2100000000000001E-4</v>
      </c>
      <c r="CV42" s="45">
        <v>2.2100000000000001E-4</v>
      </c>
      <c r="CW42" s="45">
        <v>2.2100000000000001E-4</v>
      </c>
      <c r="CX42" s="45">
        <v>2.2100000000000001E-4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1.2999999999999999E-5</v>
      </c>
      <c r="R43" s="45">
        <v>1.2999999999999999E-5</v>
      </c>
      <c r="S43" s="45">
        <v>1.2999999999999999E-5</v>
      </c>
      <c r="T43" s="45">
        <v>1.2999999999999999E-5</v>
      </c>
      <c r="U43" s="45">
        <v>1.2999999999999999E-5</v>
      </c>
      <c r="V43" s="45">
        <v>1.2999999999999999E-5</v>
      </c>
      <c r="W43" s="45">
        <v>1.2999999999999999E-5</v>
      </c>
      <c r="X43" s="45">
        <v>1.2999999999999999E-5</v>
      </c>
      <c r="Y43" s="45">
        <v>1.2999999999999999E-5</v>
      </c>
      <c r="Z43" s="45">
        <v>1.2999999999999999E-5</v>
      </c>
      <c r="AA43" s="45">
        <v>1.2999999999999999E-5</v>
      </c>
      <c r="AB43" s="45">
        <v>1.2999999999999999E-5</v>
      </c>
      <c r="AC43" s="45">
        <v>1.2999999999999999E-5</v>
      </c>
      <c r="AD43" s="45">
        <v>1.2999999999999999E-5</v>
      </c>
      <c r="AE43" s="45">
        <v>1.2999999999999999E-5</v>
      </c>
      <c r="AF43" s="45">
        <v>1.2999999999999999E-5</v>
      </c>
      <c r="AG43" s="45">
        <v>1.2999999999999999E-5</v>
      </c>
      <c r="AH43" s="45">
        <v>1.2999999999999999E-5</v>
      </c>
      <c r="AI43" s="45">
        <v>1.2999999999999999E-5</v>
      </c>
      <c r="AJ43" s="45">
        <v>1.2999999999999999E-5</v>
      </c>
      <c r="AK43" s="45">
        <v>1.2999999999999999E-5</v>
      </c>
      <c r="AL43" s="45">
        <v>1.2999999999999999E-5</v>
      </c>
      <c r="AM43" s="45">
        <v>1.2999999999999999E-5</v>
      </c>
      <c r="AN43" s="45">
        <v>1.2999999999999999E-5</v>
      </c>
      <c r="AO43" s="45">
        <v>1.2999999999999999E-5</v>
      </c>
      <c r="AP43" s="45">
        <v>5.1999999999999997E-5</v>
      </c>
      <c r="AQ43" s="45">
        <v>5.1999999999999997E-5</v>
      </c>
      <c r="AR43" s="45">
        <v>5.1999999999999997E-5</v>
      </c>
      <c r="AS43" s="45">
        <v>5.1999999999999997E-5</v>
      </c>
      <c r="AT43" s="45">
        <v>5.1999999999999997E-5</v>
      </c>
      <c r="AU43" s="45">
        <v>6.9999999999999994E-5</v>
      </c>
      <c r="AV43" s="45">
        <v>6.9999999999999994E-5</v>
      </c>
      <c r="AW43" s="45">
        <v>6.9999999999999994E-5</v>
      </c>
      <c r="AX43" s="45">
        <v>6.9999999999999994E-5</v>
      </c>
      <c r="AY43" s="45">
        <v>6.9999999999999994E-5</v>
      </c>
      <c r="AZ43" s="45">
        <v>8.7999999999999998E-5</v>
      </c>
      <c r="BA43" s="45">
        <v>8.7999999999999998E-5</v>
      </c>
      <c r="BB43" s="45">
        <v>8.7999999999999998E-5</v>
      </c>
      <c r="BC43" s="45">
        <v>8.7999999999999998E-5</v>
      </c>
      <c r="BD43" s="45">
        <v>8.7999999999999998E-5</v>
      </c>
      <c r="BE43" s="45">
        <v>1.11E-4</v>
      </c>
      <c r="BF43" s="45">
        <v>1.11E-4</v>
      </c>
      <c r="BG43" s="45">
        <v>1.11E-4</v>
      </c>
      <c r="BH43" s="45">
        <v>1.11E-4</v>
      </c>
      <c r="BI43" s="45">
        <v>1.11E-4</v>
      </c>
      <c r="BJ43" s="45">
        <v>1.26E-4</v>
      </c>
      <c r="BK43" s="45">
        <v>1.26E-4</v>
      </c>
      <c r="BL43" s="45">
        <v>1.26E-4</v>
      </c>
      <c r="BM43" s="45">
        <v>1.26E-4</v>
      </c>
      <c r="BN43" s="45">
        <v>1.26E-4</v>
      </c>
      <c r="BO43" s="45">
        <v>1.74E-4</v>
      </c>
      <c r="BP43" s="45">
        <v>1.74E-4</v>
      </c>
      <c r="BQ43" s="45">
        <v>1.74E-4</v>
      </c>
      <c r="BR43" s="45">
        <v>1.74E-4</v>
      </c>
      <c r="BS43" s="45">
        <v>1.74E-4</v>
      </c>
      <c r="BT43" s="45">
        <v>2.5099999999999998E-4</v>
      </c>
      <c r="BU43" s="45">
        <v>2.5099999999999998E-4</v>
      </c>
      <c r="BV43" s="45">
        <v>2.5099999999999998E-4</v>
      </c>
      <c r="BW43" s="45">
        <v>2.5099999999999998E-4</v>
      </c>
      <c r="BX43" s="45">
        <v>2.5099999999999998E-4</v>
      </c>
      <c r="BY43" s="45">
        <v>3.8900000000000002E-4</v>
      </c>
      <c r="BZ43" s="45">
        <v>3.8900000000000002E-4</v>
      </c>
      <c r="CA43" s="45">
        <v>3.8900000000000002E-4</v>
      </c>
      <c r="CB43" s="45">
        <v>3.8900000000000002E-4</v>
      </c>
      <c r="CC43" s="45">
        <v>3.8900000000000002E-4</v>
      </c>
      <c r="CD43" s="45">
        <v>3.8900000000000002E-4</v>
      </c>
      <c r="CE43" s="45">
        <v>3.8900000000000002E-4</v>
      </c>
      <c r="CF43" s="45">
        <v>3.8900000000000002E-4</v>
      </c>
      <c r="CG43" s="45">
        <v>3.8900000000000002E-4</v>
      </c>
      <c r="CH43" s="45">
        <v>3.8900000000000002E-4</v>
      </c>
      <c r="CI43" s="45">
        <v>3.8900000000000002E-4</v>
      </c>
      <c r="CJ43" s="45">
        <v>3.8900000000000002E-4</v>
      </c>
      <c r="CK43" s="45">
        <v>3.8900000000000002E-4</v>
      </c>
      <c r="CL43" s="45">
        <v>3.8900000000000002E-4</v>
      </c>
      <c r="CM43" s="45">
        <v>3.8900000000000002E-4</v>
      </c>
      <c r="CN43" s="45">
        <v>3.8900000000000002E-4</v>
      </c>
      <c r="CO43" s="45">
        <v>3.8900000000000002E-4</v>
      </c>
      <c r="CP43" s="45">
        <v>3.8900000000000002E-4</v>
      </c>
      <c r="CQ43" s="45">
        <v>3.8900000000000002E-4</v>
      </c>
      <c r="CR43" s="45">
        <v>3.8900000000000002E-4</v>
      </c>
      <c r="CS43" s="45">
        <v>3.8900000000000002E-4</v>
      </c>
      <c r="CT43" s="45">
        <v>3.8900000000000002E-4</v>
      </c>
      <c r="CU43" s="45">
        <v>3.8900000000000002E-4</v>
      </c>
      <c r="CV43" s="45">
        <v>3.8900000000000002E-4</v>
      </c>
      <c r="CW43" s="45">
        <v>3.8900000000000002E-4</v>
      </c>
      <c r="CX43" s="45">
        <v>3.8900000000000002E-4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2.4000000000000001E-5</v>
      </c>
      <c r="R44" s="45">
        <v>2.4000000000000001E-5</v>
      </c>
      <c r="S44" s="45">
        <v>2.4000000000000001E-5</v>
      </c>
      <c r="T44" s="45">
        <v>2.4000000000000001E-5</v>
      </c>
      <c r="U44" s="45">
        <v>2.4000000000000001E-5</v>
      </c>
      <c r="V44" s="45">
        <v>2.4000000000000001E-5</v>
      </c>
      <c r="W44" s="45">
        <v>2.4000000000000001E-5</v>
      </c>
      <c r="X44" s="45">
        <v>2.4000000000000001E-5</v>
      </c>
      <c r="Y44" s="45">
        <v>2.4000000000000001E-5</v>
      </c>
      <c r="Z44" s="45">
        <v>2.4000000000000001E-5</v>
      </c>
      <c r="AA44" s="45">
        <v>2.4000000000000001E-5</v>
      </c>
      <c r="AB44" s="45">
        <v>2.4000000000000001E-5</v>
      </c>
      <c r="AC44" s="45">
        <v>2.4000000000000001E-5</v>
      </c>
      <c r="AD44" s="45">
        <v>2.4000000000000001E-5</v>
      </c>
      <c r="AE44" s="45">
        <v>2.4000000000000001E-5</v>
      </c>
      <c r="AF44" s="45">
        <v>2.4000000000000001E-5</v>
      </c>
      <c r="AG44" s="45">
        <v>2.4000000000000001E-5</v>
      </c>
      <c r="AH44" s="45">
        <v>2.4000000000000001E-5</v>
      </c>
      <c r="AI44" s="45">
        <v>2.4000000000000001E-5</v>
      </c>
      <c r="AJ44" s="45">
        <v>2.4000000000000001E-5</v>
      </c>
      <c r="AK44" s="45">
        <v>2.4000000000000001E-5</v>
      </c>
      <c r="AL44" s="45">
        <v>2.4000000000000001E-5</v>
      </c>
      <c r="AM44" s="45">
        <v>2.4000000000000001E-5</v>
      </c>
      <c r="AN44" s="45">
        <v>2.4000000000000001E-5</v>
      </c>
      <c r="AO44" s="45">
        <v>2.4000000000000001E-5</v>
      </c>
      <c r="AP44" s="45">
        <v>1.45E-4</v>
      </c>
      <c r="AQ44" s="45">
        <v>1.45E-4</v>
      </c>
      <c r="AR44" s="45">
        <v>1.45E-4</v>
      </c>
      <c r="AS44" s="45">
        <v>1.45E-4</v>
      </c>
      <c r="AT44" s="45">
        <v>1.45E-4</v>
      </c>
      <c r="AU44" s="45">
        <v>2.2900000000000001E-4</v>
      </c>
      <c r="AV44" s="45">
        <v>2.2900000000000001E-4</v>
      </c>
      <c r="AW44" s="45">
        <v>2.2900000000000001E-4</v>
      </c>
      <c r="AX44" s="45">
        <v>2.2900000000000001E-4</v>
      </c>
      <c r="AY44" s="45">
        <v>2.2900000000000001E-4</v>
      </c>
      <c r="AZ44" s="45">
        <v>3.28E-4</v>
      </c>
      <c r="BA44" s="45">
        <v>3.28E-4</v>
      </c>
      <c r="BB44" s="45">
        <v>3.28E-4</v>
      </c>
      <c r="BC44" s="45">
        <v>3.28E-4</v>
      </c>
      <c r="BD44" s="45">
        <v>3.28E-4</v>
      </c>
      <c r="BE44" s="45">
        <v>4.2200000000000001E-4</v>
      </c>
      <c r="BF44" s="45">
        <v>4.2200000000000001E-4</v>
      </c>
      <c r="BG44" s="45">
        <v>4.2200000000000001E-4</v>
      </c>
      <c r="BH44" s="45">
        <v>4.2200000000000001E-4</v>
      </c>
      <c r="BI44" s="45">
        <v>4.2200000000000001E-4</v>
      </c>
      <c r="BJ44" s="45">
        <v>5.22E-4</v>
      </c>
      <c r="BK44" s="45">
        <v>5.22E-4</v>
      </c>
      <c r="BL44" s="45">
        <v>5.22E-4</v>
      </c>
      <c r="BM44" s="45">
        <v>5.22E-4</v>
      </c>
      <c r="BN44" s="45">
        <v>5.22E-4</v>
      </c>
      <c r="BO44" s="45">
        <v>6.8099999999999996E-4</v>
      </c>
      <c r="BP44" s="45">
        <v>6.8099999999999996E-4</v>
      </c>
      <c r="BQ44" s="45">
        <v>6.8099999999999996E-4</v>
      </c>
      <c r="BR44" s="45">
        <v>6.8099999999999996E-4</v>
      </c>
      <c r="BS44" s="45">
        <v>6.8099999999999996E-4</v>
      </c>
      <c r="BT44" s="45">
        <v>8.8199999999999997E-4</v>
      </c>
      <c r="BU44" s="45">
        <v>8.8199999999999997E-4</v>
      </c>
      <c r="BV44" s="45">
        <v>8.8199999999999997E-4</v>
      </c>
      <c r="BW44" s="45">
        <v>8.8199999999999997E-4</v>
      </c>
      <c r="BX44" s="45">
        <v>8.8199999999999997E-4</v>
      </c>
      <c r="BY44" s="45">
        <v>1.145E-3</v>
      </c>
      <c r="BZ44" s="45">
        <v>1.145E-3</v>
      </c>
      <c r="CA44" s="45">
        <v>1.145E-3</v>
      </c>
      <c r="CB44" s="45">
        <v>1.145E-3</v>
      </c>
      <c r="CC44" s="45">
        <v>1.145E-3</v>
      </c>
      <c r="CD44" s="45">
        <v>1.145E-3</v>
      </c>
      <c r="CE44" s="45">
        <v>1.145E-3</v>
      </c>
      <c r="CF44" s="45">
        <v>1.145E-3</v>
      </c>
      <c r="CG44" s="45">
        <v>1.145E-3</v>
      </c>
      <c r="CH44" s="45">
        <v>1.145E-3</v>
      </c>
      <c r="CI44" s="45">
        <v>1.145E-3</v>
      </c>
      <c r="CJ44" s="45">
        <v>1.145E-3</v>
      </c>
      <c r="CK44" s="45">
        <v>1.145E-3</v>
      </c>
      <c r="CL44" s="45">
        <v>1.145E-3</v>
      </c>
      <c r="CM44" s="45">
        <v>1.145E-3</v>
      </c>
      <c r="CN44" s="45">
        <v>1.145E-3</v>
      </c>
      <c r="CO44" s="45">
        <v>1.145E-3</v>
      </c>
      <c r="CP44" s="45">
        <v>1.145E-3</v>
      </c>
      <c r="CQ44" s="45">
        <v>1.145E-3</v>
      </c>
      <c r="CR44" s="45">
        <v>1.145E-3</v>
      </c>
      <c r="CS44" s="45">
        <v>1.145E-3</v>
      </c>
      <c r="CT44" s="45">
        <v>1.145E-3</v>
      </c>
      <c r="CU44" s="45">
        <v>1.145E-3</v>
      </c>
      <c r="CV44" s="45">
        <v>1.145E-3</v>
      </c>
      <c r="CW44" s="45">
        <v>1.145E-3</v>
      </c>
      <c r="CX44" s="45">
        <v>1.145E-3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1.0000000000000001E-5</v>
      </c>
      <c r="R45" s="45">
        <v>1.0000000000000001E-5</v>
      </c>
      <c r="S45" s="45">
        <v>1.0000000000000001E-5</v>
      </c>
      <c r="T45" s="45">
        <v>1.0000000000000001E-5</v>
      </c>
      <c r="U45" s="45">
        <v>1.0000000000000001E-5</v>
      </c>
      <c r="V45" s="45">
        <v>1.0000000000000001E-5</v>
      </c>
      <c r="W45" s="45">
        <v>1.0000000000000001E-5</v>
      </c>
      <c r="X45" s="45">
        <v>1.0000000000000001E-5</v>
      </c>
      <c r="Y45" s="45">
        <v>1.0000000000000001E-5</v>
      </c>
      <c r="Z45" s="45">
        <v>1.0000000000000001E-5</v>
      </c>
      <c r="AA45" s="45">
        <v>1.0000000000000001E-5</v>
      </c>
      <c r="AB45" s="45">
        <v>1.0000000000000001E-5</v>
      </c>
      <c r="AC45" s="45">
        <v>1.0000000000000001E-5</v>
      </c>
      <c r="AD45" s="45">
        <v>1.0000000000000001E-5</v>
      </c>
      <c r="AE45" s="45">
        <v>1.0000000000000001E-5</v>
      </c>
      <c r="AF45" s="45">
        <v>1.0000000000000001E-5</v>
      </c>
      <c r="AG45" s="45">
        <v>1.0000000000000001E-5</v>
      </c>
      <c r="AH45" s="45">
        <v>1.0000000000000001E-5</v>
      </c>
      <c r="AI45" s="45">
        <v>1.0000000000000001E-5</v>
      </c>
      <c r="AJ45" s="45">
        <v>1.0000000000000001E-5</v>
      </c>
      <c r="AK45" s="45">
        <v>1.0000000000000001E-5</v>
      </c>
      <c r="AL45" s="45">
        <v>1.0000000000000001E-5</v>
      </c>
      <c r="AM45" s="45">
        <v>1.0000000000000001E-5</v>
      </c>
      <c r="AN45" s="45">
        <v>1.0000000000000001E-5</v>
      </c>
      <c r="AO45" s="45">
        <v>1.0000000000000001E-5</v>
      </c>
      <c r="AP45" s="45">
        <v>4.6999999999999997E-5</v>
      </c>
      <c r="AQ45" s="45">
        <v>4.6999999999999997E-5</v>
      </c>
      <c r="AR45" s="45">
        <v>4.6999999999999997E-5</v>
      </c>
      <c r="AS45" s="45">
        <v>4.6999999999999997E-5</v>
      </c>
      <c r="AT45" s="45">
        <v>4.6999999999999997E-5</v>
      </c>
      <c r="AU45" s="45">
        <v>6.3999999999999997E-5</v>
      </c>
      <c r="AV45" s="45">
        <v>6.3999999999999997E-5</v>
      </c>
      <c r="AW45" s="45">
        <v>6.3999999999999997E-5</v>
      </c>
      <c r="AX45" s="45">
        <v>6.3999999999999997E-5</v>
      </c>
      <c r="AY45" s="45">
        <v>6.3999999999999997E-5</v>
      </c>
      <c r="AZ45" s="45">
        <v>8.5000000000000006E-5</v>
      </c>
      <c r="BA45" s="45">
        <v>8.5000000000000006E-5</v>
      </c>
      <c r="BB45" s="45">
        <v>8.5000000000000006E-5</v>
      </c>
      <c r="BC45" s="45">
        <v>8.5000000000000006E-5</v>
      </c>
      <c r="BD45" s="45">
        <v>8.5000000000000006E-5</v>
      </c>
      <c r="BE45" s="45">
        <v>9.2E-5</v>
      </c>
      <c r="BF45" s="45">
        <v>9.2E-5</v>
      </c>
      <c r="BG45" s="45">
        <v>9.2E-5</v>
      </c>
      <c r="BH45" s="45">
        <v>9.2E-5</v>
      </c>
      <c r="BI45" s="45">
        <v>9.2E-5</v>
      </c>
      <c r="BJ45" s="45">
        <v>1E-4</v>
      </c>
      <c r="BK45" s="45">
        <v>1E-4</v>
      </c>
      <c r="BL45" s="45">
        <v>1E-4</v>
      </c>
      <c r="BM45" s="45">
        <v>1E-4</v>
      </c>
      <c r="BN45" s="45">
        <v>1E-4</v>
      </c>
      <c r="BO45" s="45">
        <v>1.11E-4</v>
      </c>
      <c r="BP45" s="45">
        <v>1.11E-4</v>
      </c>
      <c r="BQ45" s="45">
        <v>1.11E-4</v>
      </c>
      <c r="BR45" s="45">
        <v>1.11E-4</v>
      </c>
      <c r="BS45" s="45">
        <v>1.11E-4</v>
      </c>
      <c r="BT45" s="45">
        <v>1.2999999999999999E-4</v>
      </c>
      <c r="BU45" s="45">
        <v>1.2999999999999999E-4</v>
      </c>
      <c r="BV45" s="45">
        <v>1.2999999999999999E-4</v>
      </c>
      <c r="BW45" s="45">
        <v>1.2999999999999999E-4</v>
      </c>
      <c r="BX45" s="45">
        <v>1.2999999999999999E-4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2.9E-5</v>
      </c>
      <c r="R46" s="45">
        <v>2.9E-5</v>
      </c>
      <c r="S46" s="45">
        <v>2.9E-5</v>
      </c>
      <c r="T46" s="45">
        <v>2.9E-5</v>
      </c>
      <c r="U46" s="45">
        <v>2.9E-5</v>
      </c>
      <c r="V46" s="45">
        <v>2.9E-5</v>
      </c>
      <c r="W46" s="45">
        <v>2.9E-5</v>
      </c>
      <c r="X46" s="45">
        <v>2.9E-5</v>
      </c>
      <c r="Y46" s="45">
        <v>2.9E-5</v>
      </c>
      <c r="Z46" s="45">
        <v>2.9E-5</v>
      </c>
      <c r="AA46" s="45">
        <v>2.9E-5</v>
      </c>
      <c r="AB46" s="45">
        <v>2.9E-5</v>
      </c>
      <c r="AC46" s="45">
        <v>2.9E-5</v>
      </c>
      <c r="AD46" s="45">
        <v>2.9E-5</v>
      </c>
      <c r="AE46" s="45">
        <v>2.9E-5</v>
      </c>
      <c r="AF46" s="45">
        <v>2.9E-5</v>
      </c>
      <c r="AG46" s="45">
        <v>2.9E-5</v>
      </c>
      <c r="AH46" s="45">
        <v>2.9E-5</v>
      </c>
      <c r="AI46" s="45">
        <v>2.9E-5</v>
      </c>
      <c r="AJ46" s="45">
        <v>2.9E-5</v>
      </c>
      <c r="AK46" s="45">
        <v>2.9E-5</v>
      </c>
      <c r="AL46" s="45">
        <v>2.9E-5</v>
      </c>
      <c r="AM46" s="45">
        <v>2.9E-5</v>
      </c>
      <c r="AN46" s="45">
        <v>2.9E-5</v>
      </c>
      <c r="AO46" s="45">
        <v>2.9E-5</v>
      </c>
      <c r="AP46" s="45">
        <v>1.0900000000000001E-4</v>
      </c>
      <c r="AQ46" s="45">
        <v>1.0900000000000001E-4</v>
      </c>
      <c r="AR46" s="45">
        <v>1.0900000000000001E-4</v>
      </c>
      <c r="AS46" s="45">
        <v>1.0900000000000001E-4</v>
      </c>
      <c r="AT46" s="45">
        <v>1.0900000000000001E-4</v>
      </c>
      <c r="AU46" s="45">
        <v>1.3999999999999999E-4</v>
      </c>
      <c r="AV46" s="45">
        <v>1.3999999999999999E-4</v>
      </c>
      <c r="AW46" s="45">
        <v>1.3999999999999999E-4</v>
      </c>
      <c r="AX46" s="45">
        <v>1.3999999999999999E-4</v>
      </c>
      <c r="AY46" s="45">
        <v>1.3999999999999999E-4</v>
      </c>
      <c r="AZ46" s="45">
        <v>1.66E-4</v>
      </c>
      <c r="BA46" s="45">
        <v>1.66E-4</v>
      </c>
      <c r="BB46" s="45">
        <v>1.66E-4</v>
      </c>
      <c r="BC46" s="45">
        <v>1.66E-4</v>
      </c>
      <c r="BD46" s="45">
        <v>1.66E-4</v>
      </c>
      <c r="BE46" s="45">
        <v>1.8699999999999999E-4</v>
      </c>
      <c r="BF46" s="45">
        <v>1.8699999999999999E-4</v>
      </c>
      <c r="BG46" s="45">
        <v>1.8699999999999999E-4</v>
      </c>
      <c r="BH46" s="45">
        <v>1.8699999999999999E-4</v>
      </c>
      <c r="BI46" s="45">
        <v>1.8699999999999999E-4</v>
      </c>
      <c r="BJ46" s="45">
        <v>2.03E-4</v>
      </c>
      <c r="BK46" s="45">
        <v>2.03E-4</v>
      </c>
      <c r="BL46" s="45">
        <v>2.03E-4</v>
      </c>
      <c r="BM46" s="45">
        <v>2.03E-4</v>
      </c>
      <c r="BN46" s="45">
        <v>2.03E-4</v>
      </c>
      <c r="BO46" s="45">
        <v>2.2499999999999999E-4</v>
      </c>
      <c r="BP46" s="45">
        <v>2.2499999999999999E-4</v>
      </c>
      <c r="BQ46" s="45">
        <v>2.2499999999999999E-4</v>
      </c>
      <c r="BR46" s="45">
        <v>2.2499999999999999E-4</v>
      </c>
      <c r="BS46" s="45">
        <v>2.2499999999999999E-4</v>
      </c>
      <c r="BT46" s="45">
        <v>2.5000000000000001E-4</v>
      </c>
      <c r="BU46" s="45">
        <v>2.5000000000000001E-4</v>
      </c>
      <c r="BV46" s="45">
        <v>2.5000000000000001E-4</v>
      </c>
      <c r="BW46" s="45">
        <v>2.5000000000000001E-4</v>
      </c>
      <c r="BX46" s="45">
        <v>2.5000000000000001E-4</v>
      </c>
      <c r="BY46" s="45">
        <v>2.8800000000000001E-4</v>
      </c>
      <c r="BZ46" s="45">
        <v>2.8800000000000001E-4</v>
      </c>
      <c r="CA46" s="45">
        <v>2.8800000000000001E-4</v>
      </c>
      <c r="CB46" s="45">
        <v>2.8800000000000001E-4</v>
      </c>
      <c r="CC46" s="45">
        <v>2.8800000000000001E-4</v>
      </c>
      <c r="CD46" s="45">
        <v>2.8800000000000001E-4</v>
      </c>
      <c r="CE46" s="45">
        <v>2.8800000000000001E-4</v>
      </c>
      <c r="CF46" s="45">
        <v>2.8800000000000001E-4</v>
      </c>
      <c r="CG46" s="45">
        <v>2.8800000000000001E-4</v>
      </c>
      <c r="CH46" s="45">
        <v>2.8800000000000001E-4</v>
      </c>
      <c r="CI46" s="45">
        <v>2.8800000000000001E-4</v>
      </c>
      <c r="CJ46" s="45">
        <v>2.8800000000000001E-4</v>
      </c>
      <c r="CK46" s="45">
        <v>2.8800000000000001E-4</v>
      </c>
      <c r="CL46" s="45">
        <v>2.8800000000000001E-4</v>
      </c>
      <c r="CM46" s="45">
        <v>2.8800000000000001E-4</v>
      </c>
      <c r="CN46" s="45">
        <v>2.8800000000000001E-4</v>
      </c>
      <c r="CO46" s="45">
        <v>2.8800000000000001E-4</v>
      </c>
      <c r="CP46" s="45">
        <v>2.8800000000000001E-4</v>
      </c>
      <c r="CQ46" s="45">
        <v>2.8800000000000001E-4</v>
      </c>
      <c r="CR46" s="45">
        <v>2.8800000000000001E-4</v>
      </c>
      <c r="CS46" s="45">
        <v>2.8800000000000001E-4</v>
      </c>
      <c r="CT46" s="45">
        <v>2.8800000000000001E-4</v>
      </c>
      <c r="CU46" s="45">
        <v>2.8800000000000001E-4</v>
      </c>
      <c r="CV46" s="45">
        <v>2.8800000000000001E-4</v>
      </c>
      <c r="CW46" s="45">
        <v>2.8800000000000001E-4</v>
      </c>
      <c r="CX46" s="45">
        <v>2.8800000000000001E-4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2.6999999999999999E-5</v>
      </c>
      <c r="AQ47" s="45">
        <v>2.6999999999999999E-5</v>
      </c>
      <c r="AR47" s="45">
        <v>2.6999999999999999E-5</v>
      </c>
      <c r="AS47" s="45">
        <v>2.6999999999999999E-5</v>
      </c>
      <c r="AT47" s="45">
        <v>2.6999999999999999E-5</v>
      </c>
      <c r="AU47" s="45" t="s">
        <v>512</v>
      </c>
      <c r="AV47" s="45" t="s">
        <v>512</v>
      </c>
      <c r="AW47" s="45" t="s">
        <v>512</v>
      </c>
      <c r="AX47" s="45" t="s">
        <v>512</v>
      </c>
      <c r="AY47" s="45" t="s">
        <v>512</v>
      </c>
      <c r="AZ47" s="45">
        <v>0</v>
      </c>
      <c r="BA47" s="45">
        <v>0</v>
      </c>
      <c r="BB47" s="45">
        <v>0</v>
      </c>
      <c r="BC47" s="45">
        <v>0</v>
      </c>
      <c r="BD47" s="45">
        <v>0</v>
      </c>
      <c r="BE47" s="45">
        <v>6.2000000000000003E-5</v>
      </c>
      <c r="BF47" s="45">
        <v>6.2000000000000003E-5</v>
      </c>
      <c r="BG47" s="45">
        <v>6.2000000000000003E-5</v>
      </c>
      <c r="BH47" s="45">
        <v>6.2000000000000003E-5</v>
      </c>
      <c r="BI47" s="45">
        <v>6.2000000000000003E-5</v>
      </c>
      <c r="BJ47" s="45">
        <v>3.6000000000000001E-5</v>
      </c>
      <c r="BK47" s="45">
        <v>3.6000000000000001E-5</v>
      </c>
      <c r="BL47" s="45">
        <v>3.6000000000000001E-5</v>
      </c>
      <c r="BM47" s="45">
        <v>3.6000000000000001E-5</v>
      </c>
      <c r="BN47" s="45">
        <v>3.6000000000000001E-5</v>
      </c>
      <c r="BO47" s="45" t="s">
        <v>512</v>
      </c>
      <c r="BP47" s="45" t="s">
        <v>512</v>
      </c>
      <c r="BQ47" s="45" t="s">
        <v>512</v>
      </c>
      <c r="BR47" s="45" t="s">
        <v>512</v>
      </c>
      <c r="BS47" s="45" t="s">
        <v>512</v>
      </c>
      <c r="BT47" s="45">
        <v>5.3999999999999998E-5</v>
      </c>
      <c r="BU47" s="45">
        <v>5.3999999999999998E-5</v>
      </c>
      <c r="BV47" s="45">
        <v>5.3999999999999998E-5</v>
      </c>
      <c r="BW47" s="45">
        <v>5.3999999999999998E-5</v>
      </c>
      <c r="BX47" s="45">
        <v>5.3999999999999998E-5</v>
      </c>
      <c r="BY47" s="45">
        <v>3.4099999999999999E-4</v>
      </c>
      <c r="BZ47" s="45">
        <v>3.4099999999999999E-4</v>
      </c>
      <c r="CA47" s="45">
        <v>3.4099999999999999E-4</v>
      </c>
      <c r="CB47" s="45">
        <v>3.4099999999999999E-4</v>
      </c>
      <c r="CC47" s="45">
        <v>3.4099999999999999E-4</v>
      </c>
      <c r="CD47" s="45">
        <v>3.4099999999999999E-4</v>
      </c>
      <c r="CE47" s="45">
        <v>3.4099999999999999E-4</v>
      </c>
      <c r="CF47" s="45">
        <v>3.4099999999999999E-4</v>
      </c>
      <c r="CG47" s="45">
        <v>3.4099999999999999E-4</v>
      </c>
      <c r="CH47" s="45">
        <v>3.4099999999999999E-4</v>
      </c>
      <c r="CI47" s="45">
        <v>3.4099999999999999E-4</v>
      </c>
      <c r="CJ47" s="45">
        <v>3.4099999999999999E-4</v>
      </c>
      <c r="CK47" s="45">
        <v>3.4099999999999999E-4</v>
      </c>
      <c r="CL47" s="45">
        <v>3.4099999999999999E-4</v>
      </c>
      <c r="CM47" s="45">
        <v>3.4099999999999999E-4</v>
      </c>
      <c r="CN47" s="45">
        <v>3.4099999999999999E-4</v>
      </c>
      <c r="CO47" s="45">
        <v>3.4099999999999999E-4</v>
      </c>
      <c r="CP47" s="45">
        <v>3.4099999999999999E-4</v>
      </c>
      <c r="CQ47" s="45">
        <v>3.4099999999999999E-4</v>
      </c>
      <c r="CR47" s="45">
        <v>3.4099999999999999E-4</v>
      </c>
      <c r="CS47" s="45">
        <v>3.4099999999999999E-4</v>
      </c>
      <c r="CT47" s="45">
        <v>3.4099999999999999E-4</v>
      </c>
      <c r="CU47" s="45">
        <v>3.4099999999999999E-4</v>
      </c>
      <c r="CV47" s="45">
        <v>3.4099999999999999E-4</v>
      </c>
      <c r="CW47" s="45">
        <v>3.4099999999999999E-4</v>
      </c>
      <c r="CX47" s="45">
        <v>3.4099999999999999E-4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9.0000000000000002E-6</v>
      </c>
      <c r="R48" s="45">
        <v>9.0000000000000002E-6</v>
      </c>
      <c r="S48" s="45">
        <v>9.0000000000000002E-6</v>
      </c>
      <c r="T48" s="45">
        <v>9.0000000000000002E-6</v>
      </c>
      <c r="U48" s="45">
        <v>9.0000000000000002E-6</v>
      </c>
      <c r="V48" s="45">
        <v>9.0000000000000002E-6</v>
      </c>
      <c r="W48" s="45">
        <v>9.0000000000000002E-6</v>
      </c>
      <c r="X48" s="45">
        <v>9.0000000000000002E-6</v>
      </c>
      <c r="Y48" s="45">
        <v>9.0000000000000002E-6</v>
      </c>
      <c r="Z48" s="45">
        <v>9.0000000000000002E-6</v>
      </c>
      <c r="AA48" s="45">
        <v>9.0000000000000002E-6</v>
      </c>
      <c r="AB48" s="45">
        <v>9.0000000000000002E-6</v>
      </c>
      <c r="AC48" s="45">
        <v>9.0000000000000002E-6</v>
      </c>
      <c r="AD48" s="45">
        <v>9.0000000000000002E-6</v>
      </c>
      <c r="AE48" s="45">
        <v>9.0000000000000002E-6</v>
      </c>
      <c r="AF48" s="45">
        <v>9.0000000000000002E-6</v>
      </c>
      <c r="AG48" s="45">
        <v>9.0000000000000002E-6</v>
      </c>
      <c r="AH48" s="45">
        <v>9.0000000000000002E-6</v>
      </c>
      <c r="AI48" s="45">
        <v>9.0000000000000002E-6</v>
      </c>
      <c r="AJ48" s="45">
        <v>9.0000000000000002E-6</v>
      </c>
      <c r="AK48" s="45">
        <v>9.0000000000000002E-6</v>
      </c>
      <c r="AL48" s="45">
        <v>9.0000000000000002E-6</v>
      </c>
      <c r="AM48" s="45">
        <v>9.0000000000000002E-6</v>
      </c>
      <c r="AN48" s="45">
        <v>9.0000000000000002E-6</v>
      </c>
      <c r="AO48" s="45">
        <v>9.0000000000000002E-6</v>
      </c>
      <c r="AP48" s="45">
        <v>4.1E-5</v>
      </c>
      <c r="AQ48" s="45">
        <v>4.1E-5</v>
      </c>
      <c r="AR48" s="45">
        <v>4.1E-5</v>
      </c>
      <c r="AS48" s="45">
        <v>4.1E-5</v>
      </c>
      <c r="AT48" s="45">
        <v>4.1E-5</v>
      </c>
      <c r="AU48" s="45">
        <v>6.0000000000000002E-5</v>
      </c>
      <c r="AV48" s="45">
        <v>6.0000000000000002E-5</v>
      </c>
      <c r="AW48" s="45">
        <v>6.0000000000000002E-5</v>
      </c>
      <c r="AX48" s="45">
        <v>6.0000000000000002E-5</v>
      </c>
      <c r="AY48" s="45">
        <v>6.0000000000000002E-5</v>
      </c>
      <c r="AZ48" s="45">
        <v>7.7000000000000001E-5</v>
      </c>
      <c r="BA48" s="45">
        <v>7.7000000000000001E-5</v>
      </c>
      <c r="BB48" s="45">
        <v>7.7000000000000001E-5</v>
      </c>
      <c r="BC48" s="45">
        <v>7.7000000000000001E-5</v>
      </c>
      <c r="BD48" s="45">
        <v>7.7000000000000001E-5</v>
      </c>
      <c r="BE48" s="45">
        <v>9.5000000000000005E-5</v>
      </c>
      <c r="BF48" s="45">
        <v>9.5000000000000005E-5</v>
      </c>
      <c r="BG48" s="45">
        <v>9.5000000000000005E-5</v>
      </c>
      <c r="BH48" s="45">
        <v>9.5000000000000005E-5</v>
      </c>
      <c r="BI48" s="45">
        <v>9.5000000000000005E-5</v>
      </c>
      <c r="BJ48" s="45">
        <v>1.16E-4</v>
      </c>
      <c r="BK48" s="45">
        <v>1.16E-4</v>
      </c>
      <c r="BL48" s="45">
        <v>1.16E-4</v>
      </c>
      <c r="BM48" s="45">
        <v>1.16E-4</v>
      </c>
      <c r="BN48" s="45">
        <v>1.16E-4</v>
      </c>
      <c r="BO48" s="45">
        <v>1.2999999999999999E-4</v>
      </c>
      <c r="BP48" s="45">
        <v>1.2999999999999999E-4</v>
      </c>
      <c r="BQ48" s="45">
        <v>1.2999999999999999E-4</v>
      </c>
      <c r="BR48" s="45">
        <v>1.2999999999999999E-4</v>
      </c>
      <c r="BS48" s="45">
        <v>1.2999999999999999E-4</v>
      </c>
      <c r="BT48" s="45">
        <v>1.4100000000000001E-4</v>
      </c>
      <c r="BU48" s="45">
        <v>1.4100000000000001E-4</v>
      </c>
      <c r="BV48" s="45">
        <v>1.4100000000000001E-4</v>
      </c>
      <c r="BW48" s="45">
        <v>1.4100000000000001E-4</v>
      </c>
      <c r="BX48" s="45">
        <v>1.4100000000000001E-4</v>
      </c>
      <c r="BY48" s="45">
        <v>1.8100000000000001E-4</v>
      </c>
      <c r="BZ48" s="45">
        <v>1.8100000000000001E-4</v>
      </c>
      <c r="CA48" s="45">
        <v>1.8100000000000001E-4</v>
      </c>
      <c r="CB48" s="45">
        <v>1.8100000000000001E-4</v>
      </c>
      <c r="CC48" s="45">
        <v>1.8100000000000001E-4</v>
      </c>
      <c r="CD48" s="45">
        <v>1.8100000000000001E-4</v>
      </c>
      <c r="CE48" s="45">
        <v>1.8100000000000001E-4</v>
      </c>
      <c r="CF48" s="45">
        <v>1.8100000000000001E-4</v>
      </c>
      <c r="CG48" s="45">
        <v>1.8100000000000001E-4</v>
      </c>
      <c r="CH48" s="45">
        <v>1.8100000000000001E-4</v>
      </c>
      <c r="CI48" s="45">
        <v>1.8100000000000001E-4</v>
      </c>
      <c r="CJ48" s="45">
        <v>1.8100000000000001E-4</v>
      </c>
      <c r="CK48" s="45">
        <v>1.8100000000000001E-4</v>
      </c>
      <c r="CL48" s="45">
        <v>1.8100000000000001E-4</v>
      </c>
      <c r="CM48" s="45">
        <v>1.8100000000000001E-4</v>
      </c>
      <c r="CN48" s="45">
        <v>1.8100000000000001E-4</v>
      </c>
      <c r="CO48" s="45">
        <v>1.8100000000000001E-4</v>
      </c>
      <c r="CP48" s="45">
        <v>1.8100000000000001E-4</v>
      </c>
      <c r="CQ48" s="45">
        <v>1.8100000000000001E-4</v>
      </c>
      <c r="CR48" s="45">
        <v>1.8100000000000001E-4</v>
      </c>
      <c r="CS48" s="45">
        <v>1.8100000000000001E-4</v>
      </c>
      <c r="CT48" s="45">
        <v>1.8100000000000001E-4</v>
      </c>
      <c r="CU48" s="45">
        <v>1.8100000000000001E-4</v>
      </c>
      <c r="CV48" s="45">
        <v>1.8100000000000001E-4</v>
      </c>
      <c r="CW48" s="45">
        <v>1.8100000000000001E-4</v>
      </c>
      <c r="CX48" s="45">
        <v>1.8100000000000001E-4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9.0000000000000002E-6</v>
      </c>
      <c r="R49" s="45">
        <v>9.0000000000000002E-6</v>
      </c>
      <c r="S49" s="45">
        <v>9.0000000000000002E-6</v>
      </c>
      <c r="T49" s="45">
        <v>9.0000000000000002E-6</v>
      </c>
      <c r="U49" s="45">
        <v>9.0000000000000002E-6</v>
      </c>
      <c r="V49" s="45">
        <v>9.0000000000000002E-6</v>
      </c>
      <c r="W49" s="45">
        <v>9.0000000000000002E-6</v>
      </c>
      <c r="X49" s="45">
        <v>9.0000000000000002E-6</v>
      </c>
      <c r="Y49" s="45">
        <v>9.0000000000000002E-6</v>
      </c>
      <c r="Z49" s="45">
        <v>9.0000000000000002E-6</v>
      </c>
      <c r="AA49" s="45">
        <v>9.0000000000000002E-6</v>
      </c>
      <c r="AB49" s="45">
        <v>9.0000000000000002E-6</v>
      </c>
      <c r="AC49" s="45">
        <v>9.0000000000000002E-6</v>
      </c>
      <c r="AD49" s="45">
        <v>9.0000000000000002E-6</v>
      </c>
      <c r="AE49" s="45">
        <v>9.0000000000000002E-6</v>
      </c>
      <c r="AF49" s="45">
        <v>9.0000000000000002E-6</v>
      </c>
      <c r="AG49" s="45">
        <v>9.0000000000000002E-6</v>
      </c>
      <c r="AH49" s="45">
        <v>9.0000000000000002E-6</v>
      </c>
      <c r="AI49" s="45">
        <v>9.0000000000000002E-6</v>
      </c>
      <c r="AJ49" s="45">
        <v>9.0000000000000002E-6</v>
      </c>
      <c r="AK49" s="45">
        <v>9.0000000000000002E-6</v>
      </c>
      <c r="AL49" s="45">
        <v>9.0000000000000002E-6</v>
      </c>
      <c r="AM49" s="45">
        <v>9.0000000000000002E-6</v>
      </c>
      <c r="AN49" s="45">
        <v>9.0000000000000002E-6</v>
      </c>
      <c r="AO49" s="45">
        <v>9.0000000000000002E-6</v>
      </c>
      <c r="AP49" s="45">
        <v>3.0000000000000001E-5</v>
      </c>
      <c r="AQ49" s="45">
        <v>3.0000000000000001E-5</v>
      </c>
      <c r="AR49" s="45">
        <v>3.0000000000000001E-5</v>
      </c>
      <c r="AS49" s="45">
        <v>3.0000000000000001E-5</v>
      </c>
      <c r="AT49" s="45">
        <v>3.0000000000000001E-5</v>
      </c>
      <c r="AU49" s="45">
        <v>3.8999999999999999E-5</v>
      </c>
      <c r="AV49" s="45">
        <v>3.8999999999999999E-5</v>
      </c>
      <c r="AW49" s="45">
        <v>3.8999999999999999E-5</v>
      </c>
      <c r="AX49" s="45">
        <v>3.8999999999999999E-5</v>
      </c>
      <c r="AY49" s="45">
        <v>3.8999999999999999E-5</v>
      </c>
      <c r="AZ49" s="45">
        <v>4.3000000000000002E-5</v>
      </c>
      <c r="BA49" s="45">
        <v>4.3000000000000002E-5</v>
      </c>
      <c r="BB49" s="45">
        <v>4.3000000000000002E-5</v>
      </c>
      <c r="BC49" s="45">
        <v>4.3000000000000002E-5</v>
      </c>
      <c r="BD49" s="45">
        <v>4.3000000000000002E-5</v>
      </c>
      <c r="BE49" s="45">
        <v>4.1E-5</v>
      </c>
      <c r="BF49" s="45">
        <v>4.1E-5</v>
      </c>
      <c r="BG49" s="45">
        <v>4.1E-5</v>
      </c>
      <c r="BH49" s="45">
        <v>4.1E-5</v>
      </c>
      <c r="BI49" s="45">
        <v>4.1E-5</v>
      </c>
      <c r="BJ49" s="45">
        <v>4.3999999999999999E-5</v>
      </c>
      <c r="BK49" s="45">
        <v>4.3999999999999999E-5</v>
      </c>
      <c r="BL49" s="45">
        <v>4.3999999999999999E-5</v>
      </c>
      <c r="BM49" s="45">
        <v>4.3999999999999999E-5</v>
      </c>
      <c r="BN49" s="45">
        <v>4.3999999999999999E-5</v>
      </c>
      <c r="BO49" s="45">
        <v>5.3000000000000001E-5</v>
      </c>
      <c r="BP49" s="45">
        <v>5.3000000000000001E-5</v>
      </c>
      <c r="BQ49" s="45">
        <v>5.3000000000000001E-5</v>
      </c>
      <c r="BR49" s="45">
        <v>5.3000000000000001E-5</v>
      </c>
      <c r="BS49" s="45">
        <v>5.3000000000000001E-5</v>
      </c>
      <c r="BT49" s="45">
        <v>7.2000000000000002E-5</v>
      </c>
      <c r="BU49" s="45">
        <v>7.2000000000000002E-5</v>
      </c>
      <c r="BV49" s="45">
        <v>7.2000000000000002E-5</v>
      </c>
      <c r="BW49" s="45">
        <v>7.2000000000000002E-5</v>
      </c>
      <c r="BX49" s="45">
        <v>7.2000000000000002E-5</v>
      </c>
      <c r="BY49" s="45">
        <v>1.4200000000000001E-4</v>
      </c>
      <c r="BZ49" s="45">
        <v>1.4200000000000001E-4</v>
      </c>
      <c r="CA49" s="45">
        <v>1.4200000000000001E-4</v>
      </c>
      <c r="CB49" s="45">
        <v>1.4200000000000001E-4</v>
      </c>
      <c r="CC49" s="45">
        <v>1.4200000000000001E-4</v>
      </c>
      <c r="CD49" s="45">
        <v>1.4200000000000001E-4</v>
      </c>
      <c r="CE49" s="45">
        <v>1.4200000000000001E-4</v>
      </c>
      <c r="CF49" s="45">
        <v>1.4200000000000001E-4</v>
      </c>
      <c r="CG49" s="45">
        <v>1.4200000000000001E-4</v>
      </c>
      <c r="CH49" s="45">
        <v>1.4200000000000001E-4</v>
      </c>
      <c r="CI49" s="45">
        <v>1.4200000000000001E-4</v>
      </c>
      <c r="CJ49" s="45">
        <v>1.4200000000000001E-4</v>
      </c>
      <c r="CK49" s="45">
        <v>1.4200000000000001E-4</v>
      </c>
      <c r="CL49" s="45">
        <v>1.4200000000000001E-4</v>
      </c>
      <c r="CM49" s="45">
        <v>1.4200000000000001E-4</v>
      </c>
      <c r="CN49" s="45">
        <v>1.4200000000000001E-4</v>
      </c>
      <c r="CO49" s="45">
        <v>1.4200000000000001E-4</v>
      </c>
      <c r="CP49" s="45">
        <v>1.4200000000000001E-4</v>
      </c>
      <c r="CQ49" s="45">
        <v>1.4200000000000001E-4</v>
      </c>
      <c r="CR49" s="45">
        <v>1.4200000000000001E-4</v>
      </c>
      <c r="CS49" s="45">
        <v>1.4200000000000001E-4</v>
      </c>
      <c r="CT49" s="45">
        <v>1.4200000000000001E-4</v>
      </c>
      <c r="CU49" s="45">
        <v>1.4200000000000001E-4</v>
      </c>
      <c r="CV49" s="45">
        <v>1.4200000000000001E-4</v>
      </c>
      <c r="CW49" s="45">
        <v>1.4200000000000001E-4</v>
      </c>
      <c r="CX49" s="45">
        <v>1.4200000000000001E-4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2.0000000000000002E-5</v>
      </c>
      <c r="R50" s="45">
        <v>2.0000000000000002E-5</v>
      </c>
      <c r="S50" s="45">
        <v>2.0000000000000002E-5</v>
      </c>
      <c r="T50" s="45">
        <v>2.0000000000000002E-5</v>
      </c>
      <c r="U50" s="45">
        <v>2.0000000000000002E-5</v>
      </c>
      <c r="V50" s="45">
        <v>2.0000000000000002E-5</v>
      </c>
      <c r="W50" s="45">
        <v>2.0000000000000002E-5</v>
      </c>
      <c r="X50" s="45">
        <v>2.0000000000000002E-5</v>
      </c>
      <c r="Y50" s="45">
        <v>2.0000000000000002E-5</v>
      </c>
      <c r="Z50" s="45">
        <v>2.0000000000000002E-5</v>
      </c>
      <c r="AA50" s="45">
        <v>2.0000000000000002E-5</v>
      </c>
      <c r="AB50" s="45">
        <v>2.0000000000000002E-5</v>
      </c>
      <c r="AC50" s="45">
        <v>2.0000000000000002E-5</v>
      </c>
      <c r="AD50" s="45">
        <v>2.0000000000000002E-5</v>
      </c>
      <c r="AE50" s="45">
        <v>2.0000000000000002E-5</v>
      </c>
      <c r="AF50" s="45">
        <v>2.0000000000000002E-5</v>
      </c>
      <c r="AG50" s="45">
        <v>2.0000000000000002E-5</v>
      </c>
      <c r="AH50" s="45">
        <v>2.0000000000000002E-5</v>
      </c>
      <c r="AI50" s="45">
        <v>2.0000000000000002E-5</v>
      </c>
      <c r="AJ50" s="45">
        <v>2.0000000000000002E-5</v>
      </c>
      <c r="AK50" s="45">
        <v>2.0000000000000002E-5</v>
      </c>
      <c r="AL50" s="45">
        <v>2.0000000000000002E-5</v>
      </c>
      <c r="AM50" s="45">
        <v>2.0000000000000002E-5</v>
      </c>
      <c r="AN50" s="45">
        <v>2.0000000000000002E-5</v>
      </c>
      <c r="AO50" s="45">
        <v>2.0000000000000002E-5</v>
      </c>
      <c r="AP50" s="45">
        <v>8.3999999999999995E-5</v>
      </c>
      <c r="AQ50" s="45">
        <v>8.3999999999999995E-5</v>
      </c>
      <c r="AR50" s="45">
        <v>8.3999999999999995E-5</v>
      </c>
      <c r="AS50" s="45">
        <v>8.3999999999999995E-5</v>
      </c>
      <c r="AT50" s="45">
        <v>8.3999999999999995E-5</v>
      </c>
      <c r="AU50" s="45">
        <v>2.0100000000000001E-4</v>
      </c>
      <c r="AV50" s="45">
        <v>2.0100000000000001E-4</v>
      </c>
      <c r="AW50" s="45">
        <v>2.0100000000000001E-4</v>
      </c>
      <c r="AX50" s="45">
        <v>2.0100000000000001E-4</v>
      </c>
      <c r="AY50" s="45">
        <v>2.0100000000000001E-4</v>
      </c>
      <c r="AZ50" s="45">
        <v>3.0800000000000001E-4</v>
      </c>
      <c r="BA50" s="45">
        <v>3.0800000000000001E-4</v>
      </c>
      <c r="BB50" s="45">
        <v>3.0800000000000001E-4</v>
      </c>
      <c r="BC50" s="45">
        <v>3.0800000000000001E-4</v>
      </c>
      <c r="BD50" s="45">
        <v>3.0800000000000001E-4</v>
      </c>
      <c r="BE50" s="45">
        <v>3.9100000000000002E-4</v>
      </c>
      <c r="BF50" s="45">
        <v>3.9100000000000002E-4</v>
      </c>
      <c r="BG50" s="45">
        <v>3.9100000000000002E-4</v>
      </c>
      <c r="BH50" s="45">
        <v>3.9100000000000002E-4</v>
      </c>
      <c r="BI50" s="45">
        <v>3.9100000000000002E-4</v>
      </c>
      <c r="BJ50" s="45">
        <v>4.8899999999999996E-4</v>
      </c>
      <c r="BK50" s="45">
        <v>4.8899999999999996E-4</v>
      </c>
      <c r="BL50" s="45">
        <v>4.8899999999999996E-4</v>
      </c>
      <c r="BM50" s="45">
        <v>4.8899999999999996E-4</v>
      </c>
      <c r="BN50" s="45">
        <v>4.8899999999999996E-4</v>
      </c>
      <c r="BO50" s="45">
        <v>5.1900000000000004E-4</v>
      </c>
      <c r="BP50" s="45">
        <v>5.1900000000000004E-4</v>
      </c>
      <c r="BQ50" s="45">
        <v>5.1900000000000004E-4</v>
      </c>
      <c r="BR50" s="45">
        <v>5.1900000000000004E-4</v>
      </c>
      <c r="BS50" s="45">
        <v>5.1900000000000004E-4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2.3E-5</v>
      </c>
      <c r="R51" s="45">
        <v>2.3E-5</v>
      </c>
      <c r="S51" s="45">
        <v>2.3E-5</v>
      </c>
      <c r="T51" s="45">
        <v>2.3E-5</v>
      </c>
      <c r="U51" s="45">
        <v>2.3E-5</v>
      </c>
      <c r="V51" s="45">
        <v>2.3E-5</v>
      </c>
      <c r="W51" s="45">
        <v>2.3E-5</v>
      </c>
      <c r="X51" s="45">
        <v>2.3E-5</v>
      </c>
      <c r="Y51" s="45">
        <v>2.3E-5</v>
      </c>
      <c r="Z51" s="45">
        <v>2.3E-5</v>
      </c>
      <c r="AA51" s="45">
        <v>2.3E-5</v>
      </c>
      <c r="AB51" s="45">
        <v>2.3E-5</v>
      </c>
      <c r="AC51" s="45">
        <v>2.3E-5</v>
      </c>
      <c r="AD51" s="45">
        <v>2.3E-5</v>
      </c>
      <c r="AE51" s="45">
        <v>2.3E-5</v>
      </c>
      <c r="AF51" s="45">
        <v>2.3E-5</v>
      </c>
      <c r="AG51" s="45">
        <v>2.3E-5</v>
      </c>
      <c r="AH51" s="45">
        <v>2.3E-5</v>
      </c>
      <c r="AI51" s="45">
        <v>2.3E-5</v>
      </c>
      <c r="AJ51" s="45">
        <v>2.3E-5</v>
      </c>
      <c r="AK51" s="45">
        <v>2.3E-5</v>
      </c>
      <c r="AL51" s="45">
        <v>2.3E-5</v>
      </c>
      <c r="AM51" s="45">
        <v>2.3E-5</v>
      </c>
      <c r="AN51" s="45">
        <v>2.3E-5</v>
      </c>
      <c r="AO51" s="45">
        <v>2.3E-5</v>
      </c>
      <c r="AP51" s="45">
        <v>9.2E-5</v>
      </c>
      <c r="AQ51" s="45">
        <v>9.2E-5</v>
      </c>
      <c r="AR51" s="45">
        <v>9.2E-5</v>
      </c>
      <c r="AS51" s="45">
        <v>9.2E-5</v>
      </c>
      <c r="AT51" s="45">
        <v>9.2E-5</v>
      </c>
      <c r="AU51" s="45">
        <v>1.18E-4</v>
      </c>
      <c r="AV51" s="45">
        <v>1.18E-4</v>
      </c>
      <c r="AW51" s="45">
        <v>1.18E-4</v>
      </c>
      <c r="AX51" s="45">
        <v>1.18E-4</v>
      </c>
      <c r="AY51" s="45">
        <v>1.18E-4</v>
      </c>
      <c r="AZ51" s="45">
        <v>1.3899999999999999E-4</v>
      </c>
      <c r="BA51" s="45">
        <v>1.3899999999999999E-4</v>
      </c>
      <c r="BB51" s="45">
        <v>1.3899999999999999E-4</v>
      </c>
      <c r="BC51" s="45">
        <v>1.3899999999999999E-4</v>
      </c>
      <c r="BD51" s="45">
        <v>1.3899999999999999E-4</v>
      </c>
      <c r="BE51" s="45">
        <v>1.5799999999999999E-4</v>
      </c>
      <c r="BF51" s="45">
        <v>1.5799999999999999E-4</v>
      </c>
      <c r="BG51" s="45">
        <v>1.5799999999999999E-4</v>
      </c>
      <c r="BH51" s="45">
        <v>1.5799999999999999E-4</v>
      </c>
      <c r="BI51" s="45">
        <v>1.5799999999999999E-4</v>
      </c>
      <c r="BJ51" s="45">
        <v>1.75E-4</v>
      </c>
      <c r="BK51" s="45">
        <v>1.75E-4</v>
      </c>
      <c r="BL51" s="45">
        <v>1.75E-4</v>
      </c>
      <c r="BM51" s="45">
        <v>1.75E-4</v>
      </c>
      <c r="BN51" s="45">
        <v>1.75E-4</v>
      </c>
      <c r="BO51" s="45">
        <v>2.1000000000000001E-4</v>
      </c>
      <c r="BP51" s="45">
        <v>2.1000000000000001E-4</v>
      </c>
      <c r="BQ51" s="45">
        <v>2.1000000000000001E-4</v>
      </c>
      <c r="BR51" s="45">
        <v>2.1000000000000001E-4</v>
      </c>
      <c r="BS51" s="45">
        <v>2.1000000000000001E-4</v>
      </c>
      <c r="BT51" s="45">
        <v>2.6400000000000002E-4</v>
      </c>
      <c r="BU51" s="45">
        <v>2.6400000000000002E-4</v>
      </c>
      <c r="BV51" s="45">
        <v>2.6400000000000002E-4</v>
      </c>
      <c r="BW51" s="45">
        <v>2.6400000000000002E-4</v>
      </c>
      <c r="BX51" s="45">
        <v>2.6400000000000002E-4</v>
      </c>
      <c r="BY51" s="45">
        <v>2.9599999999999998E-4</v>
      </c>
      <c r="BZ51" s="45">
        <v>2.9599999999999998E-4</v>
      </c>
      <c r="CA51" s="45">
        <v>2.9599999999999998E-4</v>
      </c>
      <c r="CB51" s="45">
        <v>2.9599999999999998E-4</v>
      </c>
      <c r="CC51" s="45">
        <v>2.9599999999999998E-4</v>
      </c>
      <c r="CD51" s="45">
        <v>2.9599999999999998E-4</v>
      </c>
      <c r="CE51" s="45">
        <v>2.9599999999999998E-4</v>
      </c>
      <c r="CF51" s="45">
        <v>2.9599999999999998E-4</v>
      </c>
      <c r="CG51" s="45">
        <v>2.9599999999999998E-4</v>
      </c>
      <c r="CH51" s="45">
        <v>2.9599999999999998E-4</v>
      </c>
      <c r="CI51" s="45">
        <v>2.9599999999999998E-4</v>
      </c>
      <c r="CJ51" s="45">
        <v>2.9599999999999998E-4</v>
      </c>
      <c r="CK51" s="45">
        <v>2.9599999999999998E-4</v>
      </c>
      <c r="CL51" s="45">
        <v>2.9599999999999998E-4</v>
      </c>
      <c r="CM51" s="45">
        <v>2.9599999999999998E-4</v>
      </c>
      <c r="CN51" s="45">
        <v>2.9599999999999998E-4</v>
      </c>
      <c r="CO51" s="45">
        <v>2.9599999999999998E-4</v>
      </c>
      <c r="CP51" s="45">
        <v>2.9599999999999998E-4</v>
      </c>
      <c r="CQ51" s="45">
        <v>2.9599999999999998E-4</v>
      </c>
      <c r="CR51" s="45">
        <v>2.9599999999999998E-4</v>
      </c>
      <c r="CS51" s="45">
        <v>2.9599999999999998E-4</v>
      </c>
      <c r="CT51" s="45">
        <v>2.9599999999999998E-4</v>
      </c>
      <c r="CU51" s="45">
        <v>2.9599999999999998E-4</v>
      </c>
      <c r="CV51" s="45">
        <v>2.9599999999999998E-4</v>
      </c>
      <c r="CW51" s="45">
        <v>2.9599999999999998E-4</v>
      </c>
      <c r="CX51" s="45">
        <v>2.9599999999999998E-4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2.8E-5</v>
      </c>
      <c r="R52" s="45">
        <v>2.8E-5</v>
      </c>
      <c r="S52" s="45">
        <v>2.8E-5</v>
      </c>
      <c r="T52" s="45">
        <v>2.8E-5</v>
      </c>
      <c r="U52" s="45">
        <v>2.8E-5</v>
      </c>
      <c r="V52" s="45">
        <v>2.8E-5</v>
      </c>
      <c r="W52" s="45">
        <v>2.8E-5</v>
      </c>
      <c r="X52" s="45">
        <v>2.8E-5</v>
      </c>
      <c r="Y52" s="45">
        <v>2.8E-5</v>
      </c>
      <c r="Z52" s="45">
        <v>2.8E-5</v>
      </c>
      <c r="AA52" s="45">
        <v>2.8E-5</v>
      </c>
      <c r="AB52" s="45">
        <v>2.8E-5</v>
      </c>
      <c r="AC52" s="45">
        <v>2.8E-5</v>
      </c>
      <c r="AD52" s="45">
        <v>2.8E-5</v>
      </c>
      <c r="AE52" s="45">
        <v>2.8E-5</v>
      </c>
      <c r="AF52" s="45">
        <v>2.8E-5</v>
      </c>
      <c r="AG52" s="45">
        <v>2.8E-5</v>
      </c>
      <c r="AH52" s="45">
        <v>2.8E-5</v>
      </c>
      <c r="AI52" s="45">
        <v>2.8E-5</v>
      </c>
      <c r="AJ52" s="45">
        <v>2.8E-5</v>
      </c>
      <c r="AK52" s="45">
        <v>2.8E-5</v>
      </c>
      <c r="AL52" s="45">
        <v>2.8E-5</v>
      </c>
      <c r="AM52" s="45">
        <v>2.8E-5</v>
      </c>
      <c r="AN52" s="45">
        <v>2.8E-5</v>
      </c>
      <c r="AO52" s="45">
        <v>2.8E-5</v>
      </c>
      <c r="AP52" s="45">
        <v>1.18E-4</v>
      </c>
      <c r="AQ52" s="45">
        <v>1.18E-4</v>
      </c>
      <c r="AR52" s="45">
        <v>1.18E-4</v>
      </c>
      <c r="AS52" s="45">
        <v>1.18E-4</v>
      </c>
      <c r="AT52" s="45">
        <v>1.18E-4</v>
      </c>
      <c r="AU52" s="45">
        <v>1.7699999999999999E-4</v>
      </c>
      <c r="AV52" s="45">
        <v>1.7699999999999999E-4</v>
      </c>
      <c r="AW52" s="45">
        <v>1.7699999999999999E-4</v>
      </c>
      <c r="AX52" s="45">
        <v>1.7699999999999999E-4</v>
      </c>
      <c r="AY52" s="45">
        <v>1.7699999999999999E-4</v>
      </c>
      <c r="AZ52" s="45">
        <v>2.72E-4</v>
      </c>
      <c r="BA52" s="45">
        <v>2.72E-4</v>
      </c>
      <c r="BB52" s="45">
        <v>2.72E-4</v>
      </c>
      <c r="BC52" s="45">
        <v>2.72E-4</v>
      </c>
      <c r="BD52" s="45">
        <v>2.72E-4</v>
      </c>
      <c r="BE52" s="45">
        <v>3.5799999999999997E-4</v>
      </c>
      <c r="BF52" s="45">
        <v>3.5799999999999997E-4</v>
      </c>
      <c r="BG52" s="45">
        <v>3.5799999999999997E-4</v>
      </c>
      <c r="BH52" s="45">
        <v>3.5799999999999997E-4</v>
      </c>
      <c r="BI52" s="45">
        <v>3.5799999999999997E-4</v>
      </c>
      <c r="BJ52" s="45">
        <v>4.1899999999999999E-4</v>
      </c>
      <c r="BK52" s="45">
        <v>4.1899999999999999E-4</v>
      </c>
      <c r="BL52" s="45">
        <v>4.1899999999999999E-4</v>
      </c>
      <c r="BM52" s="45">
        <v>4.1899999999999999E-4</v>
      </c>
      <c r="BN52" s="45">
        <v>4.1899999999999999E-4</v>
      </c>
      <c r="BO52" s="45">
        <v>5.4799999999999998E-4</v>
      </c>
      <c r="BP52" s="45">
        <v>5.4799999999999998E-4</v>
      </c>
      <c r="BQ52" s="45">
        <v>5.4799999999999998E-4</v>
      </c>
      <c r="BR52" s="45">
        <v>5.4799999999999998E-4</v>
      </c>
      <c r="BS52" s="45">
        <v>5.4799999999999998E-4</v>
      </c>
      <c r="BT52" s="45">
        <v>7.1900000000000002E-4</v>
      </c>
      <c r="BU52" s="45">
        <v>7.1900000000000002E-4</v>
      </c>
      <c r="BV52" s="45">
        <v>7.1900000000000002E-4</v>
      </c>
      <c r="BW52" s="45">
        <v>7.1900000000000002E-4</v>
      </c>
      <c r="BX52" s="45">
        <v>7.1900000000000002E-4</v>
      </c>
      <c r="BY52" s="45">
        <v>9.4799999999999995E-4</v>
      </c>
      <c r="BZ52" s="45">
        <v>9.4799999999999995E-4</v>
      </c>
      <c r="CA52" s="45">
        <v>9.4799999999999995E-4</v>
      </c>
      <c r="CB52" s="45">
        <v>9.4799999999999995E-4</v>
      </c>
      <c r="CC52" s="45">
        <v>9.4799999999999995E-4</v>
      </c>
      <c r="CD52" s="45">
        <v>9.4799999999999995E-4</v>
      </c>
      <c r="CE52" s="45">
        <v>9.4799999999999995E-4</v>
      </c>
      <c r="CF52" s="45">
        <v>9.4799999999999995E-4</v>
      </c>
      <c r="CG52" s="45">
        <v>9.4799999999999995E-4</v>
      </c>
      <c r="CH52" s="45">
        <v>9.4799999999999995E-4</v>
      </c>
      <c r="CI52" s="45">
        <v>9.4799999999999995E-4</v>
      </c>
      <c r="CJ52" s="45">
        <v>9.4799999999999995E-4</v>
      </c>
      <c r="CK52" s="45">
        <v>9.4799999999999995E-4</v>
      </c>
      <c r="CL52" s="45">
        <v>9.4799999999999995E-4</v>
      </c>
      <c r="CM52" s="45">
        <v>9.4799999999999995E-4</v>
      </c>
      <c r="CN52" s="45">
        <v>9.4799999999999995E-4</v>
      </c>
      <c r="CO52" s="45">
        <v>9.4799999999999995E-4</v>
      </c>
      <c r="CP52" s="45">
        <v>9.4799999999999995E-4</v>
      </c>
      <c r="CQ52" s="45">
        <v>9.4799999999999995E-4</v>
      </c>
      <c r="CR52" s="45">
        <v>9.4799999999999995E-4</v>
      </c>
      <c r="CS52" s="45">
        <v>9.4799999999999995E-4</v>
      </c>
      <c r="CT52" s="45">
        <v>9.4799999999999995E-4</v>
      </c>
      <c r="CU52" s="45">
        <v>9.4799999999999995E-4</v>
      </c>
      <c r="CV52" s="45">
        <v>9.4799999999999995E-4</v>
      </c>
      <c r="CW52" s="45">
        <v>9.4799999999999995E-4</v>
      </c>
      <c r="CX52" s="45">
        <v>9.4799999999999995E-4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3.0000000000000001E-5</v>
      </c>
      <c r="R53" s="45">
        <v>3.0000000000000001E-5</v>
      </c>
      <c r="S53" s="45">
        <v>3.0000000000000001E-5</v>
      </c>
      <c r="T53" s="45">
        <v>3.0000000000000001E-5</v>
      </c>
      <c r="U53" s="45">
        <v>3.0000000000000001E-5</v>
      </c>
      <c r="V53" s="45">
        <v>3.0000000000000001E-5</v>
      </c>
      <c r="W53" s="45">
        <v>3.0000000000000001E-5</v>
      </c>
      <c r="X53" s="45">
        <v>3.0000000000000001E-5</v>
      </c>
      <c r="Y53" s="45">
        <v>3.0000000000000001E-5</v>
      </c>
      <c r="Z53" s="45">
        <v>3.0000000000000001E-5</v>
      </c>
      <c r="AA53" s="45">
        <v>3.0000000000000001E-5</v>
      </c>
      <c r="AB53" s="45">
        <v>3.0000000000000001E-5</v>
      </c>
      <c r="AC53" s="45">
        <v>3.0000000000000001E-5</v>
      </c>
      <c r="AD53" s="45">
        <v>3.0000000000000001E-5</v>
      </c>
      <c r="AE53" s="45">
        <v>3.0000000000000001E-5</v>
      </c>
      <c r="AF53" s="45">
        <v>3.0000000000000001E-5</v>
      </c>
      <c r="AG53" s="45">
        <v>3.0000000000000001E-5</v>
      </c>
      <c r="AH53" s="45">
        <v>3.0000000000000001E-5</v>
      </c>
      <c r="AI53" s="45">
        <v>3.0000000000000001E-5</v>
      </c>
      <c r="AJ53" s="45">
        <v>3.0000000000000001E-5</v>
      </c>
      <c r="AK53" s="45">
        <v>3.0000000000000001E-5</v>
      </c>
      <c r="AL53" s="45">
        <v>3.0000000000000001E-5</v>
      </c>
      <c r="AM53" s="45">
        <v>3.0000000000000001E-5</v>
      </c>
      <c r="AN53" s="45">
        <v>3.0000000000000001E-5</v>
      </c>
      <c r="AO53" s="45">
        <v>3.0000000000000001E-5</v>
      </c>
      <c r="AP53" s="45">
        <v>1.6899999999999999E-4</v>
      </c>
      <c r="AQ53" s="45">
        <v>1.6899999999999999E-4</v>
      </c>
      <c r="AR53" s="45">
        <v>1.6899999999999999E-4</v>
      </c>
      <c r="AS53" s="45">
        <v>1.6899999999999999E-4</v>
      </c>
      <c r="AT53" s="45">
        <v>1.6899999999999999E-4</v>
      </c>
      <c r="AU53" s="45">
        <v>2.34E-4</v>
      </c>
      <c r="AV53" s="45">
        <v>2.34E-4</v>
      </c>
      <c r="AW53" s="45">
        <v>2.34E-4</v>
      </c>
      <c r="AX53" s="45">
        <v>2.34E-4</v>
      </c>
      <c r="AY53" s="45">
        <v>2.34E-4</v>
      </c>
      <c r="AZ53" s="45">
        <v>2.8899999999999998E-4</v>
      </c>
      <c r="BA53" s="45">
        <v>2.8899999999999998E-4</v>
      </c>
      <c r="BB53" s="45">
        <v>2.8899999999999998E-4</v>
      </c>
      <c r="BC53" s="45">
        <v>2.8899999999999998E-4</v>
      </c>
      <c r="BD53" s="45">
        <v>2.8899999999999998E-4</v>
      </c>
      <c r="BE53" s="45">
        <v>3.6400000000000001E-4</v>
      </c>
      <c r="BF53" s="45">
        <v>3.6400000000000001E-4</v>
      </c>
      <c r="BG53" s="45">
        <v>3.6400000000000001E-4</v>
      </c>
      <c r="BH53" s="45">
        <v>3.6400000000000001E-4</v>
      </c>
      <c r="BI53" s="45">
        <v>3.6400000000000001E-4</v>
      </c>
      <c r="BJ53" s="45">
        <v>4.2999999999999999E-4</v>
      </c>
      <c r="BK53" s="45">
        <v>4.2999999999999999E-4</v>
      </c>
      <c r="BL53" s="45">
        <v>4.2999999999999999E-4</v>
      </c>
      <c r="BM53" s="45">
        <v>4.2999999999999999E-4</v>
      </c>
      <c r="BN53" s="45">
        <v>4.2999999999999999E-4</v>
      </c>
      <c r="BO53" s="45">
        <v>5.9900000000000003E-4</v>
      </c>
      <c r="BP53" s="45">
        <v>5.9900000000000003E-4</v>
      </c>
      <c r="BQ53" s="45">
        <v>5.9900000000000003E-4</v>
      </c>
      <c r="BR53" s="45">
        <v>5.9900000000000003E-4</v>
      </c>
      <c r="BS53" s="45">
        <v>5.9900000000000003E-4</v>
      </c>
      <c r="BT53" s="45">
        <v>8.4400000000000002E-4</v>
      </c>
      <c r="BU53" s="45">
        <v>8.4400000000000002E-4</v>
      </c>
      <c r="BV53" s="45">
        <v>8.4400000000000002E-4</v>
      </c>
      <c r="BW53" s="45">
        <v>8.4400000000000002E-4</v>
      </c>
      <c r="BX53" s="45">
        <v>8.4400000000000002E-4</v>
      </c>
      <c r="BY53" s="45">
        <v>1.1820000000000001E-3</v>
      </c>
      <c r="BZ53" s="45">
        <v>1.1820000000000001E-3</v>
      </c>
      <c r="CA53" s="45">
        <v>1.1820000000000001E-3</v>
      </c>
      <c r="CB53" s="45">
        <v>1.1820000000000001E-3</v>
      </c>
      <c r="CC53" s="45">
        <v>1.1820000000000001E-3</v>
      </c>
      <c r="CD53" s="45">
        <v>1.1820000000000001E-3</v>
      </c>
      <c r="CE53" s="45">
        <v>1.1820000000000001E-3</v>
      </c>
      <c r="CF53" s="45">
        <v>1.1820000000000001E-3</v>
      </c>
      <c r="CG53" s="45">
        <v>1.1820000000000001E-3</v>
      </c>
      <c r="CH53" s="45">
        <v>1.1820000000000001E-3</v>
      </c>
      <c r="CI53" s="45">
        <v>1.1820000000000001E-3</v>
      </c>
      <c r="CJ53" s="45">
        <v>1.1820000000000001E-3</v>
      </c>
      <c r="CK53" s="45">
        <v>1.1820000000000001E-3</v>
      </c>
      <c r="CL53" s="45">
        <v>1.1820000000000001E-3</v>
      </c>
      <c r="CM53" s="45">
        <v>1.1820000000000001E-3</v>
      </c>
      <c r="CN53" s="45">
        <v>1.1820000000000001E-3</v>
      </c>
      <c r="CO53" s="45">
        <v>1.1820000000000001E-3</v>
      </c>
      <c r="CP53" s="45">
        <v>1.1820000000000001E-3</v>
      </c>
      <c r="CQ53" s="45">
        <v>1.1820000000000001E-3</v>
      </c>
      <c r="CR53" s="45">
        <v>1.1820000000000001E-3</v>
      </c>
      <c r="CS53" s="45">
        <v>1.1820000000000001E-3</v>
      </c>
      <c r="CT53" s="45">
        <v>1.1820000000000001E-3</v>
      </c>
      <c r="CU53" s="45">
        <v>1.1820000000000001E-3</v>
      </c>
      <c r="CV53" s="45">
        <v>1.1820000000000001E-3</v>
      </c>
      <c r="CW53" s="45">
        <v>1.1820000000000001E-3</v>
      </c>
      <c r="CX53" s="45">
        <v>1.1820000000000001E-3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9.9999999999999995E-7</v>
      </c>
      <c r="R54" s="45">
        <v>9.9999999999999995E-7</v>
      </c>
      <c r="S54" s="45">
        <v>9.9999999999999995E-7</v>
      </c>
      <c r="T54" s="45">
        <v>9.9999999999999995E-7</v>
      </c>
      <c r="U54" s="45">
        <v>9.9999999999999995E-7</v>
      </c>
      <c r="V54" s="45">
        <v>9.9999999999999995E-7</v>
      </c>
      <c r="W54" s="45">
        <v>9.9999999999999995E-7</v>
      </c>
      <c r="X54" s="45">
        <v>9.9999999999999995E-7</v>
      </c>
      <c r="Y54" s="45">
        <v>9.9999999999999995E-7</v>
      </c>
      <c r="Z54" s="45">
        <v>9.9999999999999995E-7</v>
      </c>
      <c r="AA54" s="45">
        <v>9.9999999999999995E-7</v>
      </c>
      <c r="AB54" s="45">
        <v>9.9999999999999995E-7</v>
      </c>
      <c r="AC54" s="45">
        <v>9.9999999999999995E-7</v>
      </c>
      <c r="AD54" s="45">
        <v>9.9999999999999995E-7</v>
      </c>
      <c r="AE54" s="45">
        <v>9.9999999999999995E-7</v>
      </c>
      <c r="AF54" s="45">
        <v>9.9999999999999995E-7</v>
      </c>
      <c r="AG54" s="45">
        <v>9.9999999999999995E-7</v>
      </c>
      <c r="AH54" s="45">
        <v>9.9999999999999995E-7</v>
      </c>
      <c r="AI54" s="45">
        <v>9.9999999999999995E-7</v>
      </c>
      <c r="AJ54" s="45">
        <v>9.9999999999999995E-7</v>
      </c>
      <c r="AK54" s="45">
        <v>9.9999999999999995E-7</v>
      </c>
      <c r="AL54" s="45">
        <v>9.9999999999999995E-7</v>
      </c>
      <c r="AM54" s="45">
        <v>9.9999999999999995E-7</v>
      </c>
      <c r="AN54" s="45">
        <v>9.9999999999999995E-7</v>
      </c>
      <c r="AO54" s="45">
        <v>9.9999999999999995E-7</v>
      </c>
      <c r="AP54" s="45">
        <v>7.9999999999999996E-6</v>
      </c>
      <c r="AQ54" s="45">
        <v>7.9999999999999996E-6</v>
      </c>
      <c r="AR54" s="45">
        <v>7.9999999999999996E-6</v>
      </c>
      <c r="AS54" s="45">
        <v>7.9999999999999996E-6</v>
      </c>
      <c r="AT54" s="45">
        <v>7.9999999999999996E-6</v>
      </c>
      <c r="AU54" s="45">
        <v>1.5E-5</v>
      </c>
      <c r="AV54" s="45">
        <v>1.5E-5</v>
      </c>
      <c r="AW54" s="45">
        <v>1.5E-5</v>
      </c>
      <c r="AX54" s="45">
        <v>1.5E-5</v>
      </c>
      <c r="AY54" s="45">
        <v>1.5E-5</v>
      </c>
      <c r="AZ54" s="45">
        <v>2.3E-5</v>
      </c>
      <c r="BA54" s="45">
        <v>2.3E-5</v>
      </c>
      <c r="BB54" s="45">
        <v>2.3E-5</v>
      </c>
      <c r="BC54" s="45">
        <v>2.3E-5</v>
      </c>
      <c r="BD54" s="45">
        <v>2.3E-5</v>
      </c>
      <c r="BE54" s="45">
        <v>3.0000000000000001E-5</v>
      </c>
      <c r="BF54" s="45">
        <v>3.0000000000000001E-5</v>
      </c>
      <c r="BG54" s="45">
        <v>3.0000000000000001E-5</v>
      </c>
      <c r="BH54" s="45">
        <v>3.0000000000000001E-5</v>
      </c>
      <c r="BI54" s="45">
        <v>3.0000000000000001E-5</v>
      </c>
      <c r="BJ54" s="45">
        <v>3.8999999999999999E-5</v>
      </c>
      <c r="BK54" s="45">
        <v>3.8999999999999999E-5</v>
      </c>
      <c r="BL54" s="45">
        <v>3.8999999999999999E-5</v>
      </c>
      <c r="BM54" s="45">
        <v>3.8999999999999999E-5</v>
      </c>
      <c r="BN54" s="45">
        <v>3.8999999999999999E-5</v>
      </c>
      <c r="BO54" s="45">
        <v>5.1E-5</v>
      </c>
      <c r="BP54" s="45">
        <v>5.1E-5</v>
      </c>
      <c r="BQ54" s="45">
        <v>5.1E-5</v>
      </c>
      <c r="BR54" s="45">
        <v>5.1E-5</v>
      </c>
      <c r="BS54" s="45">
        <v>5.1E-5</v>
      </c>
      <c r="BT54" s="45">
        <v>6.6000000000000005E-5</v>
      </c>
      <c r="BU54" s="45">
        <v>6.6000000000000005E-5</v>
      </c>
      <c r="BV54" s="45">
        <v>6.6000000000000005E-5</v>
      </c>
      <c r="BW54" s="45">
        <v>6.6000000000000005E-5</v>
      </c>
      <c r="BX54" s="45">
        <v>6.6000000000000005E-5</v>
      </c>
      <c r="BY54" s="45">
        <v>8.3999999999999995E-5</v>
      </c>
      <c r="BZ54" s="45">
        <v>8.3999999999999995E-5</v>
      </c>
      <c r="CA54" s="45">
        <v>8.3999999999999995E-5</v>
      </c>
      <c r="CB54" s="45">
        <v>8.3999999999999995E-5</v>
      </c>
      <c r="CC54" s="45">
        <v>8.3999999999999995E-5</v>
      </c>
      <c r="CD54" s="45">
        <v>8.3999999999999995E-5</v>
      </c>
      <c r="CE54" s="45">
        <v>8.3999999999999995E-5</v>
      </c>
      <c r="CF54" s="45">
        <v>8.3999999999999995E-5</v>
      </c>
      <c r="CG54" s="45">
        <v>8.3999999999999995E-5</v>
      </c>
      <c r="CH54" s="45">
        <v>8.3999999999999995E-5</v>
      </c>
      <c r="CI54" s="45">
        <v>8.3999999999999995E-5</v>
      </c>
      <c r="CJ54" s="45">
        <v>8.3999999999999995E-5</v>
      </c>
      <c r="CK54" s="45">
        <v>8.3999999999999995E-5</v>
      </c>
      <c r="CL54" s="45">
        <v>8.3999999999999995E-5</v>
      </c>
      <c r="CM54" s="45">
        <v>8.3999999999999995E-5</v>
      </c>
      <c r="CN54" s="45">
        <v>8.3999999999999995E-5</v>
      </c>
      <c r="CO54" s="45">
        <v>8.3999999999999995E-5</v>
      </c>
      <c r="CP54" s="45">
        <v>8.3999999999999995E-5</v>
      </c>
      <c r="CQ54" s="45">
        <v>8.3999999999999995E-5</v>
      </c>
      <c r="CR54" s="45">
        <v>8.3999999999999995E-5</v>
      </c>
      <c r="CS54" s="45">
        <v>8.3999999999999995E-5</v>
      </c>
      <c r="CT54" s="45">
        <v>8.3999999999999995E-5</v>
      </c>
      <c r="CU54" s="45">
        <v>8.3999999999999995E-5</v>
      </c>
      <c r="CV54" s="45">
        <v>8.3999999999999995E-5</v>
      </c>
      <c r="CW54" s="45">
        <v>8.3999999999999995E-5</v>
      </c>
      <c r="CX54" s="45">
        <v>8.3999999999999995E-5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5.1999999999999997E-5</v>
      </c>
      <c r="R55" s="45">
        <v>5.1999999999999997E-5</v>
      </c>
      <c r="S55" s="45">
        <v>5.1999999999999997E-5</v>
      </c>
      <c r="T55" s="45">
        <v>5.1999999999999997E-5</v>
      </c>
      <c r="U55" s="45">
        <v>5.1999999999999997E-5</v>
      </c>
      <c r="V55" s="45">
        <v>5.1999999999999997E-5</v>
      </c>
      <c r="W55" s="45">
        <v>5.1999999999999997E-5</v>
      </c>
      <c r="X55" s="45">
        <v>5.1999999999999997E-5</v>
      </c>
      <c r="Y55" s="45">
        <v>5.1999999999999997E-5</v>
      </c>
      <c r="Z55" s="45">
        <v>5.1999999999999997E-5</v>
      </c>
      <c r="AA55" s="45">
        <v>5.1999999999999997E-5</v>
      </c>
      <c r="AB55" s="45">
        <v>5.1999999999999997E-5</v>
      </c>
      <c r="AC55" s="45">
        <v>5.1999999999999997E-5</v>
      </c>
      <c r="AD55" s="45">
        <v>5.1999999999999997E-5</v>
      </c>
      <c r="AE55" s="45">
        <v>5.1999999999999997E-5</v>
      </c>
      <c r="AF55" s="45">
        <v>5.1999999999999997E-5</v>
      </c>
      <c r="AG55" s="45">
        <v>5.1999999999999997E-5</v>
      </c>
      <c r="AH55" s="45">
        <v>5.1999999999999997E-5</v>
      </c>
      <c r="AI55" s="45">
        <v>5.1999999999999997E-5</v>
      </c>
      <c r="AJ55" s="45">
        <v>5.1999999999999997E-5</v>
      </c>
      <c r="AK55" s="45">
        <v>5.1999999999999997E-5</v>
      </c>
      <c r="AL55" s="45">
        <v>5.1999999999999997E-5</v>
      </c>
      <c r="AM55" s="45">
        <v>5.1999999999999997E-5</v>
      </c>
      <c r="AN55" s="45">
        <v>5.1999999999999997E-5</v>
      </c>
      <c r="AO55" s="45">
        <v>5.1999999999999997E-5</v>
      </c>
      <c r="AP55" s="45">
        <v>2.41E-4</v>
      </c>
      <c r="AQ55" s="45">
        <v>2.41E-4</v>
      </c>
      <c r="AR55" s="45">
        <v>2.41E-4</v>
      </c>
      <c r="AS55" s="45">
        <v>2.41E-4</v>
      </c>
      <c r="AT55" s="45">
        <v>2.41E-4</v>
      </c>
      <c r="AU55" s="45">
        <v>2.8200000000000002E-4</v>
      </c>
      <c r="AV55" s="45">
        <v>2.8200000000000002E-4</v>
      </c>
      <c r="AW55" s="45">
        <v>2.8200000000000002E-4</v>
      </c>
      <c r="AX55" s="45">
        <v>2.8200000000000002E-4</v>
      </c>
      <c r="AY55" s="45">
        <v>2.8200000000000002E-4</v>
      </c>
      <c r="AZ55" s="45">
        <v>2.7700000000000001E-4</v>
      </c>
      <c r="BA55" s="45">
        <v>2.7700000000000001E-4</v>
      </c>
      <c r="BB55" s="45">
        <v>2.7700000000000001E-4</v>
      </c>
      <c r="BC55" s="45">
        <v>2.7700000000000001E-4</v>
      </c>
      <c r="BD55" s="45">
        <v>2.7700000000000001E-4</v>
      </c>
      <c r="BE55" s="45">
        <v>2.6899999999999998E-4</v>
      </c>
      <c r="BF55" s="45">
        <v>2.6899999999999998E-4</v>
      </c>
      <c r="BG55" s="45">
        <v>2.6899999999999998E-4</v>
      </c>
      <c r="BH55" s="45">
        <v>2.6899999999999998E-4</v>
      </c>
      <c r="BI55" s="45">
        <v>2.6899999999999998E-4</v>
      </c>
      <c r="BJ55" s="45">
        <v>2.7500000000000002E-4</v>
      </c>
      <c r="BK55" s="45">
        <v>2.7500000000000002E-4</v>
      </c>
      <c r="BL55" s="45">
        <v>2.7500000000000002E-4</v>
      </c>
      <c r="BM55" s="45">
        <v>2.7500000000000002E-4</v>
      </c>
      <c r="BN55" s="45">
        <v>2.7500000000000002E-4</v>
      </c>
      <c r="BO55" s="45">
        <v>3.4699999999999998E-4</v>
      </c>
      <c r="BP55" s="45">
        <v>3.4699999999999998E-4</v>
      </c>
      <c r="BQ55" s="45">
        <v>3.4699999999999998E-4</v>
      </c>
      <c r="BR55" s="45">
        <v>3.4699999999999998E-4</v>
      </c>
      <c r="BS55" s="45">
        <v>3.4699999999999998E-4</v>
      </c>
      <c r="BT55" s="45">
        <v>4.57E-4</v>
      </c>
      <c r="BU55" s="45">
        <v>4.57E-4</v>
      </c>
      <c r="BV55" s="45">
        <v>4.57E-4</v>
      </c>
      <c r="BW55" s="45">
        <v>4.57E-4</v>
      </c>
      <c r="BX55" s="45">
        <v>4.57E-4</v>
      </c>
      <c r="BY55" s="45">
        <v>6.4300000000000002E-4</v>
      </c>
      <c r="BZ55" s="45">
        <v>6.4300000000000002E-4</v>
      </c>
      <c r="CA55" s="45">
        <v>6.4300000000000002E-4</v>
      </c>
      <c r="CB55" s="45">
        <v>6.4300000000000002E-4</v>
      </c>
      <c r="CC55" s="45">
        <v>6.4300000000000002E-4</v>
      </c>
      <c r="CD55" s="45">
        <v>6.4300000000000002E-4</v>
      </c>
      <c r="CE55" s="45">
        <v>6.4300000000000002E-4</v>
      </c>
      <c r="CF55" s="45">
        <v>6.4300000000000002E-4</v>
      </c>
      <c r="CG55" s="45">
        <v>6.4300000000000002E-4</v>
      </c>
      <c r="CH55" s="45">
        <v>6.4300000000000002E-4</v>
      </c>
      <c r="CI55" s="45">
        <v>6.4300000000000002E-4</v>
      </c>
      <c r="CJ55" s="45">
        <v>6.4300000000000002E-4</v>
      </c>
      <c r="CK55" s="45">
        <v>6.4300000000000002E-4</v>
      </c>
      <c r="CL55" s="45">
        <v>6.4300000000000002E-4</v>
      </c>
      <c r="CM55" s="45">
        <v>6.4300000000000002E-4</v>
      </c>
      <c r="CN55" s="45">
        <v>6.4300000000000002E-4</v>
      </c>
      <c r="CO55" s="45">
        <v>6.4300000000000002E-4</v>
      </c>
      <c r="CP55" s="45">
        <v>6.4300000000000002E-4</v>
      </c>
      <c r="CQ55" s="45">
        <v>6.4300000000000002E-4</v>
      </c>
      <c r="CR55" s="45">
        <v>6.4300000000000002E-4</v>
      </c>
      <c r="CS55" s="45">
        <v>6.4300000000000002E-4</v>
      </c>
      <c r="CT55" s="45">
        <v>6.4300000000000002E-4</v>
      </c>
      <c r="CU55" s="45">
        <v>6.4300000000000002E-4</v>
      </c>
      <c r="CV55" s="45">
        <v>6.4300000000000002E-4</v>
      </c>
      <c r="CW55" s="45">
        <v>6.4300000000000002E-4</v>
      </c>
      <c r="CX55" s="45">
        <v>6.4300000000000002E-4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3.0000000000000001E-5</v>
      </c>
      <c r="R56" s="45">
        <v>3.0000000000000001E-5</v>
      </c>
      <c r="S56" s="45">
        <v>3.0000000000000001E-5</v>
      </c>
      <c r="T56" s="45">
        <v>3.0000000000000001E-5</v>
      </c>
      <c r="U56" s="45">
        <v>3.0000000000000001E-5</v>
      </c>
      <c r="V56" s="45">
        <v>3.0000000000000001E-5</v>
      </c>
      <c r="W56" s="45">
        <v>3.0000000000000001E-5</v>
      </c>
      <c r="X56" s="45">
        <v>3.0000000000000001E-5</v>
      </c>
      <c r="Y56" s="45">
        <v>3.0000000000000001E-5</v>
      </c>
      <c r="Z56" s="45">
        <v>3.0000000000000001E-5</v>
      </c>
      <c r="AA56" s="45">
        <v>3.0000000000000001E-5</v>
      </c>
      <c r="AB56" s="45">
        <v>3.0000000000000001E-5</v>
      </c>
      <c r="AC56" s="45">
        <v>3.0000000000000001E-5</v>
      </c>
      <c r="AD56" s="45">
        <v>3.0000000000000001E-5</v>
      </c>
      <c r="AE56" s="45">
        <v>3.0000000000000001E-5</v>
      </c>
      <c r="AF56" s="45">
        <v>3.0000000000000001E-5</v>
      </c>
      <c r="AG56" s="45">
        <v>3.0000000000000001E-5</v>
      </c>
      <c r="AH56" s="45">
        <v>3.0000000000000001E-5</v>
      </c>
      <c r="AI56" s="45">
        <v>3.0000000000000001E-5</v>
      </c>
      <c r="AJ56" s="45">
        <v>3.0000000000000001E-5</v>
      </c>
      <c r="AK56" s="45">
        <v>3.0000000000000001E-5</v>
      </c>
      <c r="AL56" s="45">
        <v>3.0000000000000001E-5</v>
      </c>
      <c r="AM56" s="45">
        <v>3.0000000000000001E-5</v>
      </c>
      <c r="AN56" s="45">
        <v>3.0000000000000001E-5</v>
      </c>
      <c r="AO56" s="45">
        <v>3.0000000000000001E-5</v>
      </c>
      <c r="AP56" s="45">
        <v>2.02E-4</v>
      </c>
      <c r="AQ56" s="45">
        <v>2.02E-4</v>
      </c>
      <c r="AR56" s="45">
        <v>2.02E-4</v>
      </c>
      <c r="AS56" s="45">
        <v>2.02E-4</v>
      </c>
      <c r="AT56" s="45">
        <v>2.02E-4</v>
      </c>
      <c r="AU56" s="45">
        <v>3.01E-4</v>
      </c>
      <c r="AV56" s="45">
        <v>3.01E-4</v>
      </c>
      <c r="AW56" s="45">
        <v>3.01E-4</v>
      </c>
      <c r="AX56" s="45">
        <v>3.01E-4</v>
      </c>
      <c r="AY56" s="45">
        <v>3.01E-4</v>
      </c>
      <c r="AZ56" s="45">
        <v>3.6299999999999999E-4</v>
      </c>
      <c r="BA56" s="45">
        <v>3.6299999999999999E-4</v>
      </c>
      <c r="BB56" s="45">
        <v>3.6299999999999999E-4</v>
      </c>
      <c r="BC56" s="45">
        <v>3.6299999999999999E-4</v>
      </c>
      <c r="BD56" s="45">
        <v>3.6299999999999999E-4</v>
      </c>
      <c r="BE56" s="45">
        <v>4.6099999999999998E-4</v>
      </c>
      <c r="BF56" s="45">
        <v>4.6099999999999998E-4</v>
      </c>
      <c r="BG56" s="45">
        <v>4.6099999999999998E-4</v>
      </c>
      <c r="BH56" s="45">
        <v>4.6099999999999998E-4</v>
      </c>
      <c r="BI56" s="45">
        <v>4.6099999999999998E-4</v>
      </c>
      <c r="BJ56" s="45">
        <v>5.3200000000000003E-4</v>
      </c>
      <c r="BK56" s="45">
        <v>5.3200000000000003E-4</v>
      </c>
      <c r="BL56" s="45">
        <v>5.3200000000000003E-4</v>
      </c>
      <c r="BM56" s="45">
        <v>5.3200000000000003E-4</v>
      </c>
      <c r="BN56" s="45">
        <v>5.3200000000000003E-4</v>
      </c>
      <c r="BO56" s="45">
        <v>5.6899999999999995E-4</v>
      </c>
      <c r="BP56" s="45">
        <v>5.6899999999999995E-4</v>
      </c>
      <c r="BQ56" s="45">
        <v>5.6899999999999995E-4</v>
      </c>
      <c r="BR56" s="45">
        <v>5.6899999999999995E-4</v>
      </c>
      <c r="BS56" s="45">
        <v>5.6899999999999995E-4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1.8E-5</v>
      </c>
      <c r="R57" s="45">
        <v>1.8E-5</v>
      </c>
      <c r="S57" s="45">
        <v>1.8E-5</v>
      </c>
      <c r="T57" s="45">
        <v>1.8E-5</v>
      </c>
      <c r="U57" s="45">
        <v>1.8E-5</v>
      </c>
      <c r="V57" s="45">
        <v>1.8E-5</v>
      </c>
      <c r="W57" s="45">
        <v>1.8E-5</v>
      </c>
      <c r="X57" s="45">
        <v>1.8E-5</v>
      </c>
      <c r="Y57" s="45">
        <v>1.8E-5</v>
      </c>
      <c r="Z57" s="45">
        <v>1.8E-5</v>
      </c>
      <c r="AA57" s="45">
        <v>1.8E-5</v>
      </c>
      <c r="AB57" s="45">
        <v>1.8E-5</v>
      </c>
      <c r="AC57" s="45">
        <v>1.8E-5</v>
      </c>
      <c r="AD57" s="45">
        <v>1.8E-5</v>
      </c>
      <c r="AE57" s="45">
        <v>1.8E-5</v>
      </c>
      <c r="AF57" s="45">
        <v>1.8E-5</v>
      </c>
      <c r="AG57" s="45">
        <v>1.8E-5</v>
      </c>
      <c r="AH57" s="45">
        <v>1.8E-5</v>
      </c>
      <c r="AI57" s="45">
        <v>1.8E-5</v>
      </c>
      <c r="AJ57" s="45">
        <v>1.8E-5</v>
      </c>
      <c r="AK57" s="45">
        <v>1.8E-5</v>
      </c>
      <c r="AL57" s="45">
        <v>1.8E-5</v>
      </c>
      <c r="AM57" s="45">
        <v>1.8E-5</v>
      </c>
      <c r="AN57" s="45">
        <v>1.8E-5</v>
      </c>
      <c r="AO57" s="45">
        <v>1.8E-5</v>
      </c>
      <c r="AP57" s="45">
        <v>1.16E-4</v>
      </c>
      <c r="AQ57" s="45">
        <v>1.16E-4</v>
      </c>
      <c r="AR57" s="45">
        <v>1.16E-4</v>
      </c>
      <c r="AS57" s="45">
        <v>1.16E-4</v>
      </c>
      <c r="AT57" s="45">
        <v>1.16E-4</v>
      </c>
      <c r="AU57" s="45">
        <v>2.2599999999999999E-4</v>
      </c>
      <c r="AV57" s="45">
        <v>2.2599999999999999E-4</v>
      </c>
      <c r="AW57" s="45">
        <v>2.2599999999999999E-4</v>
      </c>
      <c r="AX57" s="45">
        <v>2.2599999999999999E-4</v>
      </c>
      <c r="AY57" s="45">
        <v>2.2599999999999999E-4</v>
      </c>
      <c r="AZ57" s="45">
        <v>3.5500000000000001E-4</v>
      </c>
      <c r="BA57" s="45">
        <v>3.5500000000000001E-4</v>
      </c>
      <c r="BB57" s="45">
        <v>3.5500000000000001E-4</v>
      </c>
      <c r="BC57" s="45">
        <v>3.5500000000000001E-4</v>
      </c>
      <c r="BD57" s="45">
        <v>3.5500000000000001E-4</v>
      </c>
      <c r="BE57" s="45">
        <v>4.46E-4</v>
      </c>
      <c r="BF57" s="45">
        <v>4.46E-4</v>
      </c>
      <c r="BG57" s="45">
        <v>4.46E-4</v>
      </c>
      <c r="BH57" s="45">
        <v>4.46E-4</v>
      </c>
      <c r="BI57" s="45">
        <v>4.46E-4</v>
      </c>
      <c r="BJ57" s="45">
        <v>5.4900000000000001E-4</v>
      </c>
      <c r="BK57" s="45">
        <v>5.4900000000000001E-4</v>
      </c>
      <c r="BL57" s="45">
        <v>5.4900000000000001E-4</v>
      </c>
      <c r="BM57" s="45">
        <v>5.4900000000000001E-4</v>
      </c>
      <c r="BN57" s="45">
        <v>5.4900000000000001E-4</v>
      </c>
      <c r="BO57" s="45">
        <v>6.1899999999999998E-4</v>
      </c>
      <c r="BP57" s="45">
        <v>6.1899999999999998E-4</v>
      </c>
      <c r="BQ57" s="45">
        <v>6.1899999999999998E-4</v>
      </c>
      <c r="BR57" s="45">
        <v>6.1899999999999998E-4</v>
      </c>
      <c r="BS57" s="45">
        <v>6.1899999999999998E-4</v>
      </c>
      <c r="BT57" s="45">
        <v>6.9200000000000002E-4</v>
      </c>
      <c r="BU57" s="45">
        <v>6.9200000000000002E-4</v>
      </c>
      <c r="BV57" s="45">
        <v>6.9200000000000002E-4</v>
      </c>
      <c r="BW57" s="45">
        <v>6.9200000000000002E-4</v>
      </c>
      <c r="BX57" s="45">
        <v>6.9200000000000002E-4</v>
      </c>
      <c r="BY57" s="45">
        <v>6.8800000000000003E-4</v>
      </c>
      <c r="BZ57" s="45">
        <v>6.8800000000000003E-4</v>
      </c>
      <c r="CA57" s="45">
        <v>6.8800000000000003E-4</v>
      </c>
      <c r="CB57" s="45">
        <v>6.8800000000000003E-4</v>
      </c>
      <c r="CC57" s="45">
        <v>6.8800000000000003E-4</v>
      </c>
      <c r="CD57" s="45">
        <v>6.8800000000000003E-4</v>
      </c>
      <c r="CE57" s="45">
        <v>6.8800000000000003E-4</v>
      </c>
      <c r="CF57" s="45">
        <v>6.8800000000000003E-4</v>
      </c>
      <c r="CG57" s="45">
        <v>6.8800000000000003E-4</v>
      </c>
      <c r="CH57" s="45">
        <v>6.8800000000000003E-4</v>
      </c>
      <c r="CI57" s="45">
        <v>6.8800000000000003E-4</v>
      </c>
      <c r="CJ57" s="45">
        <v>6.8800000000000003E-4</v>
      </c>
      <c r="CK57" s="45">
        <v>6.8800000000000003E-4</v>
      </c>
      <c r="CL57" s="45">
        <v>6.8800000000000003E-4</v>
      </c>
      <c r="CM57" s="45">
        <v>6.8800000000000003E-4</v>
      </c>
      <c r="CN57" s="45">
        <v>6.8800000000000003E-4</v>
      </c>
      <c r="CO57" s="45">
        <v>6.8800000000000003E-4</v>
      </c>
      <c r="CP57" s="45">
        <v>6.8800000000000003E-4</v>
      </c>
      <c r="CQ57" s="45">
        <v>6.8800000000000003E-4</v>
      </c>
      <c r="CR57" s="45">
        <v>6.8800000000000003E-4</v>
      </c>
      <c r="CS57" s="45">
        <v>6.8800000000000003E-4</v>
      </c>
      <c r="CT57" s="45">
        <v>6.8800000000000003E-4</v>
      </c>
      <c r="CU57" s="45">
        <v>6.8800000000000003E-4</v>
      </c>
      <c r="CV57" s="45">
        <v>6.8800000000000003E-4</v>
      </c>
      <c r="CW57" s="45">
        <v>6.8800000000000003E-4</v>
      </c>
      <c r="CX57" s="45">
        <v>6.8800000000000003E-4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1.2999999999999999E-5</v>
      </c>
      <c r="R58" s="45">
        <v>1.2999999999999999E-5</v>
      </c>
      <c r="S58" s="45">
        <v>1.2999999999999999E-5</v>
      </c>
      <c r="T58" s="45">
        <v>1.2999999999999999E-5</v>
      </c>
      <c r="U58" s="45">
        <v>1.2999999999999999E-5</v>
      </c>
      <c r="V58" s="45">
        <v>1.2999999999999999E-5</v>
      </c>
      <c r="W58" s="45">
        <v>1.2999999999999999E-5</v>
      </c>
      <c r="X58" s="45">
        <v>1.2999999999999999E-5</v>
      </c>
      <c r="Y58" s="45">
        <v>1.2999999999999999E-5</v>
      </c>
      <c r="Z58" s="45">
        <v>1.2999999999999999E-5</v>
      </c>
      <c r="AA58" s="45">
        <v>1.2999999999999999E-5</v>
      </c>
      <c r="AB58" s="45">
        <v>1.2999999999999999E-5</v>
      </c>
      <c r="AC58" s="45">
        <v>1.2999999999999999E-5</v>
      </c>
      <c r="AD58" s="45">
        <v>1.2999999999999999E-5</v>
      </c>
      <c r="AE58" s="45">
        <v>1.2999999999999999E-5</v>
      </c>
      <c r="AF58" s="45">
        <v>1.2999999999999999E-5</v>
      </c>
      <c r="AG58" s="45">
        <v>1.2999999999999999E-5</v>
      </c>
      <c r="AH58" s="45">
        <v>1.2999999999999999E-5</v>
      </c>
      <c r="AI58" s="45">
        <v>1.2999999999999999E-5</v>
      </c>
      <c r="AJ58" s="45">
        <v>1.2999999999999999E-5</v>
      </c>
      <c r="AK58" s="45">
        <v>1.2999999999999999E-5</v>
      </c>
      <c r="AL58" s="45">
        <v>1.2999999999999999E-5</v>
      </c>
      <c r="AM58" s="45">
        <v>1.2999999999999999E-5</v>
      </c>
      <c r="AN58" s="45">
        <v>1.2999999999999999E-5</v>
      </c>
      <c r="AO58" s="45">
        <v>1.2999999999999999E-5</v>
      </c>
      <c r="AP58" s="45">
        <v>6.6000000000000005E-5</v>
      </c>
      <c r="AQ58" s="45">
        <v>6.6000000000000005E-5</v>
      </c>
      <c r="AR58" s="45">
        <v>6.6000000000000005E-5</v>
      </c>
      <c r="AS58" s="45">
        <v>6.6000000000000005E-5</v>
      </c>
      <c r="AT58" s="45">
        <v>6.6000000000000005E-5</v>
      </c>
      <c r="AU58" s="45">
        <v>1.07E-4</v>
      </c>
      <c r="AV58" s="45">
        <v>1.07E-4</v>
      </c>
      <c r="AW58" s="45">
        <v>1.07E-4</v>
      </c>
      <c r="AX58" s="45">
        <v>1.07E-4</v>
      </c>
      <c r="AY58" s="45">
        <v>1.07E-4</v>
      </c>
      <c r="AZ58" s="45">
        <v>1.4100000000000001E-4</v>
      </c>
      <c r="BA58" s="45">
        <v>1.4100000000000001E-4</v>
      </c>
      <c r="BB58" s="45">
        <v>1.4100000000000001E-4</v>
      </c>
      <c r="BC58" s="45">
        <v>1.4100000000000001E-4</v>
      </c>
      <c r="BD58" s="45">
        <v>1.4100000000000001E-4</v>
      </c>
      <c r="BE58" s="45">
        <v>1.4200000000000001E-4</v>
      </c>
      <c r="BF58" s="45">
        <v>1.4200000000000001E-4</v>
      </c>
      <c r="BG58" s="45">
        <v>1.4200000000000001E-4</v>
      </c>
      <c r="BH58" s="45">
        <v>1.4200000000000001E-4</v>
      </c>
      <c r="BI58" s="45">
        <v>1.4200000000000001E-4</v>
      </c>
      <c r="BJ58" s="45">
        <v>1.3300000000000001E-4</v>
      </c>
      <c r="BK58" s="45">
        <v>1.3300000000000001E-4</v>
      </c>
      <c r="BL58" s="45">
        <v>1.3300000000000001E-4</v>
      </c>
      <c r="BM58" s="45">
        <v>1.3300000000000001E-4</v>
      </c>
      <c r="BN58" s="45">
        <v>1.3300000000000001E-4</v>
      </c>
      <c r="BO58" s="45">
        <v>1.3200000000000001E-4</v>
      </c>
      <c r="BP58" s="45">
        <v>1.3200000000000001E-4</v>
      </c>
      <c r="BQ58" s="45">
        <v>1.3200000000000001E-4</v>
      </c>
      <c r="BR58" s="45">
        <v>1.3200000000000001E-4</v>
      </c>
      <c r="BS58" s="45">
        <v>1.3200000000000001E-4</v>
      </c>
      <c r="BT58" s="45">
        <v>1.5699999999999999E-4</v>
      </c>
      <c r="BU58" s="45">
        <v>1.5699999999999999E-4</v>
      </c>
      <c r="BV58" s="45">
        <v>1.5699999999999999E-4</v>
      </c>
      <c r="BW58" s="45">
        <v>1.5699999999999999E-4</v>
      </c>
      <c r="BX58" s="45">
        <v>1.5699999999999999E-4</v>
      </c>
      <c r="BY58" s="45">
        <v>2.3800000000000001E-4</v>
      </c>
      <c r="BZ58" s="45">
        <v>2.3800000000000001E-4</v>
      </c>
      <c r="CA58" s="45">
        <v>2.3800000000000001E-4</v>
      </c>
      <c r="CB58" s="45">
        <v>2.3800000000000001E-4</v>
      </c>
      <c r="CC58" s="45">
        <v>2.3800000000000001E-4</v>
      </c>
      <c r="CD58" s="45">
        <v>2.3800000000000001E-4</v>
      </c>
      <c r="CE58" s="45">
        <v>2.3800000000000001E-4</v>
      </c>
      <c r="CF58" s="45">
        <v>2.3800000000000001E-4</v>
      </c>
      <c r="CG58" s="45">
        <v>2.3800000000000001E-4</v>
      </c>
      <c r="CH58" s="45">
        <v>2.3800000000000001E-4</v>
      </c>
      <c r="CI58" s="45">
        <v>2.3800000000000001E-4</v>
      </c>
      <c r="CJ58" s="45">
        <v>2.3800000000000001E-4</v>
      </c>
      <c r="CK58" s="45">
        <v>2.3800000000000001E-4</v>
      </c>
      <c r="CL58" s="45">
        <v>2.3800000000000001E-4</v>
      </c>
      <c r="CM58" s="45">
        <v>2.3800000000000001E-4</v>
      </c>
      <c r="CN58" s="45">
        <v>2.3800000000000001E-4</v>
      </c>
      <c r="CO58" s="45">
        <v>2.3800000000000001E-4</v>
      </c>
      <c r="CP58" s="45">
        <v>2.3800000000000001E-4</v>
      </c>
      <c r="CQ58" s="45">
        <v>2.3800000000000001E-4</v>
      </c>
      <c r="CR58" s="45">
        <v>2.3800000000000001E-4</v>
      </c>
      <c r="CS58" s="45">
        <v>2.3800000000000001E-4</v>
      </c>
      <c r="CT58" s="45">
        <v>2.3800000000000001E-4</v>
      </c>
      <c r="CU58" s="45">
        <v>2.3800000000000001E-4</v>
      </c>
      <c r="CV58" s="45">
        <v>2.3800000000000001E-4</v>
      </c>
      <c r="CW58" s="45">
        <v>2.3800000000000001E-4</v>
      </c>
      <c r="CX58" s="45">
        <v>2.3800000000000001E-4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2.0999999999999999E-5</v>
      </c>
      <c r="R59" s="45">
        <v>2.0999999999999999E-5</v>
      </c>
      <c r="S59" s="45">
        <v>2.0999999999999999E-5</v>
      </c>
      <c r="T59" s="45">
        <v>2.0999999999999999E-5</v>
      </c>
      <c r="U59" s="45">
        <v>2.0999999999999999E-5</v>
      </c>
      <c r="V59" s="45">
        <v>2.0999999999999999E-5</v>
      </c>
      <c r="W59" s="45">
        <v>2.0999999999999999E-5</v>
      </c>
      <c r="X59" s="45">
        <v>2.0999999999999999E-5</v>
      </c>
      <c r="Y59" s="45">
        <v>2.0999999999999999E-5</v>
      </c>
      <c r="Z59" s="45">
        <v>2.0999999999999999E-5</v>
      </c>
      <c r="AA59" s="45">
        <v>2.0999999999999999E-5</v>
      </c>
      <c r="AB59" s="45">
        <v>2.0999999999999999E-5</v>
      </c>
      <c r="AC59" s="45">
        <v>2.0999999999999999E-5</v>
      </c>
      <c r="AD59" s="45">
        <v>2.0999999999999999E-5</v>
      </c>
      <c r="AE59" s="45">
        <v>2.0999999999999999E-5</v>
      </c>
      <c r="AF59" s="45">
        <v>2.0999999999999999E-5</v>
      </c>
      <c r="AG59" s="45">
        <v>2.0999999999999999E-5</v>
      </c>
      <c r="AH59" s="45">
        <v>2.0999999999999999E-5</v>
      </c>
      <c r="AI59" s="45">
        <v>2.0999999999999999E-5</v>
      </c>
      <c r="AJ59" s="45">
        <v>2.0999999999999999E-5</v>
      </c>
      <c r="AK59" s="45">
        <v>2.0999999999999999E-5</v>
      </c>
      <c r="AL59" s="45">
        <v>2.0999999999999999E-5</v>
      </c>
      <c r="AM59" s="45">
        <v>2.0999999999999999E-5</v>
      </c>
      <c r="AN59" s="45">
        <v>2.0999999999999999E-5</v>
      </c>
      <c r="AO59" s="45">
        <v>2.0999999999999999E-5</v>
      </c>
      <c r="AP59" s="45">
        <v>2.0000000000000001E-4</v>
      </c>
      <c r="AQ59" s="45">
        <v>2.0000000000000001E-4</v>
      </c>
      <c r="AR59" s="45">
        <v>2.0000000000000001E-4</v>
      </c>
      <c r="AS59" s="45">
        <v>2.0000000000000001E-4</v>
      </c>
      <c r="AT59" s="45">
        <v>2.0000000000000001E-4</v>
      </c>
      <c r="AU59" s="45">
        <v>3.5100000000000002E-4</v>
      </c>
      <c r="AV59" s="45">
        <v>3.5100000000000002E-4</v>
      </c>
      <c r="AW59" s="45">
        <v>3.5100000000000002E-4</v>
      </c>
      <c r="AX59" s="45">
        <v>3.5100000000000002E-4</v>
      </c>
      <c r="AY59" s="45">
        <v>3.5100000000000002E-4</v>
      </c>
      <c r="AZ59" s="45">
        <v>5.2400000000000005E-4</v>
      </c>
      <c r="BA59" s="45">
        <v>5.2400000000000005E-4</v>
      </c>
      <c r="BB59" s="45">
        <v>5.2400000000000005E-4</v>
      </c>
      <c r="BC59" s="45">
        <v>5.2400000000000005E-4</v>
      </c>
      <c r="BD59" s="45">
        <v>5.2400000000000005E-4</v>
      </c>
      <c r="BE59" s="45">
        <v>6.8400000000000004E-4</v>
      </c>
      <c r="BF59" s="45">
        <v>6.8400000000000004E-4</v>
      </c>
      <c r="BG59" s="45">
        <v>6.8400000000000004E-4</v>
      </c>
      <c r="BH59" s="45">
        <v>6.8400000000000004E-4</v>
      </c>
      <c r="BI59" s="45">
        <v>6.8400000000000004E-4</v>
      </c>
      <c r="BJ59" s="45">
        <v>7.9699999999999997E-4</v>
      </c>
      <c r="BK59" s="45">
        <v>7.9699999999999997E-4</v>
      </c>
      <c r="BL59" s="45">
        <v>7.9699999999999997E-4</v>
      </c>
      <c r="BM59" s="45">
        <v>7.9699999999999997E-4</v>
      </c>
      <c r="BN59" s="45">
        <v>7.9699999999999997E-4</v>
      </c>
      <c r="BO59" s="45">
        <v>8.4599999999999996E-4</v>
      </c>
      <c r="BP59" s="45">
        <v>8.4599999999999996E-4</v>
      </c>
      <c r="BQ59" s="45">
        <v>8.4599999999999996E-4</v>
      </c>
      <c r="BR59" s="45">
        <v>8.4599999999999996E-4</v>
      </c>
      <c r="BS59" s="45">
        <v>8.4599999999999996E-4</v>
      </c>
      <c r="BT59" s="45">
        <v>8.3600000000000005E-4</v>
      </c>
      <c r="BU59" s="45">
        <v>8.3600000000000005E-4</v>
      </c>
      <c r="BV59" s="45">
        <v>8.3600000000000005E-4</v>
      </c>
      <c r="BW59" s="45">
        <v>8.3600000000000005E-4</v>
      </c>
      <c r="BX59" s="45">
        <v>8.3600000000000005E-4</v>
      </c>
      <c r="BY59" s="45">
        <v>7.6800000000000002E-4</v>
      </c>
      <c r="BZ59" s="45">
        <v>7.6800000000000002E-4</v>
      </c>
      <c r="CA59" s="45">
        <v>7.6800000000000002E-4</v>
      </c>
      <c r="CB59" s="45">
        <v>7.6800000000000002E-4</v>
      </c>
      <c r="CC59" s="45">
        <v>7.6800000000000002E-4</v>
      </c>
      <c r="CD59" s="45">
        <v>7.6800000000000002E-4</v>
      </c>
      <c r="CE59" s="45">
        <v>7.6800000000000002E-4</v>
      </c>
      <c r="CF59" s="45">
        <v>7.6800000000000002E-4</v>
      </c>
      <c r="CG59" s="45">
        <v>7.6800000000000002E-4</v>
      </c>
      <c r="CH59" s="45">
        <v>7.6800000000000002E-4</v>
      </c>
      <c r="CI59" s="45">
        <v>7.6800000000000002E-4</v>
      </c>
      <c r="CJ59" s="45">
        <v>7.6800000000000002E-4</v>
      </c>
      <c r="CK59" s="45">
        <v>7.6800000000000002E-4</v>
      </c>
      <c r="CL59" s="45">
        <v>7.6800000000000002E-4</v>
      </c>
      <c r="CM59" s="45">
        <v>7.6800000000000002E-4</v>
      </c>
      <c r="CN59" s="45">
        <v>7.6800000000000002E-4</v>
      </c>
      <c r="CO59" s="45">
        <v>7.6800000000000002E-4</v>
      </c>
      <c r="CP59" s="45">
        <v>7.6800000000000002E-4</v>
      </c>
      <c r="CQ59" s="45">
        <v>7.6800000000000002E-4</v>
      </c>
      <c r="CR59" s="45">
        <v>7.6800000000000002E-4</v>
      </c>
      <c r="CS59" s="45">
        <v>7.6800000000000002E-4</v>
      </c>
      <c r="CT59" s="45">
        <v>7.6800000000000002E-4</v>
      </c>
      <c r="CU59" s="45">
        <v>7.6800000000000002E-4</v>
      </c>
      <c r="CV59" s="45">
        <v>7.6800000000000002E-4</v>
      </c>
      <c r="CW59" s="45">
        <v>7.6800000000000002E-4</v>
      </c>
      <c r="CX59" s="45">
        <v>7.6800000000000002E-4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2.9E-5</v>
      </c>
      <c r="R60" s="45">
        <v>2.9E-5</v>
      </c>
      <c r="S60" s="45">
        <v>2.9E-5</v>
      </c>
      <c r="T60" s="45">
        <v>2.9E-5</v>
      </c>
      <c r="U60" s="45">
        <v>2.9E-5</v>
      </c>
      <c r="V60" s="45">
        <v>2.9E-5</v>
      </c>
      <c r="W60" s="45">
        <v>2.9E-5</v>
      </c>
      <c r="X60" s="45">
        <v>2.9E-5</v>
      </c>
      <c r="Y60" s="45">
        <v>2.9E-5</v>
      </c>
      <c r="Z60" s="45">
        <v>2.9E-5</v>
      </c>
      <c r="AA60" s="45">
        <v>2.9E-5</v>
      </c>
      <c r="AB60" s="45">
        <v>2.9E-5</v>
      </c>
      <c r="AC60" s="45">
        <v>2.9E-5</v>
      </c>
      <c r="AD60" s="45">
        <v>2.9E-5</v>
      </c>
      <c r="AE60" s="45">
        <v>2.9E-5</v>
      </c>
      <c r="AF60" s="45">
        <v>2.9E-5</v>
      </c>
      <c r="AG60" s="45">
        <v>2.9E-5</v>
      </c>
      <c r="AH60" s="45">
        <v>2.9E-5</v>
      </c>
      <c r="AI60" s="45">
        <v>2.9E-5</v>
      </c>
      <c r="AJ60" s="45">
        <v>2.9E-5</v>
      </c>
      <c r="AK60" s="45">
        <v>2.9E-5</v>
      </c>
      <c r="AL60" s="45">
        <v>2.9E-5</v>
      </c>
      <c r="AM60" s="45">
        <v>2.9E-5</v>
      </c>
      <c r="AN60" s="45">
        <v>2.9E-5</v>
      </c>
      <c r="AO60" s="45">
        <v>2.9E-5</v>
      </c>
      <c r="AP60" s="45">
        <v>3.5199999999999999E-4</v>
      </c>
      <c r="AQ60" s="45">
        <v>3.5199999999999999E-4</v>
      </c>
      <c r="AR60" s="45">
        <v>3.5199999999999999E-4</v>
      </c>
      <c r="AS60" s="45">
        <v>3.5199999999999999E-4</v>
      </c>
      <c r="AT60" s="45">
        <v>3.5199999999999999E-4</v>
      </c>
      <c r="AU60" s="45">
        <v>3.0800000000000001E-4</v>
      </c>
      <c r="AV60" s="45">
        <v>3.0800000000000001E-4</v>
      </c>
      <c r="AW60" s="45">
        <v>3.0800000000000001E-4</v>
      </c>
      <c r="AX60" s="45">
        <v>3.0800000000000001E-4</v>
      </c>
      <c r="AY60" s="45">
        <v>3.0800000000000001E-4</v>
      </c>
      <c r="AZ60" s="45">
        <v>6.2699999999999995E-4</v>
      </c>
      <c r="BA60" s="45">
        <v>6.2699999999999995E-4</v>
      </c>
      <c r="BB60" s="45">
        <v>6.2699999999999995E-4</v>
      </c>
      <c r="BC60" s="45">
        <v>6.2699999999999995E-4</v>
      </c>
      <c r="BD60" s="45">
        <v>6.2699999999999995E-4</v>
      </c>
      <c r="BE60" s="45">
        <v>4.3199999999999998E-4</v>
      </c>
      <c r="BF60" s="45">
        <v>4.3199999999999998E-4</v>
      </c>
      <c r="BG60" s="45">
        <v>4.3199999999999998E-4</v>
      </c>
      <c r="BH60" s="45">
        <v>4.3199999999999998E-4</v>
      </c>
      <c r="BI60" s="45">
        <v>4.3199999999999998E-4</v>
      </c>
      <c r="BJ60" s="45">
        <v>7.8600000000000002E-4</v>
      </c>
      <c r="BK60" s="45">
        <v>7.8600000000000002E-4</v>
      </c>
      <c r="BL60" s="45">
        <v>7.8600000000000002E-4</v>
      </c>
      <c r="BM60" s="45">
        <v>7.8600000000000002E-4</v>
      </c>
      <c r="BN60" s="45">
        <v>7.8600000000000002E-4</v>
      </c>
      <c r="BO60" s="45">
        <v>1.3010000000000001E-3</v>
      </c>
      <c r="BP60" s="45">
        <v>1.3010000000000001E-3</v>
      </c>
      <c r="BQ60" s="45">
        <v>1.3010000000000001E-3</v>
      </c>
      <c r="BR60" s="45">
        <v>1.3010000000000001E-3</v>
      </c>
      <c r="BS60" s="45">
        <v>1.3010000000000001E-3</v>
      </c>
      <c r="BT60" s="45">
        <v>1.4120000000000001E-3</v>
      </c>
      <c r="BU60" s="45">
        <v>1.4120000000000001E-3</v>
      </c>
      <c r="BV60" s="45">
        <v>1.4120000000000001E-3</v>
      </c>
      <c r="BW60" s="45">
        <v>1.4120000000000001E-3</v>
      </c>
      <c r="BX60" s="45">
        <v>1.4120000000000001E-3</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6.0000000000000002E-6</v>
      </c>
      <c r="R61" s="45">
        <v>6.0000000000000002E-6</v>
      </c>
      <c r="S61" s="45">
        <v>6.0000000000000002E-6</v>
      </c>
      <c r="T61" s="45">
        <v>6.0000000000000002E-6</v>
      </c>
      <c r="U61" s="45">
        <v>6.0000000000000002E-6</v>
      </c>
      <c r="V61" s="45">
        <v>6.0000000000000002E-6</v>
      </c>
      <c r="W61" s="45">
        <v>6.0000000000000002E-6</v>
      </c>
      <c r="X61" s="45">
        <v>6.0000000000000002E-6</v>
      </c>
      <c r="Y61" s="45">
        <v>6.0000000000000002E-6</v>
      </c>
      <c r="Z61" s="45">
        <v>6.0000000000000002E-6</v>
      </c>
      <c r="AA61" s="45">
        <v>6.0000000000000002E-6</v>
      </c>
      <c r="AB61" s="45">
        <v>6.0000000000000002E-6</v>
      </c>
      <c r="AC61" s="45">
        <v>6.0000000000000002E-6</v>
      </c>
      <c r="AD61" s="45">
        <v>6.0000000000000002E-6</v>
      </c>
      <c r="AE61" s="45">
        <v>6.0000000000000002E-6</v>
      </c>
      <c r="AF61" s="45">
        <v>6.0000000000000002E-6</v>
      </c>
      <c r="AG61" s="45">
        <v>6.0000000000000002E-6</v>
      </c>
      <c r="AH61" s="45">
        <v>6.0000000000000002E-6</v>
      </c>
      <c r="AI61" s="45">
        <v>6.0000000000000002E-6</v>
      </c>
      <c r="AJ61" s="45">
        <v>6.0000000000000002E-6</v>
      </c>
      <c r="AK61" s="45">
        <v>6.0000000000000002E-6</v>
      </c>
      <c r="AL61" s="45">
        <v>6.0000000000000002E-6</v>
      </c>
      <c r="AM61" s="45">
        <v>6.0000000000000002E-6</v>
      </c>
      <c r="AN61" s="45">
        <v>6.0000000000000002E-6</v>
      </c>
      <c r="AO61" s="45">
        <v>6.0000000000000002E-6</v>
      </c>
      <c r="AP61" s="45">
        <v>1.8E-5</v>
      </c>
      <c r="AQ61" s="45">
        <v>1.8E-5</v>
      </c>
      <c r="AR61" s="45">
        <v>1.8E-5</v>
      </c>
      <c r="AS61" s="45">
        <v>1.8E-5</v>
      </c>
      <c r="AT61" s="45">
        <v>1.8E-5</v>
      </c>
      <c r="AU61" s="45">
        <v>1.5999999999999999E-5</v>
      </c>
      <c r="AV61" s="45">
        <v>1.5999999999999999E-5</v>
      </c>
      <c r="AW61" s="45">
        <v>1.5999999999999999E-5</v>
      </c>
      <c r="AX61" s="45">
        <v>1.5999999999999999E-5</v>
      </c>
      <c r="AY61" s="45">
        <v>1.5999999999999999E-5</v>
      </c>
      <c r="AZ61" s="45">
        <v>2.0999999999999999E-5</v>
      </c>
      <c r="BA61" s="45">
        <v>2.0999999999999999E-5</v>
      </c>
      <c r="BB61" s="45">
        <v>2.0999999999999999E-5</v>
      </c>
      <c r="BC61" s="45">
        <v>2.0999999999999999E-5</v>
      </c>
      <c r="BD61" s="45">
        <v>2.0999999999999999E-5</v>
      </c>
      <c r="BE61" s="45">
        <v>2.0999999999999999E-5</v>
      </c>
      <c r="BF61" s="45">
        <v>2.0999999999999999E-5</v>
      </c>
      <c r="BG61" s="45">
        <v>2.0999999999999999E-5</v>
      </c>
      <c r="BH61" s="45">
        <v>2.0999999999999999E-5</v>
      </c>
      <c r="BI61" s="45">
        <v>2.0999999999999999E-5</v>
      </c>
      <c r="BJ61" s="45">
        <v>2.4000000000000001E-5</v>
      </c>
      <c r="BK61" s="45">
        <v>2.4000000000000001E-5</v>
      </c>
      <c r="BL61" s="45">
        <v>2.4000000000000001E-5</v>
      </c>
      <c r="BM61" s="45">
        <v>2.4000000000000001E-5</v>
      </c>
      <c r="BN61" s="45">
        <v>2.4000000000000001E-5</v>
      </c>
      <c r="BO61" s="45">
        <v>2.4000000000000001E-5</v>
      </c>
      <c r="BP61" s="45">
        <v>2.4000000000000001E-5</v>
      </c>
      <c r="BQ61" s="45">
        <v>2.4000000000000001E-5</v>
      </c>
      <c r="BR61" s="45">
        <v>2.4000000000000001E-5</v>
      </c>
      <c r="BS61" s="45">
        <v>2.4000000000000001E-5</v>
      </c>
      <c r="BT61" s="45">
        <v>4.1E-5</v>
      </c>
      <c r="BU61" s="45">
        <v>4.1E-5</v>
      </c>
      <c r="BV61" s="45">
        <v>4.1E-5</v>
      </c>
      <c r="BW61" s="45">
        <v>4.1E-5</v>
      </c>
      <c r="BX61" s="45">
        <v>4.1E-5</v>
      </c>
      <c r="BY61" s="45">
        <v>6.9999999999999994E-5</v>
      </c>
      <c r="BZ61" s="45">
        <v>6.9999999999999994E-5</v>
      </c>
      <c r="CA61" s="45">
        <v>6.9999999999999994E-5</v>
      </c>
      <c r="CB61" s="45">
        <v>6.9999999999999994E-5</v>
      </c>
      <c r="CC61" s="45">
        <v>6.9999999999999994E-5</v>
      </c>
      <c r="CD61" s="45">
        <v>6.9999999999999994E-5</v>
      </c>
      <c r="CE61" s="45">
        <v>6.9999999999999994E-5</v>
      </c>
      <c r="CF61" s="45">
        <v>6.9999999999999994E-5</v>
      </c>
      <c r="CG61" s="45">
        <v>6.9999999999999994E-5</v>
      </c>
      <c r="CH61" s="45">
        <v>6.9999999999999994E-5</v>
      </c>
      <c r="CI61" s="45">
        <v>6.9999999999999994E-5</v>
      </c>
      <c r="CJ61" s="45">
        <v>6.9999999999999994E-5</v>
      </c>
      <c r="CK61" s="45">
        <v>6.9999999999999994E-5</v>
      </c>
      <c r="CL61" s="45">
        <v>6.9999999999999994E-5</v>
      </c>
      <c r="CM61" s="45">
        <v>6.9999999999999994E-5</v>
      </c>
      <c r="CN61" s="45">
        <v>6.9999999999999994E-5</v>
      </c>
      <c r="CO61" s="45">
        <v>6.9999999999999994E-5</v>
      </c>
      <c r="CP61" s="45">
        <v>6.9999999999999994E-5</v>
      </c>
      <c r="CQ61" s="45">
        <v>6.9999999999999994E-5</v>
      </c>
      <c r="CR61" s="45">
        <v>6.9999999999999994E-5</v>
      </c>
      <c r="CS61" s="45">
        <v>6.9999999999999994E-5</v>
      </c>
      <c r="CT61" s="45">
        <v>6.9999999999999994E-5</v>
      </c>
      <c r="CU61" s="45">
        <v>6.9999999999999994E-5</v>
      </c>
      <c r="CV61" s="45">
        <v>6.9999999999999994E-5</v>
      </c>
      <c r="CW61" s="45">
        <v>6.9999999999999994E-5</v>
      </c>
      <c r="CX61" s="45">
        <v>6.9999999999999994E-5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6.0000000000000002E-6</v>
      </c>
      <c r="R62" s="45">
        <v>6.0000000000000002E-6</v>
      </c>
      <c r="S62" s="45">
        <v>6.0000000000000002E-6</v>
      </c>
      <c r="T62" s="45">
        <v>6.0000000000000002E-6</v>
      </c>
      <c r="U62" s="45">
        <v>6.0000000000000002E-6</v>
      </c>
      <c r="V62" s="45">
        <v>6.0000000000000002E-6</v>
      </c>
      <c r="W62" s="45">
        <v>6.0000000000000002E-6</v>
      </c>
      <c r="X62" s="45">
        <v>6.0000000000000002E-6</v>
      </c>
      <c r="Y62" s="45">
        <v>6.0000000000000002E-6</v>
      </c>
      <c r="Z62" s="45">
        <v>6.0000000000000002E-6</v>
      </c>
      <c r="AA62" s="45">
        <v>6.0000000000000002E-6</v>
      </c>
      <c r="AB62" s="45">
        <v>6.0000000000000002E-6</v>
      </c>
      <c r="AC62" s="45">
        <v>6.0000000000000002E-6</v>
      </c>
      <c r="AD62" s="45">
        <v>6.0000000000000002E-6</v>
      </c>
      <c r="AE62" s="45">
        <v>6.0000000000000002E-6</v>
      </c>
      <c r="AF62" s="45">
        <v>6.0000000000000002E-6</v>
      </c>
      <c r="AG62" s="45">
        <v>6.0000000000000002E-6</v>
      </c>
      <c r="AH62" s="45">
        <v>6.0000000000000002E-6</v>
      </c>
      <c r="AI62" s="45">
        <v>6.0000000000000002E-6</v>
      </c>
      <c r="AJ62" s="45">
        <v>6.0000000000000002E-6</v>
      </c>
      <c r="AK62" s="45">
        <v>6.0000000000000002E-6</v>
      </c>
      <c r="AL62" s="45">
        <v>6.0000000000000002E-6</v>
      </c>
      <c r="AM62" s="45">
        <v>6.0000000000000002E-6</v>
      </c>
      <c r="AN62" s="45">
        <v>6.0000000000000002E-6</v>
      </c>
      <c r="AO62" s="45">
        <v>6.0000000000000002E-6</v>
      </c>
      <c r="AP62" s="45">
        <v>3.1999999999999999E-5</v>
      </c>
      <c r="AQ62" s="45">
        <v>3.1999999999999999E-5</v>
      </c>
      <c r="AR62" s="45">
        <v>3.1999999999999999E-5</v>
      </c>
      <c r="AS62" s="45">
        <v>3.1999999999999999E-5</v>
      </c>
      <c r="AT62" s="45">
        <v>3.1999999999999999E-5</v>
      </c>
      <c r="AU62" s="45">
        <v>4.3000000000000002E-5</v>
      </c>
      <c r="AV62" s="45">
        <v>4.3000000000000002E-5</v>
      </c>
      <c r="AW62" s="45">
        <v>4.3000000000000002E-5</v>
      </c>
      <c r="AX62" s="45">
        <v>4.3000000000000002E-5</v>
      </c>
      <c r="AY62" s="45">
        <v>4.3000000000000002E-5</v>
      </c>
      <c r="AZ62" s="45">
        <v>5.3000000000000001E-5</v>
      </c>
      <c r="BA62" s="45">
        <v>5.3000000000000001E-5</v>
      </c>
      <c r="BB62" s="45">
        <v>5.3000000000000001E-5</v>
      </c>
      <c r="BC62" s="45">
        <v>5.3000000000000001E-5</v>
      </c>
      <c r="BD62" s="45">
        <v>5.3000000000000001E-5</v>
      </c>
      <c r="BE62" s="45">
        <v>5.5000000000000002E-5</v>
      </c>
      <c r="BF62" s="45">
        <v>5.5000000000000002E-5</v>
      </c>
      <c r="BG62" s="45">
        <v>5.5000000000000002E-5</v>
      </c>
      <c r="BH62" s="45">
        <v>5.5000000000000002E-5</v>
      </c>
      <c r="BI62" s="45">
        <v>5.5000000000000002E-5</v>
      </c>
      <c r="BJ62" s="45">
        <v>5.0000000000000002E-5</v>
      </c>
      <c r="BK62" s="45">
        <v>5.0000000000000002E-5</v>
      </c>
      <c r="BL62" s="45">
        <v>5.0000000000000002E-5</v>
      </c>
      <c r="BM62" s="45">
        <v>5.0000000000000002E-5</v>
      </c>
      <c r="BN62" s="45">
        <v>5.0000000000000002E-5</v>
      </c>
      <c r="BO62" s="45">
        <v>5.3999999999999998E-5</v>
      </c>
      <c r="BP62" s="45">
        <v>5.3999999999999998E-5</v>
      </c>
      <c r="BQ62" s="45">
        <v>5.3999999999999998E-5</v>
      </c>
      <c r="BR62" s="45">
        <v>5.3999999999999998E-5</v>
      </c>
      <c r="BS62" s="45">
        <v>5.3999999999999998E-5</v>
      </c>
      <c r="BT62" s="45">
        <v>6.8999999999999997E-5</v>
      </c>
      <c r="BU62" s="45">
        <v>6.8999999999999997E-5</v>
      </c>
      <c r="BV62" s="45">
        <v>6.8999999999999997E-5</v>
      </c>
      <c r="BW62" s="45">
        <v>6.8999999999999997E-5</v>
      </c>
      <c r="BX62" s="45">
        <v>6.8999999999999997E-5</v>
      </c>
      <c r="BY62" s="45">
        <v>1.25E-4</v>
      </c>
      <c r="BZ62" s="45">
        <v>1.25E-4</v>
      </c>
      <c r="CA62" s="45">
        <v>1.25E-4</v>
      </c>
      <c r="CB62" s="45">
        <v>1.25E-4</v>
      </c>
      <c r="CC62" s="45">
        <v>1.25E-4</v>
      </c>
      <c r="CD62" s="45">
        <v>1.25E-4</v>
      </c>
      <c r="CE62" s="45">
        <v>1.25E-4</v>
      </c>
      <c r="CF62" s="45">
        <v>1.25E-4</v>
      </c>
      <c r="CG62" s="45">
        <v>1.25E-4</v>
      </c>
      <c r="CH62" s="45">
        <v>1.25E-4</v>
      </c>
      <c r="CI62" s="45">
        <v>1.25E-4</v>
      </c>
      <c r="CJ62" s="45">
        <v>1.25E-4</v>
      </c>
      <c r="CK62" s="45">
        <v>1.25E-4</v>
      </c>
      <c r="CL62" s="45">
        <v>1.25E-4</v>
      </c>
      <c r="CM62" s="45">
        <v>1.25E-4</v>
      </c>
      <c r="CN62" s="45">
        <v>1.25E-4</v>
      </c>
      <c r="CO62" s="45">
        <v>1.25E-4</v>
      </c>
      <c r="CP62" s="45">
        <v>1.25E-4</v>
      </c>
      <c r="CQ62" s="45">
        <v>1.25E-4</v>
      </c>
      <c r="CR62" s="45">
        <v>1.25E-4</v>
      </c>
      <c r="CS62" s="45">
        <v>1.25E-4</v>
      </c>
      <c r="CT62" s="45">
        <v>1.25E-4</v>
      </c>
      <c r="CU62" s="45">
        <v>1.25E-4</v>
      </c>
      <c r="CV62" s="45">
        <v>1.25E-4</v>
      </c>
      <c r="CW62" s="45">
        <v>1.25E-4</v>
      </c>
      <c r="CX62" s="45">
        <v>1.25E-4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2.0999999999999999E-5</v>
      </c>
      <c r="R63" s="45">
        <v>2.0999999999999999E-5</v>
      </c>
      <c r="S63" s="45">
        <v>2.0999999999999999E-5</v>
      </c>
      <c r="T63" s="45">
        <v>2.0999999999999999E-5</v>
      </c>
      <c r="U63" s="45">
        <v>2.0999999999999999E-5</v>
      </c>
      <c r="V63" s="45">
        <v>2.0999999999999999E-5</v>
      </c>
      <c r="W63" s="45">
        <v>2.0999999999999999E-5</v>
      </c>
      <c r="X63" s="45">
        <v>2.0999999999999999E-5</v>
      </c>
      <c r="Y63" s="45">
        <v>2.0999999999999999E-5</v>
      </c>
      <c r="Z63" s="45">
        <v>2.0999999999999999E-5</v>
      </c>
      <c r="AA63" s="45">
        <v>2.0999999999999999E-5</v>
      </c>
      <c r="AB63" s="45">
        <v>2.0999999999999999E-5</v>
      </c>
      <c r="AC63" s="45">
        <v>2.0999999999999999E-5</v>
      </c>
      <c r="AD63" s="45">
        <v>2.0999999999999999E-5</v>
      </c>
      <c r="AE63" s="45">
        <v>2.0999999999999999E-5</v>
      </c>
      <c r="AF63" s="45">
        <v>2.0999999999999999E-5</v>
      </c>
      <c r="AG63" s="45">
        <v>2.0999999999999999E-5</v>
      </c>
      <c r="AH63" s="45">
        <v>2.0999999999999999E-5</v>
      </c>
      <c r="AI63" s="45">
        <v>2.0999999999999999E-5</v>
      </c>
      <c r="AJ63" s="45">
        <v>2.0999999999999999E-5</v>
      </c>
      <c r="AK63" s="45">
        <v>2.0999999999999999E-5</v>
      </c>
      <c r="AL63" s="45">
        <v>2.0999999999999999E-5</v>
      </c>
      <c r="AM63" s="45">
        <v>2.0999999999999999E-5</v>
      </c>
      <c r="AN63" s="45">
        <v>2.0999999999999999E-5</v>
      </c>
      <c r="AO63" s="45">
        <v>2.0999999999999999E-5</v>
      </c>
      <c r="AP63" s="45">
        <v>1.27E-4</v>
      </c>
      <c r="AQ63" s="45">
        <v>1.27E-4</v>
      </c>
      <c r="AR63" s="45">
        <v>1.27E-4</v>
      </c>
      <c r="AS63" s="45">
        <v>1.27E-4</v>
      </c>
      <c r="AT63" s="45">
        <v>1.27E-4</v>
      </c>
      <c r="AU63" s="45">
        <v>1.8200000000000001E-4</v>
      </c>
      <c r="AV63" s="45">
        <v>1.8200000000000001E-4</v>
      </c>
      <c r="AW63" s="45">
        <v>1.8200000000000001E-4</v>
      </c>
      <c r="AX63" s="45">
        <v>1.8200000000000001E-4</v>
      </c>
      <c r="AY63" s="45">
        <v>1.8200000000000001E-4</v>
      </c>
      <c r="AZ63" s="45">
        <v>2.1599999999999999E-4</v>
      </c>
      <c r="BA63" s="45">
        <v>2.1599999999999999E-4</v>
      </c>
      <c r="BB63" s="45">
        <v>2.1599999999999999E-4</v>
      </c>
      <c r="BC63" s="45">
        <v>2.1599999999999999E-4</v>
      </c>
      <c r="BD63" s="45">
        <v>2.1599999999999999E-4</v>
      </c>
      <c r="BE63" s="45">
        <v>2.9599999999999998E-4</v>
      </c>
      <c r="BF63" s="45">
        <v>2.9599999999999998E-4</v>
      </c>
      <c r="BG63" s="45">
        <v>2.9599999999999998E-4</v>
      </c>
      <c r="BH63" s="45">
        <v>2.9599999999999998E-4</v>
      </c>
      <c r="BI63" s="45">
        <v>2.9599999999999998E-4</v>
      </c>
      <c r="BJ63" s="45">
        <v>3.3599999999999998E-4</v>
      </c>
      <c r="BK63" s="45">
        <v>3.3599999999999998E-4</v>
      </c>
      <c r="BL63" s="45">
        <v>3.3599999999999998E-4</v>
      </c>
      <c r="BM63" s="45">
        <v>3.3599999999999998E-4</v>
      </c>
      <c r="BN63" s="45">
        <v>3.3599999999999998E-4</v>
      </c>
      <c r="BO63" s="45">
        <v>3.2000000000000003E-4</v>
      </c>
      <c r="BP63" s="45">
        <v>3.2000000000000003E-4</v>
      </c>
      <c r="BQ63" s="45">
        <v>3.2000000000000003E-4</v>
      </c>
      <c r="BR63" s="45">
        <v>3.2000000000000003E-4</v>
      </c>
      <c r="BS63" s="45">
        <v>3.2000000000000003E-4</v>
      </c>
      <c r="BT63" s="45">
        <v>3.2299999999999999E-4</v>
      </c>
      <c r="BU63" s="45">
        <v>3.2299999999999999E-4</v>
      </c>
      <c r="BV63" s="45">
        <v>3.2299999999999999E-4</v>
      </c>
      <c r="BW63" s="45">
        <v>3.2299999999999999E-4</v>
      </c>
      <c r="BX63" s="45">
        <v>3.2299999999999999E-4</v>
      </c>
      <c r="BY63" s="45">
        <v>2.7599999999999999E-4</v>
      </c>
      <c r="BZ63" s="45">
        <v>2.7599999999999999E-4</v>
      </c>
      <c r="CA63" s="45">
        <v>2.7599999999999999E-4</v>
      </c>
      <c r="CB63" s="45">
        <v>2.7599999999999999E-4</v>
      </c>
      <c r="CC63" s="45">
        <v>2.7599999999999999E-4</v>
      </c>
      <c r="CD63" s="45">
        <v>2.7599999999999999E-4</v>
      </c>
      <c r="CE63" s="45">
        <v>2.7599999999999999E-4</v>
      </c>
      <c r="CF63" s="45">
        <v>2.7599999999999999E-4</v>
      </c>
      <c r="CG63" s="45">
        <v>2.7599999999999999E-4</v>
      </c>
      <c r="CH63" s="45">
        <v>2.7599999999999999E-4</v>
      </c>
      <c r="CI63" s="45">
        <v>2.7599999999999999E-4</v>
      </c>
      <c r="CJ63" s="45">
        <v>2.7599999999999999E-4</v>
      </c>
      <c r="CK63" s="45">
        <v>2.7599999999999999E-4</v>
      </c>
      <c r="CL63" s="45">
        <v>2.7599999999999999E-4</v>
      </c>
      <c r="CM63" s="45">
        <v>2.7599999999999999E-4</v>
      </c>
      <c r="CN63" s="45">
        <v>2.7599999999999999E-4</v>
      </c>
      <c r="CO63" s="45">
        <v>2.7599999999999999E-4</v>
      </c>
      <c r="CP63" s="45">
        <v>2.7599999999999999E-4</v>
      </c>
      <c r="CQ63" s="45">
        <v>2.7599999999999999E-4</v>
      </c>
      <c r="CR63" s="45">
        <v>2.7599999999999999E-4</v>
      </c>
      <c r="CS63" s="45">
        <v>2.7599999999999999E-4</v>
      </c>
      <c r="CT63" s="45">
        <v>2.7599999999999999E-4</v>
      </c>
      <c r="CU63" s="45">
        <v>2.7599999999999999E-4</v>
      </c>
      <c r="CV63" s="45">
        <v>2.7599999999999999E-4</v>
      </c>
      <c r="CW63" s="45">
        <v>2.7599999999999999E-4</v>
      </c>
      <c r="CX63" s="45">
        <v>2.7599999999999999E-4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2.5999999999999998E-5</v>
      </c>
      <c r="R64" s="45">
        <v>2.5999999999999998E-5</v>
      </c>
      <c r="S64" s="45">
        <v>2.5999999999999998E-5</v>
      </c>
      <c r="T64" s="45">
        <v>2.5999999999999998E-5</v>
      </c>
      <c r="U64" s="45">
        <v>2.5999999999999998E-5</v>
      </c>
      <c r="V64" s="45">
        <v>2.5999999999999998E-5</v>
      </c>
      <c r="W64" s="45">
        <v>2.5999999999999998E-5</v>
      </c>
      <c r="X64" s="45">
        <v>2.5999999999999998E-5</v>
      </c>
      <c r="Y64" s="45">
        <v>2.5999999999999998E-5</v>
      </c>
      <c r="Z64" s="45">
        <v>2.5999999999999998E-5</v>
      </c>
      <c r="AA64" s="45">
        <v>2.5999999999999998E-5</v>
      </c>
      <c r="AB64" s="45">
        <v>2.5999999999999998E-5</v>
      </c>
      <c r="AC64" s="45">
        <v>2.5999999999999998E-5</v>
      </c>
      <c r="AD64" s="45">
        <v>2.5999999999999998E-5</v>
      </c>
      <c r="AE64" s="45">
        <v>2.5999999999999998E-5</v>
      </c>
      <c r="AF64" s="45">
        <v>2.5999999999999998E-5</v>
      </c>
      <c r="AG64" s="45">
        <v>2.5999999999999998E-5</v>
      </c>
      <c r="AH64" s="45">
        <v>2.5999999999999998E-5</v>
      </c>
      <c r="AI64" s="45">
        <v>2.5999999999999998E-5</v>
      </c>
      <c r="AJ64" s="45">
        <v>2.5999999999999998E-5</v>
      </c>
      <c r="AK64" s="45">
        <v>2.5999999999999998E-5</v>
      </c>
      <c r="AL64" s="45">
        <v>2.5999999999999998E-5</v>
      </c>
      <c r="AM64" s="45">
        <v>2.5999999999999998E-5</v>
      </c>
      <c r="AN64" s="45">
        <v>2.5999999999999998E-5</v>
      </c>
      <c r="AO64" s="45">
        <v>2.5999999999999998E-5</v>
      </c>
      <c r="AP64" s="45">
        <v>1.01E-4</v>
      </c>
      <c r="AQ64" s="45">
        <v>1.01E-4</v>
      </c>
      <c r="AR64" s="45">
        <v>1.01E-4</v>
      </c>
      <c r="AS64" s="45">
        <v>1.01E-4</v>
      </c>
      <c r="AT64" s="45">
        <v>1.01E-4</v>
      </c>
      <c r="AU64" s="45">
        <v>1.5699999999999999E-4</v>
      </c>
      <c r="AV64" s="45">
        <v>1.5699999999999999E-4</v>
      </c>
      <c r="AW64" s="45">
        <v>1.5699999999999999E-4</v>
      </c>
      <c r="AX64" s="45">
        <v>1.5699999999999999E-4</v>
      </c>
      <c r="AY64" s="45">
        <v>1.5699999999999999E-4</v>
      </c>
      <c r="AZ64" s="45">
        <v>1.6799999999999999E-4</v>
      </c>
      <c r="BA64" s="45">
        <v>1.6799999999999999E-4</v>
      </c>
      <c r="BB64" s="45">
        <v>1.6799999999999999E-4</v>
      </c>
      <c r="BC64" s="45">
        <v>1.6799999999999999E-4</v>
      </c>
      <c r="BD64" s="45">
        <v>1.6799999999999999E-4</v>
      </c>
      <c r="BE64" s="45">
        <v>1.12E-4</v>
      </c>
      <c r="BF64" s="45">
        <v>1.12E-4</v>
      </c>
      <c r="BG64" s="45">
        <v>1.12E-4</v>
      </c>
      <c r="BH64" s="45">
        <v>1.12E-4</v>
      </c>
      <c r="BI64" s="45">
        <v>1.12E-4</v>
      </c>
      <c r="BJ64" s="45">
        <v>3.4400000000000001E-4</v>
      </c>
      <c r="BK64" s="45">
        <v>3.4400000000000001E-4</v>
      </c>
      <c r="BL64" s="45">
        <v>3.4400000000000001E-4</v>
      </c>
      <c r="BM64" s="45">
        <v>3.4400000000000001E-4</v>
      </c>
      <c r="BN64" s="45">
        <v>3.4400000000000001E-4</v>
      </c>
      <c r="BO64" s="45">
        <v>3.4299999999999999E-4</v>
      </c>
      <c r="BP64" s="45">
        <v>3.4299999999999999E-4</v>
      </c>
      <c r="BQ64" s="45">
        <v>3.4299999999999999E-4</v>
      </c>
      <c r="BR64" s="45">
        <v>3.4299999999999999E-4</v>
      </c>
      <c r="BS64" s="45">
        <v>3.4299999999999999E-4</v>
      </c>
      <c r="BT64" s="45">
        <v>3.3700000000000001E-4</v>
      </c>
      <c r="BU64" s="45">
        <v>3.3700000000000001E-4</v>
      </c>
      <c r="BV64" s="45">
        <v>3.3700000000000001E-4</v>
      </c>
      <c r="BW64" s="45">
        <v>3.3700000000000001E-4</v>
      </c>
      <c r="BX64" s="45">
        <v>3.3700000000000001E-4</v>
      </c>
      <c r="BY64" s="45">
        <v>5.5420000000000001E-3</v>
      </c>
      <c r="BZ64" s="45">
        <v>5.5420000000000001E-3</v>
      </c>
      <c r="CA64" s="45">
        <v>5.5420000000000001E-3</v>
      </c>
      <c r="CB64" s="45">
        <v>5.5420000000000001E-3</v>
      </c>
      <c r="CC64" s="45">
        <v>5.5420000000000001E-3</v>
      </c>
      <c r="CD64" s="45">
        <v>5.5420000000000001E-3</v>
      </c>
      <c r="CE64" s="45">
        <v>5.5420000000000001E-3</v>
      </c>
      <c r="CF64" s="45">
        <v>5.5420000000000001E-3</v>
      </c>
      <c r="CG64" s="45">
        <v>5.5420000000000001E-3</v>
      </c>
      <c r="CH64" s="45">
        <v>5.5420000000000001E-3</v>
      </c>
      <c r="CI64" s="45">
        <v>5.5420000000000001E-3</v>
      </c>
      <c r="CJ64" s="45">
        <v>5.5420000000000001E-3</v>
      </c>
      <c r="CK64" s="45">
        <v>5.5420000000000001E-3</v>
      </c>
      <c r="CL64" s="45">
        <v>5.5420000000000001E-3</v>
      </c>
      <c r="CM64" s="45">
        <v>5.5420000000000001E-3</v>
      </c>
      <c r="CN64" s="45">
        <v>5.5420000000000001E-3</v>
      </c>
      <c r="CO64" s="45">
        <v>5.5420000000000001E-3</v>
      </c>
      <c r="CP64" s="45">
        <v>5.5420000000000001E-3</v>
      </c>
      <c r="CQ64" s="45">
        <v>5.5420000000000001E-3</v>
      </c>
      <c r="CR64" s="45">
        <v>5.5420000000000001E-3</v>
      </c>
      <c r="CS64" s="45">
        <v>5.5420000000000001E-3</v>
      </c>
      <c r="CT64" s="45">
        <v>5.5420000000000001E-3</v>
      </c>
      <c r="CU64" s="45">
        <v>5.5420000000000001E-3</v>
      </c>
      <c r="CV64" s="45">
        <v>5.5420000000000001E-3</v>
      </c>
      <c r="CW64" s="45">
        <v>5.5420000000000001E-3</v>
      </c>
      <c r="CX64" s="45">
        <v>5.5420000000000001E-3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1.9000000000000001E-5</v>
      </c>
      <c r="R65" s="45">
        <v>1.9000000000000001E-5</v>
      </c>
      <c r="S65" s="45">
        <v>1.9000000000000001E-5</v>
      </c>
      <c r="T65" s="45">
        <v>1.9000000000000001E-5</v>
      </c>
      <c r="U65" s="45">
        <v>1.9000000000000001E-5</v>
      </c>
      <c r="V65" s="45">
        <v>1.9000000000000001E-5</v>
      </c>
      <c r="W65" s="45">
        <v>1.9000000000000001E-5</v>
      </c>
      <c r="X65" s="45">
        <v>1.9000000000000001E-5</v>
      </c>
      <c r="Y65" s="45">
        <v>1.9000000000000001E-5</v>
      </c>
      <c r="Z65" s="45">
        <v>1.9000000000000001E-5</v>
      </c>
      <c r="AA65" s="45">
        <v>1.9000000000000001E-5</v>
      </c>
      <c r="AB65" s="45">
        <v>1.9000000000000001E-5</v>
      </c>
      <c r="AC65" s="45">
        <v>1.9000000000000001E-5</v>
      </c>
      <c r="AD65" s="45">
        <v>1.9000000000000001E-5</v>
      </c>
      <c r="AE65" s="45">
        <v>1.9000000000000001E-5</v>
      </c>
      <c r="AF65" s="45">
        <v>1.9000000000000001E-5</v>
      </c>
      <c r="AG65" s="45">
        <v>1.9000000000000001E-5</v>
      </c>
      <c r="AH65" s="45">
        <v>1.9000000000000001E-5</v>
      </c>
      <c r="AI65" s="45">
        <v>1.9000000000000001E-5</v>
      </c>
      <c r="AJ65" s="45">
        <v>1.9000000000000001E-5</v>
      </c>
      <c r="AK65" s="45">
        <v>1.9000000000000001E-5</v>
      </c>
      <c r="AL65" s="45">
        <v>1.9000000000000001E-5</v>
      </c>
      <c r="AM65" s="45">
        <v>1.9000000000000001E-5</v>
      </c>
      <c r="AN65" s="45">
        <v>1.9000000000000001E-5</v>
      </c>
      <c r="AO65" s="45">
        <v>1.9000000000000001E-5</v>
      </c>
      <c r="AP65" s="45">
        <v>1.06E-4</v>
      </c>
      <c r="AQ65" s="45">
        <v>1.06E-4</v>
      </c>
      <c r="AR65" s="45">
        <v>1.06E-4</v>
      </c>
      <c r="AS65" s="45">
        <v>1.06E-4</v>
      </c>
      <c r="AT65" s="45">
        <v>1.06E-4</v>
      </c>
      <c r="AU65" s="45">
        <v>1.4100000000000001E-4</v>
      </c>
      <c r="AV65" s="45">
        <v>1.4100000000000001E-4</v>
      </c>
      <c r="AW65" s="45">
        <v>1.4100000000000001E-4</v>
      </c>
      <c r="AX65" s="45">
        <v>1.4100000000000001E-4</v>
      </c>
      <c r="AY65" s="45">
        <v>1.4100000000000001E-4</v>
      </c>
      <c r="AZ65" s="45">
        <v>1.8599999999999999E-4</v>
      </c>
      <c r="BA65" s="45">
        <v>1.8599999999999999E-4</v>
      </c>
      <c r="BB65" s="45">
        <v>1.8599999999999999E-4</v>
      </c>
      <c r="BC65" s="45">
        <v>1.8599999999999999E-4</v>
      </c>
      <c r="BD65" s="45">
        <v>1.8599999999999999E-4</v>
      </c>
      <c r="BE65" s="45">
        <v>1.9599999999999999E-4</v>
      </c>
      <c r="BF65" s="45">
        <v>1.9599999999999999E-4</v>
      </c>
      <c r="BG65" s="45">
        <v>1.9599999999999999E-4</v>
      </c>
      <c r="BH65" s="45">
        <v>1.9599999999999999E-4</v>
      </c>
      <c r="BI65" s="45">
        <v>1.9599999999999999E-4</v>
      </c>
      <c r="BJ65" s="45">
        <v>1.75E-4</v>
      </c>
      <c r="BK65" s="45">
        <v>1.75E-4</v>
      </c>
      <c r="BL65" s="45">
        <v>1.75E-4</v>
      </c>
      <c r="BM65" s="45">
        <v>1.75E-4</v>
      </c>
      <c r="BN65" s="45">
        <v>1.75E-4</v>
      </c>
      <c r="BO65" s="45">
        <v>1.4799999999999999E-4</v>
      </c>
      <c r="BP65" s="45">
        <v>1.4799999999999999E-4</v>
      </c>
      <c r="BQ65" s="45">
        <v>1.4799999999999999E-4</v>
      </c>
      <c r="BR65" s="45">
        <v>1.4799999999999999E-4</v>
      </c>
      <c r="BS65" s="45">
        <v>1.4799999999999999E-4</v>
      </c>
      <c r="BT65" s="45">
        <v>1.5200000000000001E-4</v>
      </c>
      <c r="BU65" s="45">
        <v>1.5200000000000001E-4</v>
      </c>
      <c r="BV65" s="45">
        <v>1.5200000000000001E-4</v>
      </c>
      <c r="BW65" s="45">
        <v>1.5200000000000001E-4</v>
      </c>
      <c r="BX65" s="45">
        <v>1.5200000000000001E-4</v>
      </c>
      <c r="BY65" s="45">
        <v>1.6799999999999999E-4</v>
      </c>
      <c r="BZ65" s="45">
        <v>1.6799999999999999E-4</v>
      </c>
      <c r="CA65" s="45">
        <v>1.6799999999999999E-4</v>
      </c>
      <c r="CB65" s="45">
        <v>1.6799999999999999E-4</v>
      </c>
      <c r="CC65" s="45">
        <v>1.6799999999999999E-4</v>
      </c>
      <c r="CD65" s="45">
        <v>1.6799999999999999E-4</v>
      </c>
      <c r="CE65" s="45">
        <v>1.6799999999999999E-4</v>
      </c>
      <c r="CF65" s="45">
        <v>1.6799999999999999E-4</v>
      </c>
      <c r="CG65" s="45">
        <v>1.6799999999999999E-4</v>
      </c>
      <c r="CH65" s="45">
        <v>1.6799999999999999E-4</v>
      </c>
      <c r="CI65" s="45">
        <v>1.6799999999999999E-4</v>
      </c>
      <c r="CJ65" s="45">
        <v>1.6799999999999999E-4</v>
      </c>
      <c r="CK65" s="45">
        <v>1.6799999999999999E-4</v>
      </c>
      <c r="CL65" s="45">
        <v>1.6799999999999999E-4</v>
      </c>
      <c r="CM65" s="45">
        <v>1.6799999999999999E-4</v>
      </c>
      <c r="CN65" s="45">
        <v>1.6799999999999999E-4</v>
      </c>
      <c r="CO65" s="45">
        <v>1.6799999999999999E-4</v>
      </c>
      <c r="CP65" s="45">
        <v>1.6799999999999999E-4</v>
      </c>
      <c r="CQ65" s="45">
        <v>1.6799999999999999E-4</v>
      </c>
      <c r="CR65" s="45">
        <v>1.6799999999999999E-4</v>
      </c>
      <c r="CS65" s="45">
        <v>1.6799999999999999E-4</v>
      </c>
      <c r="CT65" s="45">
        <v>1.6799999999999999E-4</v>
      </c>
      <c r="CU65" s="45">
        <v>1.6799999999999999E-4</v>
      </c>
      <c r="CV65" s="45">
        <v>1.6799999999999999E-4</v>
      </c>
      <c r="CW65" s="45">
        <v>1.6799999999999999E-4</v>
      </c>
      <c r="CX65" s="45">
        <v>1.6799999999999999E-4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3.9999999999999998E-6</v>
      </c>
      <c r="R66" s="45">
        <v>3.9999999999999998E-6</v>
      </c>
      <c r="S66" s="45">
        <v>3.9999999999999998E-6</v>
      </c>
      <c r="T66" s="45">
        <v>3.9999999999999998E-6</v>
      </c>
      <c r="U66" s="45">
        <v>3.9999999999999998E-6</v>
      </c>
      <c r="V66" s="45">
        <v>3.9999999999999998E-6</v>
      </c>
      <c r="W66" s="45">
        <v>3.9999999999999998E-6</v>
      </c>
      <c r="X66" s="45">
        <v>3.9999999999999998E-6</v>
      </c>
      <c r="Y66" s="45">
        <v>3.9999999999999998E-6</v>
      </c>
      <c r="Z66" s="45">
        <v>3.9999999999999998E-6</v>
      </c>
      <c r="AA66" s="45">
        <v>3.9999999999999998E-6</v>
      </c>
      <c r="AB66" s="45">
        <v>3.9999999999999998E-6</v>
      </c>
      <c r="AC66" s="45">
        <v>3.9999999999999998E-6</v>
      </c>
      <c r="AD66" s="45">
        <v>3.9999999999999998E-6</v>
      </c>
      <c r="AE66" s="45">
        <v>3.9999999999999998E-6</v>
      </c>
      <c r="AF66" s="45">
        <v>3.9999999999999998E-6</v>
      </c>
      <c r="AG66" s="45">
        <v>3.9999999999999998E-6</v>
      </c>
      <c r="AH66" s="45">
        <v>3.9999999999999998E-6</v>
      </c>
      <c r="AI66" s="45">
        <v>3.9999999999999998E-6</v>
      </c>
      <c r="AJ66" s="45">
        <v>3.9999999999999998E-6</v>
      </c>
      <c r="AK66" s="45">
        <v>3.9999999999999998E-6</v>
      </c>
      <c r="AL66" s="45">
        <v>3.9999999999999998E-6</v>
      </c>
      <c r="AM66" s="45">
        <v>3.9999999999999998E-6</v>
      </c>
      <c r="AN66" s="45">
        <v>3.9999999999999998E-6</v>
      </c>
      <c r="AO66" s="45">
        <v>3.9999999999999998E-6</v>
      </c>
      <c r="AP66" s="45">
        <v>2.3E-5</v>
      </c>
      <c r="AQ66" s="45">
        <v>2.3E-5</v>
      </c>
      <c r="AR66" s="45">
        <v>2.3E-5</v>
      </c>
      <c r="AS66" s="45">
        <v>2.3E-5</v>
      </c>
      <c r="AT66" s="45">
        <v>2.3E-5</v>
      </c>
      <c r="AU66" s="45">
        <v>3.4E-5</v>
      </c>
      <c r="AV66" s="45">
        <v>3.4E-5</v>
      </c>
      <c r="AW66" s="45">
        <v>3.4E-5</v>
      </c>
      <c r="AX66" s="45">
        <v>3.4E-5</v>
      </c>
      <c r="AY66" s="45">
        <v>3.4E-5</v>
      </c>
      <c r="AZ66" s="45">
        <v>4.5000000000000003E-5</v>
      </c>
      <c r="BA66" s="45">
        <v>4.5000000000000003E-5</v>
      </c>
      <c r="BB66" s="45">
        <v>4.5000000000000003E-5</v>
      </c>
      <c r="BC66" s="45">
        <v>4.5000000000000003E-5</v>
      </c>
      <c r="BD66" s="45">
        <v>4.5000000000000003E-5</v>
      </c>
      <c r="BE66" s="45">
        <v>5.3999999999999998E-5</v>
      </c>
      <c r="BF66" s="45">
        <v>5.3999999999999998E-5</v>
      </c>
      <c r="BG66" s="45">
        <v>5.3999999999999998E-5</v>
      </c>
      <c r="BH66" s="45">
        <v>5.3999999999999998E-5</v>
      </c>
      <c r="BI66" s="45">
        <v>5.3999999999999998E-5</v>
      </c>
      <c r="BJ66" s="45">
        <v>5.8999999999999998E-5</v>
      </c>
      <c r="BK66" s="45">
        <v>5.8999999999999998E-5</v>
      </c>
      <c r="BL66" s="45">
        <v>5.8999999999999998E-5</v>
      </c>
      <c r="BM66" s="45">
        <v>5.8999999999999998E-5</v>
      </c>
      <c r="BN66" s="45">
        <v>5.8999999999999998E-5</v>
      </c>
      <c r="BO66" s="45">
        <v>6.0999999999999999E-5</v>
      </c>
      <c r="BP66" s="45">
        <v>6.0999999999999999E-5</v>
      </c>
      <c r="BQ66" s="45">
        <v>6.0999999999999999E-5</v>
      </c>
      <c r="BR66" s="45">
        <v>6.0999999999999999E-5</v>
      </c>
      <c r="BS66" s="45">
        <v>6.0999999999999999E-5</v>
      </c>
      <c r="BT66" s="45">
        <v>6.8999999999999997E-5</v>
      </c>
      <c r="BU66" s="45">
        <v>6.8999999999999997E-5</v>
      </c>
      <c r="BV66" s="45">
        <v>6.8999999999999997E-5</v>
      </c>
      <c r="BW66" s="45">
        <v>6.8999999999999997E-5</v>
      </c>
      <c r="BX66" s="45">
        <v>6.8999999999999997E-5</v>
      </c>
      <c r="BY66" s="45">
        <v>1.15E-4</v>
      </c>
      <c r="BZ66" s="45">
        <v>1.15E-4</v>
      </c>
      <c r="CA66" s="45">
        <v>1.15E-4</v>
      </c>
      <c r="CB66" s="45">
        <v>1.15E-4</v>
      </c>
      <c r="CC66" s="45">
        <v>1.15E-4</v>
      </c>
      <c r="CD66" s="45">
        <v>1.15E-4</v>
      </c>
      <c r="CE66" s="45">
        <v>1.15E-4</v>
      </c>
      <c r="CF66" s="45">
        <v>1.15E-4</v>
      </c>
      <c r="CG66" s="45">
        <v>1.15E-4</v>
      </c>
      <c r="CH66" s="45">
        <v>1.15E-4</v>
      </c>
      <c r="CI66" s="45">
        <v>1.15E-4</v>
      </c>
      <c r="CJ66" s="45">
        <v>1.15E-4</v>
      </c>
      <c r="CK66" s="45">
        <v>1.15E-4</v>
      </c>
      <c r="CL66" s="45">
        <v>1.15E-4</v>
      </c>
      <c r="CM66" s="45">
        <v>1.15E-4</v>
      </c>
      <c r="CN66" s="45">
        <v>1.15E-4</v>
      </c>
      <c r="CO66" s="45">
        <v>1.15E-4</v>
      </c>
      <c r="CP66" s="45">
        <v>1.15E-4</v>
      </c>
      <c r="CQ66" s="45">
        <v>1.15E-4</v>
      </c>
      <c r="CR66" s="45">
        <v>1.15E-4</v>
      </c>
      <c r="CS66" s="45">
        <v>1.15E-4</v>
      </c>
      <c r="CT66" s="45">
        <v>1.15E-4</v>
      </c>
      <c r="CU66" s="45">
        <v>1.15E-4</v>
      </c>
      <c r="CV66" s="45">
        <v>1.15E-4</v>
      </c>
      <c r="CW66" s="45">
        <v>1.15E-4</v>
      </c>
      <c r="CX66" s="45">
        <v>1.15E-4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3.3000000000000003E-5</v>
      </c>
      <c r="R67" s="45">
        <v>3.3000000000000003E-5</v>
      </c>
      <c r="S67" s="45">
        <v>3.3000000000000003E-5</v>
      </c>
      <c r="T67" s="45">
        <v>3.3000000000000003E-5</v>
      </c>
      <c r="U67" s="45">
        <v>3.3000000000000003E-5</v>
      </c>
      <c r="V67" s="45">
        <v>3.3000000000000003E-5</v>
      </c>
      <c r="W67" s="45">
        <v>3.3000000000000003E-5</v>
      </c>
      <c r="X67" s="45">
        <v>3.3000000000000003E-5</v>
      </c>
      <c r="Y67" s="45">
        <v>3.3000000000000003E-5</v>
      </c>
      <c r="Z67" s="45">
        <v>3.3000000000000003E-5</v>
      </c>
      <c r="AA67" s="45">
        <v>3.3000000000000003E-5</v>
      </c>
      <c r="AB67" s="45">
        <v>3.3000000000000003E-5</v>
      </c>
      <c r="AC67" s="45">
        <v>3.3000000000000003E-5</v>
      </c>
      <c r="AD67" s="45">
        <v>3.3000000000000003E-5</v>
      </c>
      <c r="AE67" s="45">
        <v>3.3000000000000003E-5</v>
      </c>
      <c r="AF67" s="45">
        <v>3.3000000000000003E-5</v>
      </c>
      <c r="AG67" s="45">
        <v>3.3000000000000003E-5</v>
      </c>
      <c r="AH67" s="45">
        <v>3.3000000000000003E-5</v>
      </c>
      <c r="AI67" s="45">
        <v>3.3000000000000003E-5</v>
      </c>
      <c r="AJ67" s="45">
        <v>3.3000000000000003E-5</v>
      </c>
      <c r="AK67" s="45">
        <v>3.3000000000000003E-5</v>
      </c>
      <c r="AL67" s="45">
        <v>3.3000000000000003E-5</v>
      </c>
      <c r="AM67" s="45">
        <v>3.3000000000000003E-5</v>
      </c>
      <c r="AN67" s="45">
        <v>3.3000000000000003E-5</v>
      </c>
      <c r="AO67" s="45">
        <v>3.3000000000000003E-5</v>
      </c>
      <c r="AP67" s="45">
        <v>1.6699999999999999E-4</v>
      </c>
      <c r="AQ67" s="45">
        <v>1.6699999999999999E-4</v>
      </c>
      <c r="AR67" s="45">
        <v>1.6699999999999999E-4</v>
      </c>
      <c r="AS67" s="45">
        <v>1.6699999999999999E-4</v>
      </c>
      <c r="AT67" s="45">
        <v>1.6699999999999999E-4</v>
      </c>
      <c r="AU67" s="45">
        <v>2.5300000000000002E-4</v>
      </c>
      <c r="AV67" s="45">
        <v>2.5300000000000002E-4</v>
      </c>
      <c r="AW67" s="45">
        <v>2.5300000000000002E-4</v>
      </c>
      <c r="AX67" s="45">
        <v>2.5300000000000002E-4</v>
      </c>
      <c r="AY67" s="45">
        <v>2.5300000000000002E-4</v>
      </c>
      <c r="AZ67" s="45">
        <v>3.5500000000000001E-4</v>
      </c>
      <c r="BA67" s="45">
        <v>3.5500000000000001E-4</v>
      </c>
      <c r="BB67" s="45">
        <v>3.5500000000000001E-4</v>
      </c>
      <c r="BC67" s="45">
        <v>3.5500000000000001E-4</v>
      </c>
      <c r="BD67" s="45">
        <v>3.5500000000000001E-4</v>
      </c>
      <c r="BE67" s="45">
        <v>4.6700000000000002E-4</v>
      </c>
      <c r="BF67" s="45">
        <v>4.6700000000000002E-4</v>
      </c>
      <c r="BG67" s="45">
        <v>4.6700000000000002E-4</v>
      </c>
      <c r="BH67" s="45">
        <v>4.6700000000000002E-4</v>
      </c>
      <c r="BI67" s="45">
        <v>4.6700000000000002E-4</v>
      </c>
      <c r="BJ67" s="45">
        <v>6.2500000000000001E-4</v>
      </c>
      <c r="BK67" s="45">
        <v>6.2500000000000001E-4</v>
      </c>
      <c r="BL67" s="45">
        <v>6.2500000000000001E-4</v>
      </c>
      <c r="BM67" s="45">
        <v>6.2500000000000001E-4</v>
      </c>
      <c r="BN67" s="45">
        <v>6.2500000000000001E-4</v>
      </c>
      <c r="BO67" s="45">
        <v>9.1299999999999997E-4</v>
      </c>
      <c r="BP67" s="45">
        <v>9.1299999999999997E-4</v>
      </c>
      <c r="BQ67" s="45">
        <v>9.1299999999999997E-4</v>
      </c>
      <c r="BR67" s="45">
        <v>9.1299999999999997E-4</v>
      </c>
      <c r="BS67" s="45">
        <v>9.1299999999999997E-4</v>
      </c>
      <c r="BT67" s="45">
        <v>1.3159999999999999E-3</v>
      </c>
      <c r="BU67" s="45">
        <v>1.3159999999999999E-3</v>
      </c>
      <c r="BV67" s="45">
        <v>1.3159999999999999E-3</v>
      </c>
      <c r="BW67" s="45">
        <v>1.3159999999999999E-3</v>
      </c>
      <c r="BX67" s="45">
        <v>1.3159999999999999E-3</v>
      </c>
      <c r="BY67" s="45">
        <v>1.8370000000000001E-3</v>
      </c>
      <c r="BZ67" s="45">
        <v>1.8370000000000001E-3</v>
      </c>
      <c r="CA67" s="45">
        <v>1.8370000000000001E-3</v>
      </c>
      <c r="CB67" s="45">
        <v>1.8370000000000001E-3</v>
      </c>
      <c r="CC67" s="45">
        <v>1.8370000000000001E-3</v>
      </c>
      <c r="CD67" s="45">
        <v>1.8370000000000001E-3</v>
      </c>
      <c r="CE67" s="45">
        <v>1.8370000000000001E-3</v>
      </c>
      <c r="CF67" s="45">
        <v>1.8370000000000001E-3</v>
      </c>
      <c r="CG67" s="45">
        <v>1.8370000000000001E-3</v>
      </c>
      <c r="CH67" s="45">
        <v>1.8370000000000001E-3</v>
      </c>
      <c r="CI67" s="45">
        <v>1.8370000000000001E-3</v>
      </c>
      <c r="CJ67" s="45">
        <v>1.8370000000000001E-3</v>
      </c>
      <c r="CK67" s="45">
        <v>1.8370000000000001E-3</v>
      </c>
      <c r="CL67" s="45">
        <v>1.8370000000000001E-3</v>
      </c>
      <c r="CM67" s="45">
        <v>1.8370000000000001E-3</v>
      </c>
      <c r="CN67" s="45">
        <v>1.8370000000000001E-3</v>
      </c>
      <c r="CO67" s="45">
        <v>1.8370000000000001E-3</v>
      </c>
      <c r="CP67" s="45">
        <v>1.8370000000000001E-3</v>
      </c>
      <c r="CQ67" s="45">
        <v>1.8370000000000001E-3</v>
      </c>
      <c r="CR67" s="45">
        <v>1.8370000000000001E-3</v>
      </c>
      <c r="CS67" s="45">
        <v>1.8370000000000001E-3</v>
      </c>
      <c r="CT67" s="45">
        <v>1.8370000000000001E-3</v>
      </c>
      <c r="CU67" s="45">
        <v>1.8370000000000001E-3</v>
      </c>
      <c r="CV67" s="45">
        <v>1.8370000000000001E-3</v>
      </c>
      <c r="CW67" s="45">
        <v>1.8370000000000001E-3</v>
      </c>
      <c r="CX67" s="45">
        <v>1.8370000000000001E-3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5.0000000000000004E-6</v>
      </c>
      <c r="R68" s="45">
        <v>5.0000000000000004E-6</v>
      </c>
      <c r="S68" s="45">
        <v>5.0000000000000004E-6</v>
      </c>
      <c r="T68" s="45">
        <v>5.0000000000000004E-6</v>
      </c>
      <c r="U68" s="45">
        <v>5.0000000000000004E-6</v>
      </c>
      <c r="V68" s="45">
        <v>5.0000000000000004E-6</v>
      </c>
      <c r="W68" s="45">
        <v>5.0000000000000004E-6</v>
      </c>
      <c r="X68" s="45">
        <v>5.0000000000000004E-6</v>
      </c>
      <c r="Y68" s="45">
        <v>5.0000000000000004E-6</v>
      </c>
      <c r="Z68" s="45">
        <v>5.0000000000000004E-6</v>
      </c>
      <c r="AA68" s="45">
        <v>5.0000000000000004E-6</v>
      </c>
      <c r="AB68" s="45">
        <v>5.0000000000000004E-6</v>
      </c>
      <c r="AC68" s="45">
        <v>5.0000000000000004E-6</v>
      </c>
      <c r="AD68" s="45">
        <v>5.0000000000000004E-6</v>
      </c>
      <c r="AE68" s="45">
        <v>5.0000000000000004E-6</v>
      </c>
      <c r="AF68" s="45">
        <v>5.0000000000000004E-6</v>
      </c>
      <c r="AG68" s="45">
        <v>5.0000000000000004E-6</v>
      </c>
      <c r="AH68" s="45">
        <v>5.0000000000000004E-6</v>
      </c>
      <c r="AI68" s="45">
        <v>5.0000000000000004E-6</v>
      </c>
      <c r="AJ68" s="45">
        <v>5.0000000000000004E-6</v>
      </c>
      <c r="AK68" s="45">
        <v>5.0000000000000004E-6</v>
      </c>
      <c r="AL68" s="45">
        <v>5.0000000000000004E-6</v>
      </c>
      <c r="AM68" s="45">
        <v>5.0000000000000004E-6</v>
      </c>
      <c r="AN68" s="45">
        <v>5.0000000000000004E-6</v>
      </c>
      <c r="AO68" s="45">
        <v>5.0000000000000004E-6</v>
      </c>
      <c r="AP68" s="45">
        <v>2.9E-5</v>
      </c>
      <c r="AQ68" s="45">
        <v>2.9E-5</v>
      </c>
      <c r="AR68" s="45">
        <v>2.9E-5</v>
      </c>
      <c r="AS68" s="45">
        <v>2.9E-5</v>
      </c>
      <c r="AT68" s="45">
        <v>2.9E-5</v>
      </c>
      <c r="AU68" s="45">
        <v>4.6E-5</v>
      </c>
      <c r="AV68" s="45">
        <v>4.6E-5</v>
      </c>
      <c r="AW68" s="45">
        <v>4.6E-5</v>
      </c>
      <c r="AX68" s="45">
        <v>4.6E-5</v>
      </c>
      <c r="AY68" s="45">
        <v>4.6E-5</v>
      </c>
      <c r="AZ68" s="45">
        <v>5.5999999999999999E-5</v>
      </c>
      <c r="BA68" s="45">
        <v>5.5999999999999999E-5</v>
      </c>
      <c r="BB68" s="45">
        <v>5.5999999999999999E-5</v>
      </c>
      <c r="BC68" s="45">
        <v>5.5999999999999999E-5</v>
      </c>
      <c r="BD68" s="45">
        <v>5.5999999999999999E-5</v>
      </c>
      <c r="BE68" s="45">
        <v>5.3999999999999998E-5</v>
      </c>
      <c r="BF68" s="45">
        <v>5.3999999999999998E-5</v>
      </c>
      <c r="BG68" s="45">
        <v>5.3999999999999998E-5</v>
      </c>
      <c r="BH68" s="45">
        <v>5.3999999999999998E-5</v>
      </c>
      <c r="BI68" s="45">
        <v>5.3999999999999998E-5</v>
      </c>
      <c r="BJ68" s="45">
        <v>4.8999999999999998E-5</v>
      </c>
      <c r="BK68" s="45">
        <v>4.8999999999999998E-5</v>
      </c>
      <c r="BL68" s="45">
        <v>4.8999999999999998E-5</v>
      </c>
      <c r="BM68" s="45">
        <v>4.8999999999999998E-5</v>
      </c>
      <c r="BN68" s="45">
        <v>4.8999999999999998E-5</v>
      </c>
      <c r="BO68" s="45">
        <v>4.8000000000000001E-5</v>
      </c>
      <c r="BP68" s="45">
        <v>4.8000000000000001E-5</v>
      </c>
      <c r="BQ68" s="45">
        <v>4.8000000000000001E-5</v>
      </c>
      <c r="BR68" s="45">
        <v>4.8000000000000001E-5</v>
      </c>
      <c r="BS68" s="45">
        <v>4.8000000000000001E-5</v>
      </c>
      <c r="BT68" s="45">
        <v>5.8999999999999998E-5</v>
      </c>
      <c r="BU68" s="45">
        <v>5.8999999999999998E-5</v>
      </c>
      <c r="BV68" s="45">
        <v>5.8999999999999998E-5</v>
      </c>
      <c r="BW68" s="45">
        <v>5.8999999999999998E-5</v>
      </c>
      <c r="BX68" s="45">
        <v>5.8999999999999998E-5</v>
      </c>
      <c r="BY68" s="45">
        <v>1.2300000000000001E-4</v>
      </c>
      <c r="BZ68" s="45">
        <v>1.2300000000000001E-4</v>
      </c>
      <c r="CA68" s="45">
        <v>1.2300000000000001E-4</v>
      </c>
      <c r="CB68" s="45">
        <v>1.2300000000000001E-4</v>
      </c>
      <c r="CC68" s="45">
        <v>1.2300000000000001E-4</v>
      </c>
      <c r="CD68" s="45">
        <v>1.2300000000000001E-4</v>
      </c>
      <c r="CE68" s="45">
        <v>1.2300000000000001E-4</v>
      </c>
      <c r="CF68" s="45">
        <v>1.2300000000000001E-4</v>
      </c>
      <c r="CG68" s="45">
        <v>1.2300000000000001E-4</v>
      </c>
      <c r="CH68" s="45">
        <v>1.2300000000000001E-4</v>
      </c>
      <c r="CI68" s="45">
        <v>1.2300000000000001E-4</v>
      </c>
      <c r="CJ68" s="45">
        <v>1.2300000000000001E-4</v>
      </c>
      <c r="CK68" s="45">
        <v>1.2300000000000001E-4</v>
      </c>
      <c r="CL68" s="45">
        <v>1.2300000000000001E-4</v>
      </c>
      <c r="CM68" s="45">
        <v>1.2300000000000001E-4</v>
      </c>
      <c r="CN68" s="45">
        <v>1.2300000000000001E-4</v>
      </c>
      <c r="CO68" s="45">
        <v>1.2300000000000001E-4</v>
      </c>
      <c r="CP68" s="45">
        <v>1.2300000000000001E-4</v>
      </c>
      <c r="CQ68" s="45">
        <v>1.2300000000000001E-4</v>
      </c>
      <c r="CR68" s="45">
        <v>1.2300000000000001E-4</v>
      </c>
      <c r="CS68" s="45">
        <v>1.2300000000000001E-4</v>
      </c>
      <c r="CT68" s="45">
        <v>1.2300000000000001E-4</v>
      </c>
      <c r="CU68" s="45">
        <v>1.2300000000000001E-4</v>
      </c>
      <c r="CV68" s="45">
        <v>1.2300000000000001E-4</v>
      </c>
      <c r="CW68" s="45">
        <v>1.2300000000000001E-4</v>
      </c>
      <c r="CX68" s="45">
        <v>1.2300000000000001E-4</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2.3E-5</v>
      </c>
      <c r="R69" s="45">
        <v>2.3E-5</v>
      </c>
      <c r="S69" s="45">
        <v>2.3E-5</v>
      </c>
      <c r="T69" s="45">
        <v>2.3E-5</v>
      </c>
      <c r="U69" s="45">
        <v>2.3E-5</v>
      </c>
      <c r="V69" s="45">
        <v>2.3E-5</v>
      </c>
      <c r="W69" s="45">
        <v>2.3E-5</v>
      </c>
      <c r="X69" s="45">
        <v>2.3E-5</v>
      </c>
      <c r="Y69" s="45">
        <v>2.3E-5</v>
      </c>
      <c r="Z69" s="45">
        <v>2.3E-5</v>
      </c>
      <c r="AA69" s="45">
        <v>2.3E-5</v>
      </c>
      <c r="AB69" s="45">
        <v>2.3E-5</v>
      </c>
      <c r="AC69" s="45">
        <v>2.3E-5</v>
      </c>
      <c r="AD69" s="45">
        <v>2.3E-5</v>
      </c>
      <c r="AE69" s="45">
        <v>2.3E-5</v>
      </c>
      <c r="AF69" s="45">
        <v>2.3E-5</v>
      </c>
      <c r="AG69" s="45">
        <v>2.3E-5</v>
      </c>
      <c r="AH69" s="45">
        <v>2.3E-5</v>
      </c>
      <c r="AI69" s="45">
        <v>2.3E-5</v>
      </c>
      <c r="AJ69" s="45">
        <v>2.3E-5</v>
      </c>
      <c r="AK69" s="45">
        <v>2.3E-5</v>
      </c>
      <c r="AL69" s="45">
        <v>2.3E-5</v>
      </c>
      <c r="AM69" s="45">
        <v>2.3E-5</v>
      </c>
      <c r="AN69" s="45">
        <v>2.3E-5</v>
      </c>
      <c r="AO69" s="45">
        <v>2.3E-5</v>
      </c>
      <c r="AP69" s="45">
        <v>9.2E-5</v>
      </c>
      <c r="AQ69" s="45">
        <v>9.2E-5</v>
      </c>
      <c r="AR69" s="45">
        <v>9.2E-5</v>
      </c>
      <c r="AS69" s="45">
        <v>9.2E-5</v>
      </c>
      <c r="AT69" s="45">
        <v>9.2E-5</v>
      </c>
      <c r="AU69" s="45">
        <v>1.18E-4</v>
      </c>
      <c r="AV69" s="45">
        <v>1.18E-4</v>
      </c>
      <c r="AW69" s="45">
        <v>1.18E-4</v>
      </c>
      <c r="AX69" s="45">
        <v>1.18E-4</v>
      </c>
      <c r="AY69" s="45">
        <v>1.18E-4</v>
      </c>
      <c r="AZ69" s="45">
        <v>1.3899999999999999E-4</v>
      </c>
      <c r="BA69" s="45">
        <v>1.3899999999999999E-4</v>
      </c>
      <c r="BB69" s="45">
        <v>1.3899999999999999E-4</v>
      </c>
      <c r="BC69" s="45">
        <v>1.3899999999999999E-4</v>
      </c>
      <c r="BD69" s="45">
        <v>1.3899999999999999E-4</v>
      </c>
      <c r="BE69" s="45">
        <v>1.5799999999999999E-4</v>
      </c>
      <c r="BF69" s="45">
        <v>1.5799999999999999E-4</v>
      </c>
      <c r="BG69" s="45">
        <v>1.5799999999999999E-4</v>
      </c>
      <c r="BH69" s="45">
        <v>1.5799999999999999E-4</v>
      </c>
      <c r="BI69" s="45">
        <v>1.5799999999999999E-4</v>
      </c>
      <c r="BJ69" s="45">
        <v>1.75E-4</v>
      </c>
      <c r="BK69" s="45">
        <v>1.75E-4</v>
      </c>
      <c r="BL69" s="45">
        <v>1.75E-4</v>
      </c>
      <c r="BM69" s="45">
        <v>1.75E-4</v>
      </c>
      <c r="BN69" s="45">
        <v>1.75E-4</v>
      </c>
      <c r="BO69" s="45">
        <v>2.1000000000000001E-4</v>
      </c>
      <c r="BP69" s="45">
        <v>2.1000000000000001E-4</v>
      </c>
      <c r="BQ69" s="45">
        <v>2.1000000000000001E-4</v>
      </c>
      <c r="BR69" s="45">
        <v>2.1000000000000001E-4</v>
      </c>
      <c r="BS69" s="45">
        <v>2.1000000000000001E-4</v>
      </c>
      <c r="BT69" s="45">
        <v>2.6400000000000002E-4</v>
      </c>
      <c r="BU69" s="45">
        <v>2.6400000000000002E-4</v>
      </c>
      <c r="BV69" s="45">
        <v>2.6400000000000002E-4</v>
      </c>
      <c r="BW69" s="45">
        <v>2.6400000000000002E-4</v>
      </c>
      <c r="BX69" s="45">
        <v>2.6400000000000002E-4</v>
      </c>
      <c r="BY69" s="45">
        <v>2.9599999999999998E-4</v>
      </c>
      <c r="BZ69" s="45">
        <v>2.9599999999999998E-4</v>
      </c>
      <c r="CA69" s="45">
        <v>2.9599999999999998E-4</v>
      </c>
      <c r="CB69" s="45">
        <v>2.9599999999999998E-4</v>
      </c>
      <c r="CC69" s="45">
        <v>2.9599999999999998E-4</v>
      </c>
      <c r="CD69" s="45">
        <v>2.9599999999999998E-4</v>
      </c>
      <c r="CE69" s="45">
        <v>2.9599999999999998E-4</v>
      </c>
      <c r="CF69" s="45">
        <v>2.9599999999999998E-4</v>
      </c>
      <c r="CG69" s="45">
        <v>2.9599999999999998E-4</v>
      </c>
      <c r="CH69" s="45">
        <v>2.9599999999999998E-4</v>
      </c>
      <c r="CI69" s="45">
        <v>2.9599999999999998E-4</v>
      </c>
      <c r="CJ69" s="45">
        <v>2.9599999999999998E-4</v>
      </c>
      <c r="CK69" s="45">
        <v>2.9599999999999998E-4</v>
      </c>
      <c r="CL69" s="45">
        <v>2.9599999999999998E-4</v>
      </c>
      <c r="CM69" s="45">
        <v>2.9599999999999998E-4</v>
      </c>
      <c r="CN69" s="45">
        <v>2.9599999999999998E-4</v>
      </c>
      <c r="CO69" s="45">
        <v>2.9599999999999998E-4</v>
      </c>
      <c r="CP69" s="45">
        <v>2.9599999999999998E-4</v>
      </c>
      <c r="CQ69" s="45">
        <v>2.9599999999999998E-4</v>
      </c>
      <c r="CR69" s="45">
        <v>2.9599999999999998E-4</v>
      </c>
      <c r="CS69" s="45">
        <v>2.9599999999999998E-4</v>
      </c>
      <c r="CT69" s="45">
        <v>2.9599999999999998E-4</v>
      </c>
      <c r="CU69" s="45">
        <v>2.9599999999999998E-4</v>
      </c>
      <c r="CV69" s="45">
        <v>2.9599999999999998E-4</v>
      </c>
      <c r="CW69" s="45">
        <v>2.9599999999999998E-4</v>
      </c>
      <c r="CX69" s="45">
        <v>2.9599999999999998E-4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4.8999999999999998E-5</v>
      </c>
      <c r="R70" s="45">
        <v>4.8999999999999998E-5</v>
      </c>
      <c r="S70" s="45">
        <v>4.8999999999999998E-5</v>
      </c>
      <c r="T70" s="45">
        <v>4.8999999999999998E-5</v>
      </c>
      <c r="U70" s="45">
        <v>4.8999999999999998E-5</v>
      </c>
      <c r="V70" s="45">
        <v>4.8999999999999998E-5</v>
      </c>
      <c r="W70" s="45">
        <v>4.8999999999999998E-5</v>
      </c>
      <c r="X70" s="45">
        <v>4.8999999999999998E-5</v>
      </c>
      <c r="Y70" s="45">
        <v>4.8999999999999998E-5</v>
      </c>
      <c r="Z70" s="45">
        <v>4.8999999999999998E-5</v>
      </c>
      <c r="AA70" s="45">
        <v>4.8999999999999998E-5</v>
      </c>
      <c r="AB70" s="45">
        <v>4.8999999999999998E-5</v>
      </c>
      <c r="AC70" s="45">
        <v>4.8999999999999998E-5</v>
      </c>
      <c r="AD70" s="45">
        <v>4.8999999999999998E-5</v>
      </c>
      <c r="AE70" s="45">
        <v>4.8999999999999998E-5</v>
      </c>
      <c r="AF70" s="45">
        <v>4.8999999999999998E-5</v>
      </c>
      <c r="AG70" s="45">
        <v>4.8999999999999998E-5</v>
      </c>
      <c r="AH70" s="45">
        <v>4.8999999999999998E-5</v>
      </c>
      <c r="AI70" s="45">
        <v>4.8999999999999998E-5</v>
      </c>
      <c r="AJ70" s="45">
        <v>4.8999999999999998E-5</v>
      </c>
      <c r="AK70" s="45">
        <v>4.8999999999999998E-5</v>
      </c>
      <c r="AL70" s="45">
        <v>4.8999999999999998E-5</v>
      </c>
      <c r="AM70" s="45">
        <v>4.8999999999999998E-5</v>
      </c>
      <c r="AN70" s="45">
        <v>4.8999999999999998E-5</v>
      </c>
      <c r="AO70" s="45">
        <v>4.8999999999999998E-5</v>
      </c>
      <c r="AP70" s="45">
        <v>2.7399999999999999E-4</v>
      </c>
      <c r="AQ70" s="45">
        <v>2.7399999999999999E-4</v>
      </c>
      <c r="AR70" s="45">
        <v>2.7399999999999999E-4</v>
      </c>
      <c r="AS70" s="45">
        <v>2.7399999999999999E-4</v>
      </c>
      <c r="AT70" s="45">
        <v>2.7399999999999999E-4</v>
      </c>
      <c r="AU70" s="45">
        <v>3.5799999999999997E-4</v>
      </c>
      <c r="AV70" s="45">
        <v>3.5799999999999997E-4</v>
      </c>
      <c r="AW70" s="45">
        <v>3.5799999999999997E-4</v>
      </c>
      <c r="AX70" s="45">
        <v>3.5799999999999997E-4</v>
      </c>
      <c r="AY70" s="45">
        <v>3.5799999999999997E-4</v>
      </c>
      <c r="AZ70" s="45">
        <v>3.5500000000000001E-4</v>
      </c>
      <c r="BA70" s="45">
        <v>3.5500000000000001E-4</v>
      </c>
      <c r="BB70" s="45">
        <v>3.5500000000000001E-4</v>
      </c>
      <c r="BC70" s="45">
        <v>3.5500000000000001E-4</v>
      </c>
      <c r="BD70" s="45">
        <v>3.5500000000000001E-4</v>
      </c>
      <c r="BE70" s="45">
        <v>3.0600000000000001E-4</v>
      </c>
      <c r="BF70" s="45">
        <v>3.0600000000000001E-4</v>
      </c>
      <c r="BG70" s="45">
        <v>3.0600000000000001E-4</v>
      </c>
      <c r="BH70" s="45">
        <v>3.0600000000000001E-4</v>
      </c>
      <c r="BI70" s="45">
        <v>3.0600000000000001E-4</v>
      </c>
      <c r="BJ70" s="45">
        <v>2.6800000000000001E-4</v>
      </c>
      <c r="BK70" s="45">
        <v>2.6800000000000001E-4</v>
      </c>
      <c r="BL70" s="45">
        <v>2.6800000000000001E-4</v>
      </c>
      <c r="BM70" s="45">
        <v>2.6800000000000001E-4</v>
      </c>
      <c r="BN70" s="45">
        <v>2.6800000000000001E-4</v>
      </c>
      <c r="BO70" s="45">
        <v>2.8400000000000002E-4</v>
      </c>
      <c r="BP70" s="45">
        <v>2.8400000000000002E-4</v>
      </c>
      <c r="BQ70" s="45">
        <v>2.8400000000000002E-4</v>
      </c>
      <c r="BR70" s="45">
        <v>2.8400000000000002E-4</v>
      </c>
      <c r="BS70" s="45">
        <v>2.8400000000000002E-4</v>
      </c>
      <c r="BT70" s="45">
        <v>3.5199999999999999E-4</v>
      </c>
      <c r="BU70" s="45">
        <v>3.5199999999999999E-4</v>
      </c>
      <c r="BV70" s="45">
        <v>3.5199999999999999E-4</v>
      </c>
      <c r="BW70" s="45">
        <v>3.5199999999999999E-4</v>
      </c>
      <c r="BX70" s="45">
        <v>3.5199999999999999E-4</v>
      </c>
      <c r="BY70" s="45">
        <v>4.7800000000000002E-4</v>
      </c>
      <c r="BZ70" s="45">
        <v>4.7800000000000002E-4</v>
      </c>
      <c r="CA70" s="45">
        <v>4.7800000000000002E-4</v>
      </c>
      <c r="CB70" s="45">
        <v>4.7800000000000002E-4</v>
      </c>
      <c r="CC70" s="45">
        <v>4.7800000000000002E-4</v>
      </c>
      <c r="CD70" s="45">
        <v>4.7800000000000002E-4</v>
      </c>
      <c r="CE70" s="45">
        <v>4.7800000000000002E-4</v>
      </c>
      <c r="CF70" s="45">
        <v>4.7800000000000002E-4</v>
      </c>
      <c r="CG70" s="45">
        <v>4.7800000000000002E-4</v>
      </c>
      <c r="CH70" s="45">
        <v>4.7800000000000002E-4</v>
      </c>
      <c r="CI70" s="45">
        <v>4.7800000000000002E-4</v>
      </c>
      <c r="CJ70" s="45">
        <v>4.7800000000000002E-4</v>
      </c>
      <c r="CK70" s="45">
        <v>4.7800000000000002E-4</v>
      </c>
      <c r="CL70" s="45">
        <v>4.7800000000000002E-4</v>
      </c>
      <c r="CM70" s="45">
        <v>4.7800000000000002E-4</v>
      </c>
      <c r="CN70" s="45">
        <v>4.7800000000000002E-4</v>
      </c>
      <c r="CO70" s="45">
        <v>4.7800000000000002E-4</v>
      </c>
      <c r="CP70" s="45">
        <v>4.7800000000000002E-4</v>
      </c>
      <c r="CQ70" s="45">
        <v>4.7800000000000002E-4</v>
      </c>
      <c r="CR70" s="45">
        <v>4.7800000000000002E-4</v>
      </c>
      <c r="CS70" s="45">
        <v>4.7800000000000002E-4</v>
      </c>
      <c r="CT70" s="45">
        <v>4.7800000000000002E-4</v>
      </c>
      <c r="CU70" s="45">
        <v>4.7800000000000002E-4</v>
      </c>
      <c r="CV70" s="45">
        <v>4.7800000000000002E-4</v>
      </c>
      <c r="CW70" s="45">
        <v>4.7800000000000002E-4</v>
      </c>
      <c r="CX70" s="45">
        <v>4.7800000000000002E-4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4.3999999999999999E-5</v>
      </c>
      <c r="R71" s="45">
        <v>4.3999999999999999E-5</v>
      </c>
      <c r="S71" s="45">
        <v>4.3999999999999999E-5</v>
      </c>
      <c r="T71" s="45">
        <v>4.3999999999999999E-5</v>
      </c>
      <c r="U71" s="45">
        <v>4.3999999999999999E-5</v>
      </c>
      <c r="V71" s="45">
        <v>4.3999999999999999E-5</v>
      </c>
      <c r="W71" s="45">
        <v>4.3999999999999999E-5</v>
      </c>
      <c r="X71" s="45">
        <v>4.3999999999999999E-5</v>
      </c>
      <c r="Y71" s="45">
        <v>4.3999999999999999E-5</v>
      </c>
      <c r="Z71" s="45">
        <v>4.3999999999999999E-5</v>
      </c>
      <c r="AA71" s="45">
        <v>4.3999999999999999E-5</v>
      </c>
      <c r="AB71" s="45">
        <v>4.3999999999999999E-5</v>
      </c>
      <c r="AC71" s="45">
        <v>4.3999999999999999E-5</v>
      </c>
      <c r="AD71" s="45">
        <v>4.3999999999999999E-5</v>
      </c>
      <c r="AE71" s="45">
        <v>4.3999999999999999E-5</v>
      </c>
      <c r="AF71" s="45">
        <v>4.3999999999999999E-5</v>
      </c>
      <c r="AG71" s="45">
        <v>4.3999999999999999E-5</v>
      </c>
      <c r="AH71" s="45">
        <v>4.3999999999999999E-5</v>
      </c>
      <c r="AI71" s="45">
        <v>4.3999999999999999E-5</v>
      </c>
      <c r="AJ71" s="45">
        <v>4.3999999999999999E-5</v>
      </c>
      <c r="AK71" s="45">
        <v>4.3999999999999999E-5</v>
      </c>
      <c r="AL71" s="45">
        <v>4.3999999999999999E-5</v>
      </c>
      <c r="AM71" s="45">
        <v>4.3999999999999999E-5</v>
      </c>
      <c r="AN71" s="45">
        <v>4.3999999999999999E-5</v>
      </c>
      <c r="AO71" s="45">
        <v>4.3999999999999999E-5</v>
      </c>
      <c r="AP71" s="45">
        <v>2.42E-4</v>
      </c>
      <c r="AQ71" s="45">
        <v>2.42E-4</v>
      </c>
      <c r="AR71" s="45">
        <v>2.42E-4</v>
      </c>
      <c r="AS71" s="45">
        <v>2.42E-4</v>
      </c>
      <c r="AT71" s="45">
        <v>2.42E-4</v>
      </c>
      <c r="AU71" s="45">
        <v>3.7199999999999999E-4</v>
      </c>
      <c r="AV71" s="45">
        <v>3.7199999999999999E-4</v>
      </c>
      <c r="AW71" s="45">
        <v>3.7199999999999999E-4</v>
      </c>
      <c r="AX71" s="45">
        <v>3.7199999999999999E-4</v>
      </c>
      <c r="AY71" s="45">
        <v>3.7199999999999999E-4</v>
      </c>
      <c r="AZ71" s="45">
        <v>5.4900000000000001E-4</v>
      </c>
      <c r="BA71" s="45">
        <v>5.4900000000000001E-4</v>
      </c>
      <c r="BB71" s="45">
        <v>5.4900000000000001E-4</v>
      </c>
      <c r="BC71" s="45">
        <v>5.4900000000000001E-4</v>
      </c>
      <c r="BD71" s="45">
        <v>5.4900000000000001E-4</v>
      </c>
      <c r="BE71" s="45">
        <v>7.9100000000000004E-4</v>
      </c>
      <c r="BF71" s="45">
        <v>7.9100000000000004E-4</v>
      </c>
      <c r="BG71" s="45">
        <v>7.9100000000000004E-4</v>
      </c>
      <c r="BH71" s="45">
        <v>7.9100000000000004E-4</v>
      </c>
      <c r="BI71" s="45">
        <v>7.9100000000000004E-4</v>
      </c>
      <c r="BJ71" s="45">
        <v>1.0939999999999999E-3</v>
      </c>
      <c r="BK71" s="45">
        <v>1.0939999999999999E-3</v>
      </c>
      <c r="BL71" s="45">
        <v>1.0939999999999999E-3</v>
      </c>
      <c r="BM71" s="45">
        <v>1.0939999999999999E-3</v>
      </c>
      <c r="BN71" s="45">
        <v>1.0939999999999999E-3</v>
      </c>
      <c r="BO71" s="45">
        <v>1.4289999999999999E-3</v>
      </c>
      <c r="BP71" s="45">
        <v>1.4289999999999999E-3</v>
      </c>
      <c r="BQ71" s="45">
        <v>1.4289999999999999E-3</v>
      </c>
      <c r="BR71" s="45">
        <v>1.4289999999999999E-3</v>
      </c>
      <c r="BS71" s="45">
        <v>1.4289999999999999E-3</v>
      </c>
      <c r="BT71" s="45">
        <v>1.8E-3</v>
      </c>
      <c r="BU71" s="45">
        <v>1.8E-3</v>
      </c>
      <c r="BV71" s="45">
        <v>1.8E-3</v>
      </c>
      <c r="BW71" s="45">
        <v>1.8E-3</v>
      </c>
      <c r="BX71" s="45">
        <v>1.8E-3</v>
      </c>
      <c r="BY71" s="45">
        <v>2.2230000000000001E-3</v>
      </c>
      <c r="BZ71" s="45">
        <v>2.2230000000000001E-3</v>
      </c>
      <c r="CA71" s="45">
        <v>2.2230000000000001E-3</v>
      </c>
      <c r="CB71" s="45">
        <v>2.2230000000000001E-3</v>
      </c>
      <c r="CC71" s="45">
        <v>2.2230000000000001E-3</v>
      </c>
      <c r="CD71" s="45">
        <v>2.2230000000000001E-3</v>
      </c>
      <c r="CE71" s="45">
        <v>2.2230000000000001E-3</v>
      </c>
      <c r="CF71" s="45">
        <v>2.2230000000000001E-3</v>
      </c>
      <c r="CG71" s="45">
        <v>2.2230000000000001E-3</v>
      </c>
      <c r="CH71" s="45">
        <v>2.2230000000000001E-3</v>
      </c>
      <c r="CI71" s="45">
        <v>2.2230000000000001E-3</v>
      </c>
      <c r="CJ71" s="45">
        <v>2.2230000000000001E-3</v>
      </c>
      <c r="CK71" s="45">
        <v>2.2230000000000001E-3</v>
      </c>
      <c r="CL71" s="45">
        <v>2.2230000000000001E-3</v>
      </c>
      <c r="CM71" s="45">
        <v>2.2230000000000001E-3</v>
      </c>
      <c r="CN71" s="45">
        <v>2.2230000000000001E-3</v>
      </c>
      <c r="CO71" s="45">
        <v>2.2230000000000001E-3</v>
      </c>
      <c r="CP71" s="45">
        <v>2.2230000000000001E-3</v>
      </c>
      <c r="CQ71" s="45">
        <v>2.2230000000000001E-3</v>
      </c>
      <c r="CR71" s="45">
        <v>2.2230000000000001E-3</v>
      </c>
      <c r="CS71" s="45">
        <v>2.2230000000000001E-3</v>
      </c>
      <c r="CT71" s="45">
        <v>2.2230000000000001E-3</v>
      </c>
      <c r="CU71" s="45">
        <v>2.2230000000000001E-3</v>
      </c>
      <c r="CV71" s="45">
        <v>2.2230000000000001E-3</v>
      </c>
      <c r="CW71" s="45">
        <v>2.2230000000000001E-3</v>
      </c>
      <c r="CX71" s="45">
        <v>2.2230000000000001E-3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3.6999999999999998E-5</v>
      </c>
      <c r="R72" s="45">
        <v>3.6999999999999998E-5</v>
      </c>
      <c r="S72" s="45">
        <v>3.6999999999999998E-5</v>
      </c>
      <c r="T72" s="45">
        <v>3.6999999999999998E-5</v>
      </c>
      <c r="U72" s="45">
        <v>3.6999999999999998E-5</v>
      </c>
      <c r="V72" s="45">
        <v>3.6999999999999998E-5</v>
      </c>
      <c r="W72" s="45">
        <v>3.6999999999999998E-5</v>
      </c>
      <c r="X72" s="45">
        <v>3.6999999999999998E-5</v>
      </c>
      <c r="Y72" s="45">
        <v>3.6999999999999998E-5</v>
      </c>
      <c r="Z72" s="45">
        <v>3.6999999999999998E-5</v>
      </c>
      <c r="AA72" s="45">
        <v>3.6999999999999998E-5</v>
      </c>
      <c r="AB72" s="45">
        <v>3.6999999999999998E-5</v>
      </c>
      <c r="AC72" s="45">
        <v>3.6999999999999998E-5</v>
      </c>
      <c r="AD72" s="45">
        <v>3.6999999999999998E-5</v>
      </c>
      <c r="AE72" s="45">
        <v>3.6999999999999998E-5</v>
      </c>
      <c r="AF72" s="45">
        <v>3.6999999999999998E-5</v>
      </c>
      <c r="AG72" s="45">
        <v>3.6999999999999998E-5</v>
      </c>
      <c r="AH72" s="45">
        <v>3.6999999999999998E-5</v>
      </c>
      <c r="AI72" s="45">
        <v>3.6999999999999998E-5</v>
      </c>
      <c r="AJ72" s="45">
        <v>3.6999999999999998E-5</v>
      </c>
      <c r="AK72" s="45">
        <v>3.6999999999999998E-5</v>
      </c>
      <c r="AL72" s="45">
        <v>3.6999999999999998E-5</v>
      </c>
      <c r="AM72" s="45">
        <v>3.6999999999999998E-5</v>
      </c>
      <c r="AN72" s="45">
        <v>3.6999999999999998E-5</v>
      </c>
      <c r="AO72" s="45">
        <v>3.6999999999999998E-5</v>
      </c>
      <c r="AP72" s="45">
        <v>2.1100000000000001E-4</v>
      </c>
      <c r="AQ72" s="45">
        <v>2.1100000000000001E-4</v>
      </c>
      <c r="AR72" s="45">
        <v>2.1100000000000001E-4</v>
      </c>
      <c r="AS72" s="45">
        <v>2.1100000000000001E-4</v>
      </c>
      <c r="AT72" s="45">
        <v>2.1100000000000001E-4</v>
      </c>
      <c r="AU72" s="45">
        <v>3.2299999999999999E-4</v>
      </c>
      <c r="AV72" s="45">
        <v>3.2299999999999999E-4</v>
      </c>
      <c r="AW72" s="45">
        <v>3.2299999999999999E-4</v>
      </c>
      <c r="AX72" s="45">
        <v>3.2299999999999999E-4</v>
      </c>
      <c r="AY72" s="45">
        <v>3.2299999999999999E-4</v>
      </c>
      <c r="AZ72" s="45">
        <v>4.2400000000000001E-4</v>
      </c>
      <c r="BA72" s="45">
        <v>4.2400000000000001E-4</v>
      </c>
      <c r="BB72" s="45">
        <v>4.2400000000000001E-4</v>
      </c>
      <c r="BC72" s="45">
        <v>4.2400000000000001E-4</v>
      </c>
      <c r="BD72" s="45">
        <v>4.2400000000000001E-4</v>
      </c>
      <c r="BE72" s="45">
        <v>5.5000000000000003E-4</v>
      </c>
      <c r="BF72" s="45">
        <v>5.5000000000000003E-4</v>
      </c>
      <c r="BG72" s="45">
        <v>5.5000000000000003E-4</v>
      </c>
      <c r="BH72" s="45">
        <v>5.5000000000000003E-4</v>
      </c>
      <c r="BI72" s="45">
        <v>5.5000000000000003E-4</v>
      </c>
      <c r="BJ72" s="45">
        <v>7.7099999999999998E-4</v>
      </c>
      <c r="BK72" s="45">
        <v>7.7099999999999998E-4</v>
      </c>
      <c r="BL72" s="45">
        <v>7.7099999999999998E-4</v>
      </c>
      <c r="BM72" s="45">
        <v>7.7099999999999998E-4</v>
      </c>
      <c r="BN72" s="45">
        <v>7.7099999999999998E-4</v>
      </c>
      <c r="BO72" s="45">
        <v>9.2199999999999997E-4</v>
      </c>
      <c r="BP72" s="45">
        <v>9.2199999999999997E-4</v>
      </c>
      <c r="BQ72" s="45">
        <v>9.2199999999999997E-4</v>
      </c>
      <c r="BR72" s="45">
        <v>9.2199999999999997E-4</v>
      </c>
      <c r="BS72" s="45">
        <v>9.2199999999999997E-4</v>
      </c>
      <c r="BT72" s="45">
        <v>1.0759999999999999E-3</v>
      </c>
      <c r="BU72" s="45">
        <v>1.0759999999999999E-3</v>
      </c>
      <c r="BV72" s="45">
        <v>1.0759999999999999E-3</v>
      </c>
      <c r="BW72" s="45">
        <v>1.0759999999999999E-3</v>
      </c>
      <c r="BX72" s="45">
        <v>1.0759999999999999E-3</v>
      </c>
      <c r="BY72" s="45">
        <v>2.3549999999999999E-3</v>
      </c>
      <c r="BZ72" s="45">
        <v>2.3549999999999999E-3</v>
      </c>
      <c r="CA72" s="45">
        <v>2.3549999999999999E-3</v>
      </c>
      <c r="CB72" s="45">
        <v>2.3549999999999999E-3</v>
      </c>
      <c r="CC72" s="45">
        <v>2.3549999999999999E-3</v>
      </c>
      <c r="CD72" s="45">
        <v>2.3549999999999999E-3</v>
      </c>
      <c r="CE72" s="45">
        <v>2.3549999999999999E-3</v>
      </c>
      <c r="CF72" s="45">
        <v>2.3549999999999999E-3</v>
      </c>
      <c r="CG72" s="45">
        <v>2.3549999999999999E-3</v>
      </c>
      <c r="CH72" s="45">
        <v>2.3549999999999999E-3</v>
      </c>
      <c r="CI72" s="45">
        <v>2.3549999999999999E-3</v>
      </c>
      <c r="CJ72" s="45">
        <v>2.3549999999999999E-3</v>
      </c>
      <c r="CK72" s="45">
        <v>2.3549999999999999E-3</v>
      </c>
      <c r="CL72" s="45">
        <v>2.3549999999999999E-3</v>
      </c>
      <c r="CM72" s="45">
        <v>2.3549999999999999E-3</v>
      </c>
      <c r="CN72" s="45">
        <v>2.3549999999999999E-3</v>
      </c>
      <c r="CO72" s="45">
        <v>2.3549999999999999E-3</v>
      </c>
      <c r="CP72" s="45">
        <v>2.3549999999999999E-3</v>
      </c>
      <c r="CQ72" s="45">
        <v>2.3549999999999999E-3</v>
      </c>
      <c r="CR72" s="45">
        <v>2.3549999999999999E-3</v>
      </c>
      <c r="CS72" s="45">
        <v>2.3549999999999999E-3</v>
      </c>
      <c r="CT72" s="45">
        <v>2.3549999999999999E-3</v>
      </c>
      <c r="CU72" s="45">
        <v>2.3549999999999999E-3</v>
      </c>
      <c r="CV72" s="45">
        <v>2.3549999999999999E-3</v>
      </c>
      <c r="CW72" s="45">
        <v>2.3549999999999999E-3</v>
      </c>
      <c r="CX72" s="45">
        <v>2.3549999999999999E-3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3.8999999999999999E-5</v>
      </c>
      <c r="R73" s="45">
        <v>3.8999999999999999E-5</v>
      </c>
      <c r="S73" s="45">
        <v>3.8999999999999999E-5</v>
      </c>
      <c r="T73" s="45">
        <v>3.8999999999999999E-5</v>
      </c>
      <c r="U73" s="45">
        <v>3.8999999999999999E-5</v>
      </c>
      <c r="V73" s="45">
        <v>3.8999999999999999E-5</v>
      </c>
      <c r="W73" s="45">
        <v>3.8999999999999999E-5</v>
      </c>
      <c r="X73" s="45">
        <v>3.8999999999999999E-5</v>
      </c>
      <c r="Y73" s="45">
        <v>3.8999999999999999E-5</v>
      </c>
      <c r="Z73" s="45">
        <v>3.8999999999999999E-5</v>
      </c>
      <c r="AA73" s="45">
        <v>3.8999999999999999E-5</v>
      </c>
      <c r="AB73" s="45">
        <v>3.8999999999999999E-5</v>
      </c>
      <c r="AC73" s="45">
        <v>3.8999999999999999E-5</v>
      </c>
      <c r="AD73" s="45">
        <v>3.8999999999999999E-5</v>
      </c>
      <c r="AE73" s="45">
        <v>3.8999999999999999E-5</v>
      </c>
      <c r="AF73" s="45">
        <v>3.8999999999999999E-5</v>
      </c>
      <c r="AG73" s="45">
        <v>3.8999999999999999E-5</v>
      </c>
      <c r="AH73" s="45">
        <v>3.8999999999999999E-5</v>
      </c>
      <c r="AI73" s="45">
        <v>3.8999999999999999E-5</v>
      </c>
      <c r="AJ73" s="45">
        <v>3.8999999999999999E-5</v>
      </c>
      <c r="AK73" s="45">
        <v>3.8999999999999999E-5</v>
      </c>
      <c r="AL73" s="45">
        <v>3.8999999999999999E-5</v>
      </c>
      <c r="AM73" s="45">
        <v>3.8999999999999999E-5</v>
      </c>
      <c r="AN73" s="45">
        <v>3.8999999999999999E-5</v>
      </c>
      <c r="AO73" s="45">
        <v>3.8999999999999999E-5</v>
      </c>
      <c r="AP73" s="45">
        <v>2.43E-4</v>
      </c>
      <c r="AQ73" s="45">
        <v>2.43E-4</v>
      </c>
      <c r="AR73" s="45">
        <v>2.43E-4</v>
      </c>
      <c r="AS73" s="45">
        <v>2.43E-4</v>
      </c>
      <c r="AT73" s="45">
        <v>2.43E-4</v>
      </c>
      <c r="AU73" s="45">
        <v>2.7500000000000002E-4</v>
      </c>
      <c r="AV73" s="45">
        <v>2.7500000000000002E-4</v>
      </c>
      <c r="AW73" s="45">
        <v>2.7500000000000002E-4</v>
      </c>
      <c r="AX73" s="45">
        <v>2.7500000000000002E-4</v>
      </c>
      <c r="AY73" s="45">
        <v>2.7500000000000002E-4</v>
      </c>
      <c r="AZ73" s="45">
        <v>5.0900000000000001E-4</v>
      </c>
      <c r="BA73" s="45">
        <v>5.0900000000000001E-4</v>
      </c>
      <c r="BB73" s="45">
        <v>5.0900000000000001E-4</v>
      </c>
      <c r="BC73" s="45">
        <v>5.0900000000000001E-4</v>
      </c>
      <c r="BD73" s="45">
        <v>5.0900000000000001E-4</v>
      </c>
      <c r="BE73" s="45">
        <v>7.1199999999999996E-4</v>
      </c>
      <c r="BF73" s="45">
        <v>7.1199999999999996E-4</v>
      </c>
      <c r="BG73" s="45">
        <v>7.1199999999999996E-4</v>
      </c>
      <c r="BH73" s="45">
        <v>7.1199999999999996E-4</v>
      </c>
      <c r="BI73" s="45">
        <v>7.1199999999999996E-4</v>
      </c>
      <c r="BJ73" s="45">
        <v>9.1299999999999997E-4</v>
      </c>
      <c r="BK73" s="45">
        <v>9.1299999999999997E-4</v>
      </c>
      <c r="BL73" s="45">
        <v>9.1299999999999997E-4</v>
      </c>
      <c r="BM73" s="45">
        <v>9.1299999999999997E-4</v>
      </c>
      <c r="BN73" s="45">
        <v>9.1299999999999997E-4</v>
      </c>
      <c r="BO73" s="45">
        <v>9.6900000000000003E-4</v>
      </c>
      <c r="BP73" s="45">
        <v>9.6900000000000003E-4</v>
      </c>
      <c r="BQ73" s="45">
        <v>9.6900000000000003E-4</v>
      </c>
      <c r="BR73" s="45">
        <v>9.6900000000000003E-4</v>
      </c>
      <c r="BS73" s="45">
        <v>9.6900000000000003E-4</v>
      </c>
      <c r="BT73" s="45">
        <v>1.2290000000000001E-3</v>
      </c>
      <c r="BU73" s="45">
        <v>1.2290000000000001E-3</v>
      </c>
      <c r="BV73" s="45">
        <v>1.2290000000000001E-3</v>
      </c>
      <c r="BW73" s="45">
        <v>1.2290000000000001E-3</v>
      </c>
      <c r="BX73" s="45">
        <v>1.2290000000000001E-3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1.9999999999999999E-6</v>
      </c>
      <c r="C74" s="45">
        <v>1.9999999999999999E-6</v>
      </c>
      <c r="D74" s="45">
        <v>1.9999999999999999E-6</v>
      </c>
      <c r="E74" s="45">
        <v>1.9999999999999999E-6</v>
      </c>
      <c r="F74" s="45">
        <v>1.9999999999999999E-6</v>
      </c>
      <c r="G74" s="45">
        <v>1.9999999999999999E-6</v>
      </c>
      <c r="H74" s="45">
        <v>1.9999999999999999E-6</v>
      </c>
      <c r="I74" s="45">
        <v>1.9999999999999999E-6</v>
      </c>
      <c r="J74" s="45">
        <v>1.9999999999999999E-6</v>
      </c>
      <c r="K74" s="45">
        <v>1.9999999999999999E-6</v>
      </c>
      <c r="L74" s="45">
        <v>1.9999999999999999E-6</v>
      </c>
      <c r="M74" s="45">
        <v>1.9999999999999999E-6</v>
      </c>
      <c r="N74" s="45">
        <v>1.9999999999999999E-6</v>
      </c>
      <c r="O74" s="45">
        <v>1.9999999999999999E-6</v>
      </c>
      <c r="P74" s="45">
        <v>1.9999999999999999E-6</v>
      </c>
      <c r="Q74" s="45">
        <v>2.3E-5</v>
      </c>
      <c r="R74" s="45">
        <v>2.3E-5</v>
      </c>
      <c r="S74" s="45">
        <v>2.3E-5</v>
      </c>
      <c r="T74" s="45">
        <v>2.3E-5</v>
      </c>
      <c r="U74" s="45">
        <v>2.3E-5</v>
      </c>
      <c r="V74" s="45">
        <v>2.3E-5</v>
      </c>
      <c r="W74" s="45">
        <v>2.3E-5</v>
      </c>
      <c r="X74" s="45">
        <v>2.3E-5</v>
      </c>
      <c r="Y74" s="45">
        <v>2.3E-5</v>
      </c>
      <c r="Z74" s="45">
        <v>2.3E-5</v>
      </c>
      <c r="AA74" s="45">
        <v>2.3E-5</v>
      </c>
      <c r="AB74" s="45">
        <v>2.3E-5</v>
      </c>
      <c r="AC74" s="45">
        <v>2.3E-5</v>
      </c>
      <c r="AD74" s="45">
        <v>2.3E-5</v>
      </c>
      <c r="AE74" s="45">
        <v>2.3E-5</v>
      </c>
      <c r="AF74" s="45">
        <v>2.3E-5</v>
      </c>
      <c r="AG74" s="45">
        <v>2.3E-5</v>
      </c>
      <c r="AH74" s="45">
        <v>2.3E-5</v>
      </c>
      <c r="AI74" s="45">
        <v>2.3E-5</v>
      </c>
      <c r="AJ74" s="45">
        <v>2.3E-5</v>
      </c>
      <c r="AK74" s="45">
        <v>2.3E-5</v>
      </c>
      <c r="AL74" s="45">
        <v>2.3E-5</v>
      </c>
      <c r="AM74" s="45">
        <v>2.3E-5</v>
      </c>
      <c r="AN74" s="45">
        <v>2.3E-5</v>
      </c>
      <c r="AO74" s="45">
        <v>2.3E-5</v>
      </c>
      <c r="AP74" s="45">
        <v>1.2999999999999999E-4</v>
      </c>
      <c r="AQ74" s="45">
        <v>1.2999999999999999E-4</v>
      </c>
      <c r="AR74" s="45">
        <v>1.2999999999999999E-4</v>
      </c>
      <c r="AS74" s="45">
        <v>1.2999999999999999E-4</v>
      </c>
      <c r="AT74" s="45">
        <v>1.2999999999999999E-4</v>
      </c>
      <c r="AU74" s="45">
        <v>1.66E-4</v>
      </c>
      <c r="AV74" s="45">
        <v>1.66E-4</v>
      </c>
      <c r="AW74" s="45">
        <v>1.66E-4</v>
      </c>
      <c r="AX74" s="45">
        <v>1.66E-4</v>
      </c>
      <c r="AY74" s="45">
        <v>1.66E-4</v>
      </c>
      <c r="AZ74" s="45">
        <v>2.12E-4</v>
      </c>
      <c r="BA74" s="45">
        <v>2.12E-4</v>
      </c>
      <c r="BB74" s="45">
        <v>2.12E-4</v>
      </c>
      <c r="BC74" s="45">
        <v>2.12E-4</v>
      </c>
      <c r="BD74" s="45">
        <v>2.12E-4</v>
      </c>
      <c r="BE74" s="45">
        <v>1.7799999999999999E-4</v>
      </c>
      <c r="BF74" s="45">
        <v>1.7799999999999999E-4</v>
      </c>
      <c r="BG74" s="45">
        <v>1.7799999999999999E-4</v>
      </c>
      <c r="BH74" s="45">
        <v>1.7799999999999999E-4</v>
      </c>
      <c r="BI74" s="45">
        <v>1.7799999999999999E-4</v>
      </c>
      <c r="BJ74" s="45" t="s">
        <v>512</v>
      </c>
      <c r="BK74" s="45" t="s">
        <v>512</v>
      </c>
      <c r="BL74" s="45" t="s">
        <v>512</v>
      </c>
      <c r="BM74" s="45" t="s">
        <v>512</v>
      </c>
      <c r="BN74" s="45" t="s">
        <v>512</v>
      </c>
      <c r="BO74" s="45">
        <v>0</v>
      </c>
      <c r="BP74" s="45">
        <v>0</v>
      </c>
      <c r="BQ74" s="45">
        <v>0</v>
      </c>
      <c r="BR74" s="45">
        <v>0</v>
      </c>
      <c r="BS74" s="45">
        <v>0</v>
      </c>
      <c r="BT74" s="45">
        <v>1.4350000000000001E-3</v>
      </c>
      <c r="BU74" s="45">
        <v>1.4350000000000001E-3</v>
      </c>
      <c r="BV74" s="45">
        <v>1.4350000000000001E-3</v>
      </c>
      <c r="BW74" s="45">
        <v>1.4350000000000001E-3</v>
      </c>
      <c r="BX74" s="45">
        <v>1.4350000000000001E-3</v>
      </c>
      <c r="BY74" s="45">
        <v>2.9390000000000002E-3</v>
      </c>
      <c r="BZ74" s="45">
        <v>2.9390000000000002E-3</v>
      </c>
      <c r="CA74" s="45">
        <v>2.9390000000000002E-3</v>
      </c>
      <c r="CB74" s="45">
        <v>2.9390000000000002E-3</v>
      </c>
      <c r="CC74" s="45">
        <v>2.9390000000000002E-3</v>
      </c>
      <c r="CD74" s="45">
        <v>2.9390000000000002E-3</v>
      </c>
      <c r="CE74" s="45">
        <v>2.9390000000000002E-3</v>
      </c>
      <c r="CF74" s="45">
        <v>2.9390000000000002E-3</v>
      </c>
      <c r="CG74" s="45">
        <v>2.9390000000000002E-3</v>
      </c>
      <c r="CH74" s="45">
        <v>2.9390000000000002E-3</v>
      </c>
      <c r="CI74" s="45">
        <v>2.9390000000000002E-3</v>
      </c>
      <c r="CJ74" s="45">
        <v>2.9390000000000002E-3</v>
      </c>
      <c r="CK74" s="45">
        <v>2.9390000000000002E-3</v>
      </c>
      <c r="CL74" s="45">
        <v>2.9390000000000002E-3</v>
      </c>
      <c r="CM74" s="45">
        <v>2.9390000000000002E-3</v>
      </c>
      <c r="CN74" s="45">
        <v>2.9390000000000002E-3</v>
      </c>
      <c r="CO74" s="45">
        <v>2.9390000000000002E-3</v>
      </c>
      <c r="CP74" s="45">
        <v>2.9390000000000002E-3</v>
      </c>
      <c r="CQ74" s="45">
        <v>2.9390000000000002E-3</v>
      </c>
      <c r="CR74" s="45">
        <v>2.9390000000000002E-3</v>
      </c>
      <c r="CS74" s="45">
        <v>2.9390000000000002E-3</v>
      </c>
      <c r="CT74" s="45">
        <v>2.9390000000000002E-3</v>
      </c>
      <c r="CU74" s="45">
        <v>2.9390000000000002E-3</v>
      </c>
      <c r="CV74" s="45">
        <v>2.9390000000000002E-3</v>
      </c>
      <c r="CW74" s="45">
        <v>2.9390000000000002E-3</v>
      </c>
      <c r="CX74" s="45">
        <v>2.9390000000000002E-3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4.8999999999999998E-5</v>
      </c>
      <c r="R75" s="45">
        <v>4.8999999999999998E-5</v>
      </c>
      <c r="S75" s="45">
        <v>4.8999999999999998E-5</v>
      </c>
      <c r="T75" s="45">
        <v>4.8999999999999998E-5</v>
      </c>
      <c r="U75" s="45">
        <v>4.8999999999999998E-5</v>
      </c>
      <c r="V75" s="45">
        <v>4.8999999999999998E-5</v>
      </c>
      <c r="W75" s="45">
        <v>4.8999999999999998E-5</v>
      </c>
      <c r="X75" s="45">
        <v>4.8999999999999998E-5</v>
      </c>
      <c r="Y75" s="45">
        <v>4.8999999999999998E-5</v>
      </c>
      <c r="Z75" s="45">
        <v>4.8999999999999998E-5</v>
      </c>
      <c r="AA75" s="45">
        <v>4.8999999999999998E-5</v>
      </c>
      <c r="AB75" s="45">
        <v>4.8999999999999998E-5</v>
      </c>
      <c r="AC75" s="45">
        <v>4.8999999999999998E-5</v>
      </c>
      <c r="AD75" s="45">
        <v>4.8999999999999998E-5</v>
      </c>
      <c r="AE75" s="45">
        <v>4.8999999999999998E-5</v>
      </c>
      <c r="AF75" s="45">
        <v>4.8999999999999998E-5</v>
      </c>
      <c r="AG75" s="45">
        <v>4.8999999999999998E-5</v>
      </c>
      <c r="AH75" s="45">
        <v>4.8999999999999998E-5</v>
      </c>
      <c r="AI75" s="45">
        <v>4.8999999999999998E-5</v>
      </c>
      <c r="AJ75" s="45">
        <v>4.8999999999999998E-5</v>
      </c>
      <c r="AK75" s="45">
        <v>4.8999999999999998E-5</v>
      </c>
      <c r="AL75" s="45">
        <v>4.8999999999999998E-5</v>
      </c>
      <c r="AM75" s="45">
        <v>4.8999999999999998E-5</v>
      </c>
      <c r="AN75" s="45">
        <v>4.8999999999999998E-5</v>
      </c>
      <c r="AO75" s="45">
        <v>4.8999999999999998E-5</v>
      </c>
      <c r="AP75" s="45">
        <v>2.5700000000000001E-4</v>
      </c>
      <c r="AQ75" s="45">
        <v>2.5700000000000001E-4</v>
      </c>
      <c r="AR75" s="45">
        <v>2.5700000000000001E-4</v>
      </c>
      <c r="AS75" s="45">
        <v>2.5700000000000001E-4</v>
      </c>
      <c r="AT75" s="45">
        <v>2.5700000000000001E-4</v>
      </c>
      <c r="AU75" s="45">
        <v>3.3599999999999998E-4</v>
      </c>
      <c r="AV75" s="45">
        <v>3.3599999999999998E-4</v>
      </c>
      <c r="AW75" s="45">
        <v>3.3599999999999998E-4</v>
      </c>
      <c r="AX75" s="45">
        <v>3.3599999999999998E-4</v>
      </c>
      <c r="AY75" s="45">
        <v>3.3599999999999998E-4</v>
      </c>
      <c r="AZ75" s="45">
        <v>3.7300000000000001E-4</v>
      </c>
      <c r="BA75" s="45">
        <v>3.7300000000000001E-4</v>
      </c>
      <c r="BB75" s="45">
        <v>3.7300000000000001E-4</v>
      </c>
      <c r="BC75" s="45">
        <v>3.7300000000000001E-4</v>
      </c>
      <c r="BD75" s="45">
        <v>3.7300000000000001E-4</v>
      </c>
      <c r="BE75" s="45">
        <v>3.8400000000000001E-4</v>
      </c>
      <c r="BF75" s="45">
        <v>3.8400000000000001E-4</v>
      </c>
      <c r="BG75" s="45">
        <v>3.8400000000000001E-4</v>
      </c>
      <c r="BH75" s="45">
        <v>3.8400000000000001E-4</v>
      </c>
      <c r="BI75" s="45">
        <v>3.8400000000000001E-4</v>
      </c>
      <c r="BJ75" s="45">
        <v>3.9399999999999998E-4</v>
      </c>
      <c r="BK75" s="45">
        <v>3.9399999999999998E-4</v>
      </c>
      <c r="BL75" s="45">
        <v>3.9399999999999998E-4</v>
      </c>
      <c r="BM75" s="45">
        <v>3.9399999999999998E-4</v>
      </c>
      <c r="BN75" s="45">
        <v>3.9399999999999998E-4</v>
      </c>
      <c r="BO75" s="45">
        <v>4.4999999999999999E-4</v>
      </c>
      <c r="BP75" s="45">
        <v>4.4999999999999999E-4</v>
      </c>
      <c r="BQ75" s="45">
        <v>4.4999999999999999E-4</v>
      </c>
      <c r="BR75" s="45">
        <v>4.4999999999999999E-4</v>
      </c>
      <c r="BS75" s="45">
        <v>4.4999999999999999E-4</v>
      </c>
      <c r="BT75" s="45">
        <v>5.3399999999999997E-4</v>
      </c>
      <c r="BU75" s="45">
        <v>5.3399999999999997E-4</v>
      </c>
      <c r="BV75" s="45">
        <v>5.3399999999999997E-4</v>
      </c>
      <c r="BW75" s="45">
        <v>5.3399999999999997E-4</v>
      </c>
      <c r="BX75" s="45">
        <v>5.3399999999999997E-4</v>
      </c>
      <c r="BY75" s="45">
        <v>6.9099999999999999E-4</v>
      </c>
      <c r="BZ75" s="45">
        <v>6.9099999999999999E-4</v>
      </c>
      <c r="CA75" s="45">
        <v>6.9099999999999999E-4</v>
      </c>
      <c r="CB75" s="45">
        <v>6.9099999999999999E-4</v>
      </c>
      <c r="CC75" s="45">
        <v>6.9099999999999999E-4</v>
      </c>
      <c r="CD75" s="45">
        <v>6.9099999999999999E-4</v>
      </c>
      <c r="CE75" s="45">
        <v>6.9099999999999999E-4</v>
      </c>
      <c r="CF75" s="45">
        <v>6.9099999999999999E-4</v>
      </c>
      <c r="CG75" s="45">
        <v>6.9099999999999999E-4</v>
      </c>
      <c r="CH75" s="45">
        <v>6.9099999999999999E-4</v>
      </c>
      <c r="CI75" s="45">
        <v>6.9099999999999999E-4</v>
      </c>
      <c r="CJ75" s="45">
        <v>6.9099999999999999E-4</v>
      </c>
      <c r="CK75" s="45">
        <v>6.9099999999999999E-4</v>
      </c>
      <c r="CL75" s="45">
        <v>6.9099999999999999E-4</v>
      </c>
      <c r="CM75" s="45">
        <v>6.9099999999999999E-4</v>
      </c>
      <c r="CN75" s="45">
        <v>6.9099999999999999E-4</v>
      </c>
      <c r="CO75" s="45">
        <v>6.9099999999999999E-4</v>
      </c>
      <c r="CP75" s="45">
        <v>6.9099999999999999E-4</v>
      </c>
      <c r="CQ75" s="45">
        <v>6.9099999999999999E-4</v>
      </c>
      <c r="CR75" s="45">
        <v>6.9099999999999999E-4</v>
      </c>
      <c r="CS75" s="45">
        <v>6.9099999999999999E-4</v>
      </c>
      <c r="CT75" s="45">
        <v>6.9099999999999999E-4</v>
      </c>
      <c r="CU75" s="45">
        <v>6.9099999999999999E-4</v>
      </c>
      <c r="CV75" s="45">
        <v>6.9099999999999999E-4</v>
      </c>
      <c r="CW75" s="45">
        <v>6.9099999999999999E-4</v>
      </c>
      <c r="CX75" s="45">
        <v>6.9099999999999999E-4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2.1999999999999999E-5</v>
      </c>
      <c r="R76" s="45">
        <v>2.1999999999999999E-5</v>
      </c>
      <c r="S76" s="45">
        <v>2.1999999999999999E-5</v>
      </c>
      <c r="T76" s="45">
        <v>2.1999999999999999E-5</v>
      </c>
      <c r="U76" s="45">
        <v>2.1999999999999999E-5</v>
      </c>
      <c r="V76" s="45">
        <v>2.1999999999999999E-5</v>
      </c>
      <c r="W76" s="45">
        <v>2.1999999999999999E-5</v>
      </c>
      <c r="X76" s="45">
        <v>2.1999999999999999E-5</v>
      </c>
      <c r="Y76" s="45">
        <v>2.1999999999999999E-5</v>
      </c>
      <c r="Z76" s="45">
        <v>2.1999999999999999E-5</v>
      </c>
      <c r="AA76" s="45">
        <v>2.1999999999999999E-5</v>
      </c>
      <c r="AB76" s="45">
        <v>2.1999999999999999E-5</v>
      </c>
      <c r="AC76" s="45">
        <v>2.1999999999999999E-5</v>
      </c>
      <c r="AD76" s="45">
        <v>2.1999999999999999E-5</v>
      </c>
      <c r="AE76" s="45">
        <v>2.1999999999999999E-5</v>
      </c>
      <c r="AF76" s="45">
        <v>2.1999999999999999E-5</v>
      </c>
      <c r="AG76" s="45">
        <v>2.1999999999999999E-5</v>
      </c>
      <c r="AH76" s="45">
        <v>2.1999999999999999E-5</v>
      </c>
      <c r="AI76" s="45">
        <v>2.1999999999999999E-5</v>
      </c>
      <c r="AJ76" s="45">
        <v>2.1999999999999999E-5</v>
      </c>
      <c r="AK76" s="45">
        <v>2.1999999999999999E-5</v>
      </c>
      <c r="AL76" s="45">
        <v>2.1999999999999999E-5</v>
      </c>
      <c r="AM76" s="45">
        <v>2.1999999999999999E-5</v>
      </c>
      <c r="AN76" s="45">
        <v>2.1999999999999999E-5</v>
      </c>
      <c r="AO76" s="45">
        <v>2.1999999999999999E-5</v>
      </c>
      <c r="AP76" s="45">
        <v>9.2E-5</v>
      </c>
      <c r="AQ76" s="45">
        <v>9.2E-5</v>
      </c>
      <c r="AR76" s="45">
        <v>9.2E-5</v>
      </c>
      <c r="AS76" s="45">
        <v>9.2E-5</v>
      </c>
      <c r="AT76" s="45">
        <v>9.2E-5</v>
      </c>
      <c r="AU76" s="45">
        <v>1.2899999999999999E-4</v>
      </c>
      <c r="AV76" s="45">
        <v>1.2899999999999999E-4</v>
      </c>
      <c r="AW76" s="45">
        <v>1.2899999999999999E-4</v>
      </c>
      <c r="AX76" s="45">
        <v>1.2899999999999999E-4</v>
      </c>
      <c r="AY76" s="45">
        <v>1.2899999999999999E-4</v>
      </c>
      <c r="AZ76" s="45">
        <v>1.54E-4</v>
      </c>
      <c r="BA76" s="45">
        <v>1.54E-4</v>
      </c>
      <c r="BB76" s="45">
        <v>1.54E-4</v>
      </c>
      <c r="BC76" s="45">
        <v>1.54E-4</v>
      </c>
      <c r="BD76" s="45">
        <v>1.54E-4</v>
      </c>
      <c r="BE76" s="45">
        <v>1.6100000000000001E-4</v>
      </c>
      <c r="BF76" s="45">
        <v>1.6100000000000001E-4</v>
      </c>
      <c r="BG76" s="45">
        <v>1.6100000000000001E-4</v>
      </c>
      <c r="BH76" s="45">
        <v>1.6100000000000001E-4</v>
      </c>
      <c r="BI76" s="45">
        <v>1.6100000000000001E-4</v>
      </c>
      <c r="BJ76" s="45">
        <v>1.5699999999999999E-4</v>
      </c>
      <c r="BK76" s="45">
        <v>1.5699999999999999E-4</v>
      </c>
      <c r="BL76" s="45">
        <v>1.5699999999999999E-4</v>
      </c>
      <c r="BM76" s="45">
        <v>1.5699999999999999E-4</v>
      </c>
      <c r="BN76" s="45">
        <v>1.5699999999999999E-4</v>
      </c>
      <c r="BO76" s="45">
        <v>1.5200000000000001E-4</v>
      </c>
      <c r="BP76" s="45">
        <v>1.5200000000000001E-4</v>
      </c>
      <c r="BQ76" s="45">
        <v>1.5200000000000001E-4</v>
      </c>
      <c r="BR76" s="45">
        <v>1.5200000000000001E-4</v>
      </c>
      <c r="BS76" s="45">
        <v>1.5200000000000001E-4</v>
      </c>
      <c r="BT76" s="45">
        <v>1.54E-4</v>
      </c>
      <c r="BU76" s="45">
        <v>1.54E-4</v>
      </c>
      <c r="BV76" s="45">
        <v>1.54E-4</v>
      </c>
      <c r="BW76" s="45">
        <v>1.54E-4</v>
      </c>
      <c r="BX76" s="45">
        <v>1.54E-4</v>
      </c>
      <c r="BY76" s="45">
        <v>1.8900000000000001E-4</v>
      </c>
      <c r="BZ76" s="45">
        <v>1.8900000000000001E-4</v>
      </c>
      <c r="CA76" s="45">
        <v>1.8900000000000001E-4</v>
      </c>
      <c r="CB76" s="45">
        <v>1.8900000000000001E-4</v>
      </c>
      <c r="CC76" s="45">
        <v>1.8900000000000001E-4</v>
      </c>
      <c r="CD76" s="45">
        <v>1.8900000000000001E-4</v>
      </c>
      <c r="CE76" s="45">
        <v>1.8900000000000001E-4</v>
      </c>
      <c r="CF76" s="45">
        <v>1.8900000000000001E-4</v>
      </c>
      <c r="CG76" s="45">
        <v>1.8900000000000001E-4</v>
      </c>
      <c r="CH76" s="45">
        <v>1.8900000000000001E-4</v>
      </c>
      <c r="CI76" s="45">
        <v>1.8900000000000001E-4</v>
      </c>
      <c r="CJ76" s="45">
        <v>1.8900000000000001E-4</v>
      </c>
      <c r="CK76" s="45">
        <v>1.8900000000000001E-4</v>
      </c>
      <c r="CL76" s="45">
        <v>1.8900000000000001E-4</v>
      </c>
      <c r="CM76" s="45">
        <v>1.8900000000000001E-4</v>
      </c>
      <c r="CN76" s="45">
        <v>1.8900000000000001E-4</v>
      </c>
      <c r="CO76" s="45">
        <v>1.8900000000000001E-4</v>
      </c>
      <c r="CP76" s="45">
        <v>1.8900000000000001E-4</v>
      </c>
      <c r="CQ76" s="45">
        <v>1.8900000000000001E-4</v>
      </c>
      <c r="CR76" s="45">
        <v>1.8900000000000001E-4</v>
      </c>
      <c r="CS76" s="45">
        <v>1.8900000000000001E-4</v>
      </c>
      <c r="CT76" s="45">
        <v>1.8900000000000001E-4</v>
      </c>
      <c r="CU76" s="45">
        <v>1.8900000000000001E-4</v>
      </c>
      <c r="CV76" s="45">
        <v>1.8900000000000001E-4</v>
      </c>
      <c r="CW76" s="45">
        <v>1.8900000000000001E-4</v>
      </c>
      <c r="CX76" s="45">
        <v>1.8900000000000001E-4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v>0</v>
      </c>
      <c r="BU77" s="45">
        <v>0</v>
      </c>
      <c r="BV77" s="45">
        <v>0</v>
      </c>
      <c r="BW77" s="45">
        <v>0</v>
      </c>
      <c r="BX77" s="45">
        <v>0</v>
      </c>
      <c r="BY77" s="45">
        <v>1.85E-4</v>
      </c>
      <c r="BZ77" s="45">
        <v>1.85E-4</v>
      </c>
      <c r="CA77" s="45">
        <v>1.85E-4</v>
      </c>
      <c r="CB77" s="45">
        <v>1.85E-4</v>
      </c>
      <c r="CC77" s="45">
        <v>1.85E-4</v>
      </c>
      <c r="CD77" s="45">
        <v>1.85E-4</v>
      </c>
      <c r="CE77" s="45">
        <v>1.85E-4</v>
      </c>
      <c r="CF77" s="45">
        <v>1.85E-4</v>
      </c>
      <c r="CG77" s="45">
        <v>1.85E-4</v>
      </c>
      <c r="CH77" s="45">
        <v>1.85E-4</v>
      </c>
      <c r="CI77" s="45">
        <v>1.85E-4</v>
      </c>
      <c r="CJ77" s="45">
        <v>1.85E-4</v>
      </c>
      <c r="CK77" s="45">
        <v>1.85E-4</v>
      </c>
      <c r="CL77" s="45">
        <v>1.85E-4</v>
      </c>
      <c r="CM77" s="45">
        <v>1.85E-4</v>
      </c>
      <c r="CN77" s="45">
        <v>1.85E-4</v>
      </c>
      <c r="CO77" s="45">
        <v>1.85E-4</v>
      </c>
      <c r="CP77" s="45">
        <v>1.85E-4</v>
      </c>
      <c r="CQ77" s="45">
        <v>1.85E-4</v>
      </c>
      <c r="CR77" s="45">
        <v>1.85E-4</v>
      </c>
      <c r="CS77" s="45">
        <v>1.85E-4</v>
      </c>
      <c r="CT77" s="45">
        <v>1.85E-4</v>
      </c>
      <c r="CU77" s="45">
        <v>1.85E-4</v>
      </c>
      <c r="CV77" s="45">
        <v>1.85E-4</v>
      </c>
      <c r="CW77" s="45">
        <v>1.85E-4</v>
      </c>
      <c r="CX77" s="45">
        <v>1.85E-4</v>
      </c>
    </row>
    <row r="78" spans="1:102" ht="14.25" customHeight="1" x14ac:dyDescent="0.3">
      <c r="A78" s="45" t="s">
        <v>274</v>
      </c>
      <c r="B78" s="45" t="s">
        <v>512</v>
      </c>
      <c r="C78" s="45" t="s">
        <v>512</v>
      </c>
      <c r="D78" s="45" t="s">
        <v>512</v>
      </c>
      <c r="E78" s="45" t="s">
        <v>512</v>
      </c>
      <c r="F78" s="45" t="s">
        <v>512</v>
      </c>
      <c r="G78" s="45" t="s">
        <v>512</v>
      </c>
      <c r="H78" s="45" t="s">
        <v>512</v>
      </c>
      <c r="I78" s="45" t="s">
        <v>512</v>
      </c>
      <c r="J78" s="45" t="s">
        <v>512</v>
      </c>
      <c r="K78" s="45" t="s">
        <v>512</v>
      </c>
      <c r="L78" s="45" t="s">
        <v>512</v>
      </c>
      <c r="M78" s="45" t="s">
        <v>512</v>
      </c>
      <c r="N78" s="45" t="s">
        <v>512</v>
      </c>
      <c r="O78" s="45" t="s">
        <v>512</v>
      </c>
      <c r="P78" s="45" t="s">
        <v>512</v>
      </c>
      <c r="Q78" s="45">
        <v>2.5000000000000001E-5</v>
      </c>
      <c r="R78" s="45">
        <v>2.5000000000000001E-5</v>
      </c>
      <c r="S78" s="45">
        <v>2.5000000000000001E-5</v>
      </c>
      <c r="T78" s="45">
        <v>2.5000000000000001E-5</v>
      </c>
      <c r="U78" s="45">
        <v>2.5000000000000001E-5</v>
      </c>
      <c r="V78" s="45">
        <v>2.5000000000000001E-5</v>
      </c>
      <c r="W78" s="45">
        <v>2.5000000000000001E-5</v>
      </c>
      <c r="X78" s="45">
        <v>2.5000000000000001E-5</v>
      </c>
      <c r="Y78" s="45">
        <v>2.5000000000000001E-5</v>
      </c>
      <c r="Z78" s="45">
        <v>2.5000000000000001E-5</v>
      </c>
      <c r="AA78" s="45">
        <v>2.5000000000000001E-5</v>
      </c>
      <c r="AB78" s="45">
        <v>2.5000000000000001E-5</v>
      </c>
      <c r="AC78" s="45">
        <v>2.5000000000000001E-5</v>
      </c>
      <c r="AD78" s="45">
        <v>2.5000000000000001E-5</v>
      </c>
      <c r="AE78" s="45">
        <v>2.5000000000000001E-5</v>
      </c>
      <c r="AF78" s="45">
        <v>2.5000000000000001E-5</v>
      </c>
      <c r="AG78" s="45">
        <v>2.5000000000000001E-5</v>
      </c>
      <c r="AH78" s="45">
        <v>2.5000000000000001E-5</v>
      </c>
      <c r="AI78" s="45">
        <v>2.5000000000000001E-5</v>
      </c>
      <c r="AJ78" s="45">
        <v>2.5000000000000001E-5</v>
      </c>
      <c r="AK78" s="45">
        <v>2.5000000000000001E-5</v>
      </c>
      <c r="AL78" s="45">
        <v>2.5000000000000001E-5</v>
      </c>
      <c r="AM78" s="45">
        <v>2.5000000000000001E-5</v>
      </c>
      <c r="AN78" s="45">
        <v>2.5000000000000001E-5</v>
      </c>
      <c r="AO78" s="45">
        <v>2.5000000000000001E-5</v>
      </c>
      <c r="AP78" s="45">
        <v>1.7799999999999999E-4</v>
      </c>
      <c r="AQ78" s="45">
        <v>1.7799999999999999E-4</v>
      </c>
      <c r="AR78" s="45">
        <v>1.7799999999999999E-4</v>
      </c>
      <c r="AS78" s="45">
        <v>1.7799999999999999E-4</v>
      </c>
      <c r="AT78" s="45">
        <v>1.7799999999999999E-4</v>
      </c>
      <c r="AU78" s="45">
        <v>2.81E-4</v>
      </c>
      <c r="AV78" s="45">
        <v>2.81E-4</v>
      </c>
      <c r="AW78" s="45">
        <v>2.81E-4</v>
      </c>
      <c r="AX78" s="45">
        <v>2.81E-4</v>
      </c>
      <c r="AY78" s="45">
        <v>2.81E-4</v>
      </c>
      <c r="AZ78" s="45">
        <v>3.6099999999999999E-4</v>
      </c>
      <c r="BA78" s="45">
        <v>3.6099999999999999E-4</v>
      </c>
      <c r="BB78" s="45">
        <v>3.6099999999999999E-4</v>
      </c>
      <c r="BC78" s="45">
        <v>3.6099999999999999E-4</v>
      </c>
      <c r="BD78" s="45">
        <v>3.6099999999999999E-4</v>
      </c>
      <c r="BE78" s="45">
        <v>4.0700000000000003E-4</v>
      </c>
      <c r="BF78" s="45">
        <v>4.0700000000000003E-4</v>
      </c>
      <c r="BG78" s="45">
        <v>4.0700000000000003E-4</v>
      </c>
      <c r="BH78" s="45">
        <v>4.0700000000000003E-4</v>
      </c>
      <c r="BI78" s="45">
        <v>4.0700000000000003E-4</v>
      </c>
      <c r="BJ78" s="45">
        <v>4.4999999999999999E-4</v>
      </c>
      <c r="BK78" s="45">
        <v>4.4999999999999999E-4</v>
      </c>
      <c r="BL78" s="45">
        <v>4.4999999999999999E-4</v>
      </c>
      <c r="BM78" s="45">
        <v>4.4999999999999999E-4</v>
      </c>
      <c r="BN78" s="45">
        <v>4.4999999999999999E-4</v>
      </c>
      <c r="BO78" s="45">
        <v>4.9200000000000003E-4</v>
      </c>
      <c r="BP78" s="45">
        <v>4.9200000000000003E-4</v>
      </c>
      <c r="BQ78" s="45">
        <v>4.9200000000000003E-4</v>
      </c>
      <c r="BR78" s="45">
        <v>4.9200000000000003E-4</v>
      </c>
      <c r="BS78" s="45">
        <v>4.9200000000000003E-4</v>
      </c>
      <c r="BT78" s="45">
        <v>5.1199999999999998E-4</v>
      </c>
      <c r="BU78" s="45">
        <v>5.1199999999999998E-4</v>
      </c>
      <c r="BV78" s="45">
        <v>5.1199999999999998E-4</v>
      </c>
      <c r="BW78" s="45">
        <v>5.1199999999999998E-4</v>
      </c>
      <c r="BX78" s="45">
        <v>5.1199999999999998E-4</v>
      </c>
      <c r="BY78" s="45">
        <v>5.13E-4</v>
      </c>
      <c r="BZ78" s="45">
        <v>5.13E-4</v>
      </c>
      <c r="CA78" s="45">
        <v>5.13E-4</v>
      </c>
      <c r="CB78" s="45">
        <v>5.13E-4</v>
      </c>
      <c r="CC78" s="45">
        <v>5.13E-4</v>
      </c>
      <c r="CD78" s="45">
        <v>5.13E-4</v>
      </c>
      <c r="CE78" s="45">
        <v>5.13E-4</v>
      </c>
      <c r="CF78" s="45">
        <v>5.13E-4</v>
      </c>
      <c r="CG78" s="45">
        <v>5.13E-4</v>
      </c>
      <c r="CH78" s="45">
        <v>5.13E-4</v>
      </c>
      <c r="CI78" s="45">
        <v>5.13E-4</v>
      </c>
      <c r="CJ78" s="45">
        <v>5.13E-4</v>
      </c>
      <c r="CK78" s="45">
        <v>5.13E-4</v>
      </c>
      <c r="CL78" s="45">
        <v>5.13E-4</v>
      </c>
      <c r="CM78" s="45">
        <v>5.13E-4</v>
      </c>
      <c r="CN78" s="45">
        <v>5.13E-4</v>
      </c>
      <c r="CO78" s="45">
        <v>5.13E-4</v>
      </c>
      <c r="CP78" s="45">
        <v>5.13E-4</v>
      </c>
      <c r="CQ78" s="45">
        <v>5.13E-4</v>
      </c>
      <c r="CR78" s="45">
        <v>5.13E-4</v>
      </c>
      <c r="CS78" s="45">
        <v>5.13E-4</v>
      </c>
      <c r="CT78" s="45">
        <v>5.13E-4</v>
      </c>
      <c r="CU78" s="45">
        <v>5.13E-4</v>
      </c>
      <c r="CV78" s="45">
        <v>5.13E-4</v>
      </c>
      <c r="CW78" s="45">
        <v>5.13E-4</v>
      </c>
      <c r="CX78" s="45">
        <v>5.13E-4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9.0000000000000002E-6</v>
      </c>
      <c r="R79" s="45">
        <v>9.0000000000000002E-6</v>
      </c>
      <c r="S79" s="45">
        <v>9.0000000000000002E-6</v>
      </c>
      <c r="T79" s="45">
        <v>9.0000000000000002E-6</v>
      </c>
      <c r="U79" s="45">
        <v>9.0000000000000002E-6</v>
      </c>
      <c r="V79" s="45">
        <v>9.0000000000000002E-6</v>
      </c>
      <c r="W79" s="45">
        <v>9.0000000000000002E-6</v>
      </c>
      <c r="X79" s="45">
        <v>9.0000000000000002E-6</v>
      </c>
      <c r="Y79" s="45">
        <v>9.0000000000000002E-6</v>
      </c>
      <c r="Z79" s="45">
        <v>9.0000000000000002E-6</v>
      </c>
      <c r="AA79" s="45">
        <v>9.0000000000000002E-6</v>
      </c>
      <c r="AB79" s="45">
        <v>9.0000000000000002E-6</v>
      </c>
      <c r="AC79" s="45">
        <v>9.0000000000000002E-6</v>
      </c>
      <c r="AD79" s="45">
        <v>9.0000000000000002E-6</v>
      </c>
      <c r="AE79" s="45">
        <v>9.0000000000000002E-6</v>
      </c>
      <c r="AF79" s="45">
        <v>9.0000000000000002E-6</v>
      </c>
      <c r="AG79" s="45">
        <v>9.0000000000000002E-6</v>
      </c>
      <c r="AH79" s="45">
        <v>9.0000000000000002E-6</v>
      </c>
      <c r="AI79" s="45">
        <v>9.0000000000000002E-6</v>
      </c>
      <c r="AJ79" s="45">
        <v>9.0000000000000002E-6</v>
      </c>
      <c r="AK79" s="45">
        <v>9.0000000000000002E-6</v>
      </c>
      <c r="AL79" s="45">
        <v>9.0000000000000002E-6</v>
      </c>
      <c r="AM79" s="45">
        <v>9.0000000000000002E-6</v>
      </c>
      <c r="AN79" s="45">
        <v>9.0000000000000002E-6</v>
      </c>
      <c r="AO79" s="45">
        <v>9.0000000000000002E-6</v>
      </c>
      <c r="AP79" s="45">
        <v>8.0000000000000007E-5</v>
      </c>
      <c r="AQ79" s="45">
        <v>8.0000000000000007E-5</v>
      </c>
      <c r="AR79" s="45">
        <v>8.0000000000000007E-5</v>
      </c>
      <c r="AS79" s="45">
        <v>8.0000000000000007E-5</v>
      </c>
      <c r="AT79" s="45">
        <v>8.0000000000000007E-5</v>
      </c>
      <c r="AU79" s="45">
        <v>1.4300000000000001E-4</v>
      </c>
      <c r="AV79" s="45">
        <v>1.4300000000000001E-4</v>
      </c>
      <c r="AW79" s="45">
        <v>1.4300000000000001E-4</v>
      </c>
      <c r="AX79" s="45">
        <v>1.4300000000000001E-4</v>
      </c>
      <c r="AY79" s="45">
        <v>1.4300000000000001E-4</v>
      </c>
      <c r="AZ79" s="45">
        <v>2.0900000000000001E-4</v>
      </c>
      <c r="BA79" s="45">
        <v>2.0900000000000001E-4</v>
      </c>
      <c r="BB79" s="45">
        <v>2.0900000000000001E-4</v>
      </c>
      <c r="BC79" s="45">
        <v>2.0900000000000001E-4</v>
      </c>
      <c r="BD79" s="45">
        <v>2.0900000000000001E-4</v>
      </c>
      <c r="BE79" s="45">
        <v>2.72E-4</v>
      </c>
      <c r="BF79" s="45">
        <v>2.72E-4</v>
      </c>
      <c r="BG79" s="45">
        <v>2.72E-4</v>
      </c>
      <c r="BH79" s="45">
        <v>2.72E-4</v>
      </c>
      <c r="BI79" s="45">
        <v>2.72E-4</v>
      </c>
      <c r="BJ79" s="45">
        <v>3.3799999999999998E-4</v>
      </c>
      <c r="BK79" s="45">
        <v>3.3799999999999998E-4</v>
      </c>
      <c r="BL79" s="45">
        <v>3.3799999999999998E-4</v>
      </c>
      <c r="BM79" s="45">
        <v>3.3799999999999998E-4</v>
      </c>
      <c r="BN79" s="45">
        <v>3.3799999999999998E-4</v>
      </c>
      <c r="BO79" s="45">
        <v>3.97E-4</v>
      </c>
      <c r="BP79" s="45">
        <v>3.97E-4</v>
      </c>
      <c r="BQ79" s="45">
        <v>3.97E-4</v>
      </c>
      <c r="BR79" s="45">
        <v>3.97E-4</v>
      </c>
      <c r="BS79" s="45">
        <v>3.97E-4</v>
      </c>
      <c r="BT79" s="45">
        <v>4.37E-4</v>
      </c>
      <c r="BU79" s="45">
        <v>4.37E-4</v>
      </c>
      <c r="BV79" s="45">
        <v>4.37E-4</v>
      </c>
      <c r="BW79" s="45">
        <v>4.37E-4</v>
      </c>
      <c r="BX79" s="45">
        <v>4.37E-4</v>
      </c>
      <c r="BY79" s="45">
        <v>4.5899999999999999E-4</v>
      </c>
      <c r="BZ79" s="45">
        <v>4.5899999999999999E-4</v>
      </c>
      <c r="CA79" s="45">
        <v>4.5899999999999999E-4</v>
      </c>
      <c r="CB79" s="45">
        <v>4.5899999999999999E-4</v>
      </c>
      <c r="CC79" s="45">
        <v>4.5899999999999999E-4</v>
      </c>
      <c r="CD79" s="45">
        <v>4.5899999999999999E-4</v>
      </c>
      <c r="CE79" s="45">
        <v>4.5899999999999999E-4</v>
      </c>
      <c r="CF79" s="45">
        <v>4.5899999999999999E-4</v>
      </c>
      <c r="CG79" s="45">
        <v>4.5899999999999999E-4</v>
      </c>
      <c r="CH79" s="45">
        <v>4.5899999999999999E-4</v>
      </c>
      <c r="CI79" s="45">
        <v>4.5899999999999999E-4</v>
      </c>
      <c r="CJ79" s="45">
        <v>4.5899999999999999E-4</v>
      </c>
      <c r="CK79" s="45">
        <v>4.5899999999999999E-4</v>
      </c>
      <c r="CL79" s="45">
        <v>4.5899999999999999E-4</v>
      </c>
      <c r="CM79" s="45">
        <v>4.5899999999999999E-4</v>
      </c>
      <c r="CN79" s="45">
        <v>4.5899999999999999E-4</v>
      </c>
      <c r="CO79" s="45">
        <v>4.5899999999999999E-4</v>
      </c>
      <c r="CP79" s="45">
        <v>4.5899999999999999E-4</v>
      </c>
      <c r="CQ79" s="45">
        <v>4.5899999999999999E-4</v>
      </c>
      <c r="CR79" s="45">
        <v>4.5899999999999999E-4</v>
      </c>
      <c r="CS79" s="45">
        <v>4.5899999999999999E-4</v>
      </c>
      <c r="CT79" s="45">
        <v>4.5899999999999999E-4</v>
      </c>
      <c r="CU79" s="45">
        <v>4.5899999999999999E-4</v>
      </c>
      <c r="CV79" s="45">
        <v>4.5899999999999999E-4</v>
      </c>
      <c r="CW79" s="45">
        <v>4.5899999999999999E-4</v>
      </c>
      <c r="CX79" s="45">
        <v>4.5899999999999999E-4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9.9999999999999995E-7</v>
      </c>
      <c r="R80" s="45">
        <v>9.9999999999999995E-7</v>
      </c>
      <c r="S80" s="45">
        <v>9.9999999999999995E-7</v>
      </c>
      <c r="T80" s="45">
        <v>9.9999999999999995E-7</v>
      </c>
      <c r="U80" s="45">
        <v>9.9999999999999995E-7</v>
      </c>
      <c r="V80" s="45">
        <v>9.9999999999999995E-7</v>
      </c>
      <c r="W80" s="45">
        <v>9.9999999999999995E-7</v>
      </c>
      <c r="X80" s="45">
        <v>9.9999999999999995E-7</v>
      </c>
      <c r="Y80" s="45">
        <v>9.9999999999999995E-7</v>
      </c>
      <c r="Z80" s="45">
        <v>9.9999999999999995E-7</v>
      </c>
      <c r="AA80" s="45">
        <v>9.9999999999999995E-7</v>
      </c>
      <c r="AB80" s="45">
        <v>9.9999999999999995E-7</v>
      </c>
      <c r="AC80" s="45">
        <v>9.9999999999999995E-7</v>
      </c>
      <c r="AD80" s="45">
        <v>9.9999999999999995E-7</v>
      </c>
      <c r="AE80" s="45">
        <v>9.9999999999999995E-7</v>
      </c>
      <c r="AF80" s="45">
        <v>9.9999999999999995E-7</v>
      </c>
      <c r="AG80" s="45">
        <v>9.9999999999999995E-7</v>
      </c>
      <c r="AH80" s="45">
        <v>9.9999999999999995E-7</v>
      </c>
      <c r="AI80" s="45">
        <v>9.9999999999999995E-7</v>
      </c>
      <c r="AJ80" s="45">
        <v>9.9999999999999995E-7</v>
      </c>
      <c r="AK80" s="45">
        <v>9.9999999999999995E-7</v>
      </c>
      <c r="AL80" s="45">
        <v>9.9999999999999995E-7</v>
      </c>
      <c r="AM80" s="45">
        <v>9.9999999999999995E-7</v>
      </c>
      <c r="AN80" s="45">
        <v>9.9999999999999995E-7</v>
      </c>
      <c r="AO80" s="45">
        <v>9.9999999999999995E-7</v>
      </c>
      <c r="AP80" s="45">
        <v>9.0000000000000002E-6</v>
      </c>
      <c r="AQ80" s="45">
        <v>9.0000000000000002E-6</v>
      </c>
      <c r="AR80" s="45">
        <v>9.0000000000000002E-6</v>
      </c>
      <c r="AS80" s="45">
        <v>9.0000000000000002E-6</v>
      </c>
      <c r="AT80" s="45">
        <v>9.0000000000000002E-6</v>
      </c>
      <c r="AU80" s="45">
        <v>2.0000000000000002E-5</v>
      </c>
      <c r="AV80" s="45">
        <v>2.0000000000000002E-5</v>
      </c>
      <c r="AW80" s="45">
        <v>2.0000000000000002E-5</v>
      </c>
      <c r="AX80" s="45">
        <v>2.0000000000000002E-5</v>
      </c>
      <c r="AY80" s="45">
        <v>2.0000000000000002E-5</v>
      </c>
      <c r="AZ80" s="45">
        <v>2.9E-5</v>
      </c>
      <c r="BA80" s="45">
        <v>2.9E-5</v>
      </c>
      <c r="BB80" s="45">
        <v>2.9E-5</v>
      </c>
      <c r="BC80" s="45">
        <v>2.9E-5</v>
      </c>
      <c r="BD80" s="45">
        <v>2.9E-5</v>
      </c>
      <c r="BE80" s="45">
        <v>3.3000000000000003E-5</v>
      </c>
      <c r="BF80" s="45">
        <v>3.3000000000000003E-5</v>
      </c>
      <c r="BG80" s="45">
        <v>3.3000000000000003E-5</v>
      </c>
      <c r="BH80" s="45">
        <v>3.3000000000000003E-5</v>
      </c>
      <c r="BI80" s="45">
        <v>3.3000000000000003E-5</v>
      </c>
      <c r="BJ80" s="45">
        <v>4.1E-5</v>
      </c>
      <c r="BK80" s="45">
        <v>4.1E-5</v>
      </c>
      <c r="BL80" s="45">
        <v>4.1E-5</v>
      </c>
      <c r="BM80" s="45">
        <v>4.1E-5</v>
      </c>
      <c r="BN80" s="45">
        <v>4.1E-5</v>
      </c>
      <c r="BO80" s="45">
        <v>6.0000000000000002E-5</v>
      </c>
      <c r="BP80" s="45">
        <v>6.0000000000000002E-5</v>
      </c>
      <c r="BQ80" s="45">
        <v>6.0000000000000002E-5</v>
      </c>
      <c r="BR80" s="45">
        <v>6.0000000000000002E-5</v>
      </c>
      <c r="BS80" s="45">
        <v>6.0000000000000002E-5</v>
      </c>
      <c r="BT80" s="45">
        <v>7.7999999999999999E-5</v>
      </c>
      <c r="BU80" s="45">
        <v>7.7999999999999999E-5</v>
      </c>
      <c r="BV80" s="45">
        <v>7.7999999999999999E-5</v>
      </c>
      <c r="BW80" s="45">
        <v>7.7999999999999999E-5</v>
      </c>
      <c r="BX80" s="45">
        <v>7.7999999999999999E-5</v>
      </c>
      <c r="BY80" s="45">
        <v>9.1000000000000003E-5</v>
      </c>
      <c r="BZ80" s="45">
        <v>9.1000000000000003E-5</v>
      </c>
      <c r="CA80" s="45">
        <v>9.1000000000000003E-5</v>
      </c>
      <c r="CB80" s="45">
        <v>9.1000000000000003E-5</v>
      </c>
      <c r="CC80" s="45">
        <v>9.1000000000000003E-5</v>
      </c>
      <c r="CD80" s="45">
        <v>9.1000000000000003E-5</v>
      </c>
      <c r="CE80" s="45">
        <v>9.1000000000000003E-5</v>
      </c>
      <c r="CF80" s="45">
        <v>9.1000000000000003E-5</v>
      </c>
      <c r="CG80" s="45">
        <v>9.1000000000000003E-5</v>
      </c>
      <c r="CH80" s="45">
        <v>9.1000000000000003E-5</v>
      </c>
      <c r="CI80" s="45">
        <v>9.1000000000000003E-5</v>
      </c>
      <c r="CJ80" s="45">
        <v>9.1000000000000003E-5</v>
      </c>
      <c r="CK80" s="45">
        <v>9.1000000000000003E-5</v>
      </c>
      <c r="CL80" s="45">
        <v>9.1000000000000003E-5</v>
      </c>
      <c r="CM80" s="45">
        <v>9.1000000000000003E-5</v>
      </c>
      <c r="CN80" s="45">
        <v>9.1000000000000003E-5</v>
      </c>
      <c r="CO80" s="45">
        <v>9.1000000000000003E-5</v>
      </c>
      <c r="CP80" s="45">
        <v>9.1000000000000003E-5</v>
      </c>
      <c r="CQ80" s="45">
        <v>9.1000000000000003E-5</v>
      </c>
      <c r="CR80" s="45">
        <v>9.1000000000000003E-5</v>
      </c>
      <c r="CS80" s="45">
        <v>9.1000000000000003E-5</v>
      </c>
      <c r="CT80" s="45">
        <v>9.1000000000000003E-5</v>
      </c>
      <c r="CU80" s="45">
        <v>9.1000000000000003E-5</v>
      </c>
      <c r="CV80" s="45">
        <v>9.1000000000000003E-5</v>
      </c>
      <c r="CW80" s="45">
        <v>9.1000000000000003E-5</v>
      </c>
      <c r="CX80" s="45">
        <v>9.1000000000000003E-5</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9.9999999999999995E-7</v>
      </c>
      <c r="R81" s="45">
        <v>9.9999999999999995E-7</v>
      </c>
      <c r="S81" s="45">
        <v>9.9999999999999995E-7</v>
      </c>
      <c r="T81" s="45">
        <v>9.9999999999999995E-7</v>
      </c>
      <c r="U81" s="45">
        <v>9.9999999999999995E-7</v>
      </c>
      <c r="V81" s="45">
        <v>9.9999999999999995E-7</v>
      </c>
      <c r="W81" s="45">
        <v>9.9999999999999995E-7</v>
      </c>
      <c r="X81" s="45">
        <v>9.9999999999999995E-7</v>
      </c>
      <c r="Y81" s="45">
        <v>9.9999999999999995E-7</v>
      </c>
      <c r="Z81" s="45">
        <v>9.9999999999999995E-7</v>
      </c>
      <c r="AA81" s="45">
        <v>9.9999999999999995E-7</v>
      </c>
      <c r="AB81" s="45">
        <v>9.9999999999999995E-7</v>
      </c>
      <c r="AC81" s="45">
        <v>9.9999999999999995E-7</v>
      </c>
      <c r="AD81" s="45">
        <v>9.9999999999999995E-7</v>
      </c>
      <c r="AE81" s="45">
        <v>9.9999999999999995E-7</v>
      </c>
      <c r="AF81" s="45">
        <v>9.9999999999999995E-7</v>
      </c>
      <c r="AG81" s="45">
        <v>9.9999999999999995E-7</v>
      </c>
      <c r="AH81" s="45">
        <v>9.9999999999999995E-7</v>
      </c>
      <c r="AI81" s="45">
        <v>9.9999999999999995E-7</v>
      </c>
      <c r="AJ81" s="45">
        <v>9.9999999999999995E-7</v>
      </c>
      <c r="AK81" s="45">
        <v>9.9999999999999995E-7</v>
      </c>
      <c r="AL81" s="45">
        <v>9.9999999999999995E-7</v>
      </c>
      <c r="AM81" s="45">
        <v>9.9999999999999995E-7</v>
      </c>
      <c r="AN81" s="45">
        <v>9.9999999999999995E-7</v>
      </c>
      <c r="AO81" s="45">
        <v>9.9999999999999995E-7</v>
      </c>
      <c r="AP81" s="45">
        <v>1.2999999999999999E-5</v>
      </c>
      <c r="AQ81" s="45">
        <v>1.2999999999999999E-5</v>
      </c>
      <c r="AR81" s="45">
        <v>1.2999999999999999E-5</v>
      </c>
      <c r="AS81" s="45">
        <v>1.2999999999999999E-5</v>
      </c>
      <c r="AT81" s="45">
        <v>1.2999999999999999E-5</v>
      </c>
      <c r="AU81" s="45">
        <v>2.5000000000000001E-5</v>
      </c>
      <c r="AV81" s="45">
        <v>2.5000000000000001E-5</v>
      </c>
      <c r="AW81" s="45">
        <v>2.5000000000000001E-5</v>
      </c>
      <c r="AX81" s="45">
        <v>2.5000000000000001E-5</v>
      </c>
      <c r="AY81" s="45">
        <v>2.5000000000000001E-5</v>
      </c>
      <c r="AZ81" s="45">
        <v>3.6999999999999998E-5</v>
      </c>
      <c r="BA81" s="45">
        <v>3.6999999999999998E-5</v>
      </c>
      <c r="BB81" s="45">
        <v>3.6999999999999998E-5</v>
      </c>
      <c r="BC81" s="45">
        <v>3.6999999999999998E-5</v>
      </c>
      <c r="BD81" s="45">
        <v>3.6999999999999998E-5</v>
      </c>
      <c r="BE81" s="45">
        <v>4.6999999999999997E-5</v>
      </c>
      <c r="BF81" s="45">
        <v>4.6999999999999997E-5</v>
      </c>
      <c r="BG81" s="45">
        <v>4.6999999999999997E-5</v>
      </c>
      <c r="BH81" s="45">
        <v>4.6999999999999997E-5</v>
      </c>
      <c r="BI81" s="45">
        <v>4.6999999999999997E-5</v>
      </c>
      <c r="BJ81" s="45">
        <v>5.8999999999999998E-5</v>
      </c>
      <c r="BK81" s="45">
        <v>5.8999999999999998E-5</v>
      </c>
      <c r="BL81" s="45">
        <v>5.8999999999999998E-5</v>
      </c>
      <c r="BM81" s="45">
        <v>5.8999999999999998E-5</v>
      </c>
      <c r="BN81" s="45">
        <v>5.8999999999999998E-5</v>
      </c>
      <c r="BO81" s="45">
        <v>7.4999999999999993E-5</v>
      </c>
      <c r="BP81" s="45">
        <v>7.4999999999999993E-5</v>
      </c>
      <c r="BQ81" s="45">
        <v>7.4999999999999993E-5</v>
      </c>
      <c r="BR81" s="45">
        <v>7.4999999999999993E-5</v>
      </c>
      <c r="BS81" s="45">
        <v>7.4999999999999993E-5</v>
      </c>
      <c r="BT81" s="45">
        <v>8.6000000000000003E-5</v>
      </c>
      <c r="BU81" s="45">
        <v>8.6000000000000003E-5</v>
      </c>
      <c r="BV81" s="45">
        <v>8.6000000000000003E-5</v>
      </c>
      <c r="BW81" s="45">
        <v>8.6000000000000003E-5</v>
      </c>
      <c r="BX81" s="45">
        <v>8.6000000000000003E-5</v>
      </c>
      <c r="BY81" s="45">
        <v>9.3999999999999994E-5</v>
      </c>
      <c r="BZ81" s="45">
        <v>9.3999999999999994E-5</v>
      </c>
      <c r="CA81" s="45">
        <v>9.3999999999999994E-5</v>
      </c>
      <c r="CB81" s="45">
        <v>9.3999999999999994E-5</v>
      </c>
      <c r="CC81" s="45">
        <v>9.3999999999999994E-5</v>
      </c>
      <c r="CD81" s="45">
        <v>9.3999999999999994E-5</v>
      </c>
      <c r="CE81" s="45">
        <v>9.3999999999999994E-5</v>
      </c>
      <c r="CF81" s="45">
        <v>9.3999999999999994E-5</v>
      </c>
      <c r="CG81" s="45">
        <v>9.3999999999999994E-5</v>
      </c>
      <c r="CH81" s="45">
        <v>9.3999999999999994E-5</v>
      </c>
      <c r="CI81" s="45">
        <v>9.3999999999999994E-5</v>
      </c>
      <c r="CJ81" s="45">
        <v>9.3999999999999994E-5</v>
      </c>
      <c r="CK81" s="45">
        <v>9.3999999999999994E-5</v>
      </c>
      <c r="CL81" s="45">
        <v>9.3999999999999994E-5</v>
      </c>
      <c r="CM81" s="45">
        <v>9.3999999999999994E-5</v>
      </c>
      <c r="CN81" s="45">
        <v>9.3999999999999994E-5</v>
      </c>
      <c r="CO81" s="45">
        <v>9.3999999999999994E-5</v>
      </c>
      <c r="CP81" s="45">
        <v>9.3999999999999994E-5</v>
      </c>
      <c r="CQ81" s="45">
        <v>9.3999999999999994E-5</v>
      </c>
      <c r="CR81" s="45">
        <v>9.3999999999999994E-5</v>
      </c>
      <c r="CS81" s="45">
        <v>9.3999999999999994E-5</v>
      </c>
      <c r="CT81" s="45">
        <v>9.3999999999999994E-5</v>
      </c>
      <c r="CU81" s="45">
        <v>9.3999999999999994E-5</v>
      </c>
      <c r="CV81" s="45">
        <v>9.3999999999999994E-5</v>
      </c>
      <c r="CW81" s="45">
        <v>9.3999999999999994E-5</v>
      </c>
      <c r="CX81" s="45">
        <v>9.3999999999999994E-5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1.5E-5</v>
      </c>
      <c r="R82" s="45">
        <v>1.5E-5</v>
      </c>
      <c r="S82" s="45">
        <v>1.5E-5</v>
      </c>
      <c r="T82" s="45">
        <v>1.5E-5</v>
      </c>
      <c r="U82" s="45">
        <v>1.5E-5</v>
      </c>
      <c r="V82" s="45">
        <v>1.5E-5</v>
      </c>
      <c r="W82" s="45">
        <v>1.5E-5</v>
      </c>
      <c r="X82" s="45">
        <v>1.5E-5</v>
      </c>
      <c r="Y82" s="45">
        <v>1.5E-5</v>
      </c>
      <c r="Z82" s="45">
        <v>1.5E-5</v>
      </c>
      <c r="AA82" s="45">
        <v>1.5E-5</v>
      </c>
      <c r="AB82" s="45">
        <v>1.5E-5</v>
      </c>
      <c r="AC82" s="45">
        <v>1.5E-5</v>
      </c>
      <c r="AD82" s="45">
        <v>1.5E-5</v>
      </c>
      <c r="AE82" s="45">
        <v>1.5E-5</v>
      </c>
      <c r="AF82" s="45">
        <v>1.5E-5</v>
      </c>
      <c r="AG82" s="45">
        <v>1.5E-5</v>
      </c>
      <c r="AH82" s="45">
        <v>1.5E-5</v>
      </c>
      <c r="AI82" s="45">
        <v>1.5E-5</v>
      </c>
      <c r="AJ82" s="45">
        <v>1.5E-5</v>
      </c>
      <c r="AK82" s="45">
        <v>1.5E-5</v>
      </c>
      <c r="AL82" s="45">
        <v>1.5E-5</v>
      </c>
      <c r="AM82" s="45">
        <v>1.5E-5</v>
      </c>
      <c r="AN82" s="45">
        <v>1.5E-5</v>
      </c>
      <c r="AO82" s="45">
        <v>1.5E-5</v>
      </c>
      <c r="AP82" s="45">
        <v>4.8999999999999998E-5</v>
      </c>
      <c r="AQ82" s="45">
        <v>4.8999999999999998E-5</v>
      </c>
      <c r="AR82" s="45">
        <v>4.8999999999999998E-5</v>
      </c>
      <c r="AS82" s="45">
        <v>4.8999999999999998E-5</v>
      </c>
      <c r="AT82" s="45">
        <v>4.8999999999999998E-5</v>
      </c>
      <c r="AU82" s="45">
        <v>6.6000000000000005E-5</v>
      </c>
      <c r="AV82" s="45">
        <v>6.6000000000000005E-5</v>
      </c>
      <c r="AW82" s="45">
        <v>6.6000000000000005E-5</v>
      </c>
      <c r="AX82" s="45">
        <v>6.6000000000000005E-5</v>
      </c>
      <c r="AY82" s="45">
        <v>6.6000000000000005E-5</v>
      </c>
      <c r="AZ82" s="45">
        <v>8.6000000000000003E-5</v>
      </c>
      <c r="BA82" s="45">
        <v>8.6000000000000003E-5</v>
      </c>
      <c r="BB82" s="45">
        <v>8.6000000000000003E-5</v>
      </c>
      <c r="BC82" s="45">
        <v>8.6000000000000003E-5</v>
      </c>
      <c r="BD82" s="45">
        <v>8.6000000000000003E-5</v>
      </c>
      <c r="BE82" s="45">
        <v>9.7E-5</v>
      </c>
      <c r="BF82" s="45">
        <v>9.7E-5</v>
      </c>
      <c r="BG82" s="45">
        <v>9.7E-5</v>
      </c>
      <c r="BH82" s="45">
        <v>9.7E-5</v>
      </c>
      <c r="BI82" s="45">
        <v>9.7E-5</v>
      </c>
      <c r="BJ82" s="45">
        <v>1.07E-4</v>
      </c>
      <c r="BK82" s="45">
        <v>1.07E-4</v>
      </c>
      <c r="BL82" s="45">
        <v>1.07E-4</v>
      </c>
      <c r="BM82" s="45">
        <v>1.07E-4</v>
      </c>
      <c r="BN82" s="45">
        <v>1.07E-4</v>
      </c>
      <c r="BO82" s="45">
        <v>1.0900000000000001E-4</v>
      </c>
      <c r="BP82" s="45">
        <v>1.0900000000000001E-4</v>
      </c>
      <c r="BQ82" s="45">
        <v>1.0900000000000001E-4</v>
      </c>
      <c r="BR82" s="45">
        <v>1.0900000000000001E-4</v>
      </c>
      <c r="BS82" s="45">
        <v>1.0900000000000001E-4</v>
      </c>
      <c r="BT82" s="45">
        <v>1.13E-4</v>
      </c>
      <c r="BU82" s="45">
        <v>1.13E-4</v>
      </c>
      <c r="BV82" s="45">
        <v>1.13E-4</v>
      </c>
      <c r="BW82" s="45">
        <v>1.13E-4</v>
      </c>
      <c r="BX82" s="45">
        <v>1.13E-4</v>
      </c>
      <c r="BY82" s="45">
        <v>1.21E-4</v>
      </c>
      <c r="BZ82" s="45">
        <v>1.21E-4</v>
      </c>
      <c r="CA82" s="45">
        <v>1.21E-4</v>
      </c>
      <c r="CB82" s="45">
        <v>1.21E-4</v>
      </c>
      <c r="CC82" s="45">
        <v>1.21E-4</v>
      </c>
      <c r="CD82" s="45">
        <v>1.21E-4</v>
      </c>
      <c r="CE82" s="45">
        <v>1.21E-4</v>
      </c>
      <c r="CF82" s="45">
        <v>1.21E-4</v>
      </c>
      <c r="CG82" s="45">
        <v>1.21E-4</v>
      </c>
      <c r="CH82" s="45">
        <v>1.21E-4</v>
      </c>
      <c r="CI82" s="45">
        <v>1.21E-4</v>
      </c>
      <c r="CJ82" s="45">
        <v>1.21E-4</v>
      </c>
      <c r="CK82" s="45">
        <v>1.21E-4</v>
      </c>
      <c r="CL82" s="45">
        <v>1.21E-4</v>
      </c>
      <c r="CM82" s="45">
        <v>1.21E-4</v>
      </c>
      <c r="CN82" s="45">
        <v>1.21E-4</v>
      </c>
      <c r="CO82" s="45">
        <v>1.21E-4</v>
      </c>
      <c r="CP82" s="45">
        <v>1.21E-4</v>
      </c>
      <c r="CQ82" s="45">
        <v>1.21E-4</v>
      </c>
      <c r="CR82" s="45">
        <v>1.21E-4</v>
      </c>
      <c r="CS82" s="45">
        <v>1.21E-4</v>
      </c>
      <c r="CT82" s="45">
        <v>1.21E-4</v>
      </c>
      <c r="CU82" s="45">
        <v>1.21E-4</v>
      </c>
      <c r="CV82" s="45">
        <v>1.21E-4</v>
      </c>
      <c r="CW82" s="45">
        <v>1.21E-4</v>
      </c>
      <c r="CX82" s="45">
        <v>1.21E-4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6.9999999999999999E-6</v>
      </c>
      <c r="R83" s="45">
        <v>6.9999999999999999E-6</v>
      </c>
      <c r="S83" s="45">
        <v>6.9999999999999999E-6</v>
      </c>
      <c r="T83" s="45">
        <v>6.9999999999999999E-6</v>
      </c>
      <c r="U83" s="45">
        <v>6.9999999999999999E-6</v>
      </c>
      <c r="V83" s="45">
        <v>6.9999999999999999E-6</v>
      </c>
      <c r="W83" s="45">
        <v>6.9999999999999999E-6</v>
      </c>
      <c r="X83" s="45">
        <v>6.9999999999999999E-6</v>
      </c>
      <c r="Y83" s="45">
        <v>6.9999999999999999E-6</v>
      </c>
      <c r="Z83" s="45">
        <v>6.9999999999999999E-6</v>
      </c>
      <c r="AA83" s="45">
        <v>6.9999999999999999E-6</v>
      </c>
      <c r="AB83" s="45">
        <v>6.9999999999999999E-6</v>
      </c>
      <c r="AC83" s="45">
        <v>6.9999999999999999E-6</v>
      </c>
      <c r="AD83" s="45">
        <v>6.9999999999999999E-6</v>
      </c>
      <c r="AE83" s="45">
        <v>6.9999999999999999E-6</v>
      </c>
      <c r="AF83" s="45">
        <v>6.9999999999999999E-6</v>
      </c>
      <c r="AG83" s="45">
        <v>6.9999999999999999E-6</v>
      </c>
      <c r="AH83" s="45">
        <v>6.9999999999999999E-6</v>
      </c>
      <c r="AI83" s="45">
        <v>6.9999999999999999E-6</v>
      </c>
      <c r="AJ83" s="45">
        <v>6.9999999999999999E-6</v>
      </c>
      <c r="AK83" s="45">
        <v>6.9999999999999999E-6</v>
      </c>
      <c r="AL83" s="45">
        <v>6.9999999999999999E-6</v>
      </c>
      <c r="AM83" s="45">
        <v>6.9999999999999999E-6</v>
      </c>
      <c r="AN83" s="45">
        <v>6.9999999999999999E-6</v>
      </c>
      <c r="AO83" s="45">
        <v>6.9999999999999999E-6</v>
      </c>
      <c r="AP83" s="45">
        <v>3.4999999999999997E-5</v>
      </c>
      <c r="AQ83" s="45">
        <v>3.4999999999999997E-5</v>
      </c>
      <c r="AR83" s="45">
        <v>3.4999999999999997E-5</v>
      </c>
      <c r="AS83" s="45">
        <v>3.4999999999999997E-5</v>
      </c>
      <c r="AT83" s="45">
        <v>3.4999999999999997E-5</v>
      </c>
      <c r="AU83" s="45">
        <v>4.3999999999999999E-5</v>
      </c>
      <c r="AV83" s="45">
        <v>4.3999999999999999E-5</v>
      </c>
      <c r="AW83" s="45">
        <v>4.3999999999999999E-5</v>
      </c>
      <c r="AX83" s="45">
        <v>4.3999999999999999E-5</v>
      </c>
      <c r="AY83" s="45">
        <v>4.3999999999999999E-5</v>
      </c>
      <c r="AZ83" s="45">
        <v>5.1999999999999997E-5</v>
      </c>
      <c r="BA83" s="45">
        <v>5.1999999999999997E-5</v>
      </c>
      <c r="BB83" s="45">
        <v>5.1999999999999997E-5</v>
      </c>
      <c r="BC83" s="45">
        <v>5.1999999999999997E-5</v>
      </c>
      <c r="BD83" s="45">
        <v>5.1999999999999997E-5</v>
      </c>
      <c r="BE83" s="45">
        <v>6.0000000000000002E-5</v>
      </c>
      <c r="BF83" s="45">
        <v>6.0000000000000002E-5</v>
      </c>
      <c r="BG83" s="45">
        <v>6.0000000000000002E-5</v>
      </c>
      <c r="BH83" s="45">
        <v>6.0000000000000002E-5</v>
      </c>
      <c r="BI83" s="45">
        <v>6.0000000000000002E-5</v>
      </c>
      <c r="BJ83" s="45">
        <v>6.8999999999999997E-5</v>
      </c>
      <c r="BK83" s="45">
        <v>6.8999999999999997E-5</v>
      </c>
      <c r="BL83" s="45">
        <v>6.8999999999999997E-5</v>
      </c>
      <c r="BM83" s="45">
        <v>6.8999999999999997E-5</v>
      </c>
      <c r="BN83" s="45">
        <v>6.8999999999999997E-5</v>
      </c>
      <c r="BO83" s="45">
        <v>9.0000000000000006E-5</v>
      </c>
      <c r="BP83" s="45">
        <v>9.0000000000000006E-5</v>
      </c>
      <c r="BQ83" s="45">
        <v>9.0000000000000006E-5</v>
      </c>
      <c r="BR83" s="45">
        <v>9.0000000000000006E-5</v>
      </c>
      <c r="BS83" s="45">
        <v>9.0000000000000006E-5</v>
      </c>
      <c r="BT83" s="45">
        <v>1.18E-4</v>
      </c>
      <c r="BU83" s="45">
        <v>1.18E-4</v>
      </c>
      <c r="BV83" s="45">
        <v>1.18E-4</v>
      </c>
      <c r="BW83" s="45">
        <v>1.18E-4</v>
      </c>
      <c r="BX83" s="45">
        <v>1.18E-4</v>
      </c>
      <c r="BY83" s="45">
        <v>1.5100000000000001E-4</v>
      </c>
      <c r="BZ83" s="45">
        <v>1.5100000000000001E-4</v>
      </c>
      <c r="CA83" s="45">
        <v>1.5100000000000001E-4</v>
      </c>
      <c r="CB83" s="45">
        <v>1.5100000000000001E-4</v>
      </c>
      <c r="CC83" s="45">
        <v>1.5100000000000001E-4</v>
      </c>
      <c r="CD83" s="45">
        <v>1.5100000000000001E-4</v>
      </c>
      <c r="CE83" s="45">
        <v>1.5100000000000001E-4</v>
      </c>
      <c r="CF83" s="45">
        <v>1.5100000000000001E-4</v>
      </c>
      <c r="CG83" s="45">
        <v>1.5100000000000001E-4</v>
      </c>
      <c r="CH83" s="45">
        <v>1.5100000000000001E-4</v>
      </c>
      <c r="CI83" s="45">
        <v>1.5100000000000001E-4</v>
      </c>
      <c r="CJ83" s="45">
        <v>1.5100000000000001E-4</v>
      </c>
      <c r="CK83" s="45">
        <v>1.5100000000000001E-4</v>
      </c>
      <c r="CL83" s="45">
        <v>1.5100000000000001E-4</v>
      </c>
      <c r="CM83" s="45">
        <v>1.5100000000000001E-4</v>
      </c>
      <c r="CN83" s="45">
        <v>1.5100000000000001E-4</v>
      </c>
      <c r="CO83" s="45">
        <v>1.5100000000000001E-4</v>
      </c>
      <c r="CP83" s="45">
        <v>1.5100000000000001E-4</v>
      </c>
      <c r="CQ83" s="45">
        <v>1.5100000000000001E-4</v>
      </c>
      <c r="CR83" s="45">
        <v>1.5100000000000001E-4</v>
      </c>
      <c r="CS83" s="45">
        <v>1.5100000000000001E-4</v>
      </c>
      <c r="CT83" s="45">
        <v>1.5100000000000001E-4</v>
      </c>
      <c r="CU83" s="45">
        <v>1.5100000000000001E-4</v>
      </c>
      <c r="CV83" s="45">
        <v>1.5100000000000001E-4</v>
      </c>
      <c r="CW83" s="45">
        <v>1.5100000000000001E-4</v>
      </c>
      <c r="CX83" s="45">
        <v>1.5100000000000001E-4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5.0000000000000004E-6</v>
      </c>
      <c r="R84" s="45">
        <v>5.0000000000000004E-6</v>
      </c>
      <c r="S84" s="45">
        <v>5.0000000000000004E-6</v>
      </c>
      <c r="T84" s="45">
        <v>5.0000000000000004E-6</v>
      </c>
      <c r="U84" s="45">
        <v>5.0000000000000004E-6</v>
      </c>
      <c r="V84" s="45">
        <v>5.0000000000000004E-6</v>
      </c>
      <c r="W84" s="45">
        <v>5.0000000000000004E-6</v>
      </c>
      <c r="X84" s="45">
        <v>5.0000000000000004E-6</v>
      </c>
      <c r="Y84" s="45">
        <v>5.0000000000000004E-6</v>
      </c>
      <c r="Z84" s="45">
        <v>5.0000000000000004E-6</v>
      </c>
      <c r="AA84" s="45">
        <v>5.0000000000000004E-6</v>
      </c>
      <c r="AB84" s="45">
        <v>5.0000000000000004E-6</v>
      </c>
      <c r="AC84" s="45">
        <v>5.0000000000000004E-6</v>
      </c>
      <c r="AD84" s="45">
        <v>5.0000000000000004E-6</v>
      </c>
      <c r="AE84" s="45">
        <v>5.0000000000000004E-6</v>
      </c>
      <c r="AF84" s="45">
        <v>5.0000000000000004E-6</v>
      </c>
      <c r="AG84" s="45">
        <v>5.0000000000000004E-6</v>
      </c>
      <c r="AH84" s="45">
        <v>5.0000000000000004E-6</v>
      </c>
      <c r="AI84" s="45">
        <v>5.0000000000000004E-6</v>
      </c>
      <c r="AJ84" s="45">
        <v>5.0000000000000004E-6</v>
      </c>
      <c r="AK84" s="45">
        <v>5.0000000000000004E-6</v>
      </c>
      <c r="AL84" s="45">
        <v>5.0000000000000004E-6</v>
      </c>
      <c r="AM84" s="45">
        <v>5.0000000000000004E-6</v>
      </c>
      <c r="AN84" s="45">
        <v>5.0000000000000004E-6</v>
      </c>
      <c r="AO84" s="45">
        <v>5.0000000000000004E-6</v>
      </c>
      <c r="AP84" s="45">
        <v>2.4000000000000001E-5</v>
      </c>
      <c r="AQ84" s="45">
        <v>2.4000000000000001E-5</v>
      </c>
      <c r="AR84" s="45">
        <v>2.4000000000000001E-5</v>
      </c>
      <c r="AS84" s="45">
        <v>2.4000000000000001E-5</v>
      </c>
      <c r="AT84" s="45">
        <v>2.4000000000000001E-5</v>
      </c>
      <c r="AU84" s="45">
        <v>3.1999999999999999E-5</v>
      </c>
      <c r="AV84" s="45">
        <v>3.1999999999999999E-5</v>
      </c>
      <c r="AW84" s="45">
        <v>3.1999999999999999E-5</v>
      </c>
      <c r="AX84" s="45">
        <v>3.1999999999999999E-5</v>
      </c>
      <c r="AY84" s="45">
        <v>3.1999999999999999E-5</v>
      </c>
      <c r="AZ84" s="45">
        <v>3.8999999999999999E-5</v>
      </c>
      <c r="BA84" s="45">
        <v>3.8999999999999999E-5</v>
      </c>
      <c r="BB84" s="45">
        <v>3.8999999999999999E-5</v>
      </c>
      <c r="BC84" s="45">
        <v>3.8999999999999999E-5</v>
      </c>
      <c r="BD84" s="45">
        <v>3.8999999999999999E-5</v>
      </c>
      <c r="BE84" s="45">
        <v>4.1E-5</v>
      </c>
      <c r="BF84" s="45">
        <v>4.1E-5</v>
      </c>
      <c r="BG84" s="45">
        <v>4.1E-5</v>
      </c>
      <c r="BH84" s="45">
        <v>4.1E-5</v>
      </c>
      <c r="BI84" s="45">
        <v>4.1E-5</v>
      </c>
      <c r="BJ84" s="45">
        <v>4.1999999999999998E-5</v>
      </c>
      <c r="BK84" s="45">
        <v>4.1999999999999998E-5</v>
      </c>
      <c r="BL84" s="45">
        <v>4.1999999999999998E-5</v>
      </c>
      <c r="BM84" s="45">
        <v>4.1999999999999998E-5</v>
      </c>
      <c r="BN84" s="45">
        <v>4.1999999999999998E-5</v>
      </c>
      <c r="BO84" s="45">
        <v>4.6999999999999997E-5</v>
      </c>
      <c r="BP84" s="45">
        <v>4.6999999999999997E-5</v>
      </c>
      <c r="BQ84" s="45">
        <v>4.6999999999999997E-5</v>
      </c>
      <c r="BR84" s="45">
        <v>4.6999999999999997E-5</v>
      </c>
      <c r="BS84" s="45">
        <v>4.6999999999999997E-5</v>
      </c>
      <c r="BT84" s="45">
        <v>6.0000000000000002E-5</v>
      </c>
      <c r="BU84" s="45">
        <v>6.0000000000000002E-5</v>
      </c>
      <c r="BV84" s="45">
        <v>6.0000000000000002E-5</v>
      </c>
      <c r="BW84" s="45">
        <v>6.0000000000000002E-5</v>
      </c>
      <c r="BX84" s="45">
        <v>6.0000000000000002E-5</v>
      </c>
      <c r="BY84" s="45">
        <v>1.0399999999999999E-4</v>
      </c>
      <c r="BZ84" s="45">
        <v>1.0399999999999999E-4</v>
      </c>
      <c r="CA84" s="45">
        <v>1.0399999999999999E-4</v>
      </c>
      <c r="CB84" s="45">
        <v>1.0399999999999999E-4</v>
      </c>
      <c r="CC84" s="45">
        <v>1.0399999999999999E-4</v>
      </c>
      <c r="CD84" s="45">
        <v>1.0399999999999999E-4</v>
      </c>
      <c r="CE84" s="45">
        <v>1.0399999999999999E-4</v>
      </c>
      <c r="CF84" s="45">
        <v>1.0399999999999999E-4</v>
      </c>
      <c r="CG84" s="45">
        <v>1.0399999999999999E-4</v>
      </c>
      <c r="CH84" s="45">
        <v>1.0399999999999999E-4</v>
      </c>
      <c r="CI84" s="45">
        <v>1.0399999999999999E-4</v>
      </c>
      <c r="CJ84" s="45">
        <v>1.0399999999999999E-4</v>
      </c>
      <c r="CK84" s="45">
        <v>1.0399999999999999E-4</v>
      </c>
      <c r="CL84" s="45">
        <v>1.0399999999999999E-4</v>
      </c>
      <c r="CM84" s="45">
        <v>1.0399999999999999E-4</v>
      </c>
      <c r="CN84" s="45">
        <v>1.0399999999999999E-4</v>
      </c>
      <c r="CO84" s="45">
        <v>1.0399999999999999E-4</v>
      </c>
      <c r="CP84" s="45">
        <v>1.0399999999999999E-4</v>
      </c>
      <c r="CQ84" s="45">
        <v>1.0399999999999999E-4</v>
      </c>
      <c r="CR84" s="45">
        <v>1.0399999999999999E-4</v>
      </c>
      <c r="CS84" s="45">
        <v>1.0399999999999999E-4</v>
      </c>
      <c r="CT84" s="45">
        <v>1.0399999999999999E-4</v>
      </c>
      <c r="CU84" s="45">
        <v>1.0399999999999999E-4</v>
      </c>
      <c r="CV84" s="45">
        <v>1.0399999999999999E-4</v>
      </c>
      <c r="CW84" s="45">
        <v>1.0399999999999999E-4</v>
      </c>
      <c r="CX84" s="45">
        <v>1.0399999999999999E-4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3.6999999999999998E-5</v>
      </c>
      <c r="R85" s="45">
        <v>3.6999999999999998E-5</v>
      </c>
      <c r="S85" s="45">
        <v>3.6999999999999998E-5</v>
      </c>
      <c r="T85" s="45">
        <v>3.6999999999999998E-5</v>
      </c>
      <c r="U85" s="45">
        <v>3.6999999999999998E-5</v>
      </c>
      <c r="V85" s="45">
        <v>3.6999999999999998E-5</v>
      </c>
      <c r="W85" s="45">
        <v>3.6999999999999998E-5</v>
      </c>
      <c r="X85" s="45">
        <v>3.6999999999999998E-5</v>
      </c>
      <c r="Y85" s="45">
        <v>3.6999999999999998E-5</v>
      </c>
      <c r="Z85" s="45">
        <v>3.6999999999999998E-5</v>
      </c>
      <c r="AA85" s="45">
        <v>3.6999999999999998E-5</v>
      </c>
      <c r="AB85" s="45">
        <v>3.6999999999999998E-5</v>
      </c>
      <c r="AC85" s="45">
        <v>3.6999999999999998E-5</v>
      </c>
      <c r="AD85" s="45">
        <v>3.6999999999999998E-5</v>
      </c>
      <c r="AE85" s="45">
        <v>3.6999999999999998E-5</v>
      </c>
      <c r="AF85" s="45">
        <v>3.6999999999999998E-5</v>
      </c>
      <c r="AG85" s="45">
        <v>3.6999999999999998E-5</v>
      </c>
      <c r="AH85" s="45">
        <v>3.6999999999999998E-5</v>
      </c>
      <c r="AI85" s="45">
        <v>3.6999999999999998E-5</v>
      </c>
      <c r="AJ85" s="45">
        <v>3.6999999999999998E-5</v>
      </c>
      <c r="AK85" s="45">
        <v>3.6999999999999998E-5</v>
      </c>
      <c r="AL85" s="45">
        <v>3.6999999999999998E-5</v>
      </c>
      <c r="AM85" s="45">
        <v>3.6999999999999998E-5</v>
      </c>
      <c r="AN85" s="45">
        <v>3.6999999999999998E-5</v>
      </c>
      <c r="AO85" s="45">
        <v>3.6999999999999998E-5</v>
      </c>
      <c r="AP85" s="45">
        <v>1.84E-4</v>
      </c>
      <c r="AQ85" s="45">
        <v>1.84E-4</v>
      </c>
      <c r="AR85" s="45">
        <v>1.84E-4</v>
      </c>
      <c r="AS85" s="45">
        <v>1.84E-4</v>
      </c>
      <c r="AT85" s="45">
        <v>1.84E-4</v>
      </c>
      <c r="AU85" s="45">
        <v>2.52E-4</v>
      </c>
      <c r="AV85" s="45">
        <v>2.52E-4</v>
      </c>
      <c r="AW85" s="45">
        <v>2.52E-4</v>
      </c>
      <c r="AX85" s="45">
        <v>2.52E-4</v>
      </c>
      <c r="AY85" s="45">
        <v>2.52E-4</v>
      </c>
      <c r="AZ85" s="45">
        <v>3.0200000000000002E-4</v>
      </c>
      <c r="BA85" s="45">
        <v>3.0200000000000002E-4</v>
      </c>
      <c r="BB85" s="45">
        <v>3.0200000000000002E-4</v>
      </c>
      <c r="BC85" s="45">
        <v>3.0200000000000002E-4</v>
      </c>
      <c r="BD85" s="45">
        <v>3.0200000000000002E-4</v>
      </c>
      <c r="BE85" s="45">
        <v>3.2499999999999999E-4</v>
      </c>
      <c r="BF85" s="45">
        <v>3.2499999999999999E-4</v>
      </c>
      <c r="BG85" s="45">
        <v>3.2499999999999999E-4</v>
      </c>
      <c r="BH85" s="45">
        <v>3.2499999999999999E-4</v>
      </c>
      <c r="BI85" s="45">
        <v>3.2499999999999999E-4</v>
      </c>
      <c r="BJ85" s="45">
        <v>3.59E-4</v>
      </c>
      <c r="BK85" s="45">
        <v>3.59E-4</v>
      </c>
      <c r="BL85" s="45">
        <v>3.59E-4</v>
      </c>
      <c r="BM85" s="45">
        <v>3.59E-4</v>
      </c>
      <c r="BN85" s="45">
        <v>3.59E-4</v>
      </c>
      <c r="BO85" s="45">
        <v>4.3100000000000001E-4</v>
      </c>
      <c r="BP85" s="45">
        <v>4.3100000000000001E-4</v>
      </c>
      <c r="BQ85" s="45">
        <v>4.3100000000000001E-4</v>
      </c>
      <c r="BR85" s="45">
        <v>4.3100000000000001E-4</v>
      </c>
      <c r="BS85" s="45">
        <v>4.3100000000000001E-4</v>
      </c>
      <c r="BT85" s="45">
        <v>5.2899999999999996E-4</v>
      </c>
      <c r="BU85" s="45">
        <v>5.2899999999999996E-4</v>
      </c>
      <c r="BV85" s="45">
        <v>5.2899999999999996E-4</v>
      </c>
      <c r="BW85" s="45">
        <v>5.2899999999999996E-4</v>
      </c>
      <c r="BX85" s="45">
        <v>5.2899999999999996E-4</v>
      </c>
      <c r="BY85" s="45">
        <v>6.6600000000000003E-4</v>
      </c>
      <c r="BZ85" s="45">
        <v>6.6600000000000003E-4</v>
      </c>
      <c r="CA85" s="45">
        <v>6.6600000000000003E-4</v>
      </c>
      <c r="CB85" s="45">
        <v>6.6600000000000003E-4</v>
      </c>
      <c r="CC85" s="45">
        <v>6.6600000000000003E-4</v>
      </c>
      <c r="CD85" s="45">
        <v>6.6600000000000003E-4</v>
      </c>
      <c r="CE85" s="45">
        <v>6.6600000000000003E-4</v>
      </c>
      <c r="CF85" s="45">
        <v>6.6600000000000003E-4</v>
      </c>
      <c r="CG85" s="45">
        <v>6.6600000000000003E-4</v>
      </c>
      <c r="CH85" s="45">
        <v>6.6600000000000003E-4</v>
      </c>
      <c r="CI85" s="45">
        <v>6.6600000000000003E-4</v>
      </c>
      <c r="CJ85" s="45">
        <v>6.6600000000000003E-4</v>
      </c>
      <c r="CK85" s="45">
        <v>6.6600000000000003E-4</v>
      </c>
      <c r="CL85" s="45">
        <v>6.6600000000000003E-4</v>
      </c>
      <c r="CM85" s="45">
        <v>6.6600000000000003E-4</v>
      </c>
      <c r="CN85" s="45">
        <v>6.6600000000000003E-4</v>
      </c>
      <c r="CO85" s="45">
        <v>6.6600000000000003E-4</v>
      </c>
      <c r="CP85" s="45">
        <v>6.6600000000000003E-4</v>
      </c>
      <c r="CQ85" s="45">
        <v>6.6600000000000003E-4</v>
      </c>
      <c r="CR85" s="45">
        <v>6.6600000000000003E-4</v>
      </c>
      <c r="CS85" s="45">
        <v>6.6600000000000003E-4</v>
      </c>
      <c r="CT85" s="45">
        <v>6.6600000000000003E-4</v>
      </c>
      <c r="CU85" s="45">
        <v>6.6600000000000003E-4</v>
      </c>
      <c r="CV85" s="45">
        <v>6.6600000000000003E-4</v>
      </c>
      <c r="CW85" s="45">
        <v>6.6600000000000003E-4</v>
      </c>
      <c r="CX85" s="45">
        <v>6.6600000000000003E-4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1.5E-5</v>
      </c>
      <c r="R86" s="45">
        <v>1.5E-5</v>
      </c>
      <c r="S86" s="45">
        <v>1.5E-5</v>
      </c>
      <c r="T86" s="45">
        <v>1.5E-5</v>
      </c>
      <c r="U86" s="45">
        <v>1.5E-5</v>
      </c>
      <c r="V86" s="45">
        <v>1.5E-5</v>
      </c>
      <c r="W86" s="45">
        <v>1.5E-5</v>
      </c>
      <c r="X86" s="45">
        <v>1.5E-5</v>
      </c>
      <c r="Y86" s="45">
        <v>1.5E-5</v>
      </c>
      <c r="Z86" s="45">
        <v>1.5E-5</v>
      </c>
      <c r="AA86" s="45">
        <v>1.5E-5</v>
      </c>
      <c r="AB86" s="45">
        <v>1.5E-5</v>
      </c>
      <c r="AC86" s="45">
        <v>1.5E-5</v>
      </c>
      <c r="AD86" s="45">
        <v>1.5E-5</v>
      </c>
      <c r="AE86" s="45">
        <v>1.5E-5</v>
      </c>
      <c r="AF86" s="45">
        <v>1.5E-5</v>
      </c>
      <c r="AG86" s="45">
        <v>1.5E-5</v>
      </c>
      <c r="AH86" s="45">
        <v>1.5E-5</v>
      </c>
      <c r="AI86" s="45">
        <v>1.5E-5</v>
      </c>
      <c r="AJ86" s="45">
        <v>1.5E-5</v>
      </c>
      <c r="AK86" s="45">
        <v>1.5E-5</v>
      </c>
      <c r="AL86" s="45">
        <v>1.5E-5</v>
      </c>
      <c r="AM86" s="45">
        <v>1.5E-5</v>
      </c>
      <c r="AN86" s="45">
        <v>1.5E-5</v>
      </c>
      <c r="AO86" s="45">
        <v>1.5E-5</v>
      </c>
      <c r="AP86" s="45">
        <v>4.8999999999999998E-5</v>
      </c>
      <c r="AQ86" s="45">
        <v>4.8999999999999998E-5</v>
      </c>
      <c r="AR86" s="45">
        <v>4.8999999999999998E-5</v>
      </c>
      <c r="AS86" s="45">
        <v>4.8999999999999998E-5</v>
      </c>
      <c r="AT86" s="45">
        <v>4.8999999999999998E-5</v>
      </c>
      <c r="AU86" s="45">
        <v>6.2000000000000003E-5</v>
      </c>
      <c r="AV86" s="45">
        <v>6.2000000000000003E-5</v>
      </c>
      <c r="AW86" s="45">
        <v>6.2000000000000003E-5</v>
      </c>
      <c r="AX86" s="45">
        <v>6.2000000000000003E-5</v>
      </c>
      <c r="AY86" s="45">
        <v>6.2000000000000003E-5</v>
      </c>
      <c r="AZ86" s="45">
        <v>7.1000000000000005E-5</v>
      </c>
      <c r="BA86" s="45">
        <v>7.1000000000000005E-5</v>
      </c>
      <c r="BB86" s="45">
        <v>7.1000000000000005E-5</v>
      </c>
      <c r="BC86" s="45">
        <v>7.1000000000000005E-5</v>
      </c>
      <c r="BD86" s="45">
        <v>7.1000000000000005E-5</v>
      </c>
      <c r="BE86" s="45">
        <v>7.2999999999999999E-5</v>
      </c>
      <c r="BF86" s="45">
        <v>7.2999999999999999E-5</v>
      </c>
      <c r="BG86" s="45">
        <v>7.2999999999999999E-5</v>
      </c>
      <c r="BH86" s="45">
        <v>7.2999999999999999E-5</v>
      </c>
      <c r="BI86" s="45">
        <v>7.2999999999999999E-5</v>
      </c>
      <c r="BJ86" s="45">
        <v>6.9999999999999994E-5</v>
      </c>
      <c r="BK86" s="45">
        <v>6.9999999999999994E-5</v>
      </c>
      <c r="BL86" s="45">
        <v>6.9999999999999994E-5</v>
      </c>
      <c r="BM86" s="45">
        <v>6.9999999999999994E-5</v>
      </c>
      <c r="BN86" s="45">
        <v>6.9999999999999994E-5</v>
      </c>
      <c r="BO86" s="45">
        <v>6.8999999999999997E-5</v>
      </c>
      <c r="BP86" s="45">
        <v>6.8999999999999997E-5</v>
      </c>
      <c r="BQ86" s="45">
        <v>6.8999999999999997E-5</v>
      </c>
      <c r="BR86" s="45">
        <v>6.8999999999999997E-5</v>
      </c>
      <c r="BS86" s="45">
        <v>6.8999999999999997E-5</v>
      </c>
      <c r="BT86" s="45">
        <v>7.8999999999999996E-5</v>
      </c>
      <c r="BU86" s="45">
        <v>7.8999999999999996E-5</v>
      </c>
      <c r="BV86" s="45">
        <v>7.8999999999999996E-5</v>
      </c>
      <c r="BW86" s="45">
        <v>7.8999999999999996E-5</v>
      </c>
      <c r="BX86" s="45">
        <v>7.8999999999999996E-5</v>
      </c>
      <c r="BY86" s="45">
        <v>1.5200000000000001E-4</v>
      </c>
      <c r="BZ86" s="45">
        <v>1.5200000000000001E-4</v>
      </c>
      <c r="CA86" s="45">
        <v>1.5200000000000001E-4</v>
      </c>
      <c r="CB86" s="45">
        <v>1.5200000000000001E-4</v>
      </c>
      <c r="CC86" s="45">
        <v>1.5200000000000001E-4</v>
      </c>
      <c r="CD86" s="45">
        <v>1.5200000000000001E-4</v>
      </c>
      <c r="CE86" s="45">
        <v>1.5200000000000001E-4</v>
      </c>
      <c r="CF86" s="45">
        <v>1.5200000000000001E-4</v>
      </c>
      <c r="CG86" s="45">
        <v>1.5200000000000001E-4</v>
      </c>
      <c r="CH86" s="45">
        <v>1.5200000000000001E-4</v>
      </c>
      <c r="CI86" s="45">
        <v>1.5200000000000001E-4</v>
      </c>
      <c r="CJ86" s="45">
        <v>1.5200000000000001E-4</v>
      </c>
      <c r="CK86" s="45">
        <v>1.5200000000000001E-4</v>
      </c>
      <c r="CL86" s="45">
        <v>1.5200000000000001E-4</v>
      </c>
      <c r="CM86" s="45">
        <v>1.5200000000000001E-4</v>
      </c>
      <c r="CN86" s="45">
        <v>1.5200000000000001E-4</v>
      </c>
      <c r="CO86" s="45">
        <v>1.5200000000000001E-4</v>
      </c>
      <c r="CP86" s="45">
        <v>1.5200000000000001E-4</v>
      </c>
      <c r="CQ86" s="45">
        <v>1.5200000000000001E-4</v>
      </c>
      <c r="CR86" s="45">
        <v>1.5200000000000001E-4</v>
      </c>
      <c r="CS86" s="45">
        <v>1.5200000000000001E-4</v>
      </c>
      <c r="CT86" s="45">
        <v>1.5200000000000001E-4</v>
      </c>
      <c r="CU86" s="45">
        <v>1.5200000000000001E-4</v>
      </c>
      <c r="CV86" s="45">
        <v>1.5200000000000001E-4</v>
      </c>
      <c r="CW86" s="45">
        <v>1.5200000000000001E-4</v>
      </c>
      <c r="CX86" s="45">
        <v>1.5200000000000001E-4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9.9999999999999995E-7</v>
      </c>
      <c r="R87" s="45">
        <v>9.9999999999999995E-7</v>
      </c>
      <c r="S87" s="45">
        <v>9.9999999999999995E-7</v>
      </c>
      <c r="T87" s="45">
        <v>9.9999999999999995E-7</v>
      </c>
      <c r="U87" s="45">
        <v>9.9999999999999995E-7</v>
      </c>
      <c r="V87" s="45">
        <v>9.9999999999999995E-7</v>
      </c>
      <c r="W87" s="45">
        <v>9.9999999999999995E-7</v>
      </c>
      <c r="X87" s="45">
        <v>9.9999999999999995E-7</v>
      </c>
      <c r="Y87" s="45">
        <v>9.9999999999999995E-7</v>
      </c>
      <c r="Z87" s="45">
        <v>9.9999999999999995E-7</v>
      </c>
      <c r="AA87" s="45">
        <v>9.9999999999999995E-7</v>
      </c>
      <c r="AB87" s="45">
        <v>9.9999999999999995E-7</v>
      </c>
      <c r="AC87" s="45">
        <v>9.9999999999999995E-7</v>
      </c>
      <c r="AD87" s="45">
        <v>9.9999999999999995E-7</v>
      </c>
      <c r="AE87" s="45">
        <v>9.9999999999999995E-7</v>
      </c>
      <c r="AF87" s="45">
        <v>9.9999999999999995E-7</v>
      </c>
      <c r="AG87" s="45">
        <v>9.9999999999999995E-7</v>
      </c>
      <c r="AH87" s="45">
        <v>9.9999999999999995E-7</v>
      </c>
      <c r="AI87" s="45">
        <v>9.9999999999999995E-7</v>
      </c>
      <c r="AJ87" s="45">
        <v>9.9999999999999995E-7</v>
      </c>
      <c r="AK87" s="45">
        <v>9.9999999999999995E-7</v>
      </c>
      <c r="AL87" s="45">
        <v>9.9999999999999995E-7</v>
      </c>
      <c r="AM87" s="45">
        <v>9.9999999999999995E-7</v>
      </c>
      <c r="AN87" s="45">
        <v>9.9999999999999995E-7</v>
      </c>
      <c r="AO87" s="45">
        <v>9.9999999999999995E-7</v>
      </c>
      <c r="AP87" s="45">
        <v>1.2999999999999999E-5</v>
      </c>
      <c r="AQ87" s="45">
        <v>1.2999999999999999E-5</v>
      </c>
      <c r="AR87" s="45">
        <v>1.2999999999999999E-5</v>
      </c>
      <c r="AS87" s="45">
        <v>1.2999999999999999E-5</v>
      </c>
      <c r="AT87" s="45">
        <v>1.2999999999999999E-5</v>
      </c>
      <c r="AU87" s="45">
        <v>2.5999999999999998E-5</v>
      </c>
      <c r="AV87" s="45">
        <v>2.5999999999999998E-5</v>
      </c>
      <c r="AW87" s="45">
        <v>2.5999999999999998E-5</v>
      </c>
      <c r="AX87" s="45">
        <v>2.5999999999999998E-5</v>
      </c>
      <c r="AY87" s="45">
        <v>2.5999999999999998E-5</v>
      </c>
      <c r="AZ87" s="45">
        <v>2.3E-5</v>
      </c>
      <c r="BA87" s="45">
        <v>2.3E-5</v>
      </c>
      <c r="BB87" s="45">
        <v>2.3E-5</v>
      </c>
      <c r="BC87" s="45">
        <v>2.3E-5</v>
      </c>
      <c r="BD87" s="45">
        <v>2.3E-5</v>
      </c>
      <c r="BE87" s="45">
        <v>4.1999999999999998E-5</v>
      </c>
      <c r="BF87" s="45">
        <v>4.1999999999999998E-5</v>
      </c>
      <c r="BG87" s="45">
        <v>4.1999999999999998E-5</v>
      </c>
      <c r="BH87" s="45">
        <v>4.1999999999999998E-5</v>
      </c>
      <c r="BI87" s="45">
        <v>4.1999999999999998E-5</v>
      </c>
      <c r="BJ87" s="45">
        <v>3.4E-5</v>
      </c>
      <c r="BK87" s="45">
        <v>3.4E-5</v>
      </c>
      <c r="BL87" s="45">
        <v>3.4E-5</v>
      </c>
      <c r="BM87" s="45">
        <v>3.4E-5</v>
      </c>
      <c r="BN87" s="45">
        <v>3.4E-5</v>
      </c>
      <c r="BO87" s="45">
        <v>4.0000000000000003E-5</v>
      </c>
      <c r="BP87" s="45">
        <v>4.0000000000000003E-5</v>
      </c>
      <c r="BQ87" s="45">
        <v>4.0000000000000003E-5</v>
      </c>
      <c r="BR87" s="45">
        <v>4.0000000000000003E-5</v>
      </c>
      <c r="BS87" s="45">
        <v>4.0000000000000003E-5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4.1999999999999998E-5</v>
      </c>
      <c r="R88" s="45">
        <v>4.1999999999999998E-5</v>
      </c>
      <c r="S88" s="45">
        <v>4.1999999999999998E-5</v>
      </c>
      <c r="T88" s="45">
        <v>4.1999999999999998E-5</v>
      </c>
      <c r="U88" s="45">
        <v>4.1999999999999998E-5</v>
      </c>
      <c r="V88" s="45">
        <v>4.1999999999999998E-5</v>
      </c>
      <c r="W88" s="45">
        <v>4.1999999999999998E-5</v>
      </c>
      <c r="X88" s="45">
        <v>4.1999999999999998E-5</v>
      </c>
      <c r="Y88" s="45">
        <v>4.1999999999999998E-5</v>
      </c>
      <c r="Z88" s="45">
        <v>4.1999999999999998E-5</v>
      </c>
      <c r="AA88" s="45">
        <v>4.1999999999999998E-5</v>
      </c>
      <c r="AB88" s="45">
        <v>4.1999999999999998E-5</v>
      </c>
      <c r="AC88" s="45">
        <v>4.1999999999999998E-5</v>
      </c>
      <c r="AD88" s="45">
        <v>4.1999999999999998E-5</v>
      </c>
      <c r="AE88" s="45">
        <v>4.1999999999999998E-5</v>
      </c>
      <c r="AF88" s="45">
        <v>4.1999999999999998E-5</v>
      </c>
      <c r="AG88" s="45">
        <v>4.1999999999999998E-5</v>
      </c>
      <c r="AH88" s="45">
        <v>4.1999999999999998E-5</v>
      </c>
      <c r="AI88" s="45">
        <v>4.1999999999999998E-5</v>
      </c>
      <c r="AJ88" s="45">
        <v>4.1999999999999998E-5</v>
      </c>
      <c r="AK88" s="45">
        <v>4.1999999999999998E-5</v>
      </c>
      <c r="AL88" s="45">
        <v>4.1999999999999998E-5</v>
      </c>
      <c r="AM88" s="45">
        <v>4.1999999999999998E-5</v>
      </c>
      <c r="AN88" s="45">
        <v>4.1999999999999998E-5</v>
      </c>
      <c r="AO88" s="45">
        <v>4.1999999999999998E-5</v>
      </c>
      <c r="AP88" s="45">
        <v>1.5699999999999999E-4</v>
      </c>
      <c r="AQ88" s="45">
        <v>1.5699999999999999E-4</v>
      </c>
      <c r="AR88" s="45">
        <v>1.5699999999999999E-4</v>
      </c>
      <c r="AS88" s="45">
        <v>1.5699999999999999E-4</v>
      </c>
      <c r="AT88" s="45">
        <v>1.5699999999999999E-4</v>
      </c>
      <c r="AU88" s="45">
        <v>1.9599999999999999E-4</v>
      </c>
      <c r="AV88" s="45">
        <v>1.9599999999999999E-4</v>
      </c>
      <c r="AW88" s="45">
        <v>1.9599999999999999E-4</v>
      </c>
      <c r="AX88" s="45">
        <v>1.9599999999999999E-4</v>
      </c>
      <c r="AY88" s="45">
        <v>1.9599999999999999E-4</v>
      </c>
      <c r="AZ88" s="45">
        <v>2.1800000000000001E-4</v>
      </c>
      <c r="BA88" s="45">
        <v>2.1800000000000001E-4</v>
      </c>
      <c r="BB88" s="45">
        <v>2.1800000000000001E-4</v>
      </c>
      <c r="BC88" s="45">
        <v>2.1800000000000001E-4</v>
      </c>
      <c r="BD88" s="45">
        <v>2.1800000000000001E-4</v>
      </c>
      <c r="BE88" s="45">
        <v>2.4600000000000002E-4</v>
      </c>
      <c r="BF88" s="45">
        <v>2.4600000000000002E-4</v>
      </c>
      <c r="BG88" s="45">
        <v>2.4600000000000002E-4</v>
      </c>
      <c r="BH88" s="45">
        <v>2.4600000000000002E-4</v>
      </c>
      <c r="BI88" s="45">
        <v>2.4600000000000002E-4</v>
      </c>
      <c r="BJ88" s="45">
        <v>3.0200000000000002E-4</v>
      </c>
      <c r="BK88" s="45">
        <v>3.0200000000000002E-4</v>
      </c>
      <c r="BL88" s="45">
        <v>3.0200000000000002E-4</v>
      </c>
      <c r="BM88" s="45">
        <v>3.0200000000000002E-4</v>
      </c>
      <c r="BN88" s="45">
        <v>3.0200000000000002E-4</v>
      </c>
      <c r="BO88" s="45">
        <v>3.5100000000000002E-4</v>
      </c>
      <c r="BP88" s="45">
        <v>3.5100000000000002E-4</v>
      </c>
      <c r="BQ88" s="45">
        <v>3.5100000000000002E-4</v>
      </c>
      <c r="BR88" s="45">
        <v>3.5100000000000002E-4</v>
      </c>
      <c r="BS88" s="45">
        <v>3.5100000000000002E-4</v>
      </c>
      <c r="BT88" s="45">
        <v>4.1100000000000002E-4</v>
      </c>
      <c r="BU88" s="45">
        <v>4.1100000000000002E-4</v>
      </c>
      <c r="BV88" s="45">
        <v>4.1100000000000002E-4</v>
      </c>
      <c r="BW88" s="45">
        <v>4.1100000000000002E-4</v>
      </c>
      <c r="BX88" s="45">
        <v>4.1100000000000002E-4</v>
      </c>
      <c r="BY88" s="45">
        <v>4.7600000000000002E-4</v>
      </c>
      <c r="BZ88" s="45">
        <v>4.7600000000000002E-4</v>
      </c>
      <c r="CA88" s="45">
        <v>4.7600000000000002E-4</v>
      </c>
      <c r="CB88" s="45">
        <v>4.7600000000000002E-4</v>
      </c>
      <c r="CC88" s="45">
        <v>4.7600000000000002E-4</v>
      </c>
      <c r="CD88" s="45">
        <v>4.7600000000000002E-4</v>
      </c>
      <c r="CE88" s="45">
        <v>4.7600000000000002E-4</v>
      </c>
      <c r="CF88" s="45">
        <v>4.7600000000000002E-4</v>
      </c>
      <c r="CG88" s="45">
        <v>4.7600000000000002E-4</v>
      </c>
      <c r="CH88" s="45">
        <v>4.7600000000000002E-4</v>
      </c>
      <c r="CI88" s="45">
        <v>4.7600000000000002E-4</v>
      </c>
      <c r="CJ88" s="45">
        <v>4.7600000000000002E-4</v>
      </c>
      <c r="CK88" s="45">
        <v>4.7600000000000002E-4</v>
      </c>
      <c r="CL88" s="45">
        <v>4.7600000000000002E-4</v>
      </c>
      <c r="CM88" s="45">
        <v>4.7600000000000002E-4</v>
      </c>
      <c r="CN88" s="45">
        <v>4.7600000000000002E-4</v>
      </c>
      <c r="CO88" s="45">
        <v>4.7600000000000002E-4</v>
      </c>
      <c r="CP88" s="45">
        <v>4.7600000000000002E-4</v>
      </c>
      <c r="CQ88" s="45">
        <v>4.7600000000000002E-4</v>
      </c>
      <c r="CR88" s="45">
        <v>4.7600000000000002E-4</v>
      </c>
      <c r="CS88" s="45">
        <v>4.7600000000000002E-4</v>
      </c>
      <c r="CT88" s="45">
        <v>4.7600000000000002E-4</v>
      </c>
      <c r="CU88" s="45">
        <v>4.7600000000000002E-4</v>
      </c>
      <c r="CV88" s="45">
        <v>4.7600000000000002E-4</v>
      </c>
      <c r="CW88" s="45">
        <v>4.7600000000000002E-4</v>
      </c>
      <c r="CX88" s="45">
        <v>4.7600000000000002E-4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4.0000000000000003E-5</v>
      </c>
      <c r="R89" s="45">
        <v>4.0000000000000003E-5</v>
      </c>
      <c r="S89" s="45">
        <v>4.0000000000000003E-5</v>
      </c>
      <c r="T89" s="45">
        <v>4.0000000000000003E-5</v>
      </c>
      <c r="U89" s="45">
        <v>4.0000000000000003E-5</v>
      </c>
      <c r="V89" s="45">
        <v>4.0000000000000003E-5</v>
      </c>
      <c r="W89" s="45">
        <v>4.0000000000000003E-5</v>
      </c>
      <c r="X89" s="45">
        <v>4.0000000000000003E-5</v>
      </c>
      <c r="Y89" s="45">
        <v>4.0000000000000003E-5</v>
      </c>
      <c r="Z89" s="45">
        <v>4.0000000000000003E-5</v>
      </c>
      <c r="AA89" s="45">
        <v>4.0000000000000003E-5</v>
      </c>
      <c r="AB89" s="45">
        <v>4.0000000000000003E-5</v>
      </c>
      <c r="AC89" s="45">
        <v>4.0000000000000003E-5</v>
      </c>
      <c r="AD89" s="45">
        <v>4.0000000000000003E-5</v>
      </c>
      <c r="AE89" s="45">
        <v>4.0000000000000003E-5</v>
      </c>
      <c r="AF89" s="45">
        <v>4.0000000000000003E-5</v>
      </c>
      <c r="AG89" s="45">
        <v>4.0000000000000003E-5</v>
      </c>
      <c r="AH89" s="45">
        <v>4.0000000000000003E-5</v>
      </c>
      <c r="AI89" s="45">
        <v>4.0000000000000003E-5</v>
      </c>
      <c r="AJ89" s="45">
        <v>4.0000000000000003E-5</v>
      </c>
      <c r="AK89" s="45">
        <v>4.0000000000000003E-5</v>
      </c>
      <c r="AL89" s="45">
        <v>4.0000000000000003E-5</v>
      </c>
      <c r="AM89" s="45">
        <v>4.0000000000000003E-5</v>
      </c>
      <c r="AN89" s="45">
        <v>4.0000000000000003E-5</v>
      </c>
      <c r="AO89" s="45">
        <v>4.0000000000000003E-5</v>
      </c>
      <c r="AP89" s="45">
        <v>2.3499999999999999E-4</v>
      </c>
      <c r="AQ89" s="45">
        <v>2.3499999999999999E-4</v>
      </c>
      <c r="AR89" s="45">
        <v>2.3499999999999999E-4</v>
      </c>
      <c r="AS89" s="45">
        <v>2.3499999999999999E-4</v>
      </c>
      <c r="AT89" s="45">
        <v>2.3499999999999999E-4</v>
      </c>
      <c r="AU89" s="45">
        <v>3.57E-4</v>
      </c>
      <c r="AV89" s="45">
        <v>3.57E-4</v>
      </c>
      <c r="AW89" s="45">
        <v>3.57E-4</v>
      </c>
      <c r="AX89" s="45">
        <v>3.57E-4</v>
      </c>
      <c r="AY89" s="45">
        <v>3.57E-4</v>
      </c>
      <c r="AZ89" s="45">
        <v>5.1599999999999997E-4</v>
      </c>
      <c r="BA89" s="45">
        <v>5.1599999999999997E-4</v>
      </c>
      <c r="BB89" s="45">
        <v>5.1599999999999997E-4</v>
      </c>
      <c r="BC89" s="45">
        <v>5.1599999999999997E-4</v>
      </c>
      <c r="BD89" s="45">
        <v>5.1599999999999997E-4</v>
      </c>
      <c r="BE89" s="45">
        <v>7.0600000000000003E-4</v>
      </c>
      <c r="BF89" s="45">
        <v>7.0600000000000003E-4</v>
      </c>
      <c r="BG89" s="45">
        <v>7.0600000000000003E-4</v>
      </c>
      <c r="BH89" s="45">
        <v>7.0600000000000003E-4</v>
      </c>
      <c r="BI89" s="45">
        <v>7.0600000000000003E-4</v>
      </c>
      <c r="BJ89" s="45">
        <v>8.9499999999999996E-4</v>
      </c>
      <c r="BK89" s="45">
        <v>8.9499999999999996E-4</v>
      </c>
      <c r="BL89" s="45">
        <v>8.9499999999999996E-4</v>
      </c>
      <c r="BM89" s="45">
        <v>8.9499999999999996E-4</v>
      </c>
      <c r="BN89" s="45">
        <v>8.9499999999999996E-4</v>
      </c>
      <c r="BO89" s="45">
        <v>1.0319999999999999E-3</v>
      </c>
      <c r="BP89" s="45">
        <v>1.0319999999999999E-3</v>
      </c>
      <c r="BQ89" s="45">
        <v>1.0319999999999999E-3</v>
      </c>
      <c r="BR89" s="45">
        <v>1.0319999999999999E-3</v>
      </c>
      <c r="BS89" s="45">
        <v>1.0319999999999999E-3</v>
      </c>
      <c r="BT89" s="45">
        <v>1.1329999999999999E-3</v>
      </c>
      <c r="BU89" s="45">
        <v>1.1329999999999999E-3</v>
      </c>
      <c r="BV89" s="45">
        <v>1.1329999999999999E-3</v>
      </c>
      <c r="BW89" s="45">
        <v>1.1329999999999999E-3</v>
      </c>
      <c r="BX89" s="45">
        <v>1.1329999999999999E-3</v>
      </c>
      <c r="BY89" s="45">
        <v>1.1850000000000001E-3</v>
      </c>
      <c r="BZ89" s="45">
        <v>1.1850000000000001E-3</v>
      </c>
      <c r="CA89" s="45">
        <v>1.1850000000000001E-3</v>
      </c>
      <c r="CB89" s="45">
        <v>1.1850000000000001E-3</v>
      </c>
      <c r="CC89" s="45">
        <v>1.1850000000000001E-3</v>
      </c>
      <c r="CD89" s="45">
        <v>1.1850000000000001E-3</v>
      </c>
      <c r="CE89" s="45">
        <v>1.1850000000000001E-3</v>
      </c>
      <c r="CF89" s="45">
        <v>1.1850000000000001E-3</v>
      </c>
      <c r="CG89" s="45">
        <v>1.1850000000000001E-3</v>
      </c>
      <c r="CH89" s="45">
        <v>1.1850000000000001E-3</v>
      </c>
      <c r="CI89" s="45">
        <v>1.1850000000000001E-3</v>
      </c>
      <c r="CJ89" s="45">
        <v>1.1850000000000001E-3</v>
      </c>
      <c r="CK89" s="45">
        <v>1.1850000000000001E-3</v>
      </c>
      <c r="CL89" s="45">
        <v>1.1850000000000001E-3</v>
      </c>
      <c r="CM89" s="45">
        <v>1.1850000000000001E-3</v>
      </c>
      <c r="CN89" s="45">
        <v>1.1850000000000001E-3</v>
      </c>
      <c r="CO89" s="45">
        <v>1.1850000000000001E-3</v>
      </c>
      <c r="CP89" s="45">
        <v>1.1850000000000001E-3</v>
      </c>
      <c r="CQ89" s="45">
        <v>1.1850000000000001E-3</v>
      </c>
      <c r="CR89" s="45">
        <v>1.1850000000000001E-3</v>
      </c>
      <c r="CS89" s="45">
        <v>1.1850000000000001E-3</v>
      </c>
      <c r="CT89" s="45">
        <v>1.1850000000000001E-3</v>
      </c>
      <c r="CU89" s="45">
        <v>1.1850000000000001E-3</v>
      </c>
      <c r="CV89" s="45">
        <v>1.1850000000000001E-3</v>
      </c>
      <c r="CW89" s="45">
        <v>1.1850000000000001E-3</v>
      </c>
      <c r="CX89" s="45">
        <v>1.1850000000000001E-3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1.2999999999999999E-5</v>
      </c>
      <c r="R90" s="45">
        <v>1.2999999999999999E-5</v>
      </c>
      <c r="S90" s="45">
        <v>1.2999999999999999E-5</v>
      </c>
      <c r="T90" s="45">
        <v>1.2999999999999999E-5</v>
      </c>
      <c r="U90" s="45">
        <v>1.2999999999999999E-5</v>
      </c>
      <c r="V90" s="45">
        <v>1.2999999999999999E-5</v>
      </c>
      <c r="W90" s="45">
        <v>1.2999999999999999E-5</v>
      </c>
      <c r="X90" s="45">
        <v>1.2999999999999999E-5</v>
      </c>
      <c r="Y90" s="45">
        <v>1.2999999999999999E-5</v>
      </c>
      <c r="Z90" s="45">
        <v>1.2999999999999999E-5</v>
      </c>
      <c r="AA90" s="45">
        <v>1.2999999999999999E-5</v>
      </c>
      <c r="AB90" s="45">
        <v>1.2999999999999999E-5</v>
      </c>
      <c r="AC90" s="45">
        <v>1.2999999999999999E-5</v>
      </c>
      <c r="AD90" s="45">
        <v>1.2999999999999999E-5</v>
      </c>
      <c r="AE90" s="45">
        <v>1.2999999999999999E-5</v>
      </c>
      <c r="AF90" s="45">
        <v>1.2999999999999999E-5</v>
      </c>
      <c r="AG90" s="45">
        <v>1.2999999999999999E-5</v>
      </c>
      <c r="AH90" s="45">
        <v>1.2999999999999999E-5</v>
      </c>
      <c r="AI90" s="45">
        <v>1.2999999999999999E-5</v>
      </c>
      <c r="AJ90" s="45">
        <v>1.2999999999999999E-5</v>
      </c>
      <c r="AK90" s="45">
        <v>1.2999999999999999E-5</v>
      </c>
      <c r="AL90" s="45">
        <v>1.2999999999999999E-5</v>
      </c>
      <c r="AM90" s="45">
        <v>1.2999999999999999E-5</v>
      </c>
      <c r="AN90" s="45">
        <v>1.2999999999999999E-5</v>
      </c>
      <c r="AO90" s="45">
        <v>1.2999999999999999E-5</v>
      </c>
      <c r="AP90" s="45">
        <v>5.1E-5</v>
      </c>
      <c r="AQ90" s="45">
        <v>5.1E-5</v>
      </c>
      <c r="AR90" s="45">
        <v>5.1E-5</v>
      </c>
      <c r="AS90" s="45">
        <v>5.1E-5</v>
      </c>
      <c r="AT90" s="45">
        <v>5.1E-5</v>
      </c>
      <c r="AU90" s="45">
        <v>6.9999999999999994E-5</v>
      </c>
      <c r="AV90" s="45">
        <v>6.9999999999999994E-5</v>
      </c>
      <c r="AW90" s="45">
        <v>6.9999999999999994E-5</v>
      </c>
      <c r="AX90" s="45">
        <v>6.9999999999999994E-5</v>
      </c>
      <c r="AY90" s="45">
        <v>6.9999999999999994E-5</v>
      </c>
      <c r="AZ90" s="45">
        <v>8.7999999999999998E-5</v>
      </c>
      <c r="BA90" s="45">
        <v>8.7999999999999998E-5</v>
      </c>
      <c r="BB90" s="45">
        <v>8.7999999999999998E-5</v>
      </c>
      <c r="BC90" s="45">
        <v>8.7999999999999998E-5</v>
      </c>
      <c r="BD90" s="45">
        <v>8.7999999999999998E-5</v>
      </c>
      <c r="BE90" s="45">
        <v>9.7E-5</v>
      </c>
      <c r="BF90" s="45">
        <v>9.7E-5</v>
      </c>
      <c r="BG90" s="45">
        <v>9.7E-5</v>
      </c>
      <c r="BH90" s="45">
        <v>9.7E-5</v>
      </c>
      <c r="BI90" s="45">
        <v>9.7E-5</v>
      </c>
      <c r="BJ90" s="45">
        <v>1.06E-4</v>
      </c>
      <c r="BK90" s="45">
        <v>1.06E-4</v>
      </c>
      <c r="BL90" s="45">
        <v>1.06E-4</v>
      </c>
      <c r="BM90" s="45">
        <v>1.06E-4</v>
      </c>
      <c r="BN90" s="45">
        <v>1.06E-4</v>
      </c>
      <c r="BO90" s="45">
        <v>1.2E-4</v>
      </c>
      <c r="BP90" s="45">
        <v>1.2E-4</v>
      </c>
      <c r="BQ90" s="45">
        <v>1.2E-4</v>
      </c>
      <c r="BR90" s="45">
        <v>1.2E-4</v>
      </c>
      <c r="BS90" s="45">
        <v>1.2E-4</v>
      </c>
      <c r="BT90" s="45">
        <v>1.4300000000000001E-4</v>
      </c>
      <c r="BU90" s="45">
        <v>1.4300000000000001E-4</v>
      </c>
      <c r="BV90" s="45">
        <v>1.4300000000000001E-4</v>
      </c>
      <c r="BW90" s="45">
        <v>1.4300000000000001E-4</v>
      </c>
      <c r="BX90" s="45">
        <v>1.4300000000000001E-4</v>
      </c>
      <c r="BY90" s="45">
        <v>2.2100000000000001E-4</v>
      </c>
      <c r="BZ90" s="45">
        <v>2.2100000000000001E-4</v>
      </c>
      <c r="CA90" s="45">
        <v>2.2100000000000001E-4</v>
      </c>
      <c r="CB90" s="45">
        <v>2.2100000000000001E-4</v>
      </c>
      <c r="CC90" s="45">
        <v>2.2100000000000001E-4</v>
      </c>
      <c r="CD90" s="45">
        <v>2.2100000000000001E-4</v>
      </c>
      <c r="CE90" s="45">
        <v>2.2100000000000001E-4</v>
      </c>
      <c r="CF90" s="45">
        <v>2.2100000000000001E-4</v>
      </c>
      <c r="CG90" s="45">
        <v>2.2100000000000001E-4</v>
      </c>
      <c r="CH90" s="45">
        <v>2.2100000000000001E-4</v>
      </c>
      <c r="CI90" s="45">
        <v>2.2100000000000001E-4</v>
      </c>
      <c r="CJ90" s="45">
        <v>2.2100000000000001E-4</v>
      </c>
      <c r="CK90" s="45">
        <v>2.2100000000000001E-4</v>
      </c>
      <c r="CL90" s="45">
        <v>2.2100000000000001E-4</v>
      </c>
      <c r="CM90" s="45">
        <v>2.2100000000000001E-4</v>
      </c>
      <c r="CN90" s="45">
        <v>2.2100000000000001E-4</v>
      </c>
      <c r="CO90" s="45">
        <v>2.2100000000000001E-4</v>
      </c>
      <c r="CP90" s="45">
        <v>2.2100000000000001E-4</v>
      </c>
      <c r="CQ90" s="45">
        <v>2.2100000000000001E-4</v>
      </c>
      <c r="CR90" s="45">
        <v>2.2100000000000001E-4</v>
      </c>
      <c r="CS90" s="45">
        <v>2.2100000000000001E-4</v>
      </c>
      <c r="CT90" s="45">
        <v>2.2100000000000001E-4</v>
      </c>
      <c r="CU90" s="45">
        <v>2.2100000000000001E-4</v>
      </c>
      <c r="CV90" s="45">
        <v>2.2100000000000001E-4</v>
      </c>
      <c r="CW90" s="45">
        <v>2.2100000000000001E-4</v>
      </c>
      <c r="CX90" s="45">
        <v>2.2100000000000001E-4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3.6000000000000001E-5</v>
      </c>
      <c r="R91" s="45">
        <v>3.6000000000000001E-5</v>
      </c>
      <c r="S91" s="45">
        <v>3.6000000000000001E-5</v>
      </c>
      <c r="T91" s="45">
        <v>3.6000000000000001E-5</v>
      </c>
      <c r="U91" s="45">
        <v>3.6000000000000001E-5</v>
      </c>
      <c r="V91" s="45">
        <v>3.6000000000000001E-5</v>
      </c>
      <c r="W91" s="45">
        <v>3.6000000000000001E-5</v>
      </c>
      <c r="X91" s="45">
        <v>3.6000000000000001E-5</v>
      </c>
      <c r="Y91" s="45">
        <v>3.6000000000000001E-5</v>
      </c>
      <c r="Z91" s="45">
        <v>3.6000000000000001E-5</v>
      </c>
      <c r="AA91" s="45">
        <v>3.6000000000000001E-5</v>
      </c>
      <c r="AB91" s="45">
        <v>3.6000000000000001E-5</v>
      </c>
      <c r="AC91" s="45">
        <v>3.6000000000000001E-5</v>
      </c>
      <c r="AD91" s="45">
        <v>3.6000000000000001E-5</v>
      </c>
      <c r="AE91" s="45">
        <v>3.6000000000000001E-5</v>
      </c>
      <c r="AF91" s="45">
        <v>3.6000000000000001E-5</v>
      </c>
      <c r="AG91" s="45">
        <v>3.6000000000000001E-5</v>
      </c>
      <c r="AH91" s="45">
        <v>3.6000000000000001E-5</v>
      </c>
      <c r="AI91" s="45">
        <v>3.6000000000000001E-5</v>
      </c>
      <c r="AJ91" s="45">
        <v>3.6000000000000001E-5</v>
      </c>
      <c r="AK91" s="45">
        <v>3.6000000000000001E-5</v>
      </c>
      <c r="AL91" s="45">
        <v>3.6000000000000001E-5</v>
      </c>
      <c r="AM91" s="45">
        <v>3.6000000000000001E-5</v>
      </c>
      <c r="AN91" s="45">
        <v>3.6000000000000001E-5</v>
      </c>
      <c r="AO91" s="45">
        <v>3.6000000000000001E-5</v>
      </c>
      <c r="AP91" s="45">
        <v>1.73E-4</v>
      </c>
      <c r="AQ91" s="45">
        <v>1.73E-4</v>
      </c>
      <c r="AR91" s="45">
        <v>1.73E-4</v>
      </c>
      <c r="AS91" s="45">
        <v>1.73E-4</v>
      </c>
      <c r="AT91" s="45">
        <v>1.73E-4</v>
      </c>
      <c r="AU91" s="45">
        <v>2.0799999999999999E-4</v>
      </c>
      <c r="AV91" s="45">
        <v>2.0799999999999999E-4</v>
      </c>
      <c r="AW91" s="45">
        <v>2.0799999999999999E-4</v>
      </c>
      <c r="AX91" s="45">
        <v>2.0799999999999999E-4</v>
      </c>
      <c r="AY91" s="45">
        <v>2.0799999999999999E-4</v>
      </c>
      <c r="AZ91" s="45">
        <v>2.13E-4</v>
      </c>
      <c r="BA91" s="45">
        <v>2.13E-4</v>
      </c>
      <c r="BB91" s="45">
        <v>2.13E-4</v>
      </c>
      <c r="BC91" s="45">
        <v>2.13E-4</v>
      </c>
      <c r="BD91" s="45">
        <v>2.13E-4</v>
      </c>
      <c r="BE91" s="45">
        <v>1.85E-4</v>
      </c>
      <c r="BF91" s="45">
        <v>1.85E-4</v>
      </c>
      <c r="BG91" s="45">
        <v>1.85E-4</v>
      </c>
      <c r="BH91" s="45">
        <v>1.85E-4</v>
      </c>
      <c r="BI91" s="45">
        <v>1.85E-4</v>
      </c>
      <c r="BJ91" s="45">
        <v>1.5899999999999999E-4</v>
      </c>
      <c r="BK91" s="45">
        <v>1.5899999999999999E-4</v>
      </c>
      <c r="BL91" s="45">
        <v>1.5899999999999999E-4</v>
      </c>
      <c r="BM91" s="45">
        <v>1.5899999999999999E-4</v>
      </c>
      <c r="BN91" s="45">
        <v>1.5899999999999999E-4</v>
      </c>
      <c r="BO91" s="45">
        <v>1.5799999999999999E-4</v>
      </c>
      <c r="BP91" s="45">
        <v>1.5799999999999999E-4</v>
      </c>
      <c r="BQ91" s="45">
        <v>1.5799999999999999E-4</v>
      </c>
      <c r="BR91" s="45">
        <v>1.5799999999999999E-4</v>
      </c>
      <c r="BS91" s="45">
        <v>1.5799999999999999E-4</v>
      </c>
      <c r="BT91" s="45">
        <v>1.7799999999999999E-4</v>
      </c>
      <c r="BU91" s="45">
        <v>1.7799999999999999E-4</v>
      </c>
      <c r="BV91" s="45">
        <v>1.7799999999999999E-4</v>
      </c>
      <c r="BW91" s="45">
        <v>1.7799999999999999E-4</v>
      </c>
      <c r="BX91" s="45">
        <v>1.7799999999999999E-4</v>
      </c>
      <c r="BY91" s="45">
        <v>1.27E-4</v>
      </c>
      <c r="BZ91" s="45">
        <v>1.27E-4</v>
      </c>
      <c r="CA91" s="45">
        <v>1.27E-4</v>
      </c>
      <c r="CB91" s="45">
        <v>1.27E-4</v>
      </c>
      <c r="CC91" s="45">
        <v>1.27E-4</v>
      </c>
      <c r="CD91" s="45">
        <v>1.27E-4</v>
      </c>
      <c r="CE91" s="45">
        <v>1.27E-4</v>
      </c>
      <c r="CF91" s="45">
        <v>1.27E-4</v>
      </c>
      <c r="CG91" s="45">
        <v>1.27E-4</v>
      </c>
      <c r="CH91" s="45">
        <v>1.27E-4</v>
      </c>
      <c r="CI91" s="45">
        <v>1.27E-4</v>
      </c>
      <c r="CJ91" s="45">
        <v>1.27E-4</v>
      </c>
      <c r="CK91" s="45">
        <v>1.27E-4</v>
      </c>
      <c r="CL91" s="45">
        <v>1.27E-4</v>
      </c>
      <c r="CM91" s="45">
        <v>1.27E-4</v>
      </c>
      <c r="CN91" s="45">
        <v>1.27E-4</v>
      </c>
      <c r="CO91" s="45">
        <v>1.27E-4</v>
      </c>
      <c r="CP91" s="45">
        <v>1.27E-4</v>
      </c>
      <c r="CQ91" s="45">
        <v>1.27E-4</v>
      </c>
      <c r="CR91" s="45">
        <v>1.27E-4</v>
      </c>
      <c r="CS91" s="45">
        <v>1.27E-4</v>
      </c>
      <c r="CT91" s="45">
        <v>1.27E-4</v>
      </c>
      <c r="CU91" s="45">
        <v>1.27E-4</v>
      </c>
      <c r="CV91" s="45">
        <v>1.27E-4</v>
      </c>
      <c r="CW91" s="45">
        <v>1.27E-4</v>
      </c>
      <c r="CX91" s="45">
        <v>1.27E-4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9.0000000000000002E-6</v>
      </c>
      <c r="R92" s="45">
        <v>9.0000000000000002E-6</v>
      </c>
      <c r="S92" s="45">
        <v>9.0000000000000002E-6</v>
      </c>
      <c r="T92" s="45">
        <v>9.0000000000000002E-6</v>
      </c>
      <c r="U92" s="45">
        <v>9.0000000000000002E-6</v>
      </c>
      <c r="V92" s="45">
        <v>9.0000000000000002E-6</v>
      </c>
      <c r="W92" s="45">
        <v>9.0000000000000002E-6</v>
      </c>
      <c r="X92" s="45">
        <v>9.0000000000000002E-6</v>
      </c>
      <c r="Y92" s="45">
        <v>9.0000000000000002E-6</v>
      </c>
      <c r="Z92" s="45">
        <v>9.0000000000000002E-6</v>
      </c>
      <c r="AA92" s="45">
        <v>9.0000000000000002E-6</v>
      </c>
      <c r="AB92" s="45">
        <v>9.0000000000000002E-6</v>
      </c>
      <c r="AC92" s="45">
        <v>9.0000000000000002E-6</v>
      </c>
      <c r="AD92" s="45">
        <v>9.0000000000000002E-6</v>
      </c>
      <c r="AE92" s="45">
        <v>9.0000000000000002E-6</v>
      </c>
      <c r="AF92" s="45">
        <v>9.0000000000000002E-6</v>
      </c>
      <c r="AG92" s="45">
        <v>9.0000000000000002E-6</v>
      </c>
      <c r="AH92" s="45">
        <v>9.0000000000000002E-6</v>
      </c>
      <c r="AI92" s="45">
        <v>9.0000000000000002E-6</v>
      </c>
      <c r="AJ92" s="45">
        <v>9.0000000000000002E-6</v>
      </c>
      <c r="AK92" s="45">
        <v>9.0000000000000002E-6</v>
      </c>
      <c r="AL92" s="45">
        <v>9.0000000000000002E-6</v>
      </c>
      <c r="AM92" s="45">
        <v>9.0000000000000002E-6</v>
      </c>
      <c r="AN92" s="45">
        <v>9.0000000000000002E-6</v>
      </c>
      <c r="AO92" s="45">
        <v>9.0000000000000002E-6</v>
      </c>
      <c r="AP92" s="45">
        <v>3.1999999999999999E-5</v>
      </c>
      <c r="AQ92" s="45">
        <v>3.1999999999999999E-5</v>
      </c>
      <c r="AR92" s="45">
        <v>3.1999999999999999E-5</v>
      </c>
      <c r="AS92" s="45">
        <v>3.1999999999999999E-5</v>
      </c>
      <c r="AT92" s="45">
        <v>3.1999999999999999E-5</v>
      </c>
      <c r="AU92" s="45">
        <v>4.3999999999999999E-5</v>
      </c>
      <c r="AV92" s="45">
        <v>4.3999999999999999E-5</v>
      </c>
      <c r="AW92" s="45">
        <v>4.3999999999999999E-5</v>
      </c>
      <c r="AX92" s="45">
        <v>4.3999999999999999E-5</v>
      </c>
      <c r="AY92" s="45">
        <v>4.3999999999999999E-5</v>
      </c>
      <c r="AZ92" s="45">
        <v>5.1999999999999997E-5</v>
      </c>
      <c r="BA92" s="45">
        <v>5.1999999999999997E-5</v>
      </c>
      <c r="BB92" s="45">
        <v>5.1999999999999997E-5</v>
      </c>
      <c r="BC92" s="45">
        <v>5.1999999999999997E-5</v>
      </c>
      <c r="BD92" s="45">
        <v>5.1999999999999997E-5</v>
      </c>
      <c r="BE92" s="45">
        <v>5.3999999999999998E-5</v>
      </c>
      <c r="BF92" s="45">
        <v>5.3999999999999998E-5</v>
      </c>
      <c r="BG92" s="45">
        <v>5.3999999999999998E-5</v>
      </c>
      <c r="BH92" s="45">
        <v>5.3999999999999998E-5</v>
      </c>
      <c r="BI92" s="45">
        <v>5.3999999999999998E-5</v>
      </c>
      <c r="BJ92" s="45">
        <v>5.8999999999999998E-5</v>
      </c>
      <c r="BK92" s="45">
        <v>5.8999999999999998E-5</v>
      </c>
      <c r="BL92" s="45">
        <v>5.8999999999999998E-5</v>
      </c>
      <c r="BM92" s="45">
        <v>5.8999999999999998E-5</v>
      </c>
      <c r="BN92" s="45">
        <v>5.8999999999999998E-5</v>
      </c>
      <c r="BO92" s="45">
        <v>7.8999999999999996E-5</v>
      </c>
      <c r="BP92" s="45">
        <v>7.8999999999999996E-5</v>
      </c>
      <c r="BQ92" s="45">
        <v>7.8999999999999996E-5</v>
      </c>
      <c r="BR92" s="45">
        <v>7.8999999999999996E-5</v>
      </c>
      <c r="BS92" s="45">
        <v>7.8999999999999996E-5</v>
      </c>
      <c r="BT92" s="45">
        <v>1.22E-4</v>
      </c>
      <c r="BU92" s="45">
        <v>1.22E-4</v>
      </c>
      <c r="BV92" s="45">
        <v>1.22E-4</v>
      </c>
      <c r="BW92" s="45">
        <v>1.22E-4</v>
      </c>
      <c r="BX92" s="45">
        <v>1.22E-4</v>
      </c>
      <c r="BY92" s="45">
        <v>2.8699999999999998E-4</v>
      </c>
      <c r="BZ92" s="45">
        <v>2.8699999999999998E-4</v>
      </c>
      <c r="CA92" s="45">
        <v>2.8699999999999998E-4</v>
      </c>
      <c r="CB92" s="45">
        <v>2.8699999999999998E-4</v>
      </c>
      <c r="CC92" s="45">
        <v>2.8699999999999998E-4</v>
      </c>
      <c r="CD92" s="45">
        <v>2.8699999999999998E-4</v>
      </c>
      <c r="CE92" s="45">
        <v>2.8699999999999998E-4</v>
      </c>
      <c r="CF92" s="45">
        <v>2.8699999999999998E-4</v>
      </c>
      <c r="CG92" s="45">
        <v>2.8699999999999998E-4</v>
      </c>
      <c r="CH92" s="45">
        <v>2.8699999999999998E-4</v>
      </c>
      <c r="CI92" s="45">
        <v>2.8699999999999998E-4</v>
      </c>
      <c r="CJ92" s="45">
        <v>2.8699999999999998E-4</v>
      </c>
      <c r="CK92" s="45">
        <v>2.8699999999999998E-4</v>
      </c>
      <c r="CL92" s="45">
        <v>2.8699999999999998E-4</v>
      </c>
      <c r="CM92" s="45">
        <v>2.8699999999999998E-4</v>
      </c>
      <c r="CN92" s="45">
        <v>2.8699999999999998E-4</v>
      </c>
      <c r="CO92" s="45">
        <v>2.8699999999999998E-4</v>
      </c>
      <c r="CP92" s="45">
        <v>2.8699999999999998E-4</v>
      </c>
      <c r="CQ92" s="45">
        <v>2.8699999999999998E-4</v>
      </c>
      <c r="CR92" s="45">
        <v>2.8699999999999998E-4</v>
      </c>
      <c r="CS92" s="45">
        <v>2.8699999999999998E-4</v>
      </c>
      <c r="CT92" s="45">
        <v>2.8699999999999998E-4</v>
      </c>
      <c r="CU92" s="45">
        <v>2.8699999999999998E-4</v>
      </c>
      <c r="CV92" s="45">
        <v>2.8699999999999998E-4</v>
      </c>
      <c r="CW92" s="45">
        <v>2.8699999999999998E-4</v>
      </c>
      <c r="CX92" s="45">
        <v>2.8699999999999998E-4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6.0000000000000002E-6</v>
      </c>
      <c r="R93" s="45">
        <v>6.0000000000000002E-6</v>
      </c>
      <c r="S93" s="45">
        <v>6.0000000000000002E-6</v>
      </c>
      <c r="T93" s="45">
        <v>6.0000000000000002E-6</v>
      </c>
      <c r="U93" s="45">
        <v>6.0000000000000002E-6</v>
      </c>
      <c r="V93" s="45">
        <v>6.0000000000000002E-6</v>
      </c>
      <c r="W93" s="45">
        <v>6.0000000000000002E-6</v>
      </c>
      <c r="X93" s="45">
        <v>6.0000000000000002E-6</v>
      </c>
      <c r="Y93" s="45">
        <v>6.0000000000000002E-6</v>
      </c>
      <c r="Z93" s="45">
        <v>6.0000000000000002E-6</v>
      </c>
      <c r="AA93" s="45">
        <v>6.0000000000000002E-6</v>
      </c>
      <c r="AB93" s="45">
        <v>6.0000000000000002E-6</v>
      </c>
      <c r="AC93" s="45">
        <v>6.0000000000000002E-6</v>
      </c>
      <c r="AD93" s="45">
        <v>6.0000000000000002E-6</v>
      </c>
      <c r="AE93" s="45">
        <v>6.0000000000000002E-6</v>
      </c>
      <c r="AF93" s="45">
        <v>6.0000000000000002E-6</v>
      </c>
      <c r="AG93" s="45">
        <v>6.0000000000000002E-6</v>
      </c>
      <c r="AH93" s="45">
        <v>6.0000000000000002E-6</v>
      </c>
      <c r="AI93" s="45">
        <v>6.0000000000000002E-6</v>
      </c>
      <c r="AJ93" s="45">
        <v>6.0000000000000002E-6</v>
      </c>
      <c r="AK93" s="45">
        <v>6.0000000000000002E-6</v>
      </c>
      <c r="AL93" s="45">
        <v>6.0000000000000002E-6</v>
      </c>
      <c r="AM93" s="45">
        <v>6.0000000000000002E-6</v>
      </c>
      <c r="AN93" s="45">
        <v>6.0000000000000002E-6</v>
      </c>
      <c r="AO93" s="45">
        <v>6.0000000000000002E-6</v>
      </c>
      <c r="AP93" s="45">
        <v>1.2E-5</v>
      </c>
      <c r="AQ93" s="45">
        <v>1.2E-5</v>
      </c>
      <c r="AR93" s="45">
        <v>1.2E-5</v>
      </c>
      <c r="AS93" s="45">
        <v>1.2E-5</v>
      </c>
      <c r="AT93" s="45">
        <v>1.2E-5</v>
      </c>
      <c r="AU93" s="45" t="s">
        <v>512</v>
      </c>
      <c r="AV93" s="45" t="s">
        <v>512</v>
      </c>
      <c r="AW93" s="45" t="s">
        <v>512</v>
      </c>
      <c r="AX93" s="45" t="s">
        <v>512</v>
      </c>
      <c r="AY93" s="45" t="s">
        <v>512</v>
      </c>
      <c r="AZ93" s="45">
        <v>5.0000000000000002E-5</v>
      </c>
      <c r="BA93" s="45">
        <v>5.0000000000000002E-5</v>
      </c>
      <c r="BB93" s="45">
        <v>5.0000000000000002E-5</v>
      </c>
      <c r="BC93" s="45">
        <v>5.0000000000000002E-5</v>
      </c>
      <c r="BD93" s="45">
        <v>5.0000000000000002E-5</v>
      </c>
      <c r="BE93" s="45">
        <v>8.0000000000000007E-5</v>
      </c>
      <c r="BF93" s="45">
        <v>8.0000000000000007E-5</v>
      </c>
      <c r="BG93" s="45">
        <v>8.0000000000000007E-5</v>
      </c>
      <c r="BH93" s="45">
        <v>8.0000000000000007E-5</v>
      </c>
      <c r="BI93" s="45">
        <v>8.0000000000000007E-5</v>
      </c>
      <c r="BJ93" s="45" t="s">
        <v>512</v>
      </c>
      <c r="BK93" s="45" t="s">
        <v>512</v>
      </c>
      <c r="BL93" s="45" t="s">
        <v>512</v>
      </c>
      <c r="BM93" s="45" t="s">
        <v>512</v>
      </c>
      <c r="BN93" s="45" t="s">
        <v>512</v>
      </c>
      <c r="BO93" s="45">
        <v>3.1799999999999998E-4</v>
      </c>
      <c r="BP93" s="45">
        <v>3.1799999999999998E-4</v>
      </c>
      <c r="BQ93" s="45">
        <v>3.1799999999999998E-4</v>
      </c>
      <c r="BR93" s="45">
        <v>3.1799999999999998E-4</v>
      </c>
      <c r="BS93" s="45">
        <v>3.1799999999999998E-4</v>
      </c>
      <c r="BT93" s="45">
        <v>1.2799999999999999E-4</v>
      </c>
      <c r="BU93" s="45">
        <v>1.2799999999999999E-4</v>
      </c>
      <c r="BV93" s="45">
        <v>1.2799999999999999E-4</v>
      </c>
      <c r="BW93" s="45">
        <v>1.2799999999999999E-4</v>
      </c>
      <c r="BX93" s="45">
        <v>1.2799999999999999E-4</v>
      </c>
      <c r="BY93" s="45" t="s">
        <v>512</v>
      </c>
      <c r="BZ93" s="45" t="s">
        <v>512</v>
      </c>
      <c r="CA93" s="45" t="s">
        <v>512</v>
      </c>
      <c r="CB93" s="45" t="s">
        <v>512</v>
      </c>
      <c r="CC93" s="45" t="s">
        <v>512</v>
      </c>
      <c r="CD93" s="45" t="s">
        <v>512</v>
      </c>
      <c r="CE93" s="45" t="s">
        <v>512</v>
      </c>
      <c r="CF93" s="45" t="s">
        <v>512</v>
      </c>
      <c r="CG93" s="45" t="s">
        <v>512</v>
      </c>
      <c r="CH93" s="45" t="s">
        <v>512</v>
      </c>
      <c r="CI93" s="45" t="s">
        <v>512</v>
      </c>
      <c r="CJ93" s="45" t="s">
        <v>512</v>
      </c>
      <c r="CK93" s="45" t="s">
        <v>512</v>
      </c>
      <c r="CL93" s="45" t="s">
        <v>512</v>
      </c>
      <c r="CM93" s="45" t="s">
        <v>512</v>
      </c>
      <c r="CN93" s="45" t="s">
        <v>512</v>
      </c>
      <c r="CO93" s="45" t="s">
        <v>512</v>
      </c>
      <c r="CP93" s="45" t="s">
        <v>512</v>
      </c>
      <c r="CQ93" s="45" t="s">
        <v>512</v>
      </c>
      <c r="CR93" s="45" t="s">
        <v>512</v>
      </c>
      <c r="CS93" s="45" t="s">
        <v>512</v>
      </c>
      <c r="CT93" s="45" t="s">
        <v>512</v>
      </c>
      <c r="CU93" s="45" t="s">
        <v>512</v>
      </c>
      <c r="CV93" s="45" t="s">
        <v>512</v>
      </c>
      <c r="CW93" s="45" t="s">
        <v>512</v>
      </c>
      <c r="CX93" s="45" t="s">
        <v>512</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3.8000000000000002E-5</v>
      </c>
      <c r="R94" s="45">
        <v>3.8000000000000002E-5</v>
      </c>
      <c r="S94" s="45">
        <v>3.8000000000000002E-5</v>
      </c>
      <c r="T94" s="45">
        <v>3.8000000000000002E-5</v>
      </c>
      <c r="U94" s="45">
        <v>3.8000000000000002E-5</v>
      </c>
      <c r="V94" s="45">
        <v>3.8000000000000002E-5</v>
      </c>
      <c r="W94" s="45">
        <v>3.8000000000000002E-5</v>
      </c>
      <c r="X94" s="45">
        <v>3.8000000000000002E-5</v>
      </c>
      <c r="Y94" s="45">
        <v>3.8000000000000002E-5</v>
      </c>
      <c r="Z94" s="45">
        <v>3.8000000000000002E-5</v>
      </c>
      <c r="AA94" s="45">
        <v>3.8000000000000002E-5</v>
      </c>
      <c r="AB94" s="45">
        <v>3.8000000000000002E-5</v>
      </c>
      <c r="AC94" s="45">
        <v>3.8000000000000002E-5</v>
      </c>
      <c r="AD94" s="45">
        <v>3.8000000000000002E-5</v>
      </c>
      <c r="AE94" s="45">
        <v>3.8000000000000002E-5</v>
      </c>
      <c r="AF94" s="45">
        <v>3.8000000000000002E-5</v>
      </c>
      <c r="AG94" s="45">
        <v>3.8000000000000002E-5</v>
      </c>
      <c r="AH94" s="45">
        <v>3.8000000000000002E-5</v>
      </c>
      <c r="AI94" s="45">
        <v>3.8000000000000002E-5</v>
      </c>
      <c r="AJ94" s="45">
        <v>3.8000000000000002E-5</v>
      </c>
      <c r="AK94" s="45">
        <v>3.8000000000000002E-5</v>
      </c>
      <c r="AL94" s="45">
        <v>3.8000000000000002E-5</v>
      </c>
      <c r="AM94" s="45">
        <v>3.8000000000000002E-5</v>
      </c>
      <c r="AN94" s="45">
        <v>3.8000000000000002E-5</v>
      </c>
      <c r="AO94" s="45">
        <v>3.8000000000000002E-5</v>
      </c>
      <c r="AP94" s="45">
        <v>1.92E-4</v>
      </c>
      <c r="AQ94" s="45">
        <v>1.92E-4</v>
      </c>
      <c r="AR94" s="45">
        <v>1.92E-4</v>
      </c>
      <c r="AS94" s="45">
        <v>1.92E-4</v>
      </c>
      <c r="AT94" s="45">
        <v>1.92E-4</v>
      </c>
      <c r="AU94" s="45">
        <v>2.52E-4</v>
      </c>
      <c r="AV94" s="45">
        <v>2.52E-4</v>
      </c>
      <c r="AW94" s="45">
        <v>2.52E-4</v>
      </c>
      <c r="AX94" s="45">
        <v>2.52E-4</v>
      </c>
      <c r="AY94" s="45">
        <v>2.52E-4</v>
      </c>
      <c r="AZ94" s="45">
        <v>2.8699999999999998E-4</v>
      </c>
      <c r="BA94" s="45">
        <v>2.8699999999999998E-4</v>
      </c>
      <c r="BB94" s="45">
        <v>2.8699999999999998E-4</v>
      </c>
      <c r="BC94" s="45">
        <v>2.8699999999999998E-4</v>
      </c>
      <c r="BD94" s="45">
        <v>2.8699999999999998E-4</v>
      </c>
      <c r="BE94" s="45">
        <v>3.21E-4</v>
      </c>
      <c r="BF94" s="45">
        <v>3.21E-4</v>
      </c>
      <c r="BG94" s="45">
        <v>3.21E-4</v>
      </c>
      <c r="BH94" s="45">
        <v>3.21E-4</v>
      </c>
      <c r="BI94" s="45">
        <v>3.21E-4</v>
      </c>
      <c r="BJ94" s="45">
        <v>3.6000000000000002E-4</v>
      </c>
      <c r="BK94" s="45">
        <v>3.6000000000000002E-4</v>
      </c>
      <c r="BL94" s="45">
        <v>3.6000000000000002E-4</v>
      </c>
      <c r="BM94" s="45">
        <v>3.6000000000000002E-4</v>
      </c>
      <c r="BN94" s="45">
        <v>3.6000000000000002E-4</v>
      </c>
      <c r="BO94" s="45">
        <v>3.88E-4</v>
      </c>
      <c r="BP94" s="45">
        <v>3.88E-4</v>
      </c>
      <c r="BQ94" s="45">
        <v>3.88E-4</v>
      </c>
      <c r="BR94" s="45">
        <v>3.88E-4</v>
      </c>
      <c r="BS94" s="45">
        <v>3.88E-4</v>
      </c>
      <c r="BT94" s="45">
        <v>4.28E-4</v>
      </c>
      <c r="BU94" s="45">
        <v>4.28E-4</v>
      </c>
      <c r="BV94" s="45">
        <v>4.28E-4</v>
      </c>
      <c r="BW94" s="45">
        <v>4.28E-4</v>
      </c>
      <c r="BX94" s="45">
        <v>4.28E-4</v>
      </c>
      <c r="BY94" s="45">
        <v>4.8700000000000002E-4</v>
      </c>
      <c r="BZ94" s="45">
        <v>4.8700000000000002E-4</v>
      </c>
      <c r="CA94" s="45">
        <v>4.8700000000000002E-4</v>
      </c>
      <c r="CB94" s="45">
        <v>4.8700000000000002E-4</v>
      </c>
      <c r="CC94" s="45">
        <v>4.8700000000000002E-4</v>
      </c>
      <c r="CD94" s="45">
        <v>4.8700000000000002E-4</v>
      </c>
      <c r="CE94" s="45">
        <v>4.8700000000000002E-4</v>
      </c>
      <c r="CF94" s="45">
        <v>4.8700000000000002E-4</v>
      </c>
      <c r="CG94" s="45">
        <v>4.8700000000000002E-4</v>
      </c>
      <c r="CH94" s="45">
        <v>4.8700000000000002E-4</v>
      </c>
      <c r="CI94" s="45">
        <v>4.8700000000000002E-4</v>
      </c>
      <c r="CJ94" s="45">
        <v>4.8700000000000002E-4</v>
      </c>
      <c r="CK94" s="45">
        <v>4.8700000000000002E-4</v>
      </c>
      <c r="CL94" s="45">
        <v>4.8700000000000002E-4</v>
      </c>
      <c r="CM94" s="45">
        <v>4.8700000000000002E-4</v>
      </c>
      <c r="CN94" s="45">
        <v>4.8700000000000002E-4</v>
      </c>
      <c r="CO94" s="45">
        <v>4.8700000000000002E-4</v>
      </c>
      <c r="CP94" s="45">
        <v>4.8700000000000002E-4</v>
      </c>
      <c r="CQ94" s="45">
        <v>4.8700000000000002E-4</v>
      </c>
      <c r="CR94" s="45">
        <v>4.8700000000000002E-4</v>
      </c>
      <c r="CS94" s="45">
        <v>4.8700000000000002E-4</v>
      </c>
      <c r="CT94" s="45">
        <v>4.8700000000000002E-4</v>
      </c>
      <c r="CU94" s="45">
        <v>4.8700000000000002E-4</v>
      </c>
      <c r="CV94" s="45">
        <v>4.8700000000000002E-4</v>
      </c>
      <c r="CW94" s="45">
        <v>4.8700000000000002E-4</v>
      </c>
      <c r="CX94" s="45">
        <v>4.8700000000000002E-4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1.2E-5</v>
      </c>
      <c r="R95" s="45">
        <v>1.2E-5</v>
      </c>
      <c r="S95" s="45">
        <v>1.2E-5</v>
      </c>
      <c r="T95" s="45">
        <v>1.2E-5</v>
      </c>
      <c r="U95" s="45">
        <v>1.2E-5</v>
      </c>
      <c r="V95" s="45">
        <v>1.2E-5</v>
      </c>
      <c r="W95" s="45">
        <v>1.2E-5</v>
      </c>
      <c r="X95" s="45">
        <v>1.2E-5</v>
      </c>
      <c r="Y95" s="45">
        <v>1.2E-5</v>
      </c>
      <c r="Z95" s="45">
        <v>1.2E-5</v>
      </c>
      <c r="AA95" s="45">
        <v>1.2E-5</v>
      </c>
      <c r="AB95" s="45">
        <v>1.2E-5</v>
      </c>
      <c r="AC95" s="45">
        <v>1.2E-5</v>
      </c>
      <c r="AD95" s="45">
        <v>1.2E-5</v>
      </c>
      <c r="AE95" s="45">
        <v>1.2E-5</v>
      </c>
      <c r="AF95" s="45">
        <v>1.2E-5</v>
      </c>
      <c r="AG95" s="45">
        <v>1.2E-5</v>
      </c>
      <c r="AH95" s="45">
        <v>1.2E-5</v>
      </c>
      <c r="AI95" s="45">
        <v>1.2E-5</v>
      </c>
      <c r="AJ95" s="45">
        <v>1.2E-5</v>
      </c>
      <c r="AK95" s="45">
        <v>1.2E-5</v>
      </c>
      <c r="AL95" s="45">
        <v>1.2E-5</v>
      </c>
      <c r="AM95" s="45">
        <v>1.2E-5</v>
      </c>
      <c r="AN95" s="45">
        <v>1.2E-5</v>
      </c>
      <c r="AO95" s="45">
        <v>1.2E-5</v>
      </c>
      <c r="AP95" s="45">
        <v>9.6000000000000002E-5</v>
      </c>
      <c r="AQ95" s="45">
        <v>9.6000000000000002E-5</v>
      </c>
      <c r="AR95" s="45">
        <v>9.6000000000000002E-5</v>
      </c>
      <c r="AS95" s="45">
        <v>9.6000000000000002E-5</v>
      </c>
      <c r="AT95" s="45">
        <v>9.6000000000000002E-5</v>
      </c>
      <c r="AU95" s="45">
        <v>1.4200000000000001E-4</v>
      </c>
      <c r="AV95" s="45">
        <v>1.4200000000000001E-4</v>
      </c>
      <c r="AW95" s="45">
        <v>1.4200000000000001E-4</v>
      </c>
      <c r="AX95" s="45">
        <v>1.4200000000000001E-4</v>
      </c>
      <c r="AY95" s="45">
        <v>1.4200000000000001E-4</v>
      </c>
      <c r="AZ95" s="45">
        <v>1.9799999999999999E-4</v>
      </c>
      <c r="BA95" s="45">
        <v>1.9799999999999999E-4</v>
      </c>
      <c r="BB95" s="45">
        <v>1.9799999999999999E-4</v>
      </c>
      <c r="BC95" s="45">
        <v>1.9799999999999999E-4</v>
      </c>
      <c r="BD95" s="45">
        <v>1.9799999999999999E-4</v>
      </c>
      <c r="BE95" s="45">
        <v>2.3900000000000001E-4</v>
      </c>
      <c r="BF95" s="45">
        <v>2.3900000000000001E-4</v>
      </c>
      <c r="BG95" s="45">
        <v>2.3900000000000001E-4</v>
      </c>
      <c r="BH95" s="45">
        <v>2.3900000000000001E-4</v>
      </c>
      <c r="BI95" s="45">
        <v>2.3900000000000001E-4</v>
      </c>
      <c r="BJ95" s="45">
        <v>2.7900000000000001E-4</v>
      </c>
      <c r="BK95" s="45">
        <v>2.7900000000000001E-4</v>
      </c>
      <c r="BL95" s="45">
        <v>2.7900000000000001E-4</v>
      </c>
      <c r="BM95" s="45">
        <v>2.7900000000000001E-4</v>
      </c>
      <c r="BN95" s="45">
        <v>2.7900000000000001E-4</v>
      </c>
      <c r="BO95" s="45">
        <v>3.1799999999999998E-4</v>
      </c>
      <c r="BP95" s="45">
        <v>3.1799999999999998E-4</v>
      </c>
      <c r="BQ95" s="45">
        <v>3.1799999999999998E-4</v>
      </c>
      <c r="BR95" s="45">
        <v>3.1799999999999998E-4</v>
      </c>
      <c r="BS95" s="45">
        <v>3.1799999999999998E-4</v>
      </c>
      <c r="BT95" s="45">
        <v>3.5599999999999998E-4</v>
      </c>
      <c r="BU95" s="45">
        <v>3.5599999999999998E-4</v>
      </c>
      <c r="BV95" s="45">
        <v>3.5599999999999998E-4</v>
      </c>
      <c r="BW95" s="45">
        <v>3.5599999999999998E-4</v>
      </c>
      <c r="BX95" s="45">
        <v>3.5599999999999998E-4</v>
      </c>
      <c r="BY95" s="45">
        <v>3.9399999999999998E-4</v>
      </c>
      <c r="BZ95" s="45">
        <v>3.9399999999999998E-4</v>
      </c>
      <c r="CA95" s="45">
        <v>3.9399999999999998E-4</v>
      </c>
      <c r="CB95" s="45">
        <v>3.9399999999999998E-4</v>
      </c>
      <c r="CC95" s="45">
        <v>3.9399999999999998E-4</v>
      </c>
      <c r="CD95" s="45">
        <v>3.9399999999999998E-4</v>
      </c>
      <c r="CE95" s="45">
        <v>3.9399999999999998E-4</v>
      </c>
      <c r="CF95" s="45">
        <v>3.9399999999999998E-4</v>
      </c>
      <c r="CG95" s="45">
        <v>3.9399999999999998E-4</v>
      </c>
      <c r="CH95" s="45">
        <v>3.9399999999999998E-4</v>
      </c>
      <c r="CI95" s="45">
        <v>3.9399999999999998E-4</v>
      </c>
      <c r="CJ95" s="45">
        <v>3.9399999999999998E-4</v>
      </c>
      <c r="CK95" s="45">
        <v>3.9399999999999998E-4</v>
      </c>
      <c r="CL95" s="45">
        <v>3.9399999999999998E-4</v>
      </c>
      <c r="CM95" s="45">
        <v>3.9399999999999998E-4</v>
      </c>
      <c r="CN95" s="45">
        <v>3.9399999999999998E-4</v>
      </c>
      <c r="CO95" s="45">
        <v>3.9399999999999998E-4</v>
      </c>
      <c r="CP95" s="45">
        <v>3.9399999999999998E-4</v>
      </c>
      <c r="CQ95" s="45">
        <v>3.9399999999999998E-4</v>
      </c>
      <c r="CR95" s="45">
        <v>3.9399999999999998E-4</v>
      </c>
      <c r="CS95" s="45">
        <v>3.9399999999999998E-4</v>
      </c>
      <c r="CT95" s="45">
        <v>3.9399999999999998E-4</v>
      </c>
      <c r="CU95" s="45">
        <v>3.9399999999999998E-4</v>
      </c>
      <c r="CV95" s="45">
        <v>3.9399999999999998E-4</v>
      </c>
      <c r="CW95" s="45">
        <v>3.9399999999999998E-4</v>
      </c>
      <c r="CX95" s="45">
        <v>3.9399999999999998E-4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3.1000000000000001E-5</v>
      </c>
      <c r="R96" s="45">
        <v>3.1000000000000001E-5</v>
      </c>
      <c r="S96" s="45">
        <v>3.1000000000000001E-5</v>
      </c>
      <c r="T96" s="45">
        <v>3.1000000000000001E-5</v>
      </c>
      <c r="U96" s="45">
        <v>3.1000000000000001E-5</v>
      </c>
      <c r="V96" s="45">
        <v>3.1000000000000001E-5</v>
      </c>
      <c r="W96" s="45">
        <v>3.1000000000000001E-5</v>
      </c>
      <c r="X96" s="45">
        <v>3.1000000000000001E-5</v>
      </c>
      <c r="Y96" s="45">
        <v>3.1000000000000001E-5</v>
      </c>
      <c r="Z96" s="45">
        <v>3.1000000000000001E-5</v>
      </c>
      <c r="AA96" s="45">
        <v>3.1000000000000001E-5</v>
      </c>
      <c r="AB96" s="45">
        <v>3.1000000000000001E-5</v>
      </c>
      <c r="AC96" s="45">
        <v>3.1000000000000001E-5</v>
      </c>
      <c r="AD96" s="45">
        <v>3.1000000000000001E-5</v>
      </c>
      <c r="AE96" s="45">
        <v>3.1000000000000001E-5</v>
      </c>
      <c r="AF96" s="45">
        <v>3.1000000000000001E-5</v>
      </c>
      <c r="AG96" s="45">
        <v>3.1000000000000001E-5</v>
      </c>
      <c r="AH96" s="45">
        <v>3.1000000000000001E-5</v>
      </c>
      <c r="AI96" s="45">
        <v>3.1000000000000001E-5</v>
      </c>
      <c r="AJ96" s="45">
        <v>3.1000000000000001E-5</v>
      </c>
      <c r="AK96" s="45">
        <v>3.1000000000000001E-5</v>
      </c>
      <c r="AL96" s="45">
        <v>3.1000000000000001E-5</v>
      </c>
      <c r="AM96" s="45">
        <v>3.1000000000000001E-5</v>
      </c>
      <c r="AN96" s="45">
        <v>3.1000000000000001E-5</v>
      </c>
      <c r="AO96" s="45">
        <v>3.1000000000000001E-5</v>
      </c>
      <c r="AP96" s="45">
        <v>1.05E-4</v>
      </c>
      <c r="AQ96" s="45">
        <v>1.05E-4</v>
      </c>
      <c r="AR96" s="45">
        <v>1.05E-4</v>
      </c>
      <c r="AS96" s="45">
        <v>1.05E-4</v>
      </c>
      <c r="AT96" s="45">
        <v>1.05E-4</v>
      </c>
      <c r="AU96" s="45">
        <v>1.3300000000000001E-4</v>
      </c>
      <c r="AV96" s="45">
        <v>1.3300000000000001E-4</v>
      </c>
      <c r="AW96" s="45">
        <v>1.3300000000000001E-4</v>
      </c>
      <c r="AX96" s="45">
        <v>1.3300000000000001E-4</v>
      </c>
      <c r="AY96" s="45">
        <v>1.3300000000000001E-4</v>
      </c>
      <c r="AZ96" s="45">
        <v>1.5200000000000001E-4</v>
      </c>
      <c r="BA96" s="45">
        <v>1.5200000000000001E-4</v>
      </c>
      <c r="BB96" s="45">
        <v>1.5200000000000001E-4</v>
      </c>
      <c r="BC96" s="45">
        <v>1.5200000000000001E-4</v>
      </c>
      <c r="BD96" s="45">
        <v>1.5200000000000001E-4</v>
      </c>
      <c r="BE96" s="45">
        <v>1.6000000000000001E-4</v>
      </c>
      <c r="BF96" s="45">
        <v>1.6000000000000001E-4</v>
      </c>
      <c r="BG96" s="45">
        <v>1.6000000000000001E-4</v>
      </c>
      <c r="BH96" s="45">
        <v>1.6000000000000001E-4</v>
      </c>
      <c r="BI96" s="45">
        <v>1.6000000000000001E-4</v>
      </c>
      <c r="BJ96" s="45">
        <v>1.74E-4</v>
      </c>
      <c r="BK96" s="45">
        <v>1.74E-4</v>
      </c>
      <c r="BL96" s="45">
        <v>1.74E-4</v>
      </c>
      <c r="BM96" s="45">
        <v>1.74E-4</v>
      </c>
      <c r="BN96" s="45">
        <v>1.74E-4</v>
      </c>
      <c r="BO96" s="45">
        <v>1.93E-4</v>
      </c>
      <c r="BP96" s="45">
        <v>1.93E-4</v>
      </c>
      <c r="BQ96" s="45">
        <v>1.93E-4</v>
      </c>
      <c r="BR96" s="45">
        <v>1.93E-4</v>
      </c>
      <c r="BS96" s="45">
        <v>1.93E-4</v>
      </c>
      <c r="BT96" s="45">
        <v>2.1900000000000001E-4</v>
      </c>
      <c r="BU96" s="45">
        <v>2.1900000000000001E-4</v>
      </c>
      <c r="BV96" s="45">
        <v>2.1900000000000001E-4</v>
      </c>
      <c r="BW96" s="45">
        <v>2.1900000000000001E-4</v>
      </c>
      <c r="BX96" s="45">
        <v>2.1900000000000001E-4</v>
      </c>
      <c r="BY96" s="45">
        <v>2.8699999999999998E-4</v>
      </c>
      <c r="BZ96" s="45">
        <v>2.8699999999999998E-4</v>
      </c>
      <c r="CA96" s="45">
        <v>2.8699999999999998E-4</v>
      </c>
      <c r="CB96" s="45">
        <v>2.8699999999999998E-4</v>
      </c>
      <c r="CC96" s="45">
        <v>2.8699999999999998E-4</v>
      </c>
      <c r="CD96" s="45">
        <v>2.8699999999999998E-4</v>
      </c>
      <c r="CE96" s="45">
        <v>2.8699999999999998E-4</v>
      </c>
      <c r="CF96" s="45">
        <v>2.8699999999999998E-4</v>
      </c>
      <c r="CG96" s="45">
        <v>2.8699999999999998E-4</v>
      </c>
      <c r="CH96" s="45">
        <v>2.8699999999999998E-4</v>
      </c>
      <c r="CI96" s="45">
        <v>2.8699999999999998E-4</v>
      </c>
      <c r="CJ96" s="45">
        <v>2.8699999999999998E-4</v>
      </c>
      <c r="CK96" s="45">
        <v>2.8699999999999998E-4</v>
      </c>
      <c r="CL96" s="45">
        <v>2.8699999999999998E-4</v>
      </c>
      <c r="CM96" s="45">
        <v>2.8699999999999998E-4</v>
      </c>
      <c r="CN96" s="45">
        <v>2.8699999999999998E-4</v>
      </c>
      <c r="CO96" s="45">
        <v>2.8699999999999998E-4</v>
      </c>
      <c r="CP96" s="45">
        <v>2.8699999999999998E-4</v>
      </c>
      <c r="CQ96" s="45">
        <v>2.8699999999999998E-4</v>
      </c>
      <c r="CR96" s="45">
        <v>2.8699999999999998E-4</v>
      </c>
      <c r="CS96" s="45">
        <v>2.8699999999999998E-4</v>
      </c>
      <c r="CT96" s="45">
        <v>2.8699999999999998E-4</v>
      </c>
      <c r="CU96" s="45">
        <v>2.8699999999999998E-4</v>
      </c>
      <c r="CV96" s="45">
        <v>2.8699999999999998E-4</v>
      </c>
      <c r="CW96" s="45">
        <v>2.8699999999999998E-4</v>
      </c>
      <c r="CX96" s="45">
        <v>2.8699999999999998E-4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1.9999999999999999E-6</v>
      </c>
      <c r="R97" s="45">
        <v>1.9999999999999999E-6</v>
      </c>
      <c r="S97" s="45">
        <v>1.9999999999999999E-6</v>
      </c>
      <c r="T97" s="45">
        <v>1.9999999999999999E-6</v>
      </c>
      <c r="U97" s="45">
        <v>1.9999999999999999E-6</v>
      </c>
      <c r="V97" s="45">
        <v>1.9999999999999999E-6</v>
      </c>
      <c r="W97" s="45">
        <v>1.9999999999999999E-6</v>
      </c>
      <c r="X97" s="45">
        <v>1.9999999999999999E-6</v>
      </c>
      <c r="Y97" s="45">
        <v>1.9999999999999999E-6</v>
      </c>
      <c r="Z97" s="45">
        <v>1.9999999999999999E-6</v>
      </c>
      <c r="AA97" s="45">
        <v>1.9999999999999999E-6</v>
      </c>
      <c r="AB97" s="45">
        <v>1.9999999999999999E-6</v>
      </c>
      <c r="AC97" s="45">
        <v>1.9999999999999999E-6</v>
      </c>
      <c r="AD97" s="45">
        <v>1.9999999999999999E-6</v>
      </c>
      <c r="AE97" s="45">
        <v>1.9999999999999999E-6</v>
      </c>
      <c r="AF97" s="45">
        <v>1.9999999999999999E-6</v>
      </c>
      <c r="AG97" s="45">
        <v>1.9999999999999999E-6</v>
      </c>
      <c r="AH97" s="45">
        <v>1.9999999999999999E-6</v>
      </c>
      <c r="AI97" s="45">
        <v>1.9999999999999999E-6</v>
      </c>
      <c r="AJ97" s="45">
        <v>1.9999999999999999E-6</v>
      </c>
      <c r="AK97" s="45">
        <v>1.9999999999999999E-6</v>
      </c>
      <c r="AL97" s="45">
        <v>1.9999999999999999E-6</v>
      </c>
      <c r="AM97" s="45">
        <v>1.9999999999999999E-6</v>
      </c>
      <c r="AN97" s="45">
        <v>1.9999999999999999E-6</v>
      </c>
      <c r="AO97" s="45">
        <v>1.9999999999999999E-6</v>
      </c>
      <c r="AP97" s="45">
        <v>1.2999999999999999E-5</v>
      </c>
      <c r="AQ97" s="45">
        <v>1.2999999999999999E-5</v>
      </c>
      <c r="AR97" s="45">
        <v>1.2999999999999999E-5</v>
      </c>
      <c r="AS97" s="45">
        <v>1.2999999999999999E-5</v>
      </c>
      <c r="AT97" s="45">
        <v>1.2999999999999999E-5</v>
      </c>
      <c r="AU97" s="45">
        <v>2.8E-5</v>
      </c>
      <c r="AV97" s="45">
        <v>2.8E-5</v>
      </c>
      <c r="AW97" s="45">
        <v>2.8E-5</v>
      </c>
      <c r="AX97" s="45">
        <v>2.8E-5</v>
      </c>
      <c r="AY97" s="45">
        <v>2.8E-5</v>
      </c>
      <c r="AZ97" s="45">
        <v>4.0000000000000003E-5</v>
      </c>
      <c r="BA97" s="45">
        <v>4.0000000000000003E-5</v>
      </c>
      <c r="BB97" s="45">
        <v>4.0000000000000003E-5</v>
      </c>
      <c r="BC97" s="45">
        <v>4.0000000000000003E-5</v>
      </c>
      <c r="BD97" s="45">
        <v>4.0000000000000003E-5</v>
      </c>
      <c r="BE97" s="45">
        <v>5.5999999999999999E-5</v>
      </c>
      <c r="BF97" s="45">
        <v>5.5999999999999999E-5</v>
      </c>
      <c r="BG97" s="45">
        <v>5.5999999999999999E-5</v>
      </c>
      <c r="BH97" s="45">
        <v>5.5999999999999999E-5</v>
      </c>
      <c r="BI97" s="45">
        <v>5.5999999999999999E-5</v>
      </c>
      <c r="BJ97" s="45">
        <v>6.3E-5</v>
      </c>
      <c r="BK97" s="45">
        <v>6.3E-5</v>
      </c>
      <c r="BL97" s="45">
        <v>6.3E-5</v>
      </c>
      <c r="BM97" s="45">
        <v>6.3E-5</v>
      </c>
      <c r="BN97" s="45">
        <v>6.3E-5</v>
      </c>
      <c r="BO97" s="45">
        <v>6.8999999999999997E-5</v>
      </c>
      <c r="BP97" s="45">
        <v>6.8999999999999997E-5</v>
      </c>
      <c r="BQ97" s="45">
        <v>6.8999999999999997E-5</v>
      </c>
      <c r="BR97" s="45">
        <v>6.8999999999999997E-5</v>
      </c>
      <c r="BS97" s="45">
        <v>6.8999999999999997E-5</v>
      </c>
      <c r="BT97" s="45">
        <v>1.03E-4</v>
      </c>
      <c r="BU97" s="45">
        <v>1.03E-4</v>
      </c>
      <c r="BV97" s="45">
        <v>1.03E-4</v>
      </c>
      <c r="BW97" s="45">
        <v>1.03E-4</v>
      </c>
      <c r="BX97" s="45">
        <v>1.03E-4</v>
      </c>
      <c r="BY97" s="45">
        <v>1.37E-4</v>
      </c>
      <c r="BZ97" s="45">
        <v>1.37E-4</v>
      </c>
      <c r="CA97" s="45">
        <v>1.37E-4</v>
      </c>
      <c r="CB97" s="45">
        <v>1.37E-4</v>
      </c>
      <c r="CC97" s="45">
        <v>1.37E-4</v>
      </c>
      <c r="CD97" s="45">
        <v>1.37E-4</v>
      </c>
      <c r="CE97" s="45">
        <v>1.37E-4</v>
      </c>
      <c r="CF97" s="45">
        <v>1.37E-4</v>
      </c>
      <c r="CG97" s="45">
        <v>1.37E-4</v>
      </c>
      <c r="CH97" s="45">
        <v>1.37E-4</v>
      </c>
      <c r="CI97" s="45">
        <v>1.37E-4</v>
      </c>
      <c r="CJ97" s="45">
        <v>1.37E-4</v>
      </c>
      <c r="CK97" s="45">
        <v>1.37E-4</v>
      </c>
      <c r="CL97" s="45">
        <v>1.37E-4</v>
      </c>
      <c r="CM97" s="45">
        <v>1.37E-4</v>
      </c>
      <c r="CN97" s="45">
        <v>1.37E-4</v>
      </c>
      <c r="CO97" s="45">
        <v>1.37E-4</v>
      </c>
      <c r="CP97" s="45">
        <v>1.37E-4</v>
      </c>
      <c r="CQ97" s="45">
        <v>1.37E-4</v>
      </c>
      <c r="CR97" s="45">
        <v>1.37E-4</v>
      </c>
      <c r="CS97" s="45">
        <v>1.37E-4</v>
      </c>
      <c r="CT97" s="45">
        <v>1.37E-4</v>
      </c>
      <c r="CU97" s="45">
        <v>1.37E-4</v>
      </c>
      <c r="CV97" s="45">
        <v>1.37E-4</v>
      </c>
      <c r="CW97" s="45">
        <v>1.37E-4</v>
      </c>
      <c r="CX97" s="45">
        <v>1.37E-4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2.4000000000000001E-5</v>
      </c>
      <c r="R98" s="45">
        <v>2.4000000000000001E-5</v>
      </c>
      <c r="S98" s="45">
        <v>2.4000000000000001E-5</v>
      </c>
      <c r="T98" s="45">
        <v>2.4000000000000001E-5</v>
      </c>
      <c r="U98" s="45">
        <v>2.4000000000000001E-5</v>
      </c>
      <c r="V98" s="45">
        <v>2.4000000000000001E-5</v>
      </c>
      <c r="W98" s="45">
        <v>2.4000000000000001E-5</v>
      </c>
      <c r="X98" s="45">
        <v>2.4000000000000001E-5</v>
      </c>
      <c r="Y98" s="45">
        <v>2.4000000000000001E-5</v>
      </c>
      <c r="Z98" s="45">
        <v>2.4000000000000001E-5</v>
      </c>
      <c r="AA98" s="45">
        <v>2.4000000000000001E-5</v>
      </c>
      <c r="AB98" s="45">
        <v>2.4000000000000001E-5</v>
      </c>
      <c r="AC98" s="45">
        <v>2.4000000000000001E-5</v>
      </c>
      <c r="AD98" s="45">
        <v>2.4000000000000001E-5</v>
      </c>
      <c r="AE98" s="45">
        <v>2.4000000000000001E-5</v>
      </c>
      <c r="AF98" s="45">
        <v>2.4000000000000001E-5</v>
      </c>
      <c r="AG98" s="45">
        <v>2.4000000000000001E-5</v>
      </c>
      <c r="AH98" s="45">
        <v>2.4000000000000001E-5</v>
      </c>
      <c r="AI98" s="45">
        <v>2.4000000000000001E-5</v>
      </c>
      <c r="AJ98" s="45">
        <v>2.4000000000000001E-5</v>
      </c>
      <c r="AK98" s="45">
        <v>2.4000000000000001E-5</v>
      </c>
      <c r="AL98" s="45">
        <v>2.4000000000000001E-5</v>
      </c>
      <c r="AM98" s="45">
        <v>2.4000000000000001E-5</v>
      </c>
      <c r="AN98" s="45">
        <v>2.4000000000000001E-5</v>
      </c>
      <c r="AO98" s="45">
        <v>2.4000000000000001E-5</v>
      </c>
      <c r="AP98" s="45">
        <v>2.0599999999999999E-4</v>
      </c>
      <c r="AQ98" s="45">
        <v>2.0599999999999999E-4</v>
      </c>
      <c r="AR98" s="45">
        <v>2.0599999999999999E-4</v>
      </c>
      <c r="AS98" s="45">
        <v>2.0599999999999999E-4</v>
      </c>
      <c r="AT98" s="45">
        <v>2.0599999999999999E-4</v>
      </c>
      <c r="AU98" s="45">
        <v>3.9300000000000001E-4</v>
      </c>
      <c r="AV98" s="45">
        <v>3.9300000000000001E-4</v>
      </c>
      <c r="AW98" s="45">
        <v>3.9300000000000001E-4</v>
      </c>
      <c r="AX98" s="45">
        <v>3.9300000000000001E-4</v>
      </c>
      <c r="AY98" s="45">
        <v>3.9300000000000001E-4</v>
      </c>
      <c r="AZ98" s="45">
        <v>4.3800000000000002E-4</v>
      </c>
      <c r="BA98" s="45">
        <v>4.3800000000000002E-4</v>
      </c>
      <c r="BB98" s="45">
        <v>4.3800000000000002E-4</v>
      </c>
      <c r="BC98" s="45">
        <v>4.3800000000000002E-4</v>
      </c>
      <c r="BD98" s="45">
        <v>4.3800000000000002E-4</v>
      </c>
      <c r="BE98" s="45">
        <v>6.2600000000000004E-4</v>
      </c>
      <c r="BF98" s="45">
        <v>6.2600000000000004E-4</v>
      </c>
      <c r="BG98" s="45">
        <v>6.2600000000000004E-4</v>
      </c>
      <c r="BH98" s="45">
        <v>6.2600000000000004E-4</v>
      </c>
      <c r="BI98" s="45">
        <v>6.2600000000000004E-4</v>
      </c>
      <c r="BJ98" s="45">
        <v>9.8499999999999998E-4</v>
      </c>
      <c r="BK98" s="45">
        <v>9.8499999999999998E-4</v>
      </c>
      <c r="BL98" s="45">
        <v>9.8499999999999998E-4</v>
      </c>
      <c r="BM98" s="45">
        <v>9.8499999999999998E-4</v>
      </c>
      <c r="BN98" s="45">
        <v>9.8499999999999998E-4</v>
      </c>
      <c r="BO98" s="45">
        <v>9.2299999999999999E-4</v>
      </c>
      <c r="BP98" s="45">
        <v>9.2299999999999999E-4</v>
      </c>
      <c r="BQ98" s="45">
        <v>9.2299999999999999E-4</v>
      </c>
      <c r="BR98" s="45">
        <v>9.2299999999999999E-4</v>
      </c>
      <c r="BS98" s="45">
        <v>9.2299999999999999E-4</v>
      </c>
      <c r="BT98" s="45">
        <v>1.0399999999999999E-3</v>
      </c>
      <c r="BU98" s="45">
        <v>1.0399999999999999E-3</v>
      </c>
      <c r="BV98" s="45">
        <v>1.0399999999999999E-3</v>
      </c>
      <c r="BW98" s="45">
        <v>1.0399999999999999E-3</v>
      </c>
      <c r="BX98" s="45">
        <v>1.0399999999999999E-3</v>
      </c>
      <c r="BY98" s="45">
        <v>2.6120000000000002E-3</v>
      </c>
      <c r="BZ98" s="45">
        <v>2.6120000000000002E-3</v>
      </c>
      <c r="CA98" s="45">
        <v>2.6120000000000002E-3</v>
      </c>
      <c r="CB98" s="45">
        <v>2.6120000000000002E-3</v>
      </c>
      <c r="CC98" s="45">
        <v>2.6120000000000002E-3</v>
      </c>
      <c r="CD98" s="45">
        <v>2.6120000000000002E-3</v>
      </c>
      <c r="CE98" s="45">
        <v>2.6120000000000002E-3</v>
      </c>
      <c r="CF98" s="45">
        <v>2.6120000000000002E-3</v>
      </c>
      <c r="CG98" s="45">
        <v>2.6120000000000002E-3</v>
      </c>
      <c r="CH98" s="45">
        <v>2.6120000000000002E-3</v>
      </c>
      <c r="CI98" s="45">
        <v>2.6120000000000002E-3</v>
      </c>
      <c r="CJ98" s="45">
        <v>2.6120000000000002E-3</v>
      </c>
      <c r="CK98" s="45">
        <v>2.6120000000000002E-3</v>
      </c>
      <c r="CL98" s="45">
        <v>2.6120000000000002E-3</v>
      </c>
      <c r="CM98" s="45">
        <v>2.6120000000000002E-3</v>
      </c>
      <c r="CN98" s="45">
        <v>2.6120000000000002E-3</v>
      </c>
      <c r="CO98" s="45">
        <v>2.6120000000000002E-3</v>
      </c>
      <c r="CP98" s="45">
        <v>2.6120000000000002E-3</v>
      </c>
      <c r="CQ98" s="45">
        <v>2.6120000000000002E-3</v>
      </c>
      <c r="CR98" s="45">
        <v>2.6120000000000002E-3</v>
      </c>
      <c r="CS98" s="45">
        <v>2.6120000000000002E-3</v>
      </c>
      <c r="CT98" s="45">
        <v>2.6120000000000002E-3</v>
      </c>
      <c r="CU98" s="45">
        <v>2.6120000000000002E-3</v>
      </c>
      <c r="CV98" s="45">
        <v>2.6120000000000002E-3</v>
      </c>
      <c r="CW98" s="45">
        <v>2.6120000000000002E-3</v>
      </c>
      <c r="CX98" s="45">
        <v>2.6120000000000002E-3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4.1999999999999998E-5</v>
      </c>
      <c r="R99" s="45">
        <v>4.1999999999999998E-5</v>
      </c>
      <c r="S99" s="45">
        <v>4.1999999999999998E-5</v>
      </c>
      <c r="T99" s="45">
        <v>4.1999999999999998E-5</v>
      </c>
      <c r="U99" s="45">
        <v>4.1999999999999998E-5</v>
      </c>
      <c r="V99" s="45">
        <v>4.1999999999999998E-5</v>
      </c>
      <c r="W99" s="45">
        <v>4.1999999999999998E-5</v>
      </c>
      <c r="X99" s="45">
        <v>4.1999999999999998E-5</v>
      </c>
      <c r="Y99" s="45">
        <v>4.1999999999999998E-5</v>
      </c>
      <c r="Z99" s="45">
        <v>4.1999999999999998E-5</v>
      </c>
      <c r="AA99" s="45">
        <v>4.1999999999999998E-5</v>
      </c>
      <c r="AB99" s="45">
        <v>4.1999999999999998E-5</v>
      </c>
      <c r="AC99" s="45">
        <v>4.1999999999999998E-5</v>
      </c>
      <c r="AD99" s="45">
        <v>4.1999999999999998E-5</v>
      </c>
      <c r="AE99" s="45">
        <v>4.1999999999999998E-5</v>
      </c>
      <c r="AF99" s="45">
        <v>4.1999999999999998E-5</v>
      </c>
      <c r="AG99" s="45">
        <v>4.1999999999999998E-5</v>
      </c>
      <c r="AH99" s="45">
        <v>4.1999999999999998E-5</v>
      </c>
      <c r="AI99" s="45">
        <v>4.1999999999999998E-5</v>
      </c>
      <c r="AJ99" s="45">
        <v>4.1999999999999998E-5</v>
      </c>
      <c r="AK99" s="45">
        <v>4.1999999999999998E-5</v>
      </c>
      <c r="AL99" s="45">
        <v>4.1999999999999998E-5</v>
      </c>
      <c r="AM99" s="45">
        <v>4.1999999999999998E-5</v>
      </c>
      <c r="AN99" s="45">
        <v>4.1999999999999998E-5</v>
      </c>
      <c r="AO99" s="45">
        <v>4.1999999999999998E-5</v>
      </c>
      <c r="AP99" s="45">
        <v>2.22E-4</v>
      </c>
      <c r="AQ99" s="45">
        <v>2.22E-4</v>
      </c>
      <c r="AR99" s="45">
        <v>2.22E-4</v>
      </c>
      <c r="AS99" s="45">
        <v>2.22E-4</v>
      </c>
      <c r="AT99" s="45">
        <v>2.22E-4</v>
      </c>
      <c r="AU99" s="45">
        <v>3.2400000000000001E-4</v>
      </c>
      <c r="AV99" s="45">
        <v>3.2400000000000001E-4</v>
      </c>
      <c r="AW99" s="45">
        <v>3.2400000000000001E-4</v>
      </c>
      <c r="AX99" s="45">
        <v>3.2400000000000001E-4</v>
      </c>
      <c r="AY99" s="45">
        <v>3.2400000000000001E-4</v>
      </c>
      <c r="AZ99" s="45">
        <v>5.0299999999999997E-4</v>
      </c>
      <c r="BA99" s="45">
        <v>5.0299999999999997E-4</v>
      </c>
      <c r="BB99" s="45">
        <v>5.0299999999999997E-4</v>
      </c>
      <c r="BC99" s="45">
        <v>5.0299999999999997E-4</v>
      </c>
      <c r="BD99" s="45">
        <v>5.0299999999999997E-4</v>
      </c>
      <c r="BE99" s="45">
        <v>6.6799999999999997E-4</v>
      </c>
      <c r="BF99" s="45">
        <v>6.6799999999999997E-4</v>
      </c>
      <c r="BG99" s="45">
        <v>6.6799999999999997E-4</v>
      </c>
      <c r="BH99" s="45">
        <v>6.6799999999999997E-4</v>
      </c>
      <c r="BI99" s="45">
        <v>6.6799999999999997E-4</v>
      </c>
      <c r="BJ99" s="45">
        <v>8.8199999999999997E-4</v>
      </c>
      <c r="BK99" s="45">
        <v>8.8199999999999997E-4</v>
      </c>
      <c r="BL99" s="45">
        <v>8.8199999999999997E-4</v>
      </c>
      <c r="BM99" s="45">
        <v>8.8199999999999997E-4</v>
      </c>
      <c r="BN99" s="45">
        <v>8.8199999999999997E-4</v>
      </c>
      <c r="BO99" s="45">
        <v>1.1620000000000001E-3</v>
      </c>
      <c r="BP99" s="45">
        <v>1.1620000000000001E-3</v>
      </c>
      <c r="BQ99" s="45">
        <v>1.1620000000000001E-3</v>
      </c>
      <c r="BR99" s="45">
        <v>1.1620000000000001E-3</v>
      </c>
      <c r="BS99" s="45">
        <v>1.1620000000000001E-3</v>
      </c>
      <c r="BT99" s="45">
        <v>1.4289999999999999E-3</v>
      </c>
      <c r="BU99" s="45">
        <v>1.4289999999999999E-3</v>
      </c>
      <c r="BV99" s="45">
        <v>1.4289999999999999E-3</v>
      </c>
      <c r="BW99" s="45">
        <v>1.4289999999999999E-3</v>
      </c>
      <c r="BX99" s="45">
        <v>1.4289999999999999E-3</v>
      </c>
      <c r="BY99" s="45">
        <v>1.8259999999999999E-3</v>
      </c>
      <c r="BZ99" s="45">
        <v>1.8259999999999999E-3</v>
      </c>
      <c r="CA99" s="45">
        <v>1.8259999999999999E-3</v>
      </c>
      <c r="CB99" s="45">
        <v>1.8259999999999999E-3</v>
      </c>
      <c r="CC99" s="45">
        <v>1.8259999999999999E-3</v>
      </c>
      <c r="CD99" s="45">
        <v>1.8259999999999999E-3</v>
      </c>
      <c r="CE99" s="45">
        <v>1.8259999999999999E-3</v>
      </c>
      <c r="CF99" s="45">
        <v>1.8259999999999999E-3</v>
      </c>
      <c r="CG99" s="45">
        <v>1.8259999999999999E-3</v>
      </c>
      <c r="CH99" s="45">
        <v>1.8259999999999999E-3</v>
      </c>
      <c r="CI99" s="45">
        <v>1.8259999999999999E-3</v>
      </c>
      <c r="CJ99" s="45">
        <v>1.8259999999999999E-3</v>
      </c>
      <c r="CK99" s="45">
        <v>1.8259999999999999E-3</v>
      </c>
      <c r="CL99" s="45">
        <v>1.8259999999999999E-3</v>
      </c>
      <c r="CM99" s="45">
        <v>1.8259999999999999E-3</v>
      </c>
      <c r="CN99" s="45">
        <v>1.8259999999999999E-3</v>
      </c>
      <c r="CO99" s="45">
        <v>1.8259999999999999E-3</v>
      </c>
      <c r="CP99" s="45">
        <v>1.8259999999999999E-3</v>
      </c>
      <c r="CQ99" s="45">
        <v>1.8259999999999999E-3</v>
      </c>
      <c r="CR99" s="45">
        <v>1.8259999999999999E-3</v>
      </c>
      <c r="CS99" s="45">
        <v>1.8259999999999999E-3</v>
      </c>
      <c r="CT99" s="45">
        <v>1.8259999999999999E-3</v>
      </c>
      <c r="CU99" s="45">
        <v>1.8259999999999999E-3</v>
      </c>
      <c r="CV99" s="45">
        <v>1.8259999999999999E-3</v>
      </c>
      <c r="CW99" s="45">
        <v>1.8259999999999999E-3</v>
      </c>
      <c r="CX99" s="45">
        <v>1.8259999999999999E-3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9.9999999999999995E-7</v>
      </c>
      <c r="R100" s="45">
        <v>9.9999999999999995E-7</v>
      </c>
      <c r="S100" s="45">
        <v>9.9999999999999995E-7</v>
      </c>
      <c r="T100" s="45">
        <v>9.9999999999999995E-7</v>
      </c>
      <c r="U100" s="45">
        <v>9.9999999999999995E-7</v>
      </c>
      <c r="V100" s="45">
        <v>9.9999999999999995E-7</v>
      </c>
      <c r="W100" s="45">
        <v>9.9999999999999995E-7</v>
      </c>
      <c r="X100" s="45">
        <v>9.9999999999999995E-7</v>
      </c>
      <c r="Y100" s="45">
        <v>9.9999999999999995E-7</v>
      </c>
      <c r="Z100" s="45">
        <v>9.9999999999999995E-7</v>
      </c>
      <c r="AA100" s="45">
        <v>9.9999999999999995E-7</v>
      </c>
      <c r="AB100" s="45">
        <v>9.9999999999999995E-7</v>
      </c>
      <c r="AC100" s="45">
        <v>9.9999999999999995E-7</v>
      </c>
      <c r="AD100" s="45">
        <v>9.9999999999999995E-7</v>
      </c>
      <c r="AE100" s="45">
        <v>9.9999999999999995E-7</v>
      </c>
      <c r="AF100" s="45">
        <v>9.9999999999999995E-7</v>
      </c>
      <c r="AG100" s="45">
        <v>9.9999999999999995E-7</v>
      </c>
      <c r="AH100" s="45">
        <v>9.9999999999999995E-7</v>
      </c>
      <c r="AI100" s="45">
        <v>9.9999999999999995E-7</v>
      </c>
      <c r="AJ100" s="45">
        <v>9.9999999999999995E-7</v>
      </c>
      <c r="AK100" s="45">
        <v>9.9999999999999995E-7</v>
      </c>
      <c r="AL100" s="45">
        <v>9.9999999999999995E-7</v>
      </c>
      <c r="AM100" s="45">
        <v>9.9999999999999995E-7</v>
      </c>
      <c r="AN100" s="45">
        <v>9.9999999999999995E-7</v>
      </c>
      <c r="AO100" s="45">
        <v>9.9999999999999995E-7</v>
      </c>
      <c r="AP100" s="45">
        <v>2.8E-5</v>
      </c>
      <c r="AQ100" s="45">
        <v>2.8E-5</v>
      </c>
      <c r="AR100" s="45">
        <v>2.8E-5</v>
      </c>
      <c r="AS100" s="45">
        <v>2.8E-5</v>
      </c>
      <c r="AT100" s="45">
        <v>2.8E-5</v>
      </c>
      <c r="AU100" s="45">
        <v>6.0000000000000002E-5</v>
      </c>
      <c r="AV100" s="45">
        <v>6.0000000000000002E-5</v>
      </c>
      <c r="AW100" s="45">
        <v>6.0000000000000002E-5</v>
      </c>
      <c r="AX100" s="45">
        <v>6.0000000000000002E-5</v>
      </c>
      <c r="AY100" s="45">
        <v>6.0000000000000002E-5</v>
      </c>
      <c r="AZ100" s="45">
        <v>9.7E-5</v>
      </c>
      <c r="BA100" s="45">
        <v>9.7E-5</v>
      </c>
      <c r="BB100" s="45">
        <v>9.7E-5</v>
      </c>
      <c r="BC100" s="45">
        <v>9.7E-5</v>
      </c>
      <c r="BD100" s="45">
        <v>9.7E-5</v>
      </c>
      <c r="BE100" s="45">
        <v>1.15E-4</v>
      </c>
      <c r="BF100" s="45">
        <v>1.15E-4</v>
      </c>
      <c r="BG100" s="45">
        <v>1.15E-4</v>
      </c>
      <c r="BH100" s="45">
        <v>1.15E-4</v>
      </c>
      <c r="BI100" s="45">
        <v>1.15E-4</v>
      </c>
      <c r="BJ100" s="45">
        <v>1.37E-4</v>
      </c>
      <c r="BK100" s="45">
        <v>1.37E-4</v>
      </c>
      <c r="BL100" s="45">
        <v>1.37E-4</v>
      </c>
      <c r="BM100" s="45">
        <v>1.37E-4</v>
      </c>
      <c r="BN100" s="45">
        <v>1.37E-4</v>
      </c>
      <c r="BO100" s="45">
        <v>1.94E-4</v>
      </c>
      <c r="BP100" s="45">
        <v>1.94E-4</v>
      </c>
      <c r="BQ100" s="45">
        <v>1.94E-4</v>
      </c>
      <c r="BR100" s="45">
        <v>1.94E-4</v>
      </c>
      <c r="BS100" s="45">
        <v>1.94E-4</v>
      </c>
      <c r="BT100" s="45">
        <v>2.7900000000000001E-4</v>
      </c>
      <c r="BU100" s="45">
        <v>2.7900000000000001E-4</v>
      </c>
      <c r="BV100" s="45">
        <v>2.7900000000000001E-4</v>
      </c>
      <c r="BW100" s="45">
        <v>2.7900000000000001E-4</v>
      </c>
      <c r="BX100" s="45">
        <v>2.7900000000000001E-4</v>
      </c>
      <c r="BY100" s="45">
        <v>4.1199999999999999E-4</v>
      </c>
      <c r="BZ100" s="45">
        <v>4.1199999999999999E-4</v>
      </c>
      <c r="CA100" s="45">
        <v>4.1199999999999999E-4</v>
      </c>
      <c r="CB100" s="45">
        <v>4.1199999999999999E-4</v>
      </c>
      <c r="CC100" s="45">
        <v>4.1199999999999999E-4</v>
      </c>
      <c r="CD100" s="45">
        <v>4.1199999999999999E-4</v>
      </c>
      <c r="CE100" s="45">
        <v>4.1199999999999999E-4</v>
      </c>
      <c r="CF100" s="45">
        <v>4.1199999999999999E-4</v>
      </c>
      <c r="CG100" s="45">
        <v>4.1199999999999999E-4</v>
      </c>
      <c r="CH100" s="45">
        <v>4.1199999999999999E-4</v>
      </c>
      <c r="CI100" s="45">
        <v>4.1199999999999999E-4</v>
      </c>
      <c r="CJ100" s="45">
        <v>4.1199999999999999E-4</v>
      </c>
      <c r="CK100" s="45">
        <v>4.1199999999999999E-4</v>
      </c>
      <c r="CL100" s="45">
        <v>4.1199999999999999E-4</v>
      </c>
      <c r="CM100" s="45">
        <v>4.1199999999999999E-4</v>
      </c>
      <c r="CN100" s="45">
        <v>4.1199999999999999E-4</v>
      </c>
      <c r="CO100" s="45">
        <v>4.1199999999999999E-4</v>
      </c>
      <c r="CP100" s="45">
        <v>4.1199999999999999E-4</v>
      </c>
      <c r="CQ100" s="45">
        <v>4.1199999999999999E-4</v>
      </c>
      <c r="CR100" s="45">
        <v>4.1199999999999999E-4</v>
      </c>
      <c r="CS100" s="45">
        <v>4.1199999999999999E-4</v>
      </c>
      <c r="CT100" s="45">
        <v>4.1199999999999999E-4</v>
      </c>
      <c r="CU100" s="45">
        <v>4.1199999999999999E-4</v>
      </c>
      <c r="CV100" s="45">
        <v>4.1199999999999999E-4</v>
      </c>
      <c r="CW100" s="45">
        <v>4.1199999999999999E-4</v>
      </c>
      <c r="CX100" s="45">
        <v>4.1199999999999999E-4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3.6000000000000001E-5</v>
      </c>
      <c r="R101" s="45">
        <v>3.6000000000000001E-5</v>
      </c>
      <c r="S101" s="45">
        <v>3.6000000000000001E-5</v>
      </c>
      <c r="T101" s="45">
        <v>3.6000000000000001E-5</v>
      </c>
      <c r="U101" s="45">
        <v>3.6000000000000001E-5</v>
      </c>
      <c r="V101" s="45">
        <v>3.6000000000000001E-5</v>
      </c>
      <c r="W101" s="45">
        <v>3.6000000000000001E-5</v>
      </c>
      <c r="X101" s="45">
        <v>3.6000000000000001E-5</v>
      </c>
      <c r="Y101" s="45">
        <v>3.6000000000000001E-5</v>
      </c>
      <c r="Z101" s="45">
        <v>3.6000000000000001E-5</v>
      </c>
      <c r="AA101" s="45">
        <v>3.6000000000000001E-5</v>
      </c>
      <c r="AB101" s="45">
        <v>3.6000000000000001E-5</v>
      </c>
      <c r="AC101" s="45">
        <v>3.6000000000000001E-5</v>
      </c>
      <c r="AD101" s="45">
        <v>3.6000000000000001E-5</v>
      </c>
      <c r="AE101" s="45">
        <v>3.6000000000000001E-5</v>
      </c>
      <c r="AF101" s="45">
        <v>3.6000000000000001E-5</v>
      </c>
      <c r="AG101" s="45">
        <v>3.6000000000000001E-5</v>
      </c>
      <c r="AH101" s="45">
        <v>3.6000000000000001E-5</v>
      </c>
      <c r="AI101" s="45">
        <v>3.6000000000000001E-5</v>
      </c>
      <c r="AJ101" s="45">
        <v>3.6000000000000001E-5</v>
      </c>
      <c r="AK101" s="45">
        <v>3.6000000000000001E-5</v>
      </c>
      <c r="AL101" s="45">
        <v>3.6000000000000001E-5</v>
      </c>
      <c r="AM101" s="45">
        <v>3.6000000000000001E-5</v>
      </c>
      <c r="AN101" s="45">
        <v>3.6000000000000001E-5</v>
      </c>
      <c r="AO101" s="45">
        <v>3.6000000000000001E-5</v>
      </c>
      <c r="AP101" s="45">
        <v>1.35E-4</v>
      </c>
      <c r="AQ101" s="45">
        <v>1.35E-4</v>
      </c>
      <c r="AR101" s="45">
        <v>1.35E-4</v>
      </c>
      <c r="AS101" s="45">
        <v>1.35E-4</v>
      </c>
      <c r="AT101" s="45">
        <v>1.35E-4</v>
      </c>
      <c r="AU101" s="45">
        <v>1.76E-4</v>
      </c>
      <c r="AV101" s="45">
        <v>1.76E-4</v>
      </c>
      <c r="AW101" s="45">
        <v>1.76E-4</v>
      </c>
      <c r="AX101" s="45">
        <v>1.76E-4</v>
      </c>
      <c r="AY101" s="45">
        <v>1.76E-4</v>
      </c>
      <c r="AZ101" s="45">
        <v>1.95E-4</v>
      </c>
      <c r="BA101" s="45">
        <v>1.95E-4</v>
      </c>
      <c r="BB101" s="45">
        <v>1.95E-4</v>
      </c>
      <c r="BC101" s="45">
        <v>1.95E-4</v>
      </c>
      <c r="BD101" s="45">
        <v>1.95E-4</v>
      </c>
      <c r="BE101" s="45">
        <v>2.02E-4</v>
      </c>
      <c r="BF101" s="45">
        <v>2.02E-4</v>
      </c>
      <c r="BG101" s="45">
        <v>2.02E-4</v>
      </c>
      <c r="BH101" s="45">
        <v>2.02E-4</v>
      </c>
      <c r="BI101" s="45">
        <v>2.02E-4</v>
      </c>
      <c r="BJ101" s="45">
        <v>1.9699999999999999E-4</v>
      </c>
      <c r="BK101" s="45">
        <v>1.9699999999999999E-4</v>
      </c>
      <c r="BL101" s="45">
        <v>1.9699999999999999E-4</v>
      </c>
      <c r="BM101" s="45">
        <v>1.9699999999999999E-4</v>
      </c>
      <c r="BN101" s="45">
        <v>1.9699999999999999E-4</v>
      </c>
      <c r="BO101" s="45">
        <v>2.0900000000000001E-4</v>
      </c>
      <c r="BP101" s="45">
        <v>2.0900000000000001E-4</v>
      </c>
      <c r="BQ101" s="45">
        <v>2.0900000000000001E-4</v>
      </c>
      <c r="BR101" s="45">
        <v>2.0900000000000001E-4</v>
      </c>
      <c r="BS101" s="45">
        <v>2.0900000000000001E-4</v>
      </c>
      <c r="BT101" s="45">
        <v>2.2499999999999999E-4</v>
      </c>
      <c r="BU101" s="45">
        <v>2.2499999999999999E-4</v>
      </c>
      <c r="BV101" s="45">
        <v>2.2499999999999999E-4</v>
      </c>
      <c r="BW101" s="45">
        <v>2.2499999999999999E-4</v>
      </c>
      <c r="BX101" s="45">
        <v>2.2499999999999999E-4</v>
      </c>
      <c r="BY101" s="45">
        <v>3.0800000000000001E-4</v>
      </c>
      <c r="BZ101" s="45">
        <v>3.0800000000000001E-4</v>
      </c>
      <c r="CA101" s="45">
        <v>3.0800000000000001E-4</v>
      </c>
      <c r="CB101" s="45">
        <v>3.0800000000000001E-4</v>
      </c>
      <c r="CC101" s="45">
        <v>3.0800000000000001E-4</v>
      </c>
      <c r="CD101" s="45">
        <v>3.0800000000000001E-4</v>
      </c>
      <c r="CE101" s="45">
        <v>3.0800000000000001E-4</v>
      </c>
      <c r="CF101" s="45">
        <v>3.0800000000000001E-4</v>
      </c>
      <c r="CG101" s="45">
        <v>3.0800000000000001E-4</v>
      </c>
      <c r="CH101" s="45">
        <v>3.0800000000000001E-4</v>
      </c>
      <c r="CI101" s="45">
        <v>3.0800000000000001E-4</v>
      </c>
      <c r="CJ101" s="45">
        <v>3.0800000000000001E-4</v>
      </c>
      <c r="CK101" s="45">
        <v>3.0800000000000001E-4</v>
      </c>
      <c r="CL101" s="45">
        <v>3.0800000000000001E-4</v>
      </c>
      <c r="CM101" s="45">
        <v>3.0800000000000001E-4</v>
      </c>
      <c r="CN101" s="45">
        <v>3.0800000000000001E-4</v>
      </c>
      <c r="CO101" s="45">
        <v>3.0800000000000001E-4</v>
      </c>
      <c r="CP101" s="45">
        <v>3.0800000000000001E-4</v>
      </c>
      <c r="CQ101" s="45">
        <v>3.0800000000000001E-4</v>
      </c>
      <c r="CR101" s="45">
        <v>3.0800000000000001E-4</v>
      </c>
      <c r="CS101" s="45">
        <v>3.0800000000000001E-4</v>
      </c>
      <c r="CT101" s="45">
        <v>3.0800000000000001E-4</v>
      </c>
      <c r="CU101" s="45">
        <v>3.0800000000000001E-4</v>
      </c>
      <c r="CV101" s="45">
        <v>3.0800000000000001E-4</v>
      </c>
      <c r="CW101" s="45">
        <v>3.0800000000000001E-4</v>
      </c>
      <c r="CX101" s="45">
        <v>3.0800000000000001E-4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v>0</v>
      </c>
      <c r="R102" s="45">
        <v>0</v>
      </c>
      <c r="S102" s="45">
        <v>0</v>
      </c>
      <c r="T102" s="45">
        <v>0</v>
      </c>
      <c r="U102" s="45">
        <v>0</v>
      </c>
      <c r="V102" s="45">
        <v>0</v>
      </c>
      <c r="W102" s="45">
        <v>0</v>
      </c>
      <c r="X102" s="45">
        <v>0</v>
      </c>
      <c r="Y102" s="45">
        <v>0</v>
      </c>
      <c r="Z102" s="45">
        <v>0</v>
      </c>
      <c r="AA102" s="45">
        <v>0</v>
      </c>
      <c r="AB102" s="45">
        <v>0</v>
      </c>
      <c r="AC102" s="45">
        <v>0</v>
      </c>
      <c r="AD102" s="45">
        <v>0</v>
      </c>
      <c r="AE102" s="45">
        <v>0</v>
      </c>
      <c r="AF102" s="45">
        <v>0</v>
      </c>
      <c r="AG102" s="45">
        <v>0</v>
      </c>
      <c r="AH102" s="45">
        <v>0</v>
      </c>
      <c r="AI102" s="45">
        <v>0</v>
      </c>
      <c r="AJ102" s="45">
        <v>0</v>
      </c>
      <c r="AK102" s="45">
        <v>0</v>
      </c>
      <c r="AL102" s="45">
        <v>0</v>
      </c>
      <c r="AM102" s="45">
        <v>0</v>
      </c>
      <c r="AN102" s="45">
        <v>0</v>
      </c>
      <c r="AO102" s="45">
        <v>0</v>
      </c>
      <c r="AP102" s="45" t="s">
        <v>512</v>
      </c>
      <c r="AQ102" s="45" t="s">
        <v>512</v>
      </c>
      <c r="AR102" s="45" t="s">
        <v>512</v>
      </c>
      <c r="AS102" s="45" t="s">
        <v>512</v>
      </c>
      <c r="AT102" s="45" t="s">
        <v>512</v>
      </c>
      <c r="AU102" s="45">
        <v>0</v>
      </c>
      <c r="AV102" s="45">
        <v>0</v>
      </c>
      <c r="AW102" s="45">
        <v>0</v>
      </c>
      <c r="AX102" s="45">
        <v>0</v>
      </c>
      <c r="AY102" s="45">
        <v>0</v>
      </c>
      <c r="AZ102" s="45">
        <v>5.5000000000000002E-5</v>
      </c>
      <c r="BA102" s="45">
        <v>5.5000000000000002E-5</v>
      </c>
      <c r="BB102" s="45">
        <v>5.5000000000000002E-5</v>
      </c>
      <c r="BC102" s="45">
        <v>5.5000000000000002E-5</v>
      </c>
      <c r="BD102" s="45">
        <v>5.5000000000000002E-5</v>
      </c>
      <c r="BE102" s="45">
        <v>6.3999999999999997E-5</v>
      </c>
      <c r="BF102" s="45">
        <v>6.3999999999999997E-5</v>
      </c>
      <c r="BG102" s="45">
        <v>6.3999999999999997E-5</v>
      </c>
      <c r="BH102" s="45">
        <v>6.3999999999999997E-5</v>
      </c>
      <c r="BI102" s="45">
        <v>6.3999999999999997E-5</v>
      </c>
      <c r="BJ102" s="45">
        <v>1.5200000000000001E-4</v>
      </c>
      <c r="BK102" s="45">
        <v>1.5200000000000001E-4</v>
      </c>
      <c r="BL102" s="45">
        <v>1.5200000000000001E-4</v>
      </c>
      <c r="BM102" s="45">
        <v>1.5200000000000001E-4</v>
      </c>
      <c r="BN102" s="45">
        <v>1.5200000000000001E-4</v>
      </c>
      <c r="BO102" s="45">
        <v>9.5000000000000005E-5</v>
      </c>
      <c r="BP102" s="45">
        <v>9.5000000000000005E-5</v>
      </c>
      <c r="BQ102" s="45">
        <v>9.5000000000000005E-5</v>
      </c>
      <c r="BR102" s="45">
        <v>9.5000000000000005E-5</v>
      </c>
      <c r="BS102" s="45">
        <v>9.5000000000000005E-5</v>
      </c>
      <c r="BT102" s="45">
        <v>2.1499999999999999E-4</v>
      </c>
      <c r="BU102" s="45">
        <v>2.1499999999999999E-4</v>
      </c>
      <c r="BV102" s="45">
        <v>2.1499999999999999E-4</v>
      </c>
      <c r="BW102" s="45">
        <v>2.1499999999999999E-4</v>
      </c>
      <c r="BX102" s="45">
        <v>2.1499999999999999E-4</v>
      </c>
      <c r="BY102" s="45">
        <v>2.7599999999999999E-4</v>
      </c>
      <c r="BZ102" s="45">
        <v>2.7599999999999999E-4</v>
      </c>
      <c r="CA102" s="45">
        <v>2.7599999999999999E-4</v>
      </c>
      <c r="CB102" s="45">
        <v>2.7599999999999999E-4</v>
      </c>
      <c r="CC102" s="45">
        <v>2.7599999999999999E-4</v>
      </c>
      <c r="CD102" s="45">
        <v>2.7599999999999999E-4</v>
      </c>
      <c r="CE102" s="45">
        <v>2.7599999999999999E-4</v>
      </c>
      <c r="CF102" s="45">
        <v>2.7599999999999999E-4</v>
      </c>
      <c r="CG102" s="45">
        <v>2.7599999999999999E-4</v>
      </c>
      <c r="CH102" s="45">
        <v>2.7599999999999999E-4</v>
      </c>
      <c r="CI102" s="45">
        <v>2.7599999999999999E-4</v>
      </c>
      <c r="CJ102" s="45">
        <v>2.7599999999999999E-4</v>
      </c>
      <c r="CK102" s="45">
        <v>2.7599999999999999E-4</v>
      </c>
      <c r="CL102" s="45">
        <v>2.7599999999999999E-4</v>
      </c>
      <c r="CM102" s="45">
        <v>2.7599999999999999E-4</v>
      </c>
      <c r="CN102" s="45">
        <v>2.7599999999999999E-4</v>
      </c>
      <c r="CO102" s="45">
        <v>2.7599999999999999E-4</v>
      </c>
      <c r="CP102" s="45">
        <v>2.7599999999999999E-4</v>
      </c>
      <c r="CQ102" s="45">
        <v>2.7599999999999999E-4</v>
      </c>
      <c r="CR102" s="45">
        <v>2.7599999999999999E-4</v>
      </c>
      <c r="CS102" s="45">
        <v>2.7599999999999999E-4</v>
      </c>
      <c r="CT102" s="45">
        <v>2.7599999999999999E-4</v>
      </c>
      <c r="CU102" s="45">
        <v>2.7599999999999999E-4</v>
      </c>
      <c r="CV102" s="45">
        <v>2.7599999999999999E-4</v>
      </c>
      <c r="CW102" s="45">
        <v>2.7599999999999999E-4</v>
      </c>
      <c r="CX102" s="45">
        <v>2.7599999999999999E-4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1.0000000000000001E-5</v>
      </c>
      <c r="R103" s="45">
        <v>1.0000000000000001E-5</v>
      </c>
      <c r="S103" s="45">
        <v>1.0000000000000001E-5</v>
      </c>
      <c r="T103" s="45">
        <v>1.0000000000000001E-5</v>
      </c>
      <c r="U103" s="45">
        <v>1.0000000000000001E-5</v>
      </c>
      <c r="V103" s="45">
        <v>1.0000000000000001E-5</v>
      </c>
      <c r="W103" s="45">
        <v>1.0000000000000001E-5</v>
      </c>
      <c r="X103" s="45">
        <v>1.0000000000000001E-5</v>
      </c>
      <c r="Y103" s="45">
        <v>1.0000000000000001E-5</v>
      </c>
      <c r="Z103" s="45">
        <v>1.0000000000000001E-5</v>
      </c>
      <c r="AA103" s="45">
        <v>1.0000000000000001E-5</v>
      </c>
      <c r="AB103" s="45">
        <v>1.0000000000000001E-5</v>
      </c>
      <c r="AC103" s="45">
        <v>1.0000000000000001E-5</v>
      </c>
      <c r="AD103" s="45">
        <v>1.0000000000000001E-5</v>
      </c>
      <c r="AE103" s="45">
        <v>1.0000000000000001E-5</v>
      </c>
      <c r="AF103" s="45">
        <v>1.0000000000000001E-5</v>
      </c>
      <c r="AG103" s="45">
        <v>1.0000000000000001E-5</v>
      </c>
      <c r="AH103" s="45">
        <v>1.0000000000000001E-5</v>
      </c>
      <c r="AI103" s="45">
        <v>1.0000000000000001E-5</v>
      </c>
      <c r="AJ103" s="45">
        <v>1.0000000000000001E-5</v>
      </c>
      <c r="AK103" s="45">
        <v>1.0000000000000001E-5</v>
      </c>
      <c r="AL103" s="45">
        <v>1.0000000000000001E-5</v>
      </c>
      <c r="AM103" s="45">
        <v>1.0000000000000001E-5</v>
      </c>
      <c r="AN103" s="45">
        <v>1.0000000000000001E-5</v>
      </c>
      <c r="AO103" s="45">
        <v>1.0000000000000001E-5</v>
      </c>
      <c r="AP103" s="45">
        <v>6.8999999999999997E-5</v>
      </c>
      <c r="AQ103" s="45">
        <v>6.8999999999999997E-5</v>
      </c>
      <c r="AR103" s="45">
        <v>6.8999999999999997E-5</v>
      </c>
      <c r="AS103" s="45">
        <v>6.8999999999999997E-5</v>
      </c>
      <c r="AT103" s="45">
        <v>6.8999999999999997E-5</v>
      </c>
      <c r="AU103" s="45">
        <v>1.12E-4</v>
      </c>
      <c r="AV103" s="45">
        <v>1.12E-4</v>
      </c>
      <c r="AW103" s="45">
        <v>1.12E-4</v>
      </c>
      <c r="AX103" s="45">
        <v>1.12E-4</v>
      </c>
      <c r="AY103" s="45">
        <v>1.12E-4</v>
      </c>
      <c r="AZ103" s="45">
        <v>1.44E-4</v>
      </c>
      <c r="BA103" s="45">
        <v>1.44E-4</v>
      </c>
      <c r="BB103" s="45">
        <v>1.44E-4</v>
      </c>
      <c r="BC103" s="45">
        <v>1.44E-4</v>
      </c>
      <c r="BD103" s="45">
        <v>1.44E-4</v>
      </c>
      <c r="BE103" s="45">
        <v>1.64E-4</v>
      </c>
      <c r="BF103" s="45">
        <v>1.64E-4</v>
      </c>
      <c r="BG103" s="45">
        <v>1.64E-4</v>
      </c>
      <c r="BH103" s="45">
        <v>1.64E-4</v>
      </c>
      <c r="BI103" s="45">
        <v>1.64E-4</v>
      </c>
      <c r="BJ103" s="45">
        <v>1.76E-4</v>
      </c>
      <c r="BK103" s="45">
        <v>1.76E-4</v>
      </c>
      <c r="BL103" s="45">
        <v>1.76E-4</v>
      </c>
      <c r="BM103" s="45">
        <v>1.76E-4</v>
      </c>
      <c r="BN103" s="45">
        <v>1.76E-4</v>
      </c>
      <c r="BO103" s="45">
        <v>2.0000000000000001E-4</v>
      </c>
      <c r="BP103" s="45">
        <v>2.0000000000000001E-4</v>
      </c>
      <c r="BQ103" s="45">
        <v>2.0000000000000001E-4</v>
      </c>
      <c r="BR103" s="45">
        <v>2.0000000000000001E-4</v>
      </c>
      <c r="BS103" s="45">
        <v>2.0000000000000001E-4</v>
      </c>
      <c r="BT103" s="45">
        <v>2.13E-4</v>
      </c>
      <c r="BU103" s="45">
        <v>2.13E-4</v>
      </c>
      <c r="BV103" s="45">
        <v>2.13E-4</v>
      </c>
      <c r="BW103" s="45">
        <v>2.13E-4</v>
      </c>
      <c r="BX103" s="45">
        <v>2.13E-4</v>
      </c>
      <c r="BY103" s="45">
        <v>2.63E-4</v>
      </c>
      <c r="BZ103" s="45">
        <v>2.63E-4</v>
      </c>
      <c r="CA103" s="45">
        <v>2.63E-4</v>
      </c>
      <c r="CB103" s="45">
        <v>2.63E-4</v>
      </c>
      <c r="CC103" s="45">
        <v>2.63E-4</v>
      </c>
      <c r="CD103" s="45">
        <v>2.63E-4</v>
      </c>
      <c r="CE103" s="45">
        <v>2.63E-4</v>
      </c>
      <c r="CF103" s="45">
        <v>2.63E-4</v>
      </c>
      <c r="CG103" s="45">
        <v>2.63E-4</v>
      </c>
      <c r="CH103" s="45">
        <v>2.63E-4</v>
      </c>
      <c r="CI103" s="45">
        <v>2.63E-4</v>
      </c>
      <c r="CJ103" s="45">
        <v>2.63E-4</v>
      </c>
      <c r="CK103" s="45">
        <v>2.63E-4</v>
      </c>
      <c r="CL103" s="45">
        <v>2.63E-4</v>
      </c>
      <c r="CM103" s="45">
        <v>2.63E-4</v>
      </c>
      <c r="CN103" s="45">
        <v>2.63E-4</v>
      </c>
      <c r="CO103" s="45">
        <v>2.63E-4</v>
      </c>
      <c r="CP103" s="45">
        <v>2.63E-4</v>
      </c>
      <c r="CQ103" s="45">
        <v>2.63E-4</v>
      </c>
      <c r="CR103" s="45">
        <v>2.63E-4</v>
      </c>
      <c r="CS103" s="45">
        <v>2.63E-4</v>
      </c>
      <c r="CT103" s="45">
        <v>2.63E-4</v>
      </c>
      <c r="CU103" s="45">
        <v>2.63E-4</v>
      </c>
      <c r="CV103" s="45">
        <v>2.63E-4</v>
      </c>
      <c r="CW103" s="45">
        <v>2.63E-4</v>
      </c>
      <c r="CX103" s="45">
        <v>2.63E-4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9.7E-5</v>
      </c>
      <c r="R104" s="45">
        <v>9.7E-5</v>
      </c>
      <c r="S104" s="45">
        <v>9.7E-5</v>
      </c>
      <c r="T104" s="45">
        <v>9.7E-5</v>
      </c>
      <c r="U104" s="45">
        <v>9.7E-5</v>
      </c>
      <c r="V104" s="45">
        <v>9.7E-5</v>
      </c>
      <c r="W104" s="45">
        <v>9.7E-5</v>
      </c>
      <c r="X104" s="45">
        <v>9.7E-5</v>
      </c>
      <c r="Y104" s="45">
        <v>9.7E-5</v>
      </c>
      <c r="Z104" s="45">
        <v>9.7E-5</v>
      </c>
      <c r="AA104" s="45">
        <v>9.7E-5</v>
      </c>
      <c r="AB104" s="45">
        <v>9.7E-5</v>
      </c>
      <c r="AC104" s="45">
        <v>9.7E-5</v>
      </c>
      <c r="AD104" s="45">
        <v>9.7E-5</v>
      </c>
      <c r="AE104" s="45">
        <v>9.7E-5</v>
      </c>
      <c r="AF104" s="45">
        <v>9.7E-5</v>
      </c>
      <c r="AG104" s="45">
        <v>9.7E-5</v>
      </c>
      <c r="AH104" s="45">
        <v>9.7E-5</v>
      </c>
      <c r="AI104" s="45">
        <v>9.7E-5</v>
      </c>
      <c r="AJ104" s="45">
        <v>9.7E-5</v>
      </c>
      <c r="AK104" s="45">
        <v>9.7E-5</v>
      </c>
      <c r="AL104" s="45">
        <v>9.7E-5</v>
      </c>
      <c r="AM104" s="45">
        <v>9.7E-5</v>
      </c>
      <c r="AN104" s="45">
        <v>9.7E-5</v>
      </c>
      <c r="AO104" s="45">
        <v>9.7E-5</v>
      </c>
      <c r="AP104" s="45">
        <v>3.0600000000000001E-4</v>
      </c>
      <c r="AQ104" s="45">
        <v>3.0600000000000001E-4</v>
      </c>
      <c r="AR104" s="45">
        <v>3.0600000000000001E-4</v>
      </c>
      <c r="AS104" s="45">
        <v>3.0600000000000001E-4</v>
      </c>
      <c r="AT104" s="45">
        <v>3.0600000000000001E-4</v>
      </c>
      <c r="AU104" s="45">
        <v>4.3300000000000001E-4</v>
      </c>
      <c r="AV104" s="45">
        <v>4.3300000000000001E-4</v>
      </c>
      <c r="AW104" s="45">
        <v>4.3300000000000001E-4</v>
      </c>
      <c r="AX104" s="45">
        <v>4.3300000000000001E-4</v>
      </c>
      <c r="AY104" s="45">
        <v>4.3300000000000001E-4</v>
      </c>
      <c r="AZ104" s="45">
        <v>6.1600000000000001E-4</v>
      </c>
      <c r="BA104" s="45">
        <v>6.1600000000000001E-4</v>
      </c>
      <c r="BB104" s="45">
        <v>6.1600000000000001E-4</v>
      </c>
      <c r="BC104" s="45">
        <v>6.1600000000000001E-4</v>
      </c>
      <c r="BD104" s="45">
        <v>6.1600000000000001E-4</v>
      </c>
      <c r="BE104" s="45">
        <v>7.9299999999999998E-4</v>
      </c>
      <c r="BF104" s="45">
        <v>7.9299999999999998E-4</v>
      </c>
      <c r="BG104" s="45">
        <v>7.9299999999999998E-4</v>
      </c>
      <c r="BH104" s="45">
        <v>7.9299999999999998E-4</v>
      </c>
      <c r="BI104" s="45">
        <v>7.9299999999999998E-4</v>
      </c>
      <c r="BJ104" s="45">
        <v>9.4899999999999997E-4</v>
      </c>
      <c r="BK104" s="45">
        <v>9.4899999999999997E-4</v>
      </c>
      <c r="BL104" s="45">
        <v>9.4899999999999997E-4</v>
      </c>
      <c r="BM104" s="45">
        <v>9.4899999999999997E-4</v>
      </c>
      <c r="BN104" s="45">
        <v>9.4899999999999997E-4</v>
      </c>
      <c r="BO104" s="45">
        <v>1.1969999999999999E-3</v>
      </c>
      <c r="BP104" s="45">
        <v>1.1969999999999999E-3</v>
      </c>
      <c r="BQ104" s="45">
        <v>1.1969999999999999E-3</v>
      </c>
      <c r="BR104" s="45">
        <v>1.1969999999999999E-3</v>
      </c>
      <c r="BS104" s="45">
        <v>1.1969999999999999E-3</v>
      </c>
      <c r="BT104" s="45">
        <v>1.2390000000000001E-3</v>
      </c>
      <c r="BU104" s="45">
        <v>1.2390000000000001E-3</v>
      </c>
      <c r="BV104" s="45">
        <v>1.2390000000000001E-3</v>
      </c>
      <c r="BW104" s="45">
        <v>1.2390000000000001E-3</v>
      </c>
      <c r="BX104" s="45">
        <v>1.2390000000000001E-3</v>
      </c>
      <c r="BY104" s="45">
        <v>1.3029999999999999E-3</v>
      </c>
      <c r="BZ104" s="45">
        <v>1.3029999999999999E-3</v>
      </c>
      <c r="CA104" s="45">
        <v>1.3029999999999999E-3</v>
      </c>
      <c r="CB104" s="45">
        <v>1.3029999999999999E-3</v>
      </c>
      <c r="CC104" s="45">
        <v>1.3029999999999999E-3</v>
      </c>
      <c r="CD104" s="45">
        <v>1.3029999999999999E-3</v>
      </c>
      <c r="CE104" s="45">
        <v>1.3029999999999999E-3</v>
      </c>
      <c r="CF104" s="45">
        <v>1.3029999999999999E-3</v>
      </c>
      <c r="CG104" s="45">
        <v>1.3029999999999999E-3</v>
      </c>
      <c r="CH104" s="45">
        <v>1.3029999999999999E-3</v>
      </c>
      <c r="CI104" s="45">
        <v>1.3029999999999999E-3</v>
      </c>
      <c r="CJ104" s="45">
        <v>1.3029999999999999E-3</v>
      </c>
      <c r="CK104" s="45">
        <v>1.3029999999999999E-3</v>
      </c>
      <c r="CL104" s="45">
        <v>1.3029999999999999E-3</v>
      </c>
      <c r="CM104" s="45">
        <v>1.3029999999999999E-3</v>
      </c>
      <c r="CN104" s="45">
        <v>1.3029999999999999E-3</v>
      </c>
      <c r="CO104" s="45">
        <v>1.3029999999999999E-3</v>
      </c>
      <c r="CP104" s="45">
        <v>1.3029999999999999E-3</v>
      </c>
      <c r="CQ104" s="45">
        <v>1.3029999999999999E-3</v>
      </c>
      <c r="CR104" s="45">
        <v>1.3029999999999999E-3</v>
      </c>
      <c r="CS104" s="45">
        <v>1.3029999999999999E-3</v>
      </c>
      <c r="CT104" s="45">
        <v>1.3029999999999999E-3</v>
      </c>
      <c r="CU104" s="45">
        <v>1.3029999999999999E-3</v>
      </c>
      <c r="CV104" s="45">
        <v>1.3029999999999999E-3</v>
      </c>
      <c r="CW104" s="45">
        <v>1.3029999999999999E-3</v>
      </c>
      <c r="CX104" s="45">
        <v>1.3029999999999999E-3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2.1499999999999999E-4</v>
      </c>
      <c r="R105" s="45">
        <v>2.1499999999999999E-4</v>
      </c>
      <c r="S105" s="45">
        <v>2.1499999999999999E-4</v>
      </c>
      <c r="T105" s="45">
        <v>2.1499999999999999E-4</v>
      </c>
      <c r="U105" s="45">
        <v>2.1499999999999999E-4</v>
      </c>
      <c r="V105" s="45">
        <v>2.1499999999999999E-4</v>
      </c>
      <c r="W105" s="45">
        <v>2.1499999999999999E-4</v>
      </c>
      <c r="X105" s="45">
        <v>2.1499999999999999E-4</v>
      </c>
      <c r="Y105" s="45">
        <v>2.1499999999999999E-4</v>
      </c>
      <c r="Z105" s="45">
        <v>2.1499999999999999E-4</v>
      </c>
      <c r="AA105" s="45">
        <v>2.1499999999999999E-4</v>
      </c>
      <c r="AB105" s="45">
        <v>2.1499999999999999E-4</v>
      </c>
      <c r="AC105" s="45">
        <v>2.1499999999999999E-4</v>
      </c>
      <c r="AD105" s="45">
        <v>2.1499999999999999E-4</v>
      </c>
      <c r="AE105" s="45">
        <v>2.1499999999999999E-4</v>
      </c>
      <c r="AF105" s="45">
        <v>2.1499999999999999E-4</v>
      </c>
      <c r="AG105" s="45">
        <v>2.1499999999999999E-4</v>
      </c>
      <c r="AH105" s="45">
        <v>2.1499999999999999E-4</v>
      </c>
      <c r="AI105" s="45">
        <v>2.1499999999999999E-4</v>
      </c>
      <c r="AJ105" s="45">
        <v>2.1499999999999999E-4</v>
      </c>
      <c r="AK105" s="45">
        <v>2.1499999999999999E-4</v>
      </c>
      <c r="AL105" s="45">
        <v>2.1499999999999999E-4</v>
      </c>
      <c r="AM105" s="45">
        <v>2.1499999999999999E-4</v>
      </c>
      <c r="AN105" s="45">
        <v>2.1499999999999999E-4</v>
      </c>
      <c r="AO105" s="45">
        <v>2.1499999999999999E-4</v>
      </c>
      <c r="AP105" s="45">
        <v>8.1800000000000004E-4</v>
      </c>
      <c r="AQ105" s="45">
        <v>8.1800000000000004E-4</v>
      </c>
      <c r="AR105" s="45">
        <v>8.1800000000000004E-4</v>
      </c>
      <c r="AS105" s="45">
        <v>8.1800000000000004E-4</v>
      </c>
      <c r="AT105" s="45">
        <v>8.1800000000000004E-4</v>
      </c>
      <c r="AU105" s="45">
        <v>1.0529999999999999E-3</v>
      </c>
      <c r="AV105" s="45">
        <v>1.0529999999999999E-3</v>
      </c>
      <c r="AW105" s="45">
        <v>1.0529999999999999E-3</v>
      </c>
      <c r="AX105" s="45">
        <v>1.0529999999999999E-3</v>
      </c>
      <c r="AY105" s="45">
        <v>1.0529999999999999E-3</v>
      </c>
      <c r="AZ105" s="45">
        <v>1.2570000000000001E-3</v>
      </c>
      <c r="BA105" s="45">
        <v>1.2570000000000001E-3</v>
      </c>
      <c r="BB105" s="45">
        <v>1.2570000000000001E-3</v>
      </c>
      <c r="BC105" s="45">
        <v>1.2570000000000001E-3</v>
      </c>
      <c r="BD105" s="45">
        <v>1.2570000000000001E-3</v>
      </c>
      <c r="BE105" s="45">
        <v>1.4239999999999999E-3</v>
      </c>
      <c r="BF105" s="45">
        <v>1.4239999999999999E-3</v>
      </c>
      <c r="BG105" s="45">
        <v>1.4239999999999999E-3</v>
      </c>
      <c r="BH105" s="45">
        <v>1.4239999999999999E-3</v>
      </c>
      <c r="BI105" s="45">
        <v>1.4239999999999999E-3</v>
      </c>
      <c r="BJ105" s="45">
        <v>1.5659999999999999E-3</v>
      </c>
      <c r="BK105" s="45">
        <v>1.5659999999999999E-3</v>
      </c>
      <c r="BL105" s="45">
        <v>1.5659999999999999E-3</v>
      </c>
      <c r="BM105" s="45">
        <v>1.5659999999999999E-3</v>
      </c>
      <c r="BN105" s="45">
        <v>1.5659999999999999E-3</v>
      </c>
      <c r="BO105" s="45">
        <v>1.691E-3</v>
      </c>
      <c r="BP105" s="45">
        <v>1.691E-3</v>
      </c>
      <c r="BQ105" s="45">
        <v>1.691E-3</v>
      </c>
      <c r="BR105" s="45">
        <v>1.691E-3</v>
      </c>
      <c r="BS105" s="45">
        <v>1.691E-3</v>
      </c>
      <c r="BT105" s="45">
        <v>1.789E-3</v>
      </c>
      <c r="BU105" s="45">
        <v>1.789E-3</v>
      </c>
      <c r="BV105" s="45">
        <v>1.789E-3</v>
      </c>
      <c r="BW105" s="45">
        <v>1.789E-3</v>
      </c>
      <c r="BX105" s="45">
        <v>1.789E-3</v>
      </c>
      <c r="BY105" s="45">
        <v>1.8760000000000001E-3</v>
      </c>
      <c r="BZ105" s="45">
        <v>1.8760000000000001E-3</v>
      </c>
      <c r="CA105" s="45">
        <v>1.8760000000000001E-3</v>
      </c>
      <c r="CB105" s="45">
        <v>1.8760000000000001E-3</v>
      </c>
      <c r="CC105" s="45">
        <v>1.8760000000000001E-3</v>
      </c>
      <c r="CD105" s="45">
        <v>1.8760000000000001E-3</v>
      </c>
      <c r="CE105" s="45">
        <v>1.8760000000000001E-3</v>
      </c>
      <c r="CF105" s="45">
        <v>1.8760000000000001E-3</v>
      </c>
      <c r="CG105" s="45">
        <v>1.8760000000000001E-3</v>
      </c>
      <c r="CH105" s="45">
        <v>1.8760000000000001E-3</v>
      </c>
      <c r="CI105" s="45">
        <v>1.8760000000000001E-3</v>
      </c>
      <c r="CJ105" s="45">
        <v>1.8760000000000001E-3</v>
      </c>
      <c r="CK105" s="45">
        <v>1.8760000000000001E-3</v>
      </c>
      <c r="CL105" s="45">
        <v>1.8760000000000001E-3</v>
      </c>
      <c r="CM105" s="45">
        <v>1.8760000000000001E-3</v>
      </c>
      <c r="CN105" s="45">
        <v>1.8760000000000001E-3</v>
      </c>
      <c r="CO105" s="45">
        <v>1.8760000000000001E-3</v>
      </c>
      <c r="CP105" s="45">
        <v>1.8760000000000001E-3</v>
      </c>
      <c r="CQ105" s="45">
        <v>1.8760000000000001E-3</v>
      </c>
      <c r="CR105" s="45">
        <v>1.8760000000000001E-3</v>
      </c>
      <c r="CS105" s="45">
        <v>1.8760000000000001E-3</v>
      </c>
      <c r="CT105" s="45">
        <v>1.8760000000000001E-3</v>
      </c>
      <c r="CU105" s="45">
        <v>1.8760000000000001E-3</v>
      </c>
      <c r="CV105" s="45">
        <v>1.8760000000000001E-3</v>
      </c>
      <c r="CW105" s="45">
        <v>1.8760000000000001E-3</v>
      </c>
      <c r="CX105" s="45">
        <v>1.8760000000000001E-3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7.9999999999999996E-6</v>
      </c>
      <c r="R106" s="45">
        <v>7.9999999999999996E-6</v>
      </c>
      <c r="S106" s="45">
        <v>7.9999999999999996E-6</v>
      </c>
      <c r="T106" s="45">
        <v>7.9999999999999996E-6</v>
      </c>
      <c r="U106" s="45">
        <v>7.9999999999999996E-6</v>
      </c>
      <c r="V106" s="45">
        <v>7.9999999999999996E-6</v>
      </c>
      <c r="W106" s="45">
        <v>7.9999999999999996E-6</v>
      </c>
      <c r="X106" s="45">
        <v>7.9999999999999996E-6</v>
      </c>
      <c r="Y106" s="45">
        <v>7.9999999999999996E-6</v>
      </c>
      <c r="Z106" s="45">
        <v>7.9999999999999996E-6</v>
      </c>
      <c r="AA106" s="45">
        <v>7.9999999999999996E-6</v>
      </c>
      <c r="AB106" s="45">
        <v>7.9999999999999996E-6</v>
      </c>
      <c r="AC106" s="45">
        <v>7.9999999999999996E-6</v>
      </c>
      <c r="AD106" s="45">
        <v>7.9999999999999996E-6</v>
      </c>
      <c r="AE106" s="45">
        <v>7.9999999999999996E-6</v>
      </c>
      <c r="AF106" s="45">
        <v>7.9999999999999996E-6</v>
      </c>
      <c r="AG106" s="45">
        <v>7.9999999999999996E-6</v>
      </c>
      <c r="AH106" s="45">
        <v>7.9999999999999996E-6</v>
      </c>
      <c r="AI106" s="45">
        <v>7.9999999999999996E-6</v>
      </c>
      <c r="AJ106" s="45">
        <v>7.9999999999999996E-6</v>
      </c>
      <c r="AK106" s="45">
        <v>7.9999999999999996E-6</v>
      </c>
      <c r="AL106" s="45">
        <v>7.9999999999999996E-6</v>
      </c>
      <c r="AM106" s="45">
        <v>7.9999999999999996E-6</v>
      </c>
      <c r="AN106" s="45">
        <v>7.9999999999999996E-6</v>
      </c>
      <c r="AO106" s="45">
        <v>7.9999999999999996E-6</v>
      </c>
      <c r="AP106" s="45">
        <v>5.5000000000000002E-5</v>
      </c>
      <c r="AQ106" s="45">
        <v>5.5000000000000002E-5</v>
      </c>
      <c r="AR106" s="45">
        <v>5.5000000000000002E-5</v>
      </c>
      <c r="AS106" s="45">
        <v>5.5000000000000002E-5</v>
      </c>
      <c r="AT106" s="45">
        <v>5.5000000000000002E-5</v>
      </c>
      <c r="AU106" s="45">
        <v>8.7999999999999998E-5</v>
      </c>
      <c r="AV106" s="45">
        <v>8.7999999999999998E-5</v>
      </c>
      <c r="AW106" s="45">
        <v>8.7999999999999998E-5</v>
      </c>
      <c r="AX106" s="45">
        <v>8.7999999999999998E-5</v>
      </c>
      <c r="AY106" s="45">
        <v>8.7999999999999998E-5</v>
      </c>
      <c r="AZ106" s="45">
        <v>1.1900000000000001E-4</v>
      </c>
      <c r="BA106" s="45">
        <v>1.1900000000000001E-4</v>
      </c>
      <c r="BB106" s="45">
        <v>1.1900000000000001E-4</v>
      </c>
      <c r="BC106" s="45">
        <v>1.1900000000000001E-4</v>
      </c>
      <c r="BD106" s="45">
        <v>1.1900000000000001E-4</v>
      </c>
      <c r="BE106" s="45">
        <v>1.44E-4</v>
      </c>
      <c r="BF106" s="45">
        <v>1.44E-4</v>
      </c>
      <c r="BG106" s="45">
        <v>1.44E-4</v>
      </c>
      <c r="BH106" s="45">
        <v>1.44E-4</v>
      </c>
      <c r="BI106" s="45">
        <v>1.44E-4</v>
      </c>
      <c r="BJ106" s="45">
        <v>1.7100000000000001E-4</v>
      </c>
      <c r="BK106" s="45">
        <v>1.7100000000000001E-4</v>
      </c>
      <c r="BL106" s="45">
        <v>1.7100000000000001E-4</v>
      </c>
      <c r="BM106" s="45">
        <v>1.7100000000000001E-4</v>
      </c>
      <c r="BN106" s="45">
        <v>1.7100000000000001E-4</v>
      </c>
      <c r="BO106" s="45">
        <v>2.03E-4</v>
      </c>
      <c r="BP106" s="45">
        <v>2.03E-4</v>
      </c>
      <c r="BQ106" s="45">
        <v>2.03E-4</v>
      </c>
      <c r="BR106" s="45">
        <v>2.03E-4</v>
      </c>
      <c r="BS106" s="45">
        <v>2.03E-4</v>
      </c>
      <c r="BT106" s="45">
        <v>2.43E-4</v>
      </c>
      <c r="BU106" s="45">
        <v>2.43E-4</v>
      </c>
      <c r="BV106" s="45">
        <v>2.43E-4</v>
      </c>
      <c r="BW106" s="45">
        <v>2.43E-4</v>
      </c>
      <c r="BX106" s="45">
        <v>2.43E-4</v>
      </c>
      <c r="BY106" s="45">
        <v>2.8899999999999998E-4</v>
      </c>
      <c r="BZ106" s="45">
        <v>2.8899999999999998E-4</v>
      </c>
      <c r="CA106" s="45">
        <v>2.8899999999999998E-4</v>
      </c>
      <c r="CB106" s="45">
        <v>2.8899999999999998E-4</v>
      </c>
      <c r="CC106" s="45">
        <v>2.8899999999999998E-4</v>
      </c>
      <c r="CD106" s="45">
        <v>2.8899999999999998E-4</v>
      </c>
      <c r="CE106" s="45">
        <v>2.8899999999999998E-4</v>
      </c>
      <c r="CF106" s="45">
        <v>2.8899999999999998E-4</v>
      </c>
      <c r="CG106" s="45">
        <v>2.8899999999999998E-4</v>
      </c>
      <c r="CH106" s="45">
        <v>2.8899999999999998E-4</v>
      </c>
      <c r="CI106" s="45">
        <v>2.8899999999999998E-4</v>
      </c>
      <c r="CJ106" s="45">
        <v>2.8899999999999998E-4</v>
      </c>
      <c r="CK106" s="45">
        <v>2.8899999999999998E-4</v>
      </c>
      <c r="CL106" s="45">
        <v>2.8899999999999998E-4</v>
      </c>
      <c r="CM106" s="45">
        <v>2.8899999999999998E-4</v>
      </c>
      <c r="CN106" s="45">
        <v>2.8899999999999998E-4</v>
      </c>
      <c r="CO106" s="45">
        <v>2.8899999999999998E-4</v>
      </c>
      <c r="CP106" s="45">
        <v>2.8899999999999998E-4</v>
      </c>
      <c r="CQ106" s="45">
        <v>2.8899999999999998E-4</v>
      </c>
      <c r="CR106" s="45">
        <v>2.8899999999999998E-4</v>
      </c>
      <c r="CS106" s="45">
        <v>2.8899999999999998E-4</v>
      </c>
      <c r="CT106" s="45">
        <v>2.8899999999999998E-4</v>
      </c>
      <c r="CU106" s="45">
        <v>2.8899999999999998E-4</v>
      </c>
      <c r="CV106" s="45">
        <v>2.8899999999999998E-4</v>
      </c>
      <c r="CW106" s="45">
        <v>2.8899999999999998E-4</v>
      </c>
      <c r="CX106" s="45">
        <v>2.8899999999999998E-4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0</v>
      </c>
      <c r="R107" s="45">
        <v>0</v>
      </c>
      <c r="S107" s="45">
        <v>0</v>
      </c>
      <c r="T107" s="45">
        <v>0</v>
      </c>
      <c r="U107" s="45">
        <v>0</v>
      </c>
      <c r="V107" s="45">
        <v>0</v>
      </c>
      <c r="W107" s="45">
        <v>0</v>
      </c>
      <c r="X107" s="45">
        <v>0</v>
      </c>
      <c r="Y107" s="45">
        <v>0</v>
      </c>
      <c r="Z107" s="45">
        <v>0</v>
      </c>
      <c r="AA107" s="45">
        <v>0</v>
      </c>
      <c r="AB107" s="45">
        <v>0</v>
      </c>
      <c r="AC107" s="45">
        <v>0</v>
      </c>
      <c r="AD107" s="45">
        <v>0</v>
      </c>
      <c r="AE107" s="45">
        <v>0</v>
      </c>
      <c r="AF107" s="45">
        <v>0</v>
      </c>
      <c r="AG107" s="45">
        <v>0</v>
      </c>
      <c r="AH107" s="45">
        <v>0</v>
      </c>
      <c r="AI107" s="45">
        <v>0</v>
      </c>
      <c r="AJ107" s="45">
        <v>0</v>
      </c>
      <c r="AK107" s="45">
        <v>0</v>
      </c>
      <c r="AL107" s="45">
        <v>0</v>
      </c>
      <c r="AM107" s="45">
        <v>0</v>
      </c>
      <c r="AN107" s="45">
        <v>0</v>
      </c>
      <c r="AO107" s="45">
        <v>0</v>
      </c>
      <c r="AP107" s="45">
        <v>0</v>
      </c>
      <c r="AQ107" s="45">
        <v>0</v>
      </c>
      <c r="AR107" s="45">
        <v>0</v>
      </c>
      <c r="AS107" s="45">
        <v>0</v>
      </c>
      <c r="AT107" s="45">
        <v>0</v>
      </c>
      <c r="AU107" s="45">
        <v>1.18E-4</v>
      </c>
      <c r="AV107" s="45">
        <v>1.18E-4</v>
      </c>
      <c r="AW107" s="45">
        <v>1.18E-4</v>
      </c>
      <c r="AX107" s="45">
        <v>1.18E-4</v>
      </c>
      <c r="AY107" s="45">
        <v>1.18E-4</v>
      </c>
      <c r="AZ107" s="45">
        <v>1.44E-4</v>
      </c>
      <c r="BA107" s="45">
        <v>1.44E-4</v>
      </c>
      <c r="BB107" s="45">
        <v>1.44E-4</v>
      </c>
      <c r="BC107" s="45">
        <v>1.44E-4</v>
      </c>
      <c r="BD107" s="45">
        <v>1.44E-4</v>
      </c>
      <c r="BE107" s="45">
        <v>0</v>
      </c>
      <c r="BF107" s="45">
        <v>0</v>
      </c>
      <c r="BG107" s="45">
        <v>0</v>
      </c>
      <c r="BH107" s="45">
        <v>0</v>
      </c>
      <c r="BI107" s="45">
        <v>0</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5.1E-5</v>
      </c>
      <c r="R108" s="45">
        <v>5.1E-5</v>
      </c>
      <c r="S108" s="45">
        <v>5.1E-5</v>
      </c>
      <c r="T108" s="45">
        <v>5.1E-5</v>
      </c>
      <c r="U108" s="45">
        <v>5.1E-5</v>
      </c>
      <c r="V108" s="45">
        <v>5.1E-5</v>
      </c>
      <c r="W108" s="45">
        <v>5.1E-5</v>
      </c>
      <c r="X108" s="45">
        <v>5.1E-5</v>
      </c>
      <c r="Y108" s="45">
        <v>5.1E-5</v>
      </c>
      <c r="Z108" s="45">
        <v>5.1E-5</v>
      </c>
      <c r="AA108" s="45">
        <v>5.1E-5</v>
      </c>
      <c r="AB108" s="45">
        <v>5.1E-5</v>
      </c>
      <c r="AC108" s="45">
        <v>5.1E-5</v>
      </c>
      <c r="AD108" s="45">
        <v>5.1E-5</v>
      </c>
      <c r="AE108" s="45">
        <v>5.1E-5</v>
      </c>
      <c r="AF108" s="45">
        <v>5.1E-5</v>
      </c>
      <c r="AG108" s="45">
        <v>5.1E-5</v>
      </c>
      <c r="AH108" s="45">
        <v>5.1E-5</v>
      </c>
      <c r="AI108" s="45">
        <v>5.1E-5</v>
      </c>
      <c r="AJ108" s="45">
        <v>5.1E-5</v>
      </c>
      <c r="AK108" s="45">
        <v>5.1E-5</v>
      </c>
      <c r="AL108" s="45">
        <v>5.1E-5</v>
      </c>
      <c r="AM108" s="45">
        <v>5.1E-5</v>
      </c>
      <c r="AN108" s="45">
        <v>5.1E-5</v>
      </c>
      <c r="AO108" s="45">
        <v>5.1E-5</v>
      </c>
      <c r="AP108" s="45">
        <v>3.8099999999999999E-4</v>
      </c>
      <c r="AQ108" s="45">
        <v>3.8099999999999999E-4</v>
      </c>
      <c r="AR108" s="45">
        <v>3.8099999999999999E-4</v>
      </c>
      <c r="AS108" s="45">
        <v>3.8099999999999999E-4</v>
      </c>
      <c r="AT108" s="45">
        <v>3.8099999999999999E-4</v>
      </c>
      <c r="AU108" s="45">
        <v>6.2600000000000004E-4</v>
      </c>
      <c r="AV108" s="45">
        <v>6.2600000000000004E-4</v>
      </c>
      <c r="AW108" s="45">
        <v>6.2600000000000004E-4</v>
      </c>
      <c r="AX108" s="45">
        <v>6.2600000000000004E-4</v>
      </c>
      <c r="AY108" s="45">
        <v>6.2600000000000004E-4</v>
      </c>
      <c r="AZ108" s="45">
        <v>8.9099999999999997E-4</v>
      </c>
      <c r="BA108" s="45">
        <v>8.9099999999999997E-4</v>
      </c>
      <c r="BB108" s="45">
        <v>8.9099999999999997E-4</v>
      </c>
      <c r="BC108" s="45">
        <v>8.9099999999999997E-4</v>
      </c>
      <c r="BD108" s="45">
        <v>8.9099999999999997E-4</v>
      </c>
      <c r="BE108" s="45">
        <v>1.142E-3</v>
      </c>
      <c r="BF108" s="45">
        <v>1.142E-3</v>
      </c>
      <c r="BG108" s="45">
        <v>1.142E-3</v>
      </c>
      <c r="BH108" s="45">
        <v>1.142E-3</v>
      </c>
      <c r="BI108" s="45">
        <v>1.142E-3</v>
      </c>
      <c r="BJ108" s="45">
        <v>1.3359999999999999E-3</v>
      </c>
      <c r="BK108" s="45">
        <v>1.3359999999999999E-3</v>
      </c>
      <c r="BL108" s="45">
        <v>1.3359999999999999E-3</v>
      </c>
      <c r="BM108" s="45">
        <v>1.3359999999999999E-3</v>
      </c>
      <c r="BN108" s="45">
        <v>1.3359999999999999E-3</v>
      </c>
      <c r="BO108" s="45">
        <v>1.4239999999999999E-3</v>
      </c>
      <c r="BP108" s="45">
        <v>1.4239999999999999E-3</v>
      </c>
      <c r="BQ108" s="45">
        <v>1.4239999999999999E-3</v>
      </c>
      <c r="BR108" s="45">
        <v>1.4239999999999999E-3</v>
      </c>
      <c r="BS108" s="45">
        <v>1.4239999999999999E-3</v>
      </c>
      <c r="BT108" s="45">
        <v>1.4220000000000001E-3</v>
      </c>
      <c r="BU108" s="45">
        <v>1.4220000000000001E-3</v>
      </c>
      <c r="BV108" s="45">
        <v>1.4220000000000001E-3</v>
      </c>
      <c r="BW108" s="45">
        <v>1.4220000000000001E-3</v>
      </c>
      <c r="BX108" s="45">
        <v>1.4220000000000001E-3</v>
      </c>
      <c r="BY108" s="45">
        <v>1.325E-3</v>
      </c>
      <c r="BZ108" s="45">
        <v>1.325E-3</v>
      </c>
      <c r="CA108" s="45">
        <v>1.325E-3</v>
      </c>
      <c r="CB108" s="45">
        <v>1.325E-3</v>
      </c>
      <c r="CC108" s="45">
        <v>1.325E-3</v>
      </c>
      <c r="CD108" s="45">
        <v>1.325E-3</v>
      </c>
      <c r="CE108" s="45">
        <v>1.325E-3</v>
      </c>
      <c r="CF108" s="45">
        <v>1.325E-3</v>
      </c>
      <c r="CG108" s="45">
        <v>1.325E-3</v>
      </c>
      <c r="CH108" s="45">
        <v>1.325E-3</v>
      </c>
      <c r="CI108" s="45">
        <v>1.325E-3</v>
      </c>
      <c r="CJ108" s="45">
        <v>1.325E-3</v>
      </c>
      <c r="CK108" s="45">
        <v>1.325E-3</v>
      </c>
      <c r="CL108" s="45">
        <v>1.325E-3</v>
      </c>
      <c r="CM108" s="45">
        <v>1.325E-3</v>
      </c>
      <c r="CN108" s="45">
        <v>1.325E-3</v>
      </c>
      <c r="CO108" s="45">
        <v>1.325E-3</v>
      </c>
      <c r="CP108" s="45">
        <v>1.325E-3</v>
      </c>
      <c r="CQ108" s="45">
        <v>1.325E-3</v>
      </c>
      <c r="CR108" s="45">
        <v>1.325E-3</v>
      </c>
      <c r="CS108" s="45">
        <v>1.325E-3</v>
      </c>
      <c r="CT108" s="45">
        <v>1.325E-3</v>
      </c>
      <c r="CU108" s="45">
        <v>1.325E-3</v>
      </c>
      <c r="CV108" s="45">
        <v>1.325E-3</v>
      </c>
      <c r="CW108" s="45">
        <v>1.325E-3</v>
      </c>
      <c r="CX108" s="45">
        <v>1.325E-3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t="s">
        <v>512</v>
      </c>
      <c r="R109" s="45" t="s">
        <v>512</v>
      </c>
      <c r="S109" s="45" t="s">
        <v>512</v>
      </c>
      <c r="T109" s="45" t="s">
        <v>512</v>
      </c>
      <c r="U109" s="45" t="s">
        <v>512</v>
      </c>
      <c r="V109" s="45" t="s">
        <v>512</v>
      </c>
      <c r="W109" s="45" t="s">
        <v>512</v>
      </c>
      <c r="X109" s="45" t="s">
        <v>512</v>
      </c>
      <c r="Y109" s="45" t="s">
        <v>512</v>
      </c>
      <c r="Z109" s="45" t="s">
        <v>512</v>
      </c>
      <c r="AA109" s="45" t="s">
        <v>512</v>
      </c>
      <c r="AB109" s="45" t="s">
        <v>512</v>
      </c>
      <c r="AC109" s="45" t="s">
        <v>512</v>
      </c>
      <c r="AD109" s="45" t="s">
        <v>512</v>
      </c>
      <c r="AE109" s="45" t="s">
        <v>512</v>
      </c>
      <c r="AF109" s="45" t="s">
        <v>512</v>
      </c>
      <c r="AG109" s="45" t="s">
        <v>512</v>
      </c>
      <c r="AH109" s="45" t="s">
        <v>512</v>
      </c>
      <c r="AI109" s="45" t="s">
        <v>512</v>
      </c>
      <c r="AJ109" s="45" t="s">
        <v>512</v>
      </c>
      <c r="AK109" s="45" t="s">
        <v>512</v>
      </c>
      <c r="AL109" s="45" t="s">
        <v>512</v>
      </c>
      <c r="AM109" s="45" t="s">
        <v>512</v>
      </c>
      <c r="AN109" s="45" t="s">
        <v>512</v>
      </c>
      <c r="AO109" s="45" t="s">
        <v>512</v>
      </c>
      <c r="AP109" s="45">
        <v>0</v>
      </c>
      <c r="AQ109" s="45">
        <v>0</v>
      </c>
      <c r="AR109" s="45">
        <v>0</v>
      </c>
      <c r="AS109" s="45">
        <v>0</v>
      </c>
      <c r="AT109" s="45">
        <v>0</v>
      </c>
      <c r="AU109" s="45">
        <v>0</v>
      </c>
      <c r="AV109" s="45">
        <v>0</v>
      </c>
      <c r="AW109" s="45">
        <v>0</v>
      </c>
      <c r="AX109" s="45">
        <v>0</v>
      </c>
      <c r="AY109" s="45">
        <v>0</v>
      </c>
      <c r="AZ109" s="45">
        <v>0</v>
      </c>
      <c r="BA109" s="45">
        <v>0</v>
      </c>
      <c r="BB109" s="45">
        <v>0</v>
      </c>
      <c r="BC109" s="45">
        <v>0</v>
      </c>
      <c r="BD109" s="45">
        <v>0</v>
      </c>
      <c r="BE109" s="45">
        <v>6.4999999999999994E-5</v>
      </c>
      <c r="BF109" s="45">
        <v>6.4999999999999994E-5</v>
      </c>
      <c r="BG109" s="45">
        <v>6.4999999999999994E-5</v>
      </c>
      <c r="BH109" s="45">
        <v>6.4999999999999994E-5</v>
      </c>
      <c r="BI109" s="45">
        <v>6.4999999999999994E-5</v>
      </c>
      <c r="BJ109" s="45">
        <v>0</v>
      </c>
      <c r="BK109" s="45">
        <v>0</v>
      </c>
      <c r="BL109" s="45">
        <v>0</v>
      </c>
      <c r="BM109" s="45">
        <v>0</v>
      </c>
      <c r="BN109" s="45">
        <v>0</v>
      </c>
      <c r="BO109" s="45">
        <v>0</v>
      </c>
      <c r="BP109" s="45">
        <v>0</v>
      </c>
      <c r="BQ109" s="45">
        <v>0</v>
      </c>
      <c r="BR109" s="45">
        <v>0</v>
      </c>
      <c r="BS109" s="45">
        <v>0</v>
      </c>
      <c r="BT109" s="45">
        <v>0</v>
      </c>
      <c r="BU109" s="45">
        <v>0</v>
      </c>
      <c r="BV109" s="45">
        <v>0</v>
      </c>
      <c r="BW109" s="45">
        <v>0</v>
      </c>
      <c r="BX109" s="45">
        <v>0</v>
      </c>
      <c r="BY109" s="45">
        <v>6.0999999999999999E-5</v>
      </c>
      <c r="BZ109" s="45">
        <v>6.0999999999999999E-5</v>
      </c>
      <c r="CA109" s="45">
        <v>6.0999999999999999E-5</v>
      </c>
      <c r="CB109" s="45">
        <v>6.0999999999999999E-5</v>
      </c>
      <c r="CC109" s="45">
        <v>6.0999999999999999E-5</v>
      </c>
      <c r="CD109" s="45">
        <v>6.0999999999999999E-5</v>
      </c>
      <c r="CE109" s="45">
        <v>6.0999999999999999E-5</v>
      </c>
      <c r="CF109" s="45">
        <v>6.0999999999999999E-5</v>
      </c>
      <c r="CG109" s="45">
        <v>6.0999999999999999E-5</v>
      </c>
      <c r="CH109" s="45">
        <v>6.0999999999999999E-5</v>
      </c>
      <c r="CI109" s="45">
        <v>6.0999999999999999E-5</v>
      </c>
      <c r="CJ109" s="45">
        <v>6.0999999999999999E-5</v>
      </c>
      <c r="CK109" s="45">
        <v>6.0999999999999999E-5</v>
      </c>
      <c r="CL109" s="45">
        <v>6.0999999999999999E-5</v>
      </c>
      <c r="CM109" s="45">
        <v>6.0999999999999999E-5</v>
      </c>
      <c r="CN109" s="45">
        <v>6.0999999999999999E-5</v>
      </c>
      <c r="CO109" s="45">
        <v>6.0999999999999999E-5</v>
      </c>
      <c r="CP109" s="45">
        <v>6.0999999999999999E-5</v>
      </c>
      <c r="CQ109" s="45">
        <v>6.0999999999999999E-5</v>
      </c>
      <c r="CR109" s="45">
        <v>6.0999999999999999E-5</v>
      </c>
      <c r="CS109" s="45">
        <v>6.0999999999999999E-5</v>
      </c>
      <c r="CT109" s="45">
        <v>6.0999999999999999E-5</v>
      </c>
      <c r="CU109" s="45">
        <v>6.0999999999999999E-5</v>
      </c>
      <c r="CV109" s="45">
        <v>6.0999999999999999E-5</v>
      </c>
      <c r="CW109" s="45">
        <v>6.0999999999999999E-5</v>
      </c>
      <c r="CX109" s="45">
        <v>6.0999999999999999E-5</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1.2999999999999999E-5</v>
      </c>
      <c r="R110" s="45">
        <v>1.2999999999999999E-5</v>
      </c>
      <c r="S110" s="45">
        <v>1.2999999999999999E-5</v>
      </c>
      <c r="T110" s="45">
        <v>1.2999999999999999E-5</v>
      </c>
      <c r="U110" s="45">
        <v>1.2999999999999999E-5</v>
      </c>
      <c r="V110" s="45">
        <v>1.2999999999999999E-5</v>
      </c>
      <c r="W110" s="45">
        <v>1.2999999999999999E-5</v>
      </c>
      <c r="X110" s="45">
        <v>1.2999999999999999E-5</v>
      </c>
      <c r="Y110" s="45">
        <v>1.2999999999999999E-5</v>
      </c>
      <c r="Z110" s="45">
        <v>1.2999999999999999E-5</v>
      </c>
      <c r="AA110" s="45">
        <v>1.2999999999999999E-5</v>
      </c>
      <c r="AB110" s="45">
        <v>1.2999999999999999E-5</v>
      </c>
      <c r="AC110" s="45">
        <v>1.2999999999999999E-5</v>
      </c>
      <c r="AD110" s="45">
        <v>1.2999999999999999E-5</v>
      </c>
      <c r="AE110" s="45">
        <v>1.2999999999999999E-5</v>
      </c>
      <c r="AF110" s="45">
        <v>1.2999999999999999E-5</v>
      </c>
      <c r="AG110" s="45">
        <v>1.2999999999999999E-5</v>
      </c>
      <c r="AH110" s="45">
        <v>1.2999999999999999E-5</v>
      </c>
      <c r="AI110" s="45">
        <v>1.2999999999999999E-5</v>
      </c>
      <c r="AJ110" s="45">
        <v>1.2999999999999999E-5</v>
      </c>
      <c r="AK110" s="45">
        <v>1.2999999999999999E-5</v>
      </c>
      <c r="AL110" s="45">
        <v>1.2999999999999999E-5</v>
      </c>
      <c r="AM110" s="45">
        <v>1.2999999999999999E-5</v>
      </c>
      <c r="AN110" s="45">
        <v>1.2999999999999999E-5</v>
      </c>
      <c r="AO110" s="45">
        <v>1.2999999999999999E-5</v>
      </c>
      <c r="AP110" s="45">
        <v>5.1E-5</v>
      </c>
      <c r="AQ110" s="45">
        <v>5.1E-5</v>
      </c>
      <c r="AR110" s="45">
        <v>5.1E-5</v>
      </c>
      <c r="AS110" s="45">
        <v>5.1E-5</v>
      </c>
      <c r="AT110" s="45">
        <v>5.1E-5</v>
      </c>
      <c r="AU110" s="45">
        <v>6.9999999999999994E-5</v>
      </c>
      <c r="AV110" s="45">
        <v>6.9999999999999994E-5</v>
      </c>
      <c r="AW110" s="45">
        <v>6.9999999999999994E-5</v>
      </c>
      <c r="AX110" s="45">
        <v>6.9999999999999994E-5</v>
      </c>
      <c r="AY110" s="45">
        <v>6.9999999999999994E-5</v>
      </c>
      <c r="AZ110" s="45">
        <v>8.7999999999999998E-5</v>
      </c>
      <c r="BA110" s="45">
        <v>8.7999999999999998E-5</v>
      </c>
      <c r="BB110" s="45">
        <v>8.7999999999999998E-5</v>
      </c>
      <c r="BC110" s="45">
        <v>8.7999999999999998E-5</v>
      </c>
      <c r="BD110" s="45">
        <v>8.7999999999999998E-5</v>
      </c>
      <c r="BE110" s="45">
        <v>9.7E-5</v>
      </c>
      <c r="BF110" s="45">
        <v>9.7E-5</v>
      </c>
      <c r="BG110" s="45">
        <v>9.7E-5</v>
      </c>
      <c r="BH110" s="45">
        <v>9.7E-5</v>
      </c>
      <c r="BI110" s="45">
        <v>9.7E-5</v>
      </c>
      <c r="BJ110" s="45">
        <v>1.06E-4</v>
      </c>
      <c r="BK110" s="45">
        <v>1.06E-4</v>
      </c>
      <c r="BL110" s="45">
        <v>1.06E-4</v>
      </c>
      <c r="BM110" s="45">
        <v>1.06E-4</v>
      </c>
      <c r="BN110" s="45">
        <v>1.06E-4</v>
      </c>
      <c r="BO110" s="45">
        <v>1.2E-4</v>
      </c>
      <c r="BP110" s="45">
        <v>1.2E-4</v>
      </c>
      <c r="BQ110" s="45">
        <v>1.2E-4</v>
      </c>
      <c r="BR110" s="45">
        <v>1.2E-4</v>
      </c>
      <c r="BS110" s="45">
        <v>1.2E-4</v>
      </c>
      <c r="BT110" s="45">
        <v>1.4300000000000001E-4</v>
      </c>
      <c r="BU110" s="45">
        <v>1.4300000000000001E-4</v>
      </c>
      <c r="BV110" s="45">
        <v>1.4300000000000001E-4</v>
      </c>
      <c r="BW110" s="45">
        <v>1.4300000000000001E-4</v>
      </c>
      <c r="BX110" s="45">
        <v>1.4300000000000001E-4</v>
      </c>
      <c r="BY110" s="45">
        <v>2.2100000000000001E-4</v>
      </c>
      <c r="BZ110" s="45">
        <v>2.2100000000000001E-4</v>
      </c>
      <c r="CA110" s="45">
        <v>2.2100000000000001E-4</v>
      </c>
      <c r="CB110" s="45">
        <v>2.2100000000000001E-4</v>
      </c>
      <c r="CC110" s="45">
        <v>2.2100000000000001E-4</v>
      </c>
      <c r="CD110" s="45">
        <v>2.2100000000000001E-4</v>
      </c>
      <c r="CE110" s="45">
        <v>2.2100000000000001E-4</v>
      </c>
      <c r="CF110" s="45">
        <v>2.2100000000000001E-4</v>
      </c>
      <c r="CG110" s="45">
        <v>2.2100000000000001E-4</v>
      </c>
      <c r="CH110" s="45">
        <v>2.2100000000000001E-4</v>
      </c>
      <c r="CI110" s="45">
        <v>2.2100000000000001E-4</v>
      </c>
      <c r="CJ110" s="45">
        <v>2.2100000000000001E-4</v>
      </c>
      <c r="CK110" s="45">
        <v>2.2100000000000001E-4</v>
      </c>
      <c r="CL110" s="45">
        <v>2.2100000000000001E-4</v>
      </c>
      <c r="CM110" s="45">
        <v>2.2100000000000001E-4</v>
      </c>
      <c r="CN110" s="45">
        <v>2.2100000000000001E-4</v>
      </c>
      <c r="CO110" s="45">
        <v>2.2100000000000001E-4</v>
      </c>
      <c r="CP110" s="45">
        <v>2.2100000000000001E-4</v>
      </c>
      <c r="CQ110" s="45">
        <v>2.2100000000000001E-4</v>
      </c>
      <c r="CR110" s="45">
        <v>2.2100000000000001E-4</v>
      </c>
      <c r="CS110" s="45">
        <v>2.2100000000000001E-4</v>
      </c>
      <c r="CT110" s="45">
        <v>2.2100000000000001E-4</v>
      </c>
      <c r="CU110" s="45">
        <v>2.2100000000000001E-4</v>
      </c>
      <c r="CV110" s="45">
        <v>2.2100000000000001E-4</v>
      </c>
      <c r="CW110" s="45">
        <v>2.2100000000000001E-4</v>
      </c>
      <c r="CX110" s="45">
        <v>2.2100000000000001E-4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3.1000000000000001E-5</v>
      </c>
      <c r="R111" s="45">
        <v>3.1000000000000001E-5</v>
      </c>
      <c r="S111" s="45">
        <v>3.1000000000000001E-5</v>
      </c>
      <c r="T111" s="45">
        <v>3.1000000000000001E-5</v>
      </c>
      <c r="U111" s="45">
        <v>3.1000000000000001E-5</v>
      </c>
      <c r="V111" s="45">
        <v>3.1000000000000001E-5</v>
      </c>
      <c r="W111" s="45">
        <v>3.1000000000000001E-5</v>
      </c>
      <c r="X111" s="45">
        <v>3.1000000000000001E-5</v>
      </c>
      <c r="Y111" s="45">
        <v>3.1000000000000001E-5</v>
      </c>
      <c r="Z111" s="45">
        <v>3.1000000000000001E-5</v>
      </c>
      <c r="AA111" s="45">
        <v>3.1000000000000001E-5</v>
      </c>
      <c r="AB111" s="45">
        <v>3.1000000000000001E-5</v>
      </c>
      <c r="AC111" s="45">
        <v>3.1000000000000001E-5</v>
      </c>
      <c r="AD111" s="45">
        <v>3.1000000000000001E-5</v>
      </c>
      <c r="AE111" s="45">
        <v>3.1000000000000001E-5</v>
      </c>
      <c r="AF111" s="45">
        <v>3.1000000000000001E-5</v>
      </c>
      <c r="AG111" s="45">
        <v>3.1000000000000001E-5</v>
      </c>
      <c r="AH111" s="45">
        <v>3.1000000000000001E-5</v>
      </c>
      <c r="AI111" s="45">
        <v>3.1000000000000001E-5</v>
      </c>
      <c r="AJ111" s="45">
        <v>3.1000000000000001E-5</v>
      </c>
      <c r="AK111" s="45">
        <v>3.1000000000000001E-5</v>
      </c>
      <c r="AL111" s="45">
        <v>3.1000000000000001E-5</v>
      </c>
      <c r="AM111" s="45">
        <v>3.1000000000000001E-5</v>
      </c>
      <c r="AN111" s="45">
        <v>3.1000000000000001E-5</v>
      </c>
      <c r="AO111" s="45">
        <v>3.1000000000000001E-5</v>
      </c>
      <c r="AP111" s="45">
        <v>1.7699999999999999E-4</v>
      </c>
      <c r="AQ111" s="45">
        <v>1.7699999999999999E-4</v>
      </c>
      <c r="AR111" s="45">
        <v>1.7699999999999999E-4</v>
      </c>
      <c r="AS111" s="45">
        <v>1.7699999999999999E-4</v>
      </c>
      <c r="AT111" s="45">
        <v>1.7699999999999999E-4</v>
      </c>
      <c r="AU111" s="45">
        <v>2.7300000000000002E-4</v>
      </c>
      <c r="AV111" s="45">
        <v>2.7300000000000002E-4</v>
      </c>
      <c r="AW111" s="45">
        <v>2.7300000000000002E-4</v>
      </c>
      <c r="AX111" s="45">
        <v>2.7300000000000002E-4</v>
      </c>
      <c r="AY111" s="45">
        <v>2.7300000000000002E-4</v>
      </c>
      <c r="AZ111" s="45">
        <v>3.8900000000000002E-4</v>
      </c>
      <c r="BA111" s="45">
        <v>3.8900000000000002E-4</v>
      </c>
      <c r="BB111" s="45">
        <v>3.8900000000000002E-4</v>
      </c>
      <c r="BC111" s="45">
        <v>3.8900000000000002E-4</v>
      </c>
      <c r="BD111" s="45">
        <v>3.8900000000000002E-4</v>
      </c>
      <c r="BE111" s="45">
        <v>5.0699999999999996E-4</v>
      </c>
      <c r="BF111" s="45">
        <v>5.0699999999999996E-4</v>
      </c>
      <c r="BG111" s="45">
        <v>5.0699999999999996E-4</v>
      </c>
      <c r="BH111" s="45">
        <v>5.0699999999999996E-4</v>
      </c>
      <c r="BI111" s="45">
        <v>5.0699999999999996E-4</v>
      </c>
      <c r="BJ111" s="45">
        <v>6.5799999999999995E-4</v>
      </c>
      <c r="BK111" s="45">
        <v>6.5799999999999995E-4</v>
      </c>
      <c r="BL111" s="45">
        <v>6.5799999999999995E-4</v>
      </c>
      <c r="BM111" s="45">
        <v>6.5799999999999995E-4</v>
      </c>
      <c r="BN111" s="45">
        <v>6.5799999999999995E-4</v>
      </c>
      <c r="BO111" s="45">
        <v>7.9199999999999995E-4</v>
      </c>
      <c r="BP111" s="45">
        <v>7.9199999999999995E-4</v>
      </c>
      <c r="BQ111" s="45">
        <v>7.9199999999999995E-4</v>
      </c>
      <c r="BR111" s="45">
        <v>7.9199999999999995E-4</v>
      </c>
      <c r="BS111" s="45">
        <v>7.9199999999999995E-4</v>
      </c>
      <c r="BT111" s="45">
        <v>8.5800000000000004E-4</v>
      </c>
      <c r="BU111" s="45">
        <v>8.5800000000000004E-4</v>
      </c>
      <c r="BV111" s="45">
        <v>8.5800000000000004E-4</v>
      </c>
      <c r="BW111" s="45">
        <v>8.5800000000000004E-4</v>
      </c>
      <c r="BX111" s="45">
        <v>8.5800000000000004E-4</v>
      </c>
      <c r="BY111" s="45">
        <v>2.1410000000000001E-3</v>
      </c>
      <c r="BZ111" s="45">
        <v>2.1410000000000001E-3</v>
      </c>
      <c r="CA111" s="45">
        <v>2.1410000000000001E-3</v>
      </c>
      <c r="CB111" s="45">
        <v>2.1410000000000001E-3</v>
      </c>
      <c r="CC111" s="45">
        <v>2.1410000000000001E-3</v>
      </c>
      <c r="CD111" s="45">
        <v>2.1410000000000001E-3</v>
      </c>
      <c r="CE111" s="45">
        <v>2.1410000000000001E-3</v>
      </c>
      <c r="CF111" s="45">
        <v>2.1410000000000001E-3</v>
      </c>
      <c r="CG111" s="45">
        <v>2.1410000000000001E-3</v>
      </c>
      <c r="CH111" s="45">
        <v>2.1410000000000001E-3</v>
      </c>
      <c r="CI111" s="45">
        <v>2.1410000000000001E-3</v>
      </c>
      <c r="CJ111" s="45">
        <v>2.1410000000000001E-3</v>
      </c>
      <c r="CK111" s="45">
        <v>2.1410000000000001E-3</v>
      </c>
      <c r="CL111" s="45">
        <v>2.1410000000000001E-3</v>
      </c>
      <c r="CM111" s="45">
        <v>2.1410000000000001E-3</v>
      </c>
      <c r="CN111" s="45">
        <v>2.1410000000000001E-3</v>
      </c>
      <c r="CO111" s="45">
        <v>2.1410000000000001E-3</v>
      </c>
      <c r="CP111" s="45">
        <v>2.1410000000000001E-3</v>
      </c>
      <c r="CQ111" s="45">
        <v>2.1410000000000001E-3</v>
      </c>
      <c r="CR111" s="45">
        <v>2.1410000000000001E-3</v>
      </c>
      <c r="CS111" s="45">
        <v>2.1410000000000001E-3</v>
      </c>
      <c r="CT111" s="45">
        <v>2.1410000000000001E-3</v>
      </c>
      <c r="CU111" s="45">
        <v>2.1410000000000001E-3</v>
      </c>
      <c r="CV111" s="45">
        <v>2.1410000000000001E-3</v>
      </c>
      <c r="CW111" s="45">
        <v>2.1410000000000001E-3</v>
      </c>
      <c r="CX111" s="45">
        <v>2.1410000000000001E-3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1.2E-5</v>
      </c>
      <c r="R112" s="45">
        <v>1.2E-5</v>
      </c>
      <c r="S112" s="45">
        <v>1.2E-5</v>
      </c>
      <c r="T112" s="45">
        <v>1.2E-5</v>
      </c>
      <c r="U112" s="45">
        <v>1.2E-5</v>
      </c>
      <c r="V112" s="45">
        <v>1.2E-5</v>
      </c>
      <c r="W112" s="45">
        <v>1.2E-5</v>
      </c>
      <c r="X112" s="45">
        <v>1.2E-5</v>
      </c>
      <c r="Y112" s="45">
        <v>1.2E-5</v>
      </c>
      <c r="Z112" s="45">
        <v>1.2E-5</v>
      </c>
      <c r="AA112" s="45">
        <v>1.2E-5</v>
      </c>
      <c r="AB112" s="45">
        <v>1.2E-5</v>
      </c>
      <c r="AC112" s="45">
        <v>1.2E-5</v>
      </c>
      <c r="AD112" s="45">
        <v>1.2E-5</v>
      </c>
      <c r="AE112" s="45">
        <v>1.2E-5</v>
      </c>
      <c r="AF112" s="45">
        <v>1.2E-5</v>
      </c>
      <c r="AG112" s="45">
        <v>1.2E-5</v>
      </c>
      <c r="AH112" s="45">
        <v>1.2E-5</v>
      </c>
      <c r="AI112" s="45">
        <v>1.2E-5</v>
      </c>
      <c r="AJ112" s="45">
        <v>1.2E-5</v>
      </c>
      <c r="AK112" s="45">
        <v>1.2E-5</v>
      </c>
      <c r="AL112" s="45">
        <v>1.2E-5</v>
      </c>
      <c r="AM112" s="45">
        <v>1.2E-5</v>
      </c>
      <c r="AN112" s="45">
        <v>1.2E-5</v>
      </c>
      <c r="AO112" s="45">
        <v>1.2E-5</v>
      </c>
      <c r="AP112" s="45">
        <v>6.2000000000000003E-5</v>
      </c>
      <c r="AQ112" s="45">
        <v>6.2000000000000003E-5</v>
      </c>
      <c r="AR112" s="45">
        <v>6.2000000000000003E-5</v>
      </c>
      <c r="AS112" s="45">
        <v>6.2000000000000003E-5</v>
      </c>
      <c r="AT112" s="45">
        <v>6.2000000000000003E-5</v>
      </c>
      <c r="AU112" s="45">
        <v>9.2999999999999997E-5</v>
      </c>
      <c r="AV112" s="45">
        <v>9.2999999999999997E-5</v>
      </c>
      <c r="AW112" s="45">
        <v>9.2999999999999997E-5</v>
      </c>
      <c r="AX112" s="45">
        <v>9.2999999999999997E-5</v>
      </c>
      <c r="AY112" s="45">
        <v>9.2999999999999997E-5</v>
      </c>
      <c r="AZ112" s="45">
        <v>6.7000000000000002E-5</v>
      </c>
      <c r="BA112" s="45">
        <v>6.7000000000000002E-5</v>
      </c>
      <c r="BB112" s="45">
        <v>6.7000000000000002E-5</v>
      </c>
      <c r="BC112" s="45">
        <v>6.7000000000000002E-5</v>
      </c>
      <c r="BD112" s="45">
        <v>6.7000000000000002E-5</v>
      </c>
      <c r="BE112" s="45">
        <v>2.2599999999999999E-4</v>
      </c>
      <c r="BF112" s="45">
        <v>2.2599999999999999E-4</v>
      </c>
      <c r="BG112" s="45">
        <v>2.2599999999999999E-4</v>
      </c>
      <c r="BH112" s="45">
        <v>2.2599999999999999E-4</v>
      </c>
      <c r="BI112" s="45">
        <v>2.2599999999999999E-4</v>
      </c>
      <c r="BJ112" s="45">
        <v>2.32E-4</v>
      </c>
      <c r="BK112" s="45">
        <v>2.32E-4</v>
      </c>
      <c r="BL112" s="45">
        <v>2.32E-4</v>
      </c>
      <c r="BM112" s="45">
        <v>2.32E-4</v>
      </c>
      <c r="BN112" s="45">
        <v>2.32E-4</v>
      </c>
      <c r="BO112" s="45">
        <v>5.1400000000000003E-4</v>
      </c>
      <c r="BP112" s="45">
        <v>5.1400000000000003E-4</v>
      </c>
      <c r="BQ112" s="45">
        <v>5.1400000000000003E-4</v>
      </c>
      <c r="BR112" s="45">
        <v>5.1400000000000003E-4</v>
      </c>
      <c r="BS112" s="45">
        <v>5.1400000000000003E-4</v>
      </c>
      <c r="BT112" s="45">
        <v>7.1199999999999996E-4</v>
      </c>
      <c r="BU112" s="45">
        <v>7.1199999999999996E-4</v>
      </c>
      <c r="BV112" s="45">
        <v>7.1199999999999996E-4</v>
      </c>
      <c r="BW112" s="45">
        <v>7.1199999999999996E-4</v>
      </c>
      <c r="BX112" s="45">
        <v>7.1199999999999996E-4</v>
      </c>
      <c r="BY112" s="45">
        <v>8.5800000000000004E-4</v>
      </c>
      <c r="BZ112" s="45">
        <v>8.5800000000000004E-4</v>
      </c>
      <c r="CA112" s="45">
        <v>8.5800000000000004E-4</v>
      </c>
      <c r="CB112" s="45">
        <v>8.5800000000000004E-4</v>
      </c>
      <c r="CC112" s="45">
        <v>8.5800000000000004E-4</v>
      </c>
      <c r="CD112" s="45">
        <v>8.5800000000000004E-4</v>
      </c>
      <c r="CE112" s="45">
        <v>8.5800000000000004E-4</v>
      </c>
      <c r="CF112" s="45">
        <v>8.5800000000000004E-4</v>
      </c>
      <c r="CG112" s="45">
        <v>8.5800000000000004E-4</v>
      </c>
      <c r="CH112" s="45">
        <v>8.5800000000000004E-4</v>
      </c>
      <c r="CI112" s="45">
        <v>8.5800000000000004E-4</v>
      </c>
      <c r="CJ112" s="45">
        <v>8.5800000000000004E-4</v>
      </c>
      <c r="CK112" s="45">
        <v>8.5800000000000004E-4</v>
      </c>
      <c r="CL112" s="45">
        <v>8.5800000000000004E-4</v>
      </c>
      <c r="CM112" s="45">
        <v>8.5800000000000004E-4</v>
      </c>
      <c r="CN112" s="45">
        <v>8.5800000000000004E-4</v>
      </c>
      <c r="CO112" s="45">
        <v>8.5800000000000004E-4</v>
      </c>
      <c r="CP112" s="45">
        <v>8.5800000000000004E-4</v>
      </c>
      <c r="CQ112" s="45">
        <v>8.5800000000000004E-4</v>
      </c>
      <c r="CR112" s="45">
        <v>8.5800000000000004E-4</v>
      </c>
      <c r="CS112" s="45">
        <v>8.5800000000000004E-4</v>
      </c>
      <c r="CT112" s="45">
        <v>8.5800000000000004E-4</v>
      </c>
      <c r="CU112" s="45">
        <v>8.5800000000000004E-4</v>
      </c>
      <c r="CV112" s="45">
        <v>8.5800000000000004E-4</v>
      </c>
      <c r="CW112" s="45">
        <v>8.5800000000000004E-4</v>
      </c>
      <c r="CX112" s="45">
        <v>8.5800000000000004E-4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2.0000000000000002E-5</v>
      </c>
      <c r="R113" s="45">
        <v>2.0000000000000002E-5</v>
      </c>
      <c r="S113" s="45">
        <v>2.0000000000000002E-5</v>
      </c>
      <c r="T113" s="45">
        <v>2.0000000000000002E-5</v>
      </c>
      <c r="U113" s="45">
        <v>2.0000000000000002E-5</v>
      </c>
      <c r="V113" s="45">
        <v>2.0000000000000002E-5</v>
      </c>
      <c r="W113" s="45">
        <v>2.0000000000000002E-5</v>
      </c>
      <c r="X113" s="45">
        <v>2.0000000000000002E-5</v>
      </c>
      <c r="Y113" s="45">
        <v>2.0000000000000002E-5</v>
      </c>
      <c r="Z113" s="45">
        <v>2.0000000000000002E-5</v>
      </c>
      <c r="AA113" s="45">
        <v>2.0000000000000002E-5</v>
      </c>
      <c r="AB113" s="45">
        <v>2.0000000000000002E-5</v>
      </c>
      <c r="AC113" s="45">
        <v>2.0000000000000002E-5</v>
      </c>
      <c r="AD113" s="45">
        <v>2.0000000000000002E-5</v>
      </c>
      <c r="AE113" s="45">
        <v>2.0000000000000002E-5</v>
      </c>
      <c r="AF113" s="45">
        <v>2.0000000000000002E-5</v>
      </c>
      <c r="AG113" s="45">
        <v>2.0000000000000002E-5</v>
      </c>
      <c r="AH113" s="45">
        <v>2.0000000000000002E-5</v>
      </c>
      <c r="AI113" s="45">
        <v>2.0000000000000002E-5</v>
      </c>
      <c r="AJ113" s="45">
        <v>2.0000000000000002E-5</v>
      </c>
      <c r="AK113" s="45">
        <v>2.0000000000000002E-5</v>
      </c>
      <c r="AL113" s="45">
        <v>2.0000000000000002E-5</v>
      </c>
      <c r="AM113" s="45">
        <v>2.0000000000000002E-5</v>
      </c>
      <c r="AN113" s="45">
        <v>2.0000000000000002E-5</v>
      </c>
      <c r="AO113" s="45">
        <v>2.0000000000000002E-5</v>
      </c>
      <c r="AP113" s="45">
        <v>1E-4</v>
      </c>
      <c r="AQ113" s="45">
        <v>1E-4</v>
      </c>
      <c r="AR113" s="45">
        <v>1E-4</v>
      </c>
      <c r="AS113" s="45">
        <v>1E-4</v>
      </c>
      <c r="AT113" s="45">
        <v>1E-4</v>
      </c>
      <c r="AU113" s="45">
        <v>1.4300000000000001E-4</v>
      </c>
      <c r="AV113" s="45">
        <v>1.4300000000000001E-4</v>
      </c>
      <c r="AW113" s="45">
        <v>1.4300000000000001E-4</v>
      </c>
      <c r="AX113" s="45">
        <v>1.4300000000000001E-4</v>
      </c>
      <c r="AY113" s="45">
        <v>1.4300000000000001E-4</v>
      </c>
      <c r="AZ113" s="45">
        <v>1.84E-4</v>
      </c>
      <c r="BA113" s="45">
        <v>1.84E-4</v>
      </c>
      <c r="BB113" s="45">
        <v>1.84E-4</v>
      </c>
      <c r="BC113" s="45">
        <v>1.84E-4</v>
      </c>
      <c r="BD113" s="45">
        <v>1.84E-4</v>
      </c>
      <c r="BE113" s="45">
        <v>2.2499999999999999E-4</v>
      </c>
      <c r="BF113" s="45">
        <v>2.2499999999999999E-4</v>
      </c>
      <c r="BG113" s="45">
        <v>2.2499999999999999E-4</v>
      </c>
      <c r="BH113" s="45">
        <v>2.2499999999999999E-4</v>
      </c>
      <c r="BI113" s="45">
        <v>2.2499999999999999E-4</v>
      </c>
      <c r="BJ113" s="45">
        <v>2.72E-4</v>
      </c>
      <c r="BK113" s="45">
        <v>2.72E-4</v>
      </c>
      <c r="BL113" s="45">
        <v>2.72E-4</v>
      </c>
      <c r="BM113" s="45">
        <v>2.72E-4</v>
      </c>
      <c r="BN113" s="45">
        <v>2.72E-4</v>
      </c>
      <c r="BO113" s="45">
        <v>3.4000000000000002E-4</v>
      </c>
      <c r="BP113" s="45">
        <v>3.4000000000000002E-4</v>
      </c>
      <c r="BQ113" s="45">
        <v>3.4000000000000002E-4</v>
      </c>
      <c r="BR113" s="45">
        <v>3.4000000000000002E-4</v>
      </c>
      <c r="BS113" s="45">
        <v>3.4000000000000002E-4</v>
      </c>
      <c r="BT113" s="45">
        <v>4.2700000000000002E-4</v>
      </c>
      <c r="BU113" s="45">
        <v>4.2700000000000002E-4</v>
      </c>
      <c r="BV113" s="45">
        <v>4.2700000000000002E-4</v>
      </c>
      <c r="BW113" s="45">
        <v>4.2700000000000002E-4</v>
      </c>
      <c r="BX113" s="45">
        <v>4.2700000000000002E-4</v>
      </c>
      <c r="BY113" s="45">
        <v>5.3300000000000005E-4</v>
      </c>
      <c r="BZ113" s="45">
        <v>5.3300000000000005E-4</v>
      </c>
      <c r="CA113" s="45">
        <v>5.3300000000000005E-4</v>
      </c>
      <c r="CB113" s="45">
        <v>5.3300000000000005E-4</v>
      </c>
      <c r="CC113" s="45">
        <v>5.3300000000000005E-4</v>
      </c>
      <c r="CD113" s="45">
        <v>5.3300000000000005E-4</v>
      </c>
      <c r="CE113" s="45">
        <v>5.3300000000000005E-4</v>
      </c>
      <c r="CF113" s="45">
        <v>5.3300000000000005E-4</v>
      </c>
      <c r="CG113" s="45">
        <v>5.3300000000000005E-4</v>
      </c>
      <c r="CH113" s="45">
        <v>5.3300000000000005E-4</v>
      </c>
      <c r="CI113" s="45">
        <v>5.3300000000000005E-4</v>
      </c>
      <c r="CJ113" s="45">
        <v>5.3300000000000005E-4</v>
      </c>
      <c r="CK113" s="45">
        <v>5.3300000000000005E-4</v>
      </c>
      <c r="CL113" s="45">
        <v>5.3300000000000005E-4</v>
      </c>
      <c r="CM113" s="45">
        <v>5.3300000000000005E-4</v>
      </c>
      <c r="CN113" s="45">
        <v>5.3300000000000005E-4</v>
      </c>
      <c r="CO113" s="45">
        <v>5.3300000000000005E-4</v>
      </c>
      <c r="CP113" s="45">
        <v>5.3300000000000005E-4</v>
      </c>
      <c r="CQ113" s="45">
        <v>5.3300000000000005E-4</v>
      </c>
      <c r="CR113" s="45">
        <v>5.3300000000000005E-4</v>
      </c>
      <c r="CS113" s="45">
        <v>5.3300000000000005E-4</v>
      </c>
      <c r="CT113" s="45">
        <v>5.3300000000000005E-4</v>
      </c>
      <c r="CU113" s="45">
        <v>5.3300000000000005E-4</v>
      </c>
      <c r="CV113" s="45">
        <v>5.3300000000000005E-4</v>
      </c>
      <c r="CW113" s="45">
        <v>5.3300000000000005E-4</v>
      </c>
      <c r="CX113" s="45">
        <v>5.3300000000000005E-4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t="s">
        <v>512</v>
      </c>
      <c r="R114" s="45" t="s">
        <v>512</v>
      </c>
      <c r="S114" s="45" t="s">
        <v>512</v>
      </c>
      <c r="T114" s="45" t="s">
        <v>512</v>
      </c>
      <c r="U114" s="45" t="s">
        <v>512</v>
      </c>
      <c r="V114" s="45" t="s">
        <v>512</v>
      </c>
      <c r="W114" s="45" t="s">
        <v>512</v>
      </c>
      <c r="X114" s="45" t="s">
        <v>512</v>
      </c>
      <c r="Y114" s="45" t="s">
        <v>512</v>
      </c>
      <c r="Z114" s="45" t="s">
        <v>512</v>
      </c>
      <c r="AA114" s="45" t="s">
        <v>512</v>
      </c>
      <c r="AB114" s="45" t="s">
        <v>512</v>
      </c>
      <c r="AC114" s="45" t="s">
        <v>512</v>
      </c>
      <c r="AD114" s="45" t="s">
        <v>512</v>
      </c>
      <c r="AE114" s="45" t="s">
        <v>512</v>
      </c>
      <c r="AF114" s="45" t="s">
        <v>512</v>
      </c>
      <c r="AG114" s="45" t="s">
        <v>512</v>
      </c>
      <c r="AH114" s="45" t="s">
        <v>512</v>
      </c>
      <c r="AI114" s="45" t="s">
        <v>512</v>
      </c>
      <c r="AJ114" s="45" t="s">
        <v>512</v>
      </c>
      <c r="AK114" s="45" t="s">
        <v>512</v>
      </c>
      <c r="AL114" s="45" t="s">
        <v>512</v>
      </c>
      <c r="AM114" s="45" t="s">
        <v>512</v>
      </c>
      <c r="AN114" s="45" t="s">
        <v>512</v>
      </c>
      <c r="AO114" s="45" t="s">
        <v>512</v>
      </c>
      <c r="AP114" s="45">
        <v>0</v>
      </c>
      <c r="AQ114" s="45">
        <v>0</v>
      </c>
      <c r="AR114" s="45">
        <v>0</v>
      </c>
      <c r="AS114" s="45">
        <v>0</v>
      </c>
      <c r="AT114" s="45">
        <v>0</v>
      </c>
      <c r="AU114" s="45" t="s">
        <v>512</v>
      </c>
      <c r="AV114" s="45" t="s">
        <v>512</v>
      </c>
      <c r="AW114" s="45" t="s">
        <v>512</v>
      </c>
      <c r="AX114" s="45" t="s">
        <v>512</v>
      </c>
      <c r="AY114" s="45" t="s">
        <v>512</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0</v>
      </c>
      <c r="BU114" s="45">
        <v>0</v>
      </c>
      <c r="BV114" s="45">
        <v>0</v>
      </c>
      <c r="BW114" s="45">
        <v>0</v>
      </c>
      <c r="BX114" s="45">
        <v>0</v>
      </c>
      <c r="BY114" s="45">
        <v>0</v>
      </c>
      <c r="BZ114" s="45">
        <v>0</v>
      </c>
      <c r="CA114" s="45">
        <v>0</v>
      </c>
      <c r="CB114" s="45">
        <v>0</v>
      </c>
      <c r="CC114" s="45">
        <v>0</v>
      </c>
      <c r="CD114" s="45">
        <v>0</v>
      </c>
      <c r="CE114" s="45">
        <v>0</v>
      </c>
      <c r="CF114" s="45">
        <v>0</v>
      </c>
      <c r="CG114" s="45">
        <v>0</v>
      </c>
      <c r="CH114" s="45">
        <v>0</v>
      </c>
      <c r="CI114" s="45">
        <v>0</v>
      </c>
      <c r="CJ114" s="45">
        <v>0</v>
      </c>
      <c r="CK114" s="45">
        <v>0</v>
      </c>
      <c r="CL114" s="45">
        <v>0</v>
      </c>
      <c r="CM114" s="45">
        <v>0</v>
      </c>
      <c r="CN114" s="45">
        <v>0</v>
      </c>
      <c r="CO114" s="45">
        <v>0</v>
      </c>
      <c r="CP114" s="45">
        <v>0</v>
      </c>
      <c r="CQ114" s="45">
        <v>0</v>
      </c>
      <c r="CR114" s="45">
        <v>0</v>
      </c>
      <c r="CS114" s="45">
        <v>0</v>
      </c>
      <c r="CT114" s="45">
        <v>0</v>
      </c>
      <c r="CU114" s="45">
        <v>0</v>
      </c>
      <c r="CV114" s="45">
        <v>0</v>
      </c>
      <c r="CW114" s="45">
        <v>0</v>
      </c>
      <c r="CX114" s="45">
        <v>0</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4.1999999999999998E-5</v>
      </c>
      <c r="R115" s="45">
        <v>4.1999999999999998E-5</v>
      </c>
      <c r="S115" s="45">
        <v>4.1999999999999998E-5</v>
      </c>
      <c r="T115" s="45">
        <v>4.1999999999999998E-5</v>
      </c>
      <c r="U115" s="45">
        <v>4.1999999999999998E-5</v>
      </c>
      <c r="V115" s="45">
        <v>4.1999999999999998E-5</v>
      </c>
      <c r="W115" s="45">
        <v>4.1999999999999998E-5</v>
      </c>
      <c r="X115" s="45">
        <v>4.1999999999999998E-5</v>
      </c>
      <c r="Y115" s="45">
        <v>4.1999999999999998E-5</v>
      </c>
      <c r="Z115" s="45">
        <v>4.1999999999999998E-5</v>
      </c>
      <c r="AA115" s="45">
        <v>4.1999999999999998E-5</v>
      </c>
      <c r="AB115" s="45">
        <v>4.1999999999999998E-5</v>
      </c>
      <c r="AC115" s="45">
        <v>4.1999999999999998E-5</v>
      </c>
      <c r="AD115" s="45">
        <v>4.1999999999999998E-5</v>
      </c>
      <c r="AE115" s="45">
        <v>4.1999999999999998E-5</v>
      </c>
      <c r="AF115" s="45">
        <v>4.1999999999999998E-5</v>
      </c>
      <c r="AG115" s="45">
        <v>4.1999999999999998E-5</v>
      </c>
      <c r="AH115" s="45">
        <v>4.1999999999999998E-5</v>
      </c>
      <c r="AI115" s="45">
        <v>4.1999999999999998E-5</v>
      </c>
      <c r="AJ115" s="45">
        <v>4.1999999999999998E-5</v>
      </c>
      <c r="AK115" s="45">
        <v>4.1999999999999998E-5</v>
      </c>
      <c r="AL115" s="45">
        <v>4.1999999999999998E-5</v>
      </c>
      <c r="AM115" s="45">
        <v>4.1999999999999998E-5</v>
      </c>
      <c r="AN115" s="45">
        <v>4.1999999999999998E-5</v>
      </c>
      <c r="AO115" s="45">
        <v>4.1999999999999998E-5</v>
      </c>
      <c r="AP115" s="45">
        <v>1.3999999999999999E-4</v>
      </c>
      <c r="AQ115" s="45">
        <v>1.3999999999999999E-4</v>
      </c>
      <c r="AR115" s="45">
        <v>1.3999999999999999E-4</v>
      </c>
      <c r="AS115" s="45">
        <v>1.3999999999999999E-4</v>
      </c>
      <c r="AT115" s="45">
        <v>1.3999999999999999E-4</v>
      </c>
      <c r="AU115" s="45">
        <v>1.6699999999999999E-4</v>
      </c>
      <c r="AV115" s="45">
        <v>1.6699999999999999E-4</v>
      </c>
      <c r="AW115" s="45">
        <v>1.6699999999999999E-4</v>
      </c>
      <c r="AX115" s="45">
        <v>1.6699999999999999E-4</v>
      </c>
      <c r="AY115" s="45">
        <v>1.6699999999999999E-4</v>
      </c>
      <c r="AZ115" s="45">
        <v>1.8100000000000001E-4</v>
      </c>
      <c r="BA115" s="45">
        <v>1.8100000000000001E-4</v>
      </c>
      <c r="BB115" s="45">
        <v>1.8100000000000001E-4</v>
      </c>
      <c r="BC115" s="45">
        <v>1.8100000000000001E-4</v>
      </c>
      <c r="BD115" s="45">
        <v>1.8100000000000001E-4</v>
      </c>
      <c r="BE115" s="45">
        <v>2.03E-4</v>
      </c>
      <c r="BF115" s="45">
        <v>2.03E-4</v>
      </c>
      <c r="BG115" s="45">
        <v>2.03E-4</v>
      </c>
      <c r="BH115" s="45">
        <v>2.03E-4</v>
      </c>
      <c r="BI115" s="45">
        <v>2.03E-4</v>
      </c>
      <c r="BJ115" s="45">
        <v>2.31E-4</v>
      </c>
      <c r="BK115" s="45">
        <v>2.31E-4</v>
      </c>
      <c r="BL115" s="45">
        <v>2.31E-4</v>
      </c>
      <c r="BM115" s="45">
        <v>2.31E-4</v>
      </c>
      <c r="BN115" s="45">
        <v>2.31E-4</v>
      </c>
      <c r="BO115" s="45">
        <v>2.5599999999999999E-4</v>
      </c>
      <c r="BP115" s="45">
        <v>2.5599999999999999E-4</v>
      </c>
      <c r="BQ115" s="45">
        <v>2.5599999999999999E-4</v>
      </c>
      <c r="BR115" s="45">
        <v>2.5599999999999999E-4</v>
      </c>
      <c r="BS115" s="45">
        <v>2.5599999999999999E-4</v>
      </c>
      <c r="BT115" s="45">
        <v>2.7999999999999998E-4</v>
      </c>
      <c r="BU115" s="45">
        <v>2.7999999999999998E-4</v>
      </c>
      <c r="BV115" s="45">
        <v>2.7999999999999998E-4</v>
      </c>
      <c r="BW115" s="45">
        <v>2.7999999999999998E-4</v>
      </c>
      <c r="BX115" s="45">
        <v>2.7999999999999998E-4</v>
      </c>
      <c r="BY115" s="45">
        <v>2.6600000000000001E-4</v>
      </c>
      <c r="BZ115" s="45">
        <v>2.6600000000000001E-4</v>
      </c>
      <c r="CA115" s="45">
        <v>2.6600000000000001E-4</v>
      </c>
      <c r="CB115" s="45">
        <v>2.6600000000000001E-4</v>
      </c>
      <c r="CC115" s="45">
        <v>2.6600000000000001E-4</v>
      </c>
      <c r="CD115" s="45">
        <v>2.6600000000000001E-4</v>
      </c>
      <c r="CE115" s="45">
        <v>2.6600000000000001E-4</v>
      </c>
      <c r="CF115" s="45">
        <v>2.6600000000000001E-4</v>
      </c>
      <c r="CG115" s="45">
        <v>2.6600000000000001E-4</v>
      </c>
      <c r="CH115" s="45">
        <v>2.6600000000000001E-4</v>
      </c>
      <c r="CI115" s="45">
        <v>2.6600000000000001E-4</v>
      </c>
      <c r="CJ115" s="45">
        <v>2.6600000000000001E-4</v>
      </c>
      <c r="CK115" s="45">
        <v>2.6600000000000001E-4</v>
      </c>
      <c r="CL115" s="45">
        <v>2.6600000000000001E-4</v>
      </c>
      <c r="CM115" s="45">
        <v>2.6600000000000001E-4</v>
      </c>
      <c r="CN115" s="45">
        <v>2.6600000000000001E-4</v>
      </c>
      <c r="CO115" s="45">
        <v>2.6600000000000001E-4</v>
      </c>
      <c r="CP115" s="45">
        <v>2.6600000000000001E-4</v>
      </c>
      <c r="CQ115" s="45">
        <v>2.6600000000000001E-4</v>
      </c>
      <c r="CR115" s="45">
        <v>2.6600000000000001E-4</v>
      </c>
      <c r="CS115" s="45">
        <v>2.6600000000000001E-4</v>
      </c>
      <c r="CT115" s="45">
        <v>2.6600000000000001E-4</v>
      </c>
      <c r="CU115" s="45">
        <v>2.6600000000000001E-4</v>
      </c>
      <c r="CV115" s="45">
        <v>2.6600000000000001E-4</v>
      </c>
      <c r="CW115" s="45">
        <v>2.6600000000000001E-4</v>
      </c>
      <c r="CX115" s="45">
        <v>2.6600000000000001E-4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1.7E-5</v>
      </c>
      <c r="R116" s="45">
        <v>1.7E-5</v>
      </c>
      <c r="S116" s="45">
        <v>1.7E-5</v>
      </c>
      <c r="T116" s="45">
        <v>1.7E-5</v>
      </c>
      <c r="U116" s="45">
        <v>1.7E-5</v>
      </c>
      <c r="V116" s="45">
        <v>1.7E-5</v>
      </c>
      <c r="W116" s="45">
        <v>1.7E-5</v>
      </c>
      <c r="X116" s="45">
        <v>1.7E-5</v>
      </c>
      <c r="Y116" s="45">
        <v>1.7E-5</v>
      </c>
      <c r="Z116" s="45">
        <v>1.7E-5</v>
      </c>
      <c r="AA116" s="45">
        <v>1.7E-5</v>
      </c>
      <c r="AB116" s="45">
        <v>1.7E-5</v>
      </c>
      <c r="AC116" s="45">
        <v>1.7E-5</v>
      </c>
      <c r="AD116" s="45">
        <v>1.7E-5</v>
      </c>
      <c r="AE116" s="45">
        <v>1.7E-5</v>
      </c>
      <c r="AF116" s="45">
        <v>1.7E-5</v>
      </c>
      <c r="AG116" s="45">
        <v>1.7E-5</v>
      </c>
      <c r="AH116" s="45">
        <v>1.7E-5</v>
      </c>
      <c r="AI116" s="45">
        <v>1.7E-5</v>
      </c>
      <c r="AJ116" s="45">
        <v>1.7E-5</v>
      </c>
      <c r="AK116" s="45">
        <v>1.7E-5</v>
      </c>
      <c r="AL116" s="45">
        <v>1.7E-5</v>
      </c>
      <c r="AM116" s="45">
        <v>1.7E-5</v>
      </c>
      <c r="AN116" s="45">
        <v>1.7E-5</v>
      </c>
      <c r="AO116" s="45">
        <v>1.7E-5</v>
      </c>
      <c r="AP116" s="45">
        <v>6.0000000000000002E-5</v>
      </c>
      <c r="AQ116" s="45">
        <v>6.0000000000000002E-5</v>
      </c>
      <c r="AR116" s="45">
        <v>6.0000000000000002E-5</v>
      </c>
      <c r="AS116" s="45">
        <v>6.0000000000000002E-5</v>
      </c>
      <c r="AT116" s="45">
        <v>6.0000000000000002E-5</v>
      </c>
      <c r="AU116" s="45">
        <v>7.7999999999999999E-5</v>
      </c>
      <c r="AV116" s="45">
        <v>7.7999999999999999E-5</v>
      </c>
      <c r="AW116" s="45">
        <v>7.7999999999999999E-5</v>
      </c>
      <c r="AX116" s="45">
        <v>7.7999999999999999E-5</v>
      </c>
      <c r="AY116" s="45">
        <v>7.7999999999999999E-5</v>
      </c>
      <c r="AZ116" s="45">
        <v>9.7999999999999997E-5</v>
      </c>
      <c r="BA116" s="45">
        <v>9.7999999999999997E-5</v>
      </c>
      <c r="BB116" s="45">
        <v>9.7999999999999997E-5</v>
      </c>
      <c r="BC116" s="45">
        <v>9.7999999999999997E-5</v>
      </c>
      <c r="BD116" s="45">
        <v>9.7999999999999997E-5</v>
      </c>
      <c r="BE116" s="45">
        <v>1.11E-4</v>
      </c>
      <c r="BF116" s="45">
        <v>1.11E-4</v>
      </c>
      <c r="BG116" s="45">
        <v>1.11E-4</v>
      </c>
      <c r="BH116" s="45">
        <v>1.11E-4</v>
      </c>
      <c r="BI116" s="45">
        <v>1.11E-4</v>
      </c>
      <c r="BJ116" s="45">
        <v>1.1400000000000001E-4</v>
      </c>
      <c r="BK116" s="45">
        <v>1.1400000000000001E-4</v>
      </c>
      <c r="BL116" s="45">
        <v>1.1400000000000001E-4</v>
      </c>
      <c r="BM116" s="45">
        <v>1.1400000000000001E-4</v>
      </c>
      <c r="BN116" s="45">
        <v>1.1400000000000001E-4</v>
      </c>
      <c r="BO116" s="45">
        <v>1.15E-4</v>
      </c>
      <c r="BP116" s="45">
        <v>1.15E-4</v>
      </c>
      <c r="BQ116" s="45">
        <v>1.15E-4</v>
      </c>
      <c r="BR116" s="45">
        <v>1.15E-4</v>
      </c>
      <c r="BS116" s="45">
        <v>1.15E-4</v>
      </c>
      <c r="BT116" s="45">
        <v>1.35E-4</v>
      </c>
      <c r="BU116" s="45">
        <v>1.35E-4</v>
      </c>
      <c r="BV116" s="45">
        <v>1.35E-4</v>
      </c>
      <c r="BW116" s="45">
        <v>1.35E-4</v>
      </c>
      <c r="BX116" s="45">
        <v>1.35E-4</v>
      </c>
      <c r="BY116" s="45">
        <v>1.63E-4</v>
      </c>
      <c r="BZ116" s="45">
        <v>1.63E-4</v>
      </c>
      <c r="CA116" s="45">
        <v>1.63E-4</v>
      </c>
      <c r="CB116" s="45">
        <v>1.63E-4</v>
      </c>
      <c r="CC116" s="45">
        <v>1.63E-4</v>
      </c>
      <c r="CD116" s="45">
        <v>1.63E-4</v>
      </c>
      <c r="CE116" s="45">
        <v>1.63E-4</v>
      </c>
      <c r="CF116" s="45">
        <v>1.63E-4</v>
      </c>
      <c r="CG116" s="45">
        <v>1.63E-4</v>
      </c>
      <c r="CH116" s="45">
        <v>1.63E-4</v>
      </c>
      <c r="CI116" s="45">
        <v>1.63E-4</v>
      </c>
      <c r="CJ116" s="45">
        <v>1.63E-4</v>
      </c>
      <c r="CK116" s="45">
        <v>1.63E-4</v>
      </c>
      <c r="CL116" s="45">
        <v>1.63E-4</v>
      </c>
      <c r="CM116" s="45">
        <v>1.63E-4</v>
      </c>
      <c r="CN116" s="45">
        <v>1.63E-4</v>
      </c>
      <c r="CO116" s="45">
        <v>1.63E-4</v>
      </c>
      <c r="CP116" s="45">
        <v>1.63E-4</v>
      </c>
      <c r="CQ116" s="45">
        <v>1.63E-4</v>
      </c>
      <c r="CR116" s="45">
        <v>1.63E-4</v>
      </c>
      <c r="CS116" s="45">
        <v>1.63E-4</v>
      </c>
      <c r="CT116" s="45">
        <v>1.63E-4</v>
      </c>
      <c r="CU116" s="45">
        <v>1.63E-4</v>
      </c>
      <c r="CV116" s="45">
        <v>1.63E-4</v>
      </c>
      <c r="CW116" s="45">
        <v>1.63E-4</v>
      </c>
      <c r="CX116" s="45">
        <v>1.63E-4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1.2E-5</v>
      </c>
      <c r="R117" s="45">
        <v>1.2E-5</v>
      </c>
      <c r="S117" s="45">
        <v>1.2E-5</v>
      </c>
      <c r="T117" s="45">
        <v>1.2E-5</v>
      </c>
      <c r="U117" s="45">
        <v>1.2E-5</v>
      </c>
      <c r="V117" s="45">
        <v>1.2E-5</v>
      </c>
      <c r="W117" s="45">
        <v>1.2E-5</v>
      </c>
      <c r="X117" s="45">
        <v>1.2E-5</v>
      </c>
      <c r="Y117" s="45">
        <v>1.2E-5</v>
      </c>
      <c r="Z117" s="45">
        <v>1.2E-5</v>
      </c>
      <c r="AA117" s="45">
        <v>1.2E-5</v>
      </c>
      <c r="AB117" s="45">
        <v>1.2E-5</v>
      </c>
      <c r="AC117" s="45">
        <v>1.2E-5</v>
      </c>
      <c r="AD117" s="45">
        <v>1.2E-5</v>
      </c>
      <c r="AE117" s="45">
        <v>1.2E-5</v>
      </c>
      <c r="AF117" s="45">
        <v>1.2E-5</v>
      </c>
      <c r="AG117" s="45">
        <v>1.2E-5</v>
      </c>
      <c r="AH117" s="45">
        <v>1.2E-5</v>
      </c>
      <c r="AI117" s="45">
        <v>1.2E-5</v>
      </c>
      <c r="AJ117" s="45">
        <v>1.2E-5</v>
      </c>
      <c r="AK117" s="45">
        <v>1.2E-5</v>
      </c>
      <c r="AL117" s="45">
        <v>1.2E-5</v>
      </c>
      <c r="AM117" s="45">
        <v>1.2E-5</v>
      </c>
      <c r="AN117" s="45">
        <v>1.2E-5</v>
      </c>
      <c r="AO117" s="45">
        <v>1.2E-5</v>
      </c>
      <c r="AP117" s="45">
        <v>1.03E-4</v>
      </c>
      <c r="AQ117" s="45">
        <v>1.03E-4</v>
      </c>
      <c r="AR117" s="45">
        <v>1.03E-4</v>
      </c>
      <c r="AS117" s="45">
        <v>1.03E-4</v>
      </c>
      <c r="AT117" s="45">
        <v>1.03E-4</v>
      </c>
      <c r="AU117" s="45">
        <v>1.8100000000000001E-4</v>
      </c>
      <c r="AV117" s="45">
        <v>1.8100000000000001E-4</v>
      </c>
      <c r="AW117" s="45">
        <v>1.8100000000000001E-4</v>
      </c>
      <c r="AX117" s="45">
        <v>1.8100000000000001E-4</v>
      </c>
      <c r="AY117" s="45">
        <v>1.8100000000000001E-4</v>
      </c>
      <c r="AZ117" s="45">
        <v>2.5599999999999999E-4</v>
      </c>
      <c r="BA117" s="45">
        <v>2.5599999999999999E-4</v>
      </c>
      <c r="BB117" s="45">
        <v>2.5599999999999999E-4</v>
      </c>
      <c r="BC117" s="45">
        <v>2.5599999999999999E-4</v>
      </c>
      <c r="BD117" s="45">
        <v>2.5599999999999999E-4</v>
      </c>
      <c r="BE117" s="45">
        <v>3.1700000000000001E-4</v>
      </c>
      <c r="BF117" s="45">
        <v>3.1700000000000001E-4</v>
      </c>
      <c r="BG117" s="45">
        <v>3.1700000000000001E-4</v>
      </c>
      <c r="BH117" s="45">
        <v>3.1700000000000001E-4</v>
      </c>
      <c r="BI117" s="45">
        <v>3.1700000000000001E-4</v>
      </c>
      <c r="BJ117" s="45">
        <v>3.59E-4</v>
      </c>
      <c r="BK117" s="45">
        <v>3.59E-4</v>
      </c>
      <c r="BL117" s="45">
        <v>3.59E-4</v>
      </c>
      <c r="BM117" s="45">
        <v>3.59E-4</v>
      </c>
      <c r="BN117" s="45">
        <v>3.59E-4</v>
      </c>
      <c r="BO117" s="45">
        <v>4.3399999999999998E-4</v>
      </c>
      <c r="BP117" s="45">
        <v>4.3399999999999998E-4</v>
      </c>
      <c r="BQ117" s="45">
        <v>4.3399999999999998E-4</v>
      </c>
      <c r="BR117" s="45">
        <v>4.3399999999999998E-4</v>
      </c>
      <c r="BS117" s="45">
        <v>4.3399999999999998E-4</v>
      </c>
      <c r="BT117" s="45">
        <v>4.4200000000000001E-4</v>
      </c>
      <c r="BU117" s="45">
        <v>4.4200000000000001E-4</v>
      </c>
      <c r="BV117" s="45">
        <v>4.4200000000000001E-4</v>
      </c>
      <c r="BW117" s="45">
        <v>4.4200000000000001E-4</v>
      </c>
      <c r="BX117" s="45">
        <v>4.4200000000000001E-4</v>
      </c>
      <c r="BY117" s="45">
        <v>4.6000000000000001E-4</v>
      </c>
      <c r="BZ117" s="45">
        <v>4.6000000000000001E-4</v>
      </c>
      <c r="CA117" s="45">
        <v>4.6000000000000001E-4</v>
      </c>
      <c r="CB117" s="45">
        <v>4.6000000000000001E-4</v>
      </c>
      <c r="CC117" s="45">
        <v>4.6000000000000001E-4</v>
      </c>
      <c r="CD117" s="45">
        <v>4.6000000000000001E-4</v>
      </c>
      <c r="CE117" s="45">
        <v>4.6000000000000001E-4</v>
      </c>
      <c r="CF117" s="45">
        <v>4.6000000000000001E-4</v>
      </c>
      <c r="CG117" s="45">
        <v>4.6000000000000001E-4</v>
      </c>
      <c r="CH117" s="45">
        <v>4.6000000000000001E-4</v>
      </c>
      <c r="CI117" s="45">
        <v>4.6000000000000001E-4</v>
      </c>
      <c r="CJ117" s="45">
        <v>4.6000000000000001E-4</v>
      </c>
      <c r="CK117" s="45">
        <v>4.6000000000000001E-4</v>
      </c>
      <c r="CL117" s="45">
        <v>4.6000000000000001E-4</v>
      </c>
      <c r="CM117" s="45">
        <v>4.6000000000000001E-4</v>
      </c>
      <c r="CN117" s="45">
        <v>4.6000000000000001E-4</v>
      </c>
      <c r="CO117" s="45">
        <v>4.6000000000000001E-4</v>
      </c>
      <c r="CP117" s="45">
        <v>4.6000000000000001E-4</v>
      </c>
      <c r="CQ117" s="45">
        <v>4.6000000000000001E-4</v>
      </c>
      <c r="CR117" s="45">
        <v>4.6000000000000001E-4</v>
      </c>
      <c r="CS117" s="45">
        <v>4.6000000000000001E-4</v>
      </c>
      <c r="CT117" s="45">
        <v>4.6000000000000001E-4</v>
      </c>
      <c r="CU117" s="45">
        <v>4.6000000000000001E-4</v>
      </c>
      <c r="CV117" s="45">
        <v>4.6000000000000001E-4</v>
      </c>
      <c r="CW117" s="45">
        <v>4.6000000000000001E-4</v>
      </c>
      <c r="CX117" s="45">
        <v>4.6000000000000001E-4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2.5999999999999998E-5</v>
      </c>
      <c r="R118" s="45">
        <v>2.5999999999999998E-5</v>
      </c>
      <c r="S118" s="45">
        <v>2.5999999999999998E-5</v>
      </c>
      <c r="T118" s="45">
        <v>2.5999999999999998E-5</v>
      </c>
      <c r="U118" s="45">
        <v>2.5999999999999998E-5</v>
      </c>
      <c r="V118" s="45">
        <v>2.5999999999999998E-5</v>
      </c>
      <c r="W118" s="45">
        <v>2.5999999999999998E-5</v>
      </c>
      <c r="X118" s="45">
        <v>2.5999999999999998E-5</v>
      </c>
      <c r="Y118" s="45">
        <v>2.5999999999999998E-5</v>
      </c>
      <c r="Z118" s="45">
        <v>2.5999999999999998E-5</v>
      </c>
      <c r="AA118" s="45">
        <v>2.5999999999999998E-5</v>
      </c>
      <c r="AB118" s="45">
        <v>2.5999999999999998E-5</v>
      </c>
      <c r="AC118" s="45">
        <v>2.5999999999999998E-5</v>
      </c>
      <c r="AD118" s="45">
        <v>2.5999999999999998E-5</v>
      </c>
      <c r="AE118" s="45">
        <v>2.5999999999999998E-5</v>
      </c>
      <c r="AF118" s="45">
        <v>2.5999999999999998E-5</v>
      </c>
      <c r="AG118" s="45">
        <v>2.5999999999999998E-5</v>
      </c>
      <c r="AH118" s="45">
        <v>2.5999999999999998E-5</v>
      </c>
      <c r="AI118" s="45">
        <v>2.5999999999999998E-5</v>
      </c>
      <c r="AJ118" s="45">
        <v>2.5999999999999998E-5</v>
      </c>
      <c r="AK118" s="45">
        <v>2.5999999999999998E-5</v>
      </c>
      <c r="AL118" s="45">
        <v>2.5999999999999998E-5</v>
      </c>
      <c r="AM118" s="45">
        <v>2.5999999999999998E-5</v>
      </c>
      <c r="AN118" s="45">
        <v>2.5999999999999998E-5</v>
      </c>
      <c r="AO118" s="45">
        <v>2.5999999999999998E-5</v>
      </c>
      <c r="AP118" s="45">
        <v>9.6000000000000002E-5</v>
      </c>
      <c r="AQ118" s="45">
        <v>9.6000000000000002E-5</v>
      </c>
      <c r="AR118" s="45">
        <v>9.6000000000000002E-5</v>
      </c>
      <c r="AS118" s="45">
        <v>9.6000000000000002E-5</v>
      </c>
      <c r="AT118" s="45">
        <v>9.6000000000000002E-5</v>
      </c>
      <c r="AU118" s="45">
        <v>1.4300000000000001E-4</v>
      </c>
      <c r="AV118" s="45">
        <v>1.4300000000000001E-4</v>
      </c>
      <c r="AW118" s="45">
        <v>1.4300000000000001E-4</v>
      </c>
      <c r="AX118" s="45">
        <v>1.4300000000000001E-4</v>
      </c>
      <c r="AY118" s="45">
        <v>1.4300000000000001E-4</v>
      </c>
      <c r="AZ118" s="45">
        <v>1.36E-4</v>
      </c>
      <c r="BA118" s="45">
        <v>1.36E-4</v>
      </c>
      <c r="BB118" s="45">
        <v>1.36E-4</v>
      </c>
      <c r="BC118" s="45">
        <v>1.36E-4</v>
      </c>
      <c r="BD118" s="45">
        <v>1.36E-4</v>
      </c>
      <c r="BE118" s="45">
        <v>1.8699999999999999E-4</v>
      </c>
      <c r="BF118" s="45">
        <v>1.8699999999999999E-4</v>
      </c>
      <c r="BG118" s="45">
        <v>1.8699999999999999E-4</v>
      </c>
      <c r="BH118" s="45">
        <v>1.8699999999999999E-4</v>
      </c>
      <c r="BI118" s="45">
        <v>1.8699999999999999E-4</v>
      </c>
      <c r="BJ118" s="45">
        <v>1.5899999999999999E-4</v>
      </c>
      <c r="BK118" s="45">
        <v>1.5899999999999999E-4</v>
      </c>
      <c r="BL118" s="45">
        <v>1.5899999999999999E-4</v>
      </c>
      <c r="BM118" s="45">
        <v>1.5899999999999999E-4</v>
      </c>
      <c r="BN118" s="45">
        <v>1.5899999999999999E-4</v>
      </c>
      <c r="BO118" s="45">
        <v>2.2699999999999999E-4</v>
      </c>
      <c r="BP118" s="45">
        <v>2.2699999999999999E-4</v>
      </c>
      <c r="BQ118" s="45">
        <v>2.2699999999999999E-4</v>
      </c>
      <c r="BR118" s="45">
        <v>2.2699999999999999E-4</v>
      </c>
      <c r="BS118" s="45">
        <v>2.2699999999999999E-4</v>
      </c>
      <c r="BT118" s="45">
        <v>2.33E-4</v>
      </c>
      <c r="BU118" s="45">
        <v>2.33E-4</v>
      </c>
      <c r="BV118" s="45">
        <v>2.33E-4</v>
      </c>
      <c r="BW118" s="45">
        <v>2.33E-4</v>
      </c>
      <c r="BX118" s="45">
        <v>2.33E-4</v>
      </c>
      <c r="BY118" s="45">
        <v>9.6000000000000002E-5</v>
      </c>
      <c r="BZ118" s="45">
        <v>9.6000000000000002E-5</v>
      </c>
      <c r="CA118" s="45">
        <v>9.6000000000000002E-5</v>
      </c>
      <c r="CB118" s="45">
        <v>9.6000000000000002E-5</v>
      </c>
      <c r="CC118" s="45">
        <v>9.6000000000000002E-5</v>
      </c>
      <c r="CD118" s="45">
        <v>9.6000000000000002E-5</v>
      </c>
      <c r="CE118" s="45">
        <v>9.6000000000000002E-5</v>
      </c>
      <c r="CF118" s="45">
        <v>9.6000000000000002E-5</v>
      </c>
      <c r="CG118" s="45">
        <v>9.6000000000000002E-5</v>
      </c>
      <c r="CH118" s="45">
        <v>9.6000000000000002E-5</v>
      </c>
      <c r="CI118" s="45">
        <v>9.6000000000000002E-5</v>
      </c>
      <c r="CJ118" s="45">
        <v>9.6000000000000002E-5</v>
      </c>
      <c r="CK118" s="45">
        <v>9.6000000000000002E-5</v>
      </c>
      <c r="CL118" s="45">
        <v>9.6000000000000002E-5</v>
      </c>
      <c r="CM118" s="45">
        <v>9.6000000000000002E-5</v>
      </c>
      <c r="CN118" s="45">
        <v>9.6000000000000002E-5</v>
      </c>
      <c r="CO118" s="45">
        <v>9.6000000000000002E-5</v>
      </c>
      <c r="CP118" s="45">
        <v>9.6000000000000002E-5</v>
      </c>
      <c r="CQ118" s="45">
        <v>9.6000000000000002E-5</v>
      </c>
      <c r="CR118" s="45">
        <v>9.6000000000000002E-5</v>
      </c>
      <c r="CS118" s="45">
        <v>9.6000000000000002E-5</v>
      </c>
      <c r="CT118" s="45">
        <v>9.6000000000000002E-5</v>
      </c>
      <c r="CU118" s="45">
        <v>9.6000000000000002E-5</v>
      </c>
      <c r="CV118" s="45">
        <v>9.6000000000000002E-5</v>
      </c>
      <c r="CW118" s="45">
        <v>9.6000000000000002E-5</v>
      </c>
      <c r="CX118" s="45">
        <v>9.6000000000000002E-5</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6.9999999999999999E-6</v>
      </c>
      <c r="R119" s="45">
        <v>6.9999999999999999E-6</v>
      </c>
      <c r="S119" s="45">
        <v>6.9999999999999999E-6</v>
      </c>
      <c r="T119" s="45">
        <v>6.9999999999999999E-6</v>
      </c>
      <c r="U119" s="45">
        <v>6.9999999999999999E-6</v>
      </c>
      <c r="V119" s="45">
        <v>6.9999999999999999E-6</v>
      </c>
      <c r="W119" s="45">
        <v>6.9999999999999999E-6</v>
      </c>
      <c r="X119" s="45">
        <v>6.9999999999999999E-6</v>
      </c>
      <c r="Y119" s="45">
        <v>6.9999999999999999E-6</v>
      </c>
      <c r="Z119" s="45">
        <v>6.9999999999999999E-6</v>
      </c>
      <c r="AA119" s="45">
        <v>6.9999999999999999E-6</v>
      </c>
      <c r="AB119" s="45">
        <v>6.9999999999999999E-6</v>
      </c>
      <c r="AC119" s="45">
        <v>6.9999999999999999E-6</v>
      </c>
      <c r="AD119" s="45">
        <v>6.9999999999999999E-6</v>
      </c>
      <c r="AE119" s="45">
        <v>6.9999999999999999E-6</v>
      </c>
      <c r="AF119" s="45">
        <v>6.9999999999999999E-6</v>
      </c>
      <c r="AG119" s="45">
        <v>6.9999999999999999E-6</v>
      </c>
      <c r="AH119" s="45">
        <v>6.9999999999999999E-6</v>
      </c>
      <c r="AI119" s="45">
        <v>6.9999999999999999E-6</v>
      </c>
      <c r="AJ119" s="45">
        <v>6.9999999999999999E-6</v>
      </c>
      <c r="AK119" s="45">
        <v>6.9999999999999999E-6</v>
      </c>
      <c r="AL119" s="45">
        <v>6.9999999999999999E-6</v>
      </c>
      <c r="AM119" s="45">
        <v>6.9999999999999999E-6</v>
      </c>
      <c r="AN119" s="45">
        <v>6.9999999999999999E-6</v>
      </c>
      <c r="AO119" s="45">
        <v>6.9999999999999999E-6</v>
      </c>
      <c r="AP119" s="45">
        <v>6.3E-5</v>
      </c>
      <c r="AQ119" s="45">
        <v>6.3E-5</v>
      </c>
      <c r="AR119" s="45">
        <v>6.3E-5</v>
      </c>
      <c r="AS119" s="45">
        <v>6.3E-5</v>
      </c>
      <c r="AT119" s="45">
        <v>6.3E-5</v>
      </c>
      <c r="AU119" s="45">
        <v>1.08E-4</v>
      </c>
      <c r="AV119" s="45">
        <v>1.08E-4</v>
      </c>
      <c r="AW119" s="45">
        <v>1.08E-4</v>
      </c>
      <c r="AX119" s="45">
        <v>1.08E-4</v>
      </c>
      <c r="AY119" s="45">
        <v>1.08E-4</v>
      </c>
      <c r="AZ119" s="45">
        <v>1.6200000000000001E-4</v>
      </c>
      <c r="BA119" s="45">
        <v>1.6200000000000001E-4</v>
      </c>
      <c r="BB119" s="45">
        <v>1.6200000000000001E-4</v>
      </c>
      <c r="BC119" s="45">
        <v>1.6200000000000001E-4</v>
      </c>
      <c r="BD119" s="45">
        <v>1.6200000000000001E-4</v>
      </c>
      <c r="BE119" s="45">
        <v>2.2599999999999999E-4</v>
      </c>
      <c r="BF119" s="45">
        <v>2.2599999999999999E-4</v>
      </c>
      <c r="BG119" s="45">
        <v>2.2599999999999999E-4</v>
      </c>
      <c r="BH119" s="45">
        <v>2.2599999999999999E-4</v>
      </c>
      <c r="BI119" s="45">
        <v>2.2599999999999999E-4</v>
      </c>
      <c r="BJ119" s="45">
        <v>3.01E-4</v>
      </c>
      <c r="BK119" s="45">
        <v>3.01E-4</v>
      </c>
      <c r="BL119" s="45">
        <v>3.01E-4</v>
      </c>
      <c r="BM119" s="45">
        <v>3.01E-4</v>
      </c>
      <c r="BN119" s="45">
        <v>3.01E-4</v>
      </c>
      <c r="BO119" s="45">
        <v>3.6699999999999998E-4</v>
      </c>
      <c r="BP119" s="45">
        <v>3.6699999999999998E-4</v>
      </c>
      <c r="BQ119" s="45">
        <v>3.6699999999999998E-4</v>
      </c>
      <c r="BR119" s="45">
        <v>3.6699999999999998E-4</v>
      </c>
      <c r="BS119" s="45">
        <v>3.6699999999999998E-4</v>
      </c>
      <c r="BT119" s="45">
        <v>4.1899999999999999E-4</v>
      </c>
      <c r="BU119" s="45">
        <v>4.1899999999999999E-4</v>
      </c>
      <c r="BV119" s="45">
        <v>4.1899999999999999E-4</v>
      </c>
      <c r="BW119" s="45">
        <v>4.1899999999999999E-4</v>
      </c>
      <c r="BX119" s="45">
        <v>4.1899999999999999E-4</v>
      </c>
      <c r="BY119" s="45">
        <v>4.55E-4</v>
      </c>
      <c r="BZ119" s="45">
        <v>4.55E-4</v>
      </c>
      <c r="CA119" s="45">
        <v>4.55E-4</v>
      </c>
      <c r="CB119" s="45">
        <v>4.55E-4</v>
      </c>
      <c r="CC119" s="45">
        <v>4.55E-4</v>
      </c>
      <c r="CD119" s="45">
        <v>4.55E-4</v>
      </c>
      <c r="CE119" s="45">
        <v>4.55E-4</v>
      </c>
      <c r="CF119" s="45">
        <v>4.55E-4</v>
      </c>
      <c r="CG119" s="45">
        <v>4.55E-4</v>
      </c>
      <c r="CH119" s="45">
        <v>4.55E-4</v>
      </c>
      <c r="CI119" s="45">
        <v>4.55E-4</v>
      </c>
      <c r="CJ119" s="45">
        <v>4.55E-4</v>
      </c>
      <c r="CK119" s="45">
        <v>4.55E-4</v>
      </c>
      <c r="CL119" s="45">
        <v>4.55E-4</v>
      </c>
      <c r="CM119" s="45">
        <v>4.55E-4</v>
      </c>
      <c r="CN119" s="45">
        <v>4.55E-4</v>
      </c>
      <c r="CO119" s="45">
        <v>4.55E-4</v>
      </c>
      <c r="CP119" s="45">
        <v>4.55E-4</v>
      </c>
      <c r="CQ119" s="45">
        <v>4.55E-4</v>
      </c>
      <c r="CR119" s="45">
        <v>4.55E-4</v>
      </c>
      <c r="CS119" s="45">
        <v>4.55E-4</v>
      </c>
      <c r="CT119" s="45">
        <v>4.55E-4</v>
      </c>
      <c r="CU119" s="45">
        <v>4.55E-4</v>
      </c>
      <c r="CV119" s="45">
        <v>4.55E-4</v>
      </c>
      <c r="CW119" s="45">
        <v>4.55E-4</v>
      </c>
      <c r="CX119" s="45">
        <v>4.55E-4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2.4000000000000001E-4</v>
      </c>
      <c r="R120" s="45">
        <v>2.4000000000000001E-4</v>
      </c>
      <c r="S120" s="45">
        <v>2.4000000000000001E-4</v>
      </c>
      <c r="T120" s="45">
        <v>2.4000000000000001E-4</v>
      </c>
      <c r="U120" s="45">
        <v>2.4000000000000001E-4</v>
      </c>
      <c r="V120" s="45">
        <v>2.4000000000000001E-4</v>
      </c>
      <c r="W120" s="45">
        <v>2.4000000000000001E-4</v>
      </c>
      <c r="X120" s="45">
        <v>2.4000000000000001E-4</v>
      </c>
      <c r="Y120" s="45">
        <v>2.4000000000000001E-4</v>
      </c>
      <c r="Z120" s="45">
        <v>2.4000000000000001E-4</v>
      </c>
      <c r="AA120" s="45">
        <v>2.4000000000000001E-4</v>
      </c>
      <c r="AB120" s="45">
        <v>2.4000000000000001E-4</v>
      </c>
      <c r="AC120" s="45">
        <v>2.4000000000000001E-4</v>
      </c>
      <c r="AD120" s="45">
        <v>2.4000000000000001E-4</v>
      </c>
      <c r="AE120" s="45">
        <v>2.4000000000000001E-4</v>
      </c>
      <c r="AF120" s="45">
        <v>2.4000000000000001E-4</v>
      </c>
      <c r="AG120" s="45">
        <v>2.4000000000000001E-4</v>
      </c>
      <c r="AH120" s="45">
        <v>2.4000000000000001E-4</v>
      </c>
      <c r="AI120" s="45">
        <v>2.4000000000000001E-4</v>
      </c>
      <c r="AJ120" s="45">
        <v>2.4000000000000001E-4</v>
      </c>
      <c r="AK120" s="45">
        <v>2.4000000000000001E-4</v>
      </c>
      <c r="AL120" s="45">
        <v>2.4000000000000001E-4</v>
      </c>
      <c r="AM120" s="45">
        <v>2.4000000000000001E-4</v>
      </c>
      <c r="AN120" s="45">
        <v>2.4000000000000001E-4</v>
      </c>
      <c r="AO120" s="45">
        <v>2.4000000000000001E-4</v>
      </c>
      <c r="AP120" s="45">
        <v>6.2200000000000005E-4</v>
      </c>
      <c r="AQ120" s="45">
        <v>6.2200000000000005E-4</v>
      </c>
      <c r="AR120" s="45">
        <v>6.2200000000000005E-4</v>
      </c>
      <c r="AS120" s="45">
        <v>6.2200000000000005E-4</v>
      </c>
      <c r="AT120" s="45">
        <v>6.2200000000000005E-4</v>
      </c>
      <c r="AU120" s="45">
        <v>8.7900000000000001E-4</v>
      </c>
      <c r="AV120" s="45">
        <v>8.7900000000000001E-4</v>
      </c>
      <c r="AW120" s="45">
        <v>8.7900000000000001E-4</v>
      </c>
      <c r="AX120" s="45">
        <v>8.7900000000000001E-4</v>
      </c>
      <c r="AY120" s="45">
        <v>8.7900000000000001E-4</v>
      </c>
      <c r="AZ120" s="45">
        <v>1.1689999999999999E-3</v>
      </c>
      <c r="BA120" s="45">
        <v>1.1689999999999999E-3</v>
      </c>
      <c r="BB120" s="45">
        <v>1.1689999999999999E-3</v>
      </c>
      <c r="BC120" s="45">
        <v>1.1689999999999999E-3</v>
      </c>
      <c r="BD120" s="45">
        <v>1.1689999999999999E-3</v>
      </c>
      <c r="BE120" s="45">
        <v>1.4829999999999999E-3</v>
      </c>
      <c r="BF120" s="45">
        <v>1.4829999999999999E-3</v>
      </c>
      <c r="BG120" s="45">
        <v>1.4829999999999999E-3</v>
      </c>
      <c r="BH120" s="45">
        <v>1.4829999999999999E-3</v>
      </c>
      <c r="BI120" s="45">
        <v>1.4829999999999999E-3</v>
      </c>
      <c r="BJ120" s="45">
        <v>1.7329999999999999E-3</v>
      </c>
      <c r="BK120" s="45">
        <v>1.7329999999999999E-3</v>
      </c>
      <c r="BL120" s="45">
        <v>1.7329999999999999E-3</v>
      </c>
      <c r="BM120" s="45">
        <v>1.7329999999999999E-3</v>
      </c>
      <c r="BN120" s="45">
        <v>1.7329999999999999E-3</v>
      </c>
      <c r="BO120" s="45">
        <v>1.8309999999999999E-3</v>
      </c>
      <c r="BP120" s="45">
        <v>1.8309999999999999E-3</v>
      </c>
      <c r="BQ120" s="45">
        <v>1.8309999999999999E-3</v>
      </c>
      <c r="BR120" s="45">
        <v>1.8309999999999999E-3</v>
      </c>
      <c r="BS120" s="45">
        <v>1.8309999999999999E-3</v>
      </c>
      <c r="BT120" s="45">
        <v>1.817E-3</v>
      </c>
      <c r="BU120" s="45">
        <v>1.817E-3</v>
      </c>
      <c r="BV120" s="45">
        <v>1.817E-3</v>
      </c>
      <c r="BW120" s="45">
        <v>1.817E-3</v>
      </c>
      <c r="BX120" s="45">
        <v>1.817E-3</v>
      </c>
      <c r="BY120" s="45">
        <v>1.6819999999999999E-3</v>
      </c>
      <c r="BZ120" s="45">
        <v>1.6819999999999999E-3</v>
      </c>
      <c r="CA120" s="45">
        <v>1.6819999999999999E-3</v>
      </c>
      <c r="CB120" s="45">
        <v>1.6819999999999999E-3</v>
      </c>
      <c r="CC120" s="45">
        <v>1.6819999999999999E-3</v>
      </c>
      <c r="CD120" s="45">
        <v>1.6819999999999999E-3</v>
      </c>
      <c r="CE120" s="45">
        <v>1.6819999999999999E-3</v>
      </c>
      <c r="CF120" s="45">
        <v>1.6819999999999999E-3</v>
      </c>
      <c r="CG120" s="45">
        <v>1.6819999999999999E-3</v>
      </c>
      <c r="CH120" s="45">
        <v>1.6819999999999999E-3</v>
      </c>
      <c r="CI120" s="45">
        <v>1.6819999999999999E-3</v>
      </c>
      <c r="CJ120" s="45">
        <v>1.6819999999999999E-3</v>
      </c>
      <c r="CK120" s="45">
        <v>1.6819999999999999E-3</v>
      </c>
      <c r="CL120" s="45">
        <v>1.6819999999999999E-3</v>
      </c>
      <c r="CM120" s="45">
        <v>1.6819999999999999E-3</v>
      </c>
      <c r="CN120" s="45">
        <v>1.6819999999999999E-3</v>
      </c>
      <c r="CO120" s="45">
        <v>1.6819999999999999E-3</v>
      </c>
      <c r="CP120" s="45">
        <v>1.6819999999999999E-3</v>
      </c>
      <c r="CQ120" s="45">
        <v>1.6819999999999999E-3</v>
      </c>
      <c r="CR120" s="45">
        <v>1.6819999999999999E-3</v>
      </c>
      <c r="CS120" s="45">
        <v>1.6819999999999999E-3</v>
      </c>
      <c r="CT120" s="45">
        <v>1.6819999999999999E-3</v>
      </c>
      <c r="CU120" s="45">
        <v>1.6819999999999999E-3</v>
      </c>
      <c r="CV120" s="45">
        <v>1.6819999999999999E-3</v>
      </c>
      <c r="CW120" s="45">
        <v>1.6819999999999999E-3</v>
      </c>
      <c r="CX120" s="45">
        <v>1.6819999999999999E-3</v>
      </c>
    </row>
    <row r="121" spans="1:102" ht="14.25" customHeight="1" x14ac:dyDescent="0.3">
      <c r="A121" s="45" t="s">
        <v>360</v>
      </c>
      <c r="B121" s="45" t="s">
        <v>512</v>
      </c>
      <c r="C121" s="45" t="s">
        <v>512</v>
      </c>
      <c r="D121" s="45" t="s">
        <v>512</v>
      </c>
      <c r="E121" s="45" t="s">
        <v>512</v>
      </c>
      <c r="F121" s="45" t="s">
        <v>512</v>
      </c>
      <c r="G121" s="45" t="s">
        <v>512</v>
      </c>
      <c r="H121" s="45" t="s">
        <v>512</v>
      </c>
      <c r="I121" s="45" t="s">
        <v>512</v>
      </c>
      <c r="J121" s="45" t="s">
        <v>512</v>
      </c>
      <c r="K121" s="45" t="s">
        <v>512</v>
      </c>
      <c r="L121" s="45" t="s">
        <v>512</v>
      </c>
      <c r="M121" s="45" t="s">
        <v>512</v>
      </c>
      <c r="N121" s="45" t="s">
        <v>512</v>
      </c>
      <c r="O121" s="45" t="s">
        <v>512</v>
      </c>
      <c r="P121" s="45" t="s">
        <v>512</v>
      </c>
      <c r="Q121" s="45">
        <v>2.5000000000000001E-5</v>
      </c>
      <c r="R121" s="45">
        <v>2.5000000000000001E-5</v>
      </c>
      <c r="S121" s="45">
        <v>2.5000000000000001E-5</v>
      </c>
      <c r="T121" s="45">
        <v>2.5000000000000001E-5</v>
      </c>
      <c r="U121" s="45">
        <v>2.5000000000000001E-5</v>
      </c>
      <c r="V121" s="45">
        <v>2.5000000000000001E-5</v>
      </c>
      <c r="W121" s="45">
        <v>2.5000000000000001E-5</v>
      </c>
      <c r="X121" s="45">
        <v>2.5000000000000001E-5</v>
      </c>
      <c r="Y121" s="45">
        <v>2.5000000000000001E-5</v>
      </c>
      <c r="Z121" s="45">
        <v>2.5000000000000001E-5</v>
      </c>
      <c r="AA121" s="45">
        <v>2.5000000000000001E-5</v>
      </c>
      <c r="AB121" s="45">
        <v>2.5000000000000001E-5</v>
      </c>
      <c r="AC121" s="45">
        <v>2.5000000000000001E-5</v>
      </c>
      <c r="AD121" s="45">
        <v>2.5000000000000001E-5</v>
      </c>
      <c r="AE121" s="45">
        <v>2.5000000000000001E-5</v>
      </c>
      <c r="AF121" s="45">
        <v>2.5000000000000001E-5</v>
      </c>
      <c r="AG121" s="45">
        <v>2.5000000000000001E-5</v>
      </c>
      <c r="AH121" s="45">
        <v>2.5000000000000001E-5</v>
      </c>
      <c r="AI121" s="45">
        <v>2.5000000000000001E-5</v>
      </c>
      <c r="AJ121" s="45">
        <v>2.5000000000000001E-5</v>
      </c>
      <c r="AK121" s="45">
        <v>2.5000000000000001E-5</v>
      </c>
      <c r="AL121" s="45">
        <v>2.5000000000000001E-5</v>
      </c>
      <c r="AM121" s="45">
        <v>2.5000000000000001E-5</v>
      </c>
      <c r="AN121" s="45">
        <v>2.5000000000000001E-5</v>
      </c>
      <c r="AO121" s="45">
        <v>2.5000000000000001E-5</v>
      </c>
      <c r="AP121" s="45">
        <v>1.5300000000000001E-4</v>
      </c>
      <c r="AQ121" s="45">
        <v>1.5300000000000001E-4</v>
      </c>
      <c r="AR121" s="45">
        <v>1.5300000000000001E-4</v>
      </c>
      <c r="AS121" s="45">
        <v>1.5300000000000001E-4</v>
      </c>
      <c r="AT121" s="45">
        <v>1.5300000000000001E-4</v>
      </c>
      <c r="AU121" s="45">
        <v>2.3800000000000001E-4</v>
      </c>
      <c r="AV121" s="45">
        <v>2.3800000000000001E-4</v>
      </c>
      <c r="AW121" s="45">
        <v>2.3800000000000001E-4</v>
      </c>
      <c r="AX121" s="45">
        <v>2.3800000000000001E-4</v>
      </c>
      <c r="AY121" s="45">
        <v>2.3800000000000001E-4</v>
      </c>
      <c r="AZ121" s="45">
        <v>3.1399999999999999E-4</v>
      </c>
      <c r="BA121" s="45">
        <v>3.1399999999999999E-4</v>
      </c>
      <c r="BB121" s="45">
        <v>3.1399999999999999E-4</v>
      </c>
      <c r="BC121" s="45">
        <v>3.1399999999999999E-4</v>
      </c>
      <c r="BD121" s="45">
        <v>3.1399999999999999E-4</v>
      </c>
      <c r="BE121" s="45">
        <v>3.7800000000000003E-4</v>
      </c>
      <c r="BF121" s="45">
        <v>3.7800000000000003E-4</v>
      </c>
      <c r="BG121" s="45">
        <v>3.7800000000000003E-4</v>
      </c>
      <c r="BH121" s="45">
        <v>3.7800000000000003E-4</v>
      </c>
      <c r="BI121" s="45">
        <v>3.7800000000000003E-4</v>
      </c>
      <c r="BJ121" s="45">
        <v>4.4200000000000001E-4</v>
      </c>
      <c r="BK121" s="45">
        <v>4.4200000000000001E-4</v>
      </c>
      <c r="BL121" s="45">
        <v>4.4200000000000001E-4</v>
      </c>
      <c r="BM121" s="45">
        <v>4.4200000000000001E-4</v>
      </c>
      <c r="BN121" s="45">
        <v>4.4200000000000001E-4</v>
      </c>
      <c r="BO121" s="45">
        <v>5.2099999999999998E-4</v>
      </c>
      <c r="BP121" s="45">
        <v>5.2099999999999998E-4</v>
      </c>
      <c r="BQ121" s="45">
        <v>5.2099999999999998E-4</v>
      </c>
      <c r="BR121" s="45">
        <v>5.2099999999999998E-4</v>
      </c>
      <c r="BS121" s="45">
        <v>5.2099999999999998E-4</v>
      </c>
      <c r="BT121" s="45">
        <v>6.1300000000000005E-4</v>
      </c>
      <c r="BU121" s="45">
        <v>6.1300000000000005E-4</v>
      </c>
      <c r="BV121" s="45">
        <v>6.1300000000000005E-4</v>
      </c>
      <c r="BW121" s="45">
        <v>6.1300000000000005E-4</v>
      </c>
      <c r="BX121" s="45">
        <v>6.1300000000000005E-4</v>
      </c>
      <c r="BY121" s="45">
        <v>7.18E-4</v>
      </c>
      <c r="BZ121" s="45">
        <v>7.18E-4</v>
      </c>
      <c r="CA121" s="45">
        <v>7.18E-4</v>
      </c>
      <c r="CB121" s="45">
        <v>7.18E-4</v>
      </c>
      <c r="CC121" s="45">
        <v>7.18E-4</v>
      </c>
      <c r="CD121" s="45">
        <v>7.18E-4</v>
      </c>
      <c r="CE121" s="45">
        <v>7.18E-4</v>
      </c>
      <c r="CF121" s="45">
        <v>7.18E-4</v>
      </c>
      <c r="CG121" s="45">
        <v>7.18E-4</v>
      </c>
      <c r="CH121" s="45">
        <v>7.18E-4</v>
      </c>
      <c r="CI121" s="45">
        <v>7.18E-4</v>
      </c>
      <c r="CJ121" s="45">
        <v>7.18E-4</v>
      </c>
      <c r="CK121" s="45">
        <v>7.18E-4</v>
      </c>
      <c r="CL121" s="45">
        <v>7.18E-4</v>
      </c>
      <c r="CM121" s="45">
        <v>7.18E-4</v>
      </c>
      <c r="CN121" s="45">
        <v>7.18E-4</v>
      </c>
      <c r="CO121" s="45">
        <v>7.18E-4</v>
      </c>
      <c r="CP121" s="45">
        <v>7.18E-4</v>
      </c>
      <c r="CQ121" s="45">
        <v>7.18E-4</v>
      </c>
      <c r="CR121" s="45">
        <v>7.18E-4</v>
      </c>
      <c r="CS121" s="45">
        <v>7.18E-4</v>
      </c>
      <c r="CT121" s="45">
        <v>7.18E-4</v>
      </c>
      <c r="CU121" s="45">
        <v>7.18E-4</v>
      </c>
      <c r="CV121" s="45">
        <v>7.18E-4</v>
      </c>
      <c r="CW121" s="45">
        <v>7.18E-4</v>
      </c>
      <c r="CX121" s="45">
        <v>7.18E-4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1.8E-5</v>
      </c>
      <c r="R122" s="45">
        <v>1.8E-5</v>
      </c>
      <c r="S122" s="45">
        <v>1.8E-5</v>
      </c>
      <c r="T122" s="45">
        <v>1.8E-5</v>
      </c>
      <c r="U122" s="45">
        <v>1.8E-5</v>
      </c>
      <c r="V122" s="45">
        <v>1.8E-5</v>
      </c>
      <c r="W122" s="45">
        <v>1.8E-5</v>
      </c>
      <c r="X122" s="45">
        <v>1.8E-5</v>
      </c>
      <c r="Y122" s="45">
        <v>1.8E-5</v>
      </c>
      <c r="Z122" s="45">
        <v>1.8E-5</v>
      </c>
      <c r="AA122" s="45">
        <v>1.8E-5</v>
      </c>
      <c r="AB122" s="45">
        <v>1.8E-5</v>
      </c>
      <c r="AC122" s="45">
        <v>1.8E-5</v>
      </c>
      <c r="AD122" s="45">
        <v>1.8E-5</v>
      </c>
      <c r="AE122" s="45">
        <v>1.8E-5</v>
      </c>
      <c r="AF122" s="45">
        <v>1.8E-5</v>
      </c>
      <c r="AG122" s="45">
        <v>1.8E-5</v>
      </c>
      <c r="AH122" s="45">
        <v>1.8E-5</v>
      </c>
      <c r="AI122" s="45">
        <v>1.8E-5</v>
      </c>
      <c r="AJ122" s="45">
        <v>1.8E-5</v>
      </c>
      <c r="AK122" s="45">
        <v>1.8E-5</v>
      </c>
      <c r="AL122" s="45">
        <v>1.8E-5</v>
      </c>
      <c r="AM122" s="45">
        <v>1.8E-5</v>
      </c>
      <c r="AN122" s="45">
        <v>1.8E-5</v>
      </c>
      <c r="AO122" s="45">
        <v>1.8E-5</v>
      </c>
      <c r="AP122" s="45">
        <v>8.6000000000000003E-5</v>
      </c>
      <c r="AQ122" s="45">
        <v>8.6000000000000003E-5</v>
      </c>
      <c r="AR122" s="45">
        <v>8.6000000000000003E-5</v>
      </c>
      <c r="AS122" s="45">
        <v>8.6000000000000003E-5</v>
      </c>
      <c r="AT122" s="45">
        <v>8.6000000000000003E-5</v>
      </c>
      <c r="AU122" s="45">
        <v>1.1900000000000001E-4</v>
      </c>
      <c r="AV122" s="45">
        <v>1.1900000000000001E-4</v>
      </c>
      <c r="AW122" s="45">
        <v>1.1900000000000001E-4</v>
      </c>
      <c r="AX122" s="45">
        <v>1.1900000000000001E-4</v>
      </c>
      <c r="AY122" s="45">
        <v>1.1900000000000001E-4</v>
      </c>
      <c r="AZ122" s="45">
        <v>1.6100000000000001E-4</v>
      </c>
      <c r="BA122" s="45">
        <v>1.6100000000000001E-4</v>
      </c>
      <c r="BB122" s="45">
        <v>1.6100000000000001E-4</v>
      </c>
      <c r="BC122" s="45">
        <v>1.6100000000000001E-4</v>
      </c>
      <c r="BD122" s="45">
        <v>1.6100000000000001E-4</v>
      </c>
      <c r="BE122" s="45">
        <v>1.6799999999999999E-4</v>
      </c>
      <c r="BF122" s="45">
        <v>1.6799999999999999E-4</v>
      </c>
      <c r="BG122" s="45">
        <v>1.6799999999999999E-4</v>
      </c>
      <c r="BH122" s="45">
        <v>1.6799999999999999E-4</v>
      </c>
      <c r="BI122" s="45">
        <v>1.6799999999999999E-4</v>
      </c>
      <c r="BJ122" s="45">
        <v>2.1699999999999999E-4</v>
      </c>
      <c r="BK122" s="45">
        <v>2.1699999999999999E-4</v>
      </c>
      <c r="BL122" s="45">
        <v>2.1699999999999999E-4</v>
      </c>
      <c r="BM122" s="45">
        <v>2.1699999999999999E-4</v>
      </c>
      <c r="BN122" s="45">
        <v>2.1699999999999999E-4</v>
      </c>
      <c r="BO122" s="45">
        <v>2.9599999999999998E-4</v>
      </c>
      <c r="BP122" s="45">
        <v>2.9599999999999998E-4</v>
      </c>
      <c r="BQ122" s="45">
        <v>2.9599999999999998E-4</v>
      </c>
      <c r="BR122" s="45">
        <v>2.9599999999999998E-4</v>
      </c>
      <c r="BS122" s="45">
        <v>2.9599999999999998E-4</v>
      </c>
      <c r="BT122" s="45">
        <v>3.5399999999999999E-4</v>
      </c>
      <c r="BU122" s="45">
        <v>3.5399999999999999E-4</v>
      </c>
      <c r="BV122" s="45">
        <v>3.5399999999999999E-4</v>
      </c>
      <c r="BW122" s="45">
        <v>3.5399999999999999E-4</v>
      </c>
      <c r="BX122" s="45">
        <v>3.5399999999999999E-4</v>
      </c>
      <c r="BY122" s="45">
        <v>5.3200000000000003E-4</v>
      </c>
      <c r="BZ122" s="45">
        <v>5.3200000000000003E-4</v>
      </c>
      <c r="CA122" s="45">
        <v>5.3200000000000003E-4</v>
      </c>
      <c r="CB122" s="45">
        <v>5.3200000000000003E-4</v>
      </c>
      <c r="CC122" s="45">
        <v>5.3200000000000003E-4</v>
      </c>
      <c r="CD122" s="45">
        <v>5.3200000000000003E-4</v>
      </c>
      <c r="CE122" s="45">
        <v>5.3200000000000003E-4</v>
      </c>
      <c r="CF122" s="45">
        <v>5.3200000000000003E-4</v>
      </c>
      <c r="CG122" s="45">
        <v>5.3200000000000003E-4</v>
      </c>
      <c r="CH122" s="45">
        <v>5.3200000000000003E-4</v>
      </c>
      <c r="CI122" s="45">
        <v>5.3200000000000003E-4</v>
      </c>
      <c r="CJ122" s="45">
        <v>5.3200000000000003E-4</v>
      </c>
      <c r="CK122" s="45">
        <v>5.3200000000000003E-4</v>
      </c>
      <c r="CL122" s="45">
        <v>5.3200000000000003E-4</v>
      </c>
      <c r="CM122" s="45">
        <v>5.3200000000000003E-4</v>
      </c>
      <c r="CN122" s="45">
        <v>5.3200000000000003E-4</v>
      </c>
      <c r="CO122" s="45">
        <v>5.3200000000000003E-4</v>
      </c>
      <c r="CP122" s="45">
        <v>5.3200000000000003E-4</v>
      </c>
      <c r="CQ122" s="45">
        <v>5.3200000000000003E-4</v>
      </c>
      <c r="CR122" s="45">
        <v>5.3200000000000003E-4</v>
      </c>
      <c r="CS122" s="45">
        <v>5.3200000000000003E-4</v>
      </c>
      <c r="CT122" s="45">
        <v>5.3200000000000003E-4</v>
      </c>
      <c r="CU122" s="45">
        <v>5.3200000000000003E-4</v>
      </c>
      <c r="CV122" s="45">
        <v>5.3200000000000003E-4</v>
      </c>
      <c r="CW122" s="45">
        <v>5.3200000000000003E-4</v>
      </c>
      <c r="CX122" s="45">
        <v>5.3200000000000003E-4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1.2999999999999999E-5</v>
      </c>
      <c r="R123" s="45">
        <v>1.2999999999999999E-5</v>
      </c>
      <c r="S123" s="45">
        <v>1.2999999999999999E-5</v>
      </c>
      <c r="T123" s="45">
        <v>1.2999999999999999E-5</v>
      </c>
      <c r="U123" s="45">
        <v>1.2999999999999999E-5</v>
      </c>
      <c r="V123" s="45">
        <v>1.2999999999999999E-5</v>
      </c>
      <c r="W123" s="45">
        <v>1.2999999999999999E-5</v>
      </c>
      <c r="X123" s="45">
        <v>1.2999999999999999E-5</v>
      </c>
      <c r="Y123" s="45">
        <v>1.2999999999999999E-5</v>
      </c>
      <c r="Z123" s="45">
        <v>1.2999999999999999E-5</v>
      </c>
      <c r="AA123" s="45">
        <v>1.2999999999999999E-5</v>
      </c>
      <c r="AB123" s="45">
        <v>1.2999999999999999E-5</v>
      </c>
      <c r="AC123" s="45">
        <v>1.2999999999999999E-5</v>
      </c>
      <c r="AD123" s="45">
        <v>1.2999999999999999E-5</v>
      </c>
      <c r="AE123" s="45">
        <v>1.2999999999999999E-5</v>
      </c>
      <c r="AF123" s="45">
        <v>1.2999999999999999E-5</v>
      </c>
      <c r="AG123" s="45">
        <v>1.2999999999999999E-5</v>
      </c>
      <c r="AH123" s="45">
        <v>1.2999999999999999E-5</v>
      </c>
      <c r="AI123" s="45">
        <v>1.2999999999999999E-5</v>
      </c>
      <c r="AJ123" s="45">
        <v>1.2999999999999999E-5</v>
      </c>
      <c r="AK123" s="45">
        <v>1.2999999999999999E-5</v>
      </c>
      <c r="AL123" s="45">
        <v>1.2999999999999999E-5</v>
      </c>
      <c r="AM123" s="45">
        <v>1.2999999999999999E-5</v>
      </c>
      <c r="AN123" s="45">
        <v>1.2999999999999999E-5</v>
      </c>
      <c r="AO123" s="45">
        <v>1.2999999999999999E-5</v>
      </c>
      <c r="AP123" s="45">
        <v>5.1E-5</v>
      </c>
      <c r="AQ123" s="45">
        <v>5.1E-5</v>
      </c>
      <c r="AR123" s="45">
        <v>5.1E-5</v>
      </c>
      <c r="AS123" s="45">
        <v>5.1E-5</v>
      </c>
      <c r="AT123" s="45">
        <v>5.1E-5</v>
      </c>
      <c r="AU123" s="45">
        <v>6.9999999999999994E-5</v>
      </c>
      <c r="AV123" s="45">
        <v>6.9999999999999994E-5</v>
      </c>
      <c r="AW123" s="45">
        <v>6.9999999999999994E-5</v>
      </c>
      <c r="AX123" s="45">
        <v>6.9999999999999994E-5</v>
      </c>
      <c r="AY123" s="45">
        <v>6.9999999999999994E-5</v>
      </c>
      <c r="AZ123" s="45">
        <v>8.7999999999999998E-5</v>
      </c>
      <c r="BA123" s="45">
        <v>8.7999999999999998E-5</v>
      </c>
      <c r="BB123" s="45">
        <v>8.7999999999999998E-5</v>
      </c>
      <c r="BC123" s="45">
        <v>8.7999999999999998E-5</v>
      </c>
      <c r="BD123" s="45">
        <v>8.7999999999999998E-5</v>
      </c>
      <c r="BE123" s="45">
        <v>9.7E-5</v>
      </c>
      <c r="BF123" s="45">
        <v>9.7E-5</v>
      </c>
      <c r="BG123" s="45">
        <v>9.7E-5</v>
      </c>
      <c r="BH123" s="45">
        <v>9.7E-5</v>
      </c>
      <c r="BI123" s="45">
        <v>9.7E-5</v>
      </c>
      <c r="BJ123" s="45">
        <v>1.06E-4</v>
      </c>
      <c r="BK123" s="45">
        <v>1.06E-4</v>
      </c>
      <c r="BL123" s="45">
        <v>1.06E-4</v>
      </c>
      <c r="BM123" s="45">
        <v>1.06E-4</v>
      </c>
      <c r="BN123" s="45">
        <v>1.06E-4</v>
      </c>
      <c r="BO123" s="45">
        <v>1.2E-4</v>
      </c>
      <c r="BP123" s="45">
        <v>1.2E-4</v>
      </c>
      <c r="BQ123" s="45">
        <v>1.2E-4</v>
      </c>
      <c r="BR123" s="45">
        <v>1.2E-4</v>
      </c>
      <c r="BS123" s="45">
        <v>1.2E-4</v>
      </c>
      <c r="BT123" s="45">
        <v>1.4300000000000001E-4</v>
      </c>
      <c r="BU123" s="45">
        <v>1.4300000000000001E-4</v>
      </c>
      <c r="BV123" s="45">
        <v>1.4300000000000001E-4</v>
      </c>
      <c r="BW123" s="45">
        <v>1.4300000000000001E-4</v>
      </c>
      <c r="BX123" s="45">
        <v>1.4300000000000001E-4</v>
      </c>
      <c r="BY123" s="45">
        <v>2.2100000000000001E-4</v>
      </c>
      <c r="BZ123" s="45">
        <v>2.2100000000000001E-4</v>
      </c>
      <c r="CA123" s="45">
        <v>2.2100000000000001E-4</v>
      </c>
      <c r="CB123" s="45">
        <v>2.2100000000000001E-4</v>
      </c>
      <c r="CC123" s="45">
        <v>2.2100000000000001E-4</v>
      </c>
      <c r="CD123" s="45">
        <v>2.2100000000000001E-4</v>
      </c>
      <c r="CE123" s="45">
        <v>2.2100000000000001E-4</v>
      </c>
      <c r="CF123" s="45">
        <v>2.2100000000000001E-4</v>
      </c>
      <c r="CG123" s="45">
        <v>2.2100000000000001E-4</v>
      </c>
      <c r="CH123" s="45">
        <v>2.2100000000000001E-4</v>
      </c>
      <c r="CI123" s="45">
        <v>2.2100000000000001E-4</v>
      </c>
      <c r="CJ123" s="45">
        <v>2.2100000000000001E-4</v>
      </c>
      <c r="CK123" s="45">
        <v>2.2100000000000001E-4</v>
      </c>
      <c r="CL123" s="45">
        <v>2.2100000000000001E-4</v>
      </c>
      <c r="CM123" s="45">
        <v>2.2100000000000001E-4</v>
      </c>
      <c r="CN123" s="45">
        <v>2.2100000000000001E-4</v>
      </c>
      <c r="CO123" s="45">
        <v>2.2100000000000001E-4</v>
      </c>
      <c r="CP123" s="45">
        <v>2.2100000000000001E-4</v>
      </c>
      <c r="CQ123" s="45">
        <v>2.2100000000000001E-4</v>
      </c>
      <c r="CR123" s="45">
        <v>2.2100000000000001E-4</v>
      </c>
      <c r="CS123" s="45">
        <v>2.2100000000000001E-4</v>
      </c>
      <c r="CT123" s="45">
        <v>2.2100000000000001E-4</v>
      </c>
      <c r="CU123" s="45">
        <v>2.2100000000000001E-4</v>
      </c>
      <c r="CV123" s="45">
        <v>2.2100000000000001E-4</v>
      </c>
      <c r="CW123" s="45">
        <v>2.2100000000000001E-4</v>
      </c>
      <c r="CX123" s="45">
        <v>2.2100000000000001E-4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1.4E-5</v>
      </c>
      <c r="R124" s="45">
        <v>1.4E-5</v>
      </c>
      <c r="S124" s="45">
        <v>1.4E-5</v>
      </c>
      <c r="T124" s="45">
        <v>1.4E-5</v>
      </c>
      <c r="U124" s="45">
        <v>1.4E-5</v>
      </c>
      <c r="V124" s="45">
        <v>1.4E-5</v>
      </c>
      <c r="W124" s="45">
        <v>1.4E-5</v>
      </c>
      <c r="X124" s="45">
        <v>1.4E-5</v>
      </c>
      <c r="Y124" s="45">
        <v>1.4E-5</v>
      </c>
      <c r="Z124" s="45">
        <v>1.4E-5</v>
      </c>
      <c r="AA124" s="45">
        <v>1.4E-5</v>
      </c>
      <c r="AB124" s="45">
        <v>1.4E-5</v>
      </c>
      <c r="AC124" s="45">
        <v>1.4E-5</v>
      </c>
      <c r="AD124" s="45">
        <v>1.4E-5</v>
      </c>
      <c r="AE124" s="45">
        <v>1.4E-5</v>
      </c>
      <c r="AF124" s="45">
        <v>1.4E-5</v>
      </c>
      <c r="AG124" s="45">
        <v>1.4E-5</v>
      </c>
      <c r="AH124" s="45">
        <v>1.4E-5</v>
      </c>
      <c r="AI124" s="45">
        <v>1.4E-5</v>
      </c>
      <c r="AJ124" s="45">
        <v>1.4E-5</v>
      </c>
      <c r="AK124" s="45">
        <v>1.4E-5</v>
      </c>
      <c r="AL124" s="45">
        <v>1.4E-5</v>
      </c>
      <c r="AM124" s="45">
        <v>1.4E-5</v>
      </c>
      <c r="AN124" s="45">
        <v>1.4E-5</v>
      </c>
      <c r="AO124" s="45">
        <v>1.4E-5</v>
      </c>
      <c r="AP124" s="45">
        <v>1.3300000000000001E-4</v>
      </c>
      <c r="AQ124" s="45">
        <v>1.3300000000000001E-4</v>
      </c>
      <c r="AR124" s="45">
        <v>1.3300000000000001E-4</v>
      </c>
      <c r="AS124" s="45">
        <v>1.3300000000000001E-4</v>
      </c>
      <c r="AT124" s="45">
        <v>1.3300000000000001E-4</v>
      </c>
      <c r="AU124" s="45">
        <v>2.5900000000000001E-4</v>
      </c>
      <c r="AV124" s="45">
        <v>2.5900000000000001E-4</v>
      </c>
      <c r="AW124" s="45">
        <v>2.5900000000000001E-4</v>
      </c>
      <c r="AX124" s="45">
        <v>2.5900000000000001E-4</v>
      </c>
      <c r="AY124" s="45">
        <v>2.5900000000000001E-4</v>
      </c>
      <c r="AZ124" s="45">
        <v>4.4099999999999999E-4</v>
      </c>
      <c r="BA124" s="45">
        <v>4.4099999999999999E-4</v>
      </c>
      <c r="BB124" s="45">
        <v>4.4099999999999999E-4</v>
      </c>
      <c r="BC124" s="45">
        <v>4.4099999999999999E-4</v>
      </c>
      <c r="BD124" s="45">
        <v>4.4099999999999999E-4</v>
      </c>
      <c r="BE124" s="45">
        <v>4.5399999999999998E-4</v>
      </c>
      <c r="BF124" s="45">
        <v>4.5399999999999998E-4</v>
      </c>
      <c r="BG124" s="45">
        <v>4.5399999999999998E-4</v>
      </c>
      <c r="BH124" s="45">
        <v>4.5399999999999998E-4</v>
      </c>
      <c r="BI124" s="45">
        <v>4.5399999999999998E-4</v>
      </c>
      <c r="BJ124" s="45">
        <v>5.8600000000000004E-4</v>
      </c>
      <c r="BK124" s="45">
        <v>5.8600000000000004E-4</v>
      </c>
      <c r="BL124" s="45">
        <v>5.8600000000000004E-4</v>
      </c>
      <c r="BM124" s="45">
        <v>5.8600000000000004E-4</v>
      </c>
      <c r="BN124" s="45">
        <v>5.8600000000000004E-4</v>
      </c>
      <c r="BO124" s="45">
        <v>4.7100000000000001E-4</v>
      </c>
      <c r="BP124" s="45">
        <v>4.7100000000000001E-4</v>
      </c>
      <c r="BQ124" s="45">
        <v>4.7100000000000001E-4</v>
      </c>
      <c r="BR124" s="45">
        <v>4.7100000000000001E-4</v>
      </c>
      <c r="BS124" s="45">
        <v>4.7100000000000001E-4</v>
      </c>
      <c r="BT124" s="45">
        <v>4.0200000000000001E-4</v>
      </c>
      <c r="BU124" s="45">
        <v>4.0200000000000001E-4</v>
      </c>
      <c r="BV124" s="45">
        <v>4.0200000000000001E-4</v>
      </c>
      <c r="BW124" s="45">
        <v>4.0200000000000001E-4</v>
      </c>
      <c r="BX124" s="45">
        <v>4.0200000000000001E-4</v>
      </c>
      <c r="BY124" s="45">
        <v>2.5300000000000002E-4</v>
      </c>
      <c r="BZ124" s="45">
        <v>2.5300000000000002E-4</v>
      </c>
      <c r="CA124" s="45">
        <v>2.5300000000000002E-4</v>
      </c>
      <c r="CB124" s="45">
        <v>2.5300000000000002E-4</v>
      </c>
      <c r="CC124" s="45">
        <v>2.5300000000000002E-4</v>
      </c>
      <c r="CD124" s="45">
        <v>2.5300000000000002E-4</v>
      </c>
      <c r="CE124" s="45">
        <v>2.5300000000000002E-4</v>
      </c>
      <c r="CF124" s="45">
        <v>2.5300000000000002E-4</v>
      </c>
      <c r="CG124" s="45">
        <v>2.5300000000000002E-4</v>
      </c>
      <c r="CH124" s="45">
        <v>2.5300000000000002E-4</v>
      </c>
      <c r="CI124" s="45">
        <v>2.5300000000000002E-4</v>
      </c>
      <c r="CJ124" s="45">
        <v>2.5300000000000002E-4</v>
      </c>
      <c r="CK124" s="45">
        <v>2.5300000000000002E-4</v>
      </c>
      <c r="CL124" s="45">
        <v>2.5300000000000002E-4</v>
      </c>
      <c r="CM124" s="45">
        <v>2.5300000000000002E-4</v>
      </c>
      <c r="CN124" s="45">
        <v>2.5300000000000002E-4</v>
      </c>
      <c r="CO124" s="45">
        <v>2.5300000000000002E-4</v>
      </c>
      <c r="CP124" s="45">
        <v>2.5300000000000002E-4</v>
      </c>
      <c r="CQ124" s="45">
        <v>2.5300000000000002E-4</v>
      </c>
      <c r="CR124" s="45">
        <v>2.5300000000000002E-4</v>
      </c>
      <c r="CS124" s="45">
        <v>2.5300000000000002E-4</v>
      </c>
      <c r="CT124" s="45">
        <v>2.5300000000000002E-4</v>
      </c>
      <c r="CU124" s="45">
        <v>2.5300000000000002E-4</v>
      </c>
      <c r="CV124" s="45">
        <v>2.5300000000000002E-4</v>
      </c>
      <c r="CW124" s="45">
        <v>2.5300000000000002E-4</v>
      </c>
      <c r="CX124" s="45">
        <v>2.5300000000000002E-4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6.9999999999999999E-6</v>
      </c>
      <c r="R125" s="45">
        <v>6.9999999999999999E-6</v>
      </c>
      <c r="S125" s="45">
        <v>6.9999999999999999E-6</v>
      </c>
      <c r="T125" s="45">
        <v>6.9999999999999999E-6</v>
      </c>
      <c r="U125" s="45">
        <v>6.9999999999999999E-6</v>
      </c>
      <c r="V125" s="45">
        <v>6.9999999999999999E-6</v>
      </c>
      <c r="W125" s="45">
        <v>6.9999999999999999E-6</v>
      </c>
      <c r="X125" s="45">
        <v>6.9999999999999999E-6</v>
      </c>
      <c r="Y125" s="45">
        <v>6.9999999999999999E-6</v>
      </c>
      <c r="Z125" s="45">
        <v>6.9999999999999999E-6</v>
      </c>
      <c r="AA125" s="45">
        <v>6.9999999999999999E-6</v>
      </c>
      <c r="AB125" s="45">
        <v>6.9999999999999999E-6</v>
      </c>
      <c r="AC125" s="45">
        <v>6.9999999999999999E-6</v>
      </c>
      <c r="AD125" s="45">
        <v>6.9999999999999999E-6</v>
      </c>
      <c r="AE125" s="45">
        <v>6.9999999999999999E-6</v>
      </c>
      <c r="AF125" s="45">
        <v>6.9999999999999999E-6</v>
      </c>
      <c r="AG125" s="45">
        <v>6.9999999999999999E-6</v>
      </c>
      <c r="AH125" s="45">
        <v>6.9999999999999999E-6</v>
      </c>
      <c r="AI125" s="45">
        <v>6.9999999999999999E-6</v>
      </c>
      <c r="AJ125" s="45">
        <v>6.9999999999999999E-6</v>
      </c>
      <c r="AK125" s="45">
        <v>6.9999999999999999E-6</v>
      </c>
      <c r="AL125" s="45">
        <v>6.9999999999999999E-6</v>
      </c>
      <c r="AM125" s="45">
        <v>6.9999999999999999E-6</v>
      </c>
      <c r="AN125" s="45">
        <v>6.9999999999999999E-6</v>
      </c>
      <c r="AO125" s="45">
        <v>6.9999999999999999E-6</v>
      </c>
      <c r="AP125" s="45">
        <v>2.4000000000000001E-5</v>
      </c>
      <c r="AQ125" s="45">
        <v>2.4000000000000001E-5</v>
      </c>
      <c r="AR125" s="45">
        <v>2.4000000000000001E-5</v>
      </c>
      <c r="AS125" s="45">
        <v>2.4000000000000001E-5</v>
      </c>
      <c r="AT125" s="45">
        <v>2.4000000000000001E-5</v>
      </c>
      <c r="AU125" s="45">
        <v>2.8E-5</v>
      </c>
      <c r="AV125" s="45">
        <v>2.8E-5</v>
      </c>
      <c r="AW125" s="45">
        <v>2.8E-5</v>
      </c>
      <c r="AX125" s="45">
        <v>2.8E-5</v>
      </c>
      <c r="AY125" s="45">
        <v>2.8E-5</v>
      </c>
      <c r="AZ125" s="45">
        <v>3.4E-5</v>
      </c>
      <c r="BA125" s="45">
        <v>3.4E-5</v>
      </c>
      <c r="BB125" s="45">
        <v>3.4E-5</v>
      </c>
      <c r="BC125" s="45">
        <v>3.4E-5</v>
      </c>
      <c r="BD125" s="45">
        <v>3.4E-5</v>
      </c>
      <c r="BE125" s="45">
        <v>4.0000000000000003E-5</v>
      </c>
      <c r="BF125" s="45">
        <v>4.0000000000000003E-5</v>
      </c>
      <c r="BG125" s="45">
        <v>4.0000000000000003E-5</v>
      </c>
      <c r="BH125" s="45">
        <v>4.0000000000000003E-5</v>
      </c>
      <c r="BI125" s="45">
        <v>4.0000000000000003E-5</v>
      </c>
      <c r="BJ125" s="45">
        <v>4.3999999999999999E-5</v>
      </c>
      <c r="BK125" s="45">
        <v>4.3999999999999999E-5</v>
      </c>
      <c r="BL125" s="45">
        <v>4.3999999999999999E-5</v>
      </c>
      <c r="BM125" s="45">
        <v>4.3999999999999999E-5</v>
      </c>
      <c r="BN125" s="45">
        <v>4.3999999999999999E-5</v>
      </c>
      <c r="BO125" s="45">
        <v>4.8999999999999998E-5</v>
      </c>
      <c r="BP125" s="45">
        <v>4.8999999999999998E-5</v>
      </c>
      <c r="BQ125" s="45">
        <v>4.8999999999999998E-5</v>
      </c>
      <c r="BR125" s="45">
        <v>4.8999999999999998E-5</v>
      </c>
      <c r="BS125" s="45">
        <v>4.8999999999999998E-5</v>
      </c>
      <c r="BT125" s="45">
        <v>6.2000000000000003E-5</v>
      </c>
      <c r="BU125" s="45">
        <v>6.2000000000000003E-5</v>
      </c>
      <c r="BV125" s="45">
        <v>6.2000000000000003E-5</v>
      </c>
      <c r="BW125" s="45">
        <v>6.2000000000000003E-5</v>
      </c>
      <c r="BX125" s="45">
        <v>6.2000000000000003E-5</v>
      </c>
      <c r="BY125" s="45">
        <v>1.11E-4</v>
      </c>
      <c r="BZ125" s="45">
        <v>1.11E-4</v>
      </c>
      <c r="CA125" s="45">
        <v>1.11E-4</v>
      </c>
      <c r="CB125" s="45">
        <v>1.11E-4</v>
      </c>
      <c r="CC125" s="45">
        <v>1.11E-4</v>
      </c>
      <c r="CD125" s="45">
        <v>1.11E-4</v>
      </c>
      <c r="CE125" s="45">
        <v>1.11E-4</v>
      </c>
      <c r="CF125" s="45">
        <v>1.11E-4</v>
      </c>
      <c r="CG125" s="45">
        <v>1.11E-4</v>
      </c>
      <c r="CH125" s="45">
        <v>1.11E-4</v>
      </c>
      <c r="CI125" s="45">
        <v>1.11E-4</v>
      </c>
      <c r="CJ125" s="45">
        <v>1.11E-4</v>
      </c>
      <c r="CK125" s="45">
        <v>1.11E-4</v>
      </c>
      <c r="CL125" s="45">
        <v>1.11E-4</v>
      </c>
      <c r="CM125" s="45">
        <v>1.11E-4</v>
      </c>
      <c r="CN125" s="45">
        <v>1.11E-4</v>
      </c>
      <c r="CO125" s="45">
        <v>1.11E-4</v>
      </c>
      <c r="CP125" s="45">
        <v>1.11E-4</v>
      </c>
      <c r="CQ125" s="45">
        <v>1.11E-4</v>
      </c>
      <c r="CR125" s="45">
        <v>1.11E-4</v>
      </c>
      <c r="CS125" s="45">
        <v>1.11E-4</v>
      </c>
      <c r="CT125" s="45">
        <v>1.11E-4</v>
      </c>
      <c r="CU125" s="45">
        <v>1.11E-4</v>
      </c>
      <c r="CV125" s="45">
        <v>1.11E-4</v>
      </c>
      <c r="CW125" s="45">
        <v>1.11E-4</v>
      </c>
      <c r="CX125" s="45">
        <v>1.11E-4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3.0000000000000001E-6</v>
      </c>
      <c r="R126" s="45">
        <v>3.0000000000000001E-6</v>
      </c>
      <c r="S126" s="45">
        <v>3.0000000000000001E-6</v>
      </c>
      <c r="T126" s="45">
        <v>3.0000000000000001E-6</v>
      </c>
      <c r="U126" s="45">
        <v>3.0000000000000001E-6</v>
      </c>
      <c r="V126" s="45">
        <v>3.0000000000000001E-6</v>
      </c>
      <c r="W126" s="45">
        <v>3.0000000000000001E-6</v>
      </c>
      <c r="X126" s="45">
        <v>3.0000000000000001E-6</v>
      </c>
      <c r="Y126" s="45">
        <v>3.0000000000000001E-6</v>
      </c>
      <c r="Z126" s="45">
        <v>3.0000000000000001E-6</v>
      </c>
      <c r="AA126" s="45">
        <v>3.0000000000000001E-6</v>
      </c>
      <c r="AB126" s="45">
        <v>3.0000000000000001E-6</v>
      </c>
      <c r="AC126" s="45">
        <v>3.0000000000000001E-6</v>
      </c>
      <c r="AD126" s="45">
        <v>3.0000000000000001E-6</v>
      </c>
      <c r="AE126" s="45">
        <v>3.0000000000000001E-6</v>
      </c>
      <c r="AF126" s="45">
        <v>3.0000000000000001E-6</v>
      </c>
      <c r="AG126" s="45">
        <v>3.0000000000000001E-6</v>
      </c>
      <c r="AH126" s="45">
        <v>3.0000000000000001E-6</v>
      </c>
      <c r="AI126" s="45">
        <v>3.0000000000000001E-6</v>
      </c>
      <c r="AJ126" s="45">
        <v>3.0000000000000001E-6</v>
      </c>
      <c r="AK126" s="45">
        <v>3.0000000000000001E-6</v>
      </c>
      <c r="AL126" s="45">
        <v>3.0000000000000001E-6</v>
      </c>
      <c r="AM126" s="45">
        <v>3.0000000000000001E-6</v>
      </c>
      <c r="AN126" s="45">
        <v>3.0000000000000001E-6</v>
      </c>
      <c r="AO126" s="45">
        <v>3.0000000000000001E-6</v>
      </c>
      <c r="AP126" s="45">
        <v>1.9000000000000001E-5</v>
      </c>
      <c r="AQ126" s="45">
        <v>1.9000000000000001E-5</v>
      </c>
      <c r="AR126" s="45">
        <v>1.9000000000000001E-5</v>
      </c>
      <c r="AS126" s="45">
        <v>1.9000000000000001E-5</v>
      </c>
      <c r="AT126" s="45">
        <v>1.9000000000000001E-5</v>
      </c>
      <c r="AU126" s="45">
        <v>2.4000000000000001E-5</v>
      </c>
      <c r="AV126" s="45">
        <v>2.4000000000000001E-5</v>
      </c>
      <c r="AW126" s="45">
        <v>2.4000000000000001E-5</v>
      </c>
      <c r="AX126" s="45">
        <v>2.4000000000000001E-5</v>
      </c>
      <c r="AY126" s="45">
        <v>2.4000000000000001E-5</v>
      </c>
      <c r="AZ126" s="45">
        <v>2.5999999999999998E-5</v>
      </c>
      <c r="BA126" s="45">
        <v>2.5999999999999998E-5</v>
      </c>
      <c r="BB126" s="45">
        <v>2.5999999999999998E-5</v>
      </c>
      <c r="BC126" s="45">
        <v>2.5999999999999998E-5</v>
      </c>
      <c r="BD126" s="45">
        <v>2.5999999999999998E-5</v>
      </c>
      <c r="BE126" s="45">
        <v>4.5000000000000003E-5</v>
      </c>
      <c r="BF126" s="45">
        <v>4.5000000000000003E-5</v>
      </c>
      <c r="BG126" s="45">
        <v>4.5000000000000003E-5</v>
      </c>
      <c r="BH126" s="45">
        <v>4.5000000000000003E-5</v>
      </c>
      <c r="BI126" s="45">
        <v>4.5000000000000003E-5</v>
      </c>
      <c r="BJ126" s="45">
        <v>5.7000000000000003E-5</v>
      </c>
      <c r="BK126" s="45">
        <v>5.7000000000000003E-5</v>
      </c>
      <c r="BL126" s="45">
        <v>5.7000000000000003E-5</v>
      </c>
      <c r="BM126" s="45">
        <v>5.7000000000000003E-5</v>
      </c>
      <c r="BN126" s="45">
        <v>5.7000000000000003E-5</v>
      </c>
      <c r="BO126" s="45">
        <v>6.0999999999999999E-5</v>
      </c>
      <c r="BP126" s="45">
        <v>6.0999999999999999E-5</v>
      </c>
      <c r="BQ126" s="45">
        <v>6.0999999999999999E-5</v>
      </c>
      <c r="BR126" s="45">
        <v>6.0999999999999999E-5</v>
      </c>
      <c r="BS126" s="45">
        <v>6.0999999999999999E-5</v>
      </c>
      <c r="BT126" s="45">
        <v>6.4999999999999994E-5</v>
      </c>
      <c r="BU126" s="45">
        <v>6.4999999999999994E-5</v>
      </c>
      <c r="BV126" s="45">
        <v>6.4999999999999994E-5</v>
      </c>
      <c r="BW126" s="45">
        <v>6.4999999999999994E-5</v>
      </c>
      <c r="BX126" s="45">
        <v>6.4999999999999994E-5</v>
      </c>
      <c r="BY126" s="45">
        <v>1.11E-4</v>
      </c>
      <c r="BZ126" s="45">
        <v>1.11E-4</v>
      </c>
      <c r="CA126" s="45">
        <v>1.11E-4</v>
      </c>
      <c r="CB126" s="45">
        <v>1.11E-4</v>
      </c>
      <c r="CC126" s="45">
        <v>1.11E-4</v>
      </c>
      <c r="CD126" s="45">
        <v>1.11E-4</v>
      </c>
      <c r="CE126" s="45">
        <v>1.11E-4</v>
      </c>
      <c r="CF126" s="45">
        <v>1.11E-4</v>
      </c>
      <c r="CG126" s="45">
        <v>1.11E-4</v>
      </c>
      <c r="CH126" s="45">
        <v>1.11E-4</v>
      </c>
      <c r="CI126" s="45">
        <v>1.11E-4</v>
      </c>
      <c r="CJ126" s="45">
        <v>1.11E-4</v>
      </c>
      <c r="CK126" s="45">
        <v>1.11E-4</v>
      </c>
      <c r="CL126" s="45">
        <v>1.11E-4</v>
      </c>
      <c r="CM126" s="45">
        <v>1.11E-4</v>
      </c>
      <c r="CN126" s="45">
        <v>1.11E-4</v>
      </c>
      <c r="CO126" s="45">
        <v>1.11E-4</v>
      </c>
      <c r="CP126" s="45">
        <v>1.11E-4</v>
      </c>
      <c r="CQ126" s="45">
        <v>1.11E-4</v>
      </c>
      <c r="CR126" s="45">
        <v>1.11E-4</v>
      </c>
      <c r="CS126" s="45">
        <v>1.11E-4</v>
      </c>
      <c r="CT126" s="45">
        <v>1.11E-4</v>
      </c>
      <c r="CU126" s="45">
        <v>1.11E-4</v>
      </c>
      <c r="CV126" s="45">
        <v>1.11E-4</v>
      </c>
      <c r="CW126" s="45">
        <v>1.11E-4</v>
      </c>
      <c r="CX126" s="45">
        <v>1.11E-4</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4.6999999999999997E-5</v>
      </c>
      <c r="R127" s="45">
        <v>4.6999999999999997E-5</v>
      </c>
      <c r="S127" s="45">
        <v>4.6999999999999997E-5</v>
      </c>
      <c r="T127" s="45">
        <v>4.6999999999999997E-5</v>
      </c>
      <c r="U127" s="45">
        <v>4.6999999999999997E-5</v>
      </c>
      <c r="V127" s="45">
        <v>4.6999999999999997E-5</v>
      </c>
      <c r="W127" s="45">
        <v>4.6999999999999997E-5</v>
      </c>
      <c r="X127" s="45">
        <v>4.6999999999999997E-5</v>
      </c>
      <c r="Y127" s="45">
        <v>4.6999999999999997E-5</v>
      </c>
      <c r="Z127" s="45">
        <v>4.6999999999999997E-5</v>
      </c>
      <c r="AA127" s="45">
        <v>4.6999999999999997E-5</v>
      </c>
      <c r="AB127" s="45">
        <v>4.6999999999999997E-5</v>
      </c>
      <c r="AC127" s="45">
        <v>4.6999999999999997E-5</v>
      </c>
      <c r="AD127" s="45">
        <v>4.6999999999999997E-5</v>
      </c>
      <c r="AE127" s="45">
        <v>4.6999999999999997E-5</v>
      </c>
      <c r="AF127" s="45">
        <v>4.6999999999999997E-5</v>
      </c>
      <c r="AG127" s="45">
        <v>4.6999999999999997E-5</v>
      </c>
      <c r="AH127" s="45">
        <v>4.6999999999999997E-5</v>
      </c>
      <c r="AI127" s="45">
        <v>4.6999999999999997E-5</v>
      </c>
      <c r="AJ127" s="45">
        <v>4.6999999999999997E-5</v>
      </c>
      <c r="AK127" s="45">
        <v>4.6999999999999997E-5</v>
      </c>
      <c r="AL127" s="45">
        <v>4.6999999999999997E-5</v>
      </c>
      <c r="AM127" s="45">
        <v>4.6999999999999997E-5</v>
      </c>
      <c r="AN127" s="45">
        <v>4.6999999999999997E-5</v>
      </c>
      <c r="AO127" s="45">
        <v>4.6999999999999997E-5</v>
      </c>
      <c r="AP127" s="45">
        <v>2.5599999999999999E-4</v>
      </c>
      <c r="AQ127" s="45">
        <v>2.5599999999999999E-4</v>
      </c>
      <c r="AR127" s="45">
        <v>2.5599999999999999E-4</v>
      </c>
      <c r="AS127" s="45">
        <v>2.5599999999999999E-4</v>
      </c>
      <c r="AT127" s="45">
        <v>2.5599999999999999E-4</v>
      </c>
      <c r="AU127" s="45">
        <v>3.6600000000000001E-4</v>
      </c>
      <c r="AV127" s="45">
        <v>3.6600000000000001E-4</v>
      </c>
      <c r="AW127" s="45">
        <v>3.6600000000000001E-4</v>
      </c>
      <c r="AX127" s="45">
        <v>3.6600000000000001E-4</v>
      </c>
      <c r="AY127" s="45">
        <v>3.6600000000000001E-4</v>
      </c>
      <c r="AZ127" s="45">
        <v>4.7699999999999999E-4</v>
      </c>
      <c r="BA127" s="45">
        <v>4.7699999999999999E-4</v>
      </c>
      <c r="BB127" s="45">
        <v>4.7699999999999999E-4</v>
      </c>
      <c r="BC127" s="45">
        <v>4.7699999999999999E-4</v>
      </c>
      <c r="BD127" s="45">
        <v>4.7699999999999999E-4</v>
      </c>
      <c r="BE127" s="45">
        <v>5.6999999999999998E-4</v>
      </c>
      <c r="BF127" s="45">
        <v>5.6999999999999998E-4</v>
      </c>
      <c r="BG127" s="45">
        <v>5.6999999999999998E-4</v>
      </c>
      <c r="BH127" s="45">
        <v>5.6999999999999998E-4</v>
      </c>
      <c r="BI127" s="45">
        <v>5.6999999999999998E-4</v>
      </c>
      <c r="BJ127" s="45">
        <v>6.2600000000000004E-4</v>
      </c>
      <c r="BK127" s="45">
        <v>6.2600000000000004E-4</v>
      </c>
      <c r="BL127" s="45">
        <v>6.2600000000000004E-4</v>
      </c>
      <c r="BM127" s="45">
        <v>6.2600000000000004E-4</v>
      </c>
      <c r="BN127" s="45">
        <v>6.2600000000000004E-4</v>
      </c>
      <c r="BO127" s="45">
        <v>7.2000000000000005E-4</v>
      </c>
      <c r="BP127" s="45">
        <v>7.2000000000000005E-4</v>
      </c>
      <c r="BQ127" s="45">
        <v>7.2000000000000005E-4</v>
      </c>
      <c r="BR127" s="45">
        <v>7.2000000000000005E-4</v>
      </c>
      <c r="BS127" s="45">
        <v>7.2000000000000005E-4</v>
      </c>
      <c r="BT127" s="45">
        <v>8.2100000000000001E-4</v>
      </c>
      <c r="BU127" s="45">
        <v>8.2100000000000001E-4</v>
      </c>
      <c r="BV127" s="45">
        <v>8.2100000000000001E-4</v>
      </c>
      <c r="BW127" s="45">
        <v>8.2100000000000001E-4</v>
      </c>
      <c r="BX127" s="45">
        <v>8.2100000000000001E-4</v>
      </c>
      <c r="BY127" s="45">
        <v>9.3700000000000001E-4</v>
      </c>
      <c r="BZ127" s="45">
        <v>9.3700000000000001E-4</v>
      </c>
      <c r="CA127" s="45">
        <v>9.3700000000000001E-4</v>
      </c>
      <c r="CB127" s="45">
        <v>9.3700000000000001E-4</v>
      </c>
      <c r="CC127" s="45">
        <v>9.3700000000000001E-4</v>
      </c>
      <c r="CD127" s="45">
        <v>9.3700000000000001E-4</v>
      </c>
      <c r="CE127" s="45">
        <v>9.3700000000000001E-4</v>
      </c>
      <c r="CF127" s="45">
        <v>9.3700000000000001E-4</v>
      </c>
      <c r="CG127" s="45">
        <v>9.3700000000000001E-4</v>
      </c>
      <c r="CH127" s="45">
        <v>9.3700000000000001E-4</v>
      </c>
      <c r="CI127" s="45">
        <v>9.3700000000000001E-4</v>
      </c>
      <c r="CJ127" s="45">
        <v>9.3700000000000001E-4</v>
      </c>
      <c r="CK127" s="45">
        <v>9.3700000000000001E-4</v>
      </c>
      <c r="CL127" s="45">
        <v>9.3700000000000001E-4</v>
      </c>
      <c r="CM127" s="45">
        <v>9.3700000000000001E-4</v>
      </c>
      <c r="CN127" s="45">
        <v>9.3700000000000001E-4</v>
      </c>
      <c r="CO127" s="45">
        <v>9.3700000000000001E-4</v>
      </c>
      <c r="CP127" s="45">
        <v>9.3700000000000001E-4</v>
      </c>
      <c r="CQ127" s="45">
        <v>9.3700000000000001E-4</v>
      </c>
      <c r="CR127" s="45">
        <v>9.3700000000000001E-4</v>
      </c>
      <c r="CS127" s="45">
        <v>9.3700000000000001E-4</v>
      </c>
      <c r="CT127" s="45">
        <v>9.3700000000000001E-4</v>
      </c>
      <c r="CU127" s="45">
        <v>9.3700000000000001E-4</v>
      </c>
      <c r="CV127" s="45">
        <v>9.3700000000000001E-4</v>
      </c>
      <c r="CW127" s="45">
        <v>9.3700000000000001E-4</v>
      </c>
      <c r="CX127" s="45">
        <v>9.3700000000000001E-4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2.1999999999999999E-5</v>
      </c>
      <c r="R128" s="45">
        <v>2.1999999999999999E-5</v>
      </c>
      <c r="S128" s="45">
        <v>2.1999999999999999E-5</v>
      </c>
      <c r="T128" s="45">
        <v>2.1999999999999999E-5</v>
      </c>
      <c r="U128" s="45">
        <v>2.1999999999999999E-5</v>
      </c>
      <c r="V128" s="45">
        <v>2.1999999999999999E-5</v>
      </c>
      <c r="W128" s="45">
        <v>2.1999999999999999E-5</v>
      </c>
      <c r="X128" s="45">
        <v>2.1999999999999999E-5</v>
      </c>
      <c r="Y128" s="45">
        <v>2.1999999999999999E-5</v>
      </c>
      <c r="Z128" s="45">
        <v>2.1999999999999999E-5</v>
      </c>
      <c r="AA128" s="45">
        <v>2.1999999999999999E-5</v>
      </c>
      <c r="AB128" s="45">
        <v>2.1999999999999999E-5</v>
      </c>
      <c r="AC128" s="45">
        <v>2.1999999999999999E-5</v>
      </c>
      <c r="AD128" s="45">
        <v>2.1999999999999999E-5</v>
      </c>
      <c r="AE128" s="45">
        <v>2.1999999999999999E-5</v>
      </c>
      <c r="AF128" s="45">
        <v>2.1999999999999999E-5</v>
      </c>
      <c r="AG128" s="45">
        <v>2.1999999999999999E-5</v>
      </c>
      <c r="AH128" s="45">
        <v>2.1999999999999999E-5</v>
      </c>
      <c r="AI128" s="45">
        <v>2.1999999999999999E-5</v>
      </c>
      <c r="AJ128" s="45">
        <v>2.1999999999999999E-5</v>
      </c>
      <c r="AK128" s="45">
        <v>2.1999999999999999E-5</v>
      </c>
      <c r="AL128" s="45">
        <v>2.1999999999999999E-5</v>
      </c>
      <c r="AM128" s="45">
        <v>2.1999999999999999E-5</v>
      </c>
      <c r="AN128" s="45">
        <v>2.1999999999999999E-5</v>
      </c>
      <c r="AO128" s="45">
        <v>2.1999999999999999E-5</v>
      </c>
      <c r="AP128" s="45">
        <v>9.5000000000000005E-5</v>
      </c>
      <c r="AQ128" s="45">
        <v>9.5000000000000005E-5</v>
      </c>
      <c r="AR128" s="45">
        <v>9.5000000000000005E-5</v>
      </c>
      <c r="AS128" s="45">
        <v>9.5000000000000005E-5</v>
      </c>
      <c r="AT128" s="45">
        <v>9.5000000000000005E-5</v>
      </c>
      <c r="AU128" s="45">
        <v>1.3200000000000001E-4</v>
      </c>
      <c r="AV128" s="45">
        <v>1.3200000000000001E-4</v>
      </c>
      <c r="AW128" s="45">
        <v>1.3200000000000001E-4</v>
      </c>
      <c r="AX128" s="45">
        <v>1.3200000000000001E-4</v>
      </c>
      <c r="AY128" s="45">
        <v>1.3200000000000001E-4</v>
      </c>
      <c r="AZ128" s="45">
        <v>1.84E-4</v>
      </c>
      <c r="BA128" s="45">
        <v>1.84E-4</v>
      </c>
      <c r="BB128" s="45">
        <v>1.84E-4</v>
      </c>
      <c r="BC128" s="45">
        <v>1.84E-4</v>
      </c>
      <c r="BD128" s="45">
        <v>1.84E-4</v>
      </c>
      <c r="BE128" s="45">
        <v>2.5700000000000001E-4</v>
      </c>
      <c r="BF128" s="45">
        <v>2.5700000000000001E-4</v>
      </c>
      <c r="BG128" s="45">
        <v>2.5700000000000001E-4</v>
      </c>
      <c r="BH128" s="45">
        <v>2.5700000000000001E-4</v>
      </c>
      <c r="BI128" s="45">
        <v>2.5700000000000001E-4</v>
      </c>
      <c r="BJ128" s="45">
        <v>3.1700000000000001E-4</v>
      </c>
      <c r="BK128" s="45">
        <v>3.1700000000000001E-4</v>
      </c>
      <c r="BL128" s="45">
        <v>3.1700000000000001E-4</v>
      </c>
      <c r="BM128" s="45">
        <v>3.1700000000000001E-4</v>
      </c>
      <c r="BN128" s="45">
        <v>3.1700000000000001E-4</v>
      </c>
      <c r="BO128" s="45">
        <v>3.1E-4</v>
      </c>
      <c r="BP128" s="45">
        <v>3.1E-4</v>
      </c>
      <c r="BQ128" s="45">
        <v>3.1E-4</v>
      </c>
      <c r="BR128" s="45">
        <v>3.1E-4</v>
      </c>
      <c r="BS128" s="45">
        <v>3.1E-4</v>
      </c>
      <c r="BT128" s="45">
        <v>2.52E-4</v>
      </c>
      <c r="BU128" s="45">
        <v>2.52E-4</v>
      </c>
      <c r="BV128" s="45">
        <v>2.52E-4</v>
      </c>
      <c r="BW128" s="45">
        <v>2.52E-4</v>
      </c>
      <c r="BX128" s="45">
        <v>2.52E-4</v>
      </c>
      <c r="BY128" s="45">
        <v>1.1900000000000001E-4</v>
      </c>
      <c r="BZ128" s="45">
        <v>1.1900000000000001E-4</v>
      </c>
      <c r="CA128" s="45">
        <v>1.1900000000000001E-4</v>
      </c>
      <c r="CB128" s="45">
        <v>1.1900000000000001E-4</v>
      </c>
      <c r="CC128" s="45">
        <v>1.1900000000000001E-4</v>
      </c>
      <c r="CD128" s="45">
        <v>1.1900000000000001E-4</v>
      </c>
      <c r="CE128" s="45">
        <v>1.1900000000000001E-4</v>
      </c>
      <c r="CF128" s="45">
        <v>1.1900000000000001E-4</v>
      </c>
      <c r="CG128" s="45">
        <v>1.1900000000000001E-4</v>
      </c>
      <c r="CH128" s="45">
        <v>1.1900000000000001E-4</v>
      </c>
      <c r="CI128" s="45">
        <v>1.1900000000000001E-4</v>
      </c>
      <c r="CJ128" s="45">
        <v>1.1900000000000001E-4</v>
      </c>
      <c r="CK128" s="45">
        <v>1.1900000000000001E-4</v>
      </c>
      <c r="CL128" s="45">
        <v>1.1900000000000001E-4</v>
      </c>
      <c r="CM128" s="45">
        <v>1.1900000000000001E-4</v>
      </c>
      <c r="CN128" s="45">
        <v>1.1900000000000001E-4</v>
      </c>
      <c r="CO128" s="45">
        <v>1.1900000000000001E-4</v>
      </c>
      <c r="CP128" s="45">
        <v>1.1900000000000001E-4</v>
      </c>
      <c r="CQ128" s="45">
        <v>1.1900000000000001E-4</v>
      </c>
      <c r="CR128" s="45">
        <v>1.1900000000000001E-4</v>
      </c>
      <c r="CS128" s="45">
        <v>1.1900000000000001E-4</v>
      </c>
      <c r="CT128" s="45">
        <v>1.1900000000000001E-4</v>
      </c>
      <c r="CU128" s="45">
        <v>1.1900000000000001E-4</v>
      </c>
      <c r="CV128" s="45">
        <v>1.1900000000000001E-4</v>
      </c>
      <c r="CW128" s="45">
        <v>1.1900000000000001E-4</v>
      </c>
      <c r="CX128" s="45">
        <v>1.1900000000000001E-4</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1.9000000000000001E-5</v>
      </c>
      <c r="R129" s="45">
        <v>1.9000000000000001E-5</v>
      </c>
      <c r="S129" s="45">
        <v>1.9000000000000001E-5</v>
      </c>
      <c r="T129" s="45">
        <v>1.9000000000000001E-5</v>
      </c>
      <c r="U129" s="45">
        <v>1.9000000000000001E-5</v>
      </c>
      <c r="V129" s="45">
        <v>1.9000000000000001E-5</v>
      </c>
      <c r="W129" s="45">
        <v>1.9000000000000001E-5</v>
      </c>
      <c r="X129" s="45">
        <v>1.9000000000000001E-5</v>
      </c>
      <c r="Y129" s="45">
        <v>1.9000000000000001E-5</v>
      </c>
      <c r="Z129" s="45">
        <v>1.9000000000000001E-5</v>
      </c>
      <c r="AA129" s="45">
        <v>1.9000000000000001E-5</v>
      </c>
      <c r="AB129" s="45">
        <v>1.9000000000000001E-5</v>
      </c>
      <c r="AC129" s="45">
        <v>1.9000000000000001E-5</v>
      </c>
      <c r="AD129" s="45">
        <v>1.9000000000000001E-5</v>
      </c>
      <c r="AE129" s="45">
        <v>1.9000000000000001E-5</v>
      </c>
      <c r="AF129" s="45">
        <v>1.9000000000000001E-5</v>
      </c>
      <c r="AG129" s="45">
        <v>1.9000000000000001E-5</v>
      </c>
      <c r="AH129" s="45">
        <v>1.9000000000000001E-5</v>
      </c>
      <c r="AI129" s="45">
        <v>1.9000000000000001E-5</v>
      </c>
      <c r="AJ129" s="45">
        <v>1.9000000000000001E-5</v>
      </c>
      <c r="AK129" s="45">
        <v>1.9000000000000001E-5</v>
      </c>
      <c r="AL129" s="45">
        <v>1.9000000000000001E-5</v>
      </c>
      <c r="AM129" s="45">
        <v>1.9000000000000001E-5</v>
      </c>
      <c r="AN129" s="45">
        <v>1.9000000000000001E-5</v>
      </c>
      <c r="AO129" s="45">
        <v>1.9000000000000001E-5</v>
      </c>
      <c r="AP129" s="45">
        <v>1.63E-4</v>
      </c>
      <c r="AQ129" s="45">
        <v>1.63E-4</v>
      </c>
      <c r="AR129" s="45">
        <v>1.63E-4</v>
      </c>
      <c r="AS129" s="45">
        <v>1.63E-4</v>
      </c>
      <c r="AT129" s="45">
        <v>1.63E-4</v>
      </c>
      <c r="AU129" s="45">
        <v>2.7399999999999999E-4</v>
      </c>
      <c r="AV129" s="45">
        <v>2.7399999999999999E-4</v>
      </c>
      <c r="AW129" s="45">
        <v>2.7399999999999999E-4</v>
      </c>
      <c r="AX129" s="45">
        <v>2.7399999999999999E-4</v>
      </c>
      <c r="AY129" s="45">
        <v>2.7399999999999999E-4</v>
      </c>
      <c r="AZ129" s="45">
        <v>4.0999999999999999E-4</v>
      </c>
      <c r="BA129" s="45">
        <v>4.0999999999999999E-4</v>
      </c>
      <c r="BB129" s="45">
        <v>4.0999999999999999E-4</v>
      </c>
      <c r="BC129" s="45">
        <v>4.0999999999999999E-4</v>
      </c>
      <c r="BD129" s="45">
        <v>4.0999999999999999E-4</v>
      </c>
      <c r="BE129" s="45">
        <v>5.6599999999999999E-4</v>
      </c>
      <c r="BF129" s="45">
        <v>5.6599999999999999E-4</v>
      </c>
      <c r="BG129" s="45">
        <v>5.6599999999999999E-4</v>
      </c>
      <c r="BH129" s="45">
        <v>5.6599999999999999E-4</v>
      </c>
      <c r="BI129" s="45">
        <v>5.6599999999999999E-4</v>
      </c>
      <c r="BJ129" s="45">
        <v>7.3399999999999995E-4</v>
      </c>
      <c r="BK129" s="45">
        <v>7.3399999999999995E-4</v>
      </c>
      <c r="BL129" s="45">
        <v>7.3399999999999995E-4</v>
      </c>
      <c r="BM129" s="45">
        <v>7.3399999999999995E-4</v>
      </c>
      <c r="BN129" s="45">
        <v>7.3399999999999995E-4</v>
      </c>
      <c r="BO129" s="45">
        <v>8.83E-4</v>
      </c>
      <c r="BP129" s="45">
        <v>8.83E-4</v>
      </c>
      <c r="BQ129" s="45">
        <v>8.83E-4</v>
      </c>
      <c r="BR129" s="45">
        <v>8.83E-4</v>
      </c>
      <c r="BS129" s="45">
        <v>8.83E-4</v>
      </c>
      <c r="BT129" s="45">
        <v>1.0089999999999999E-3</v>
      </c>
      <c r="BU129" s="45">
        <v>1.0089999999999999E-3</v>
      </c>
      <c r="BV129" s="45">
        <v>1.0089999999999999E-3</v>
      </c>
      <c r="BW129" s="45">
        <v>1.0089999999999999E-3</v>
      </c>
      <c r="BX129" s="45">
        <v>1.0089999999999999E-3</v>
      </c>
      <c r="BY129" s="45">
        <v>1.114E-3</v>
      </c>
      <c r="BZ129" s="45">
        <v>1.114E-3</v>
      </c>
      <c r="CA129" s="45">
        <v>1.114E-3</v>
      </c>
      <c r="CB129" s="45">
        <v>1.114E-3</v>
      </c>
      <c r="CC129" s="45">
        <v>1.114E-3</v>
      </c>
      <c r="CD129" s="45">
        <v>1.114E-3</v>
      </c>
      <c r="CE129" s="45">
        <v>1.114E-3</v>
      </c>
      <c r="CF129" s="45">
        <v>1.114E-3</v>
      </c>
      <c r="CG129" s="45">
        <v>1.114E-3</v>
      </c>
      <c r="CH129" s="45">
        <v>1.114E-3</v>
      </c>
      <c r="CI129" s="45">
        <v>1.114E-3</v>
      </c>
      <c r="CJ129" s="45">
        <v>1.114E-3</v>
      </c>
      <c r="CK129" s="45">
        <v>1.114E-3</v>
      </c>
      <c r="CL129" s="45">
        <v>1.114E-3</v>
      </c>
      <c r="CM129" s="45">
        <v>1.114E-3</v>
      </c>
      <c r="CN129" s="45">
        <v>1.114E-3</v>
      </c>
      <c r="CO129" s="45">
        <v>1.114E-3</v>
      </c>
      <c r="CP129" s="45">
        <v>1.114E-3</v>
      </c>
      <c r="CQ129" s="45">
        <v>1.114E-3</v>
      </c>
      <c r="CR129" s="45">
        <v>1.114E-3</v>
      </c>
      <c r="CS129" s="45">
        <v>1.114E-3</v>
      </c>
      <c r="CT129" s="45">
        <v>1.114E-3</v>
      </c>
      <c r="CU129" s="45">
        <v>1.114E-3</v>
      </c>
      <c r="CV129" s="45">
        <v>1.114E-3</v>
      </c>
      <c r="CW129" s="45">
        <v>1.114E-3</v>
      </c>
      <c r="CX129" s="45">
        <v>1.114E-3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1.2999999999999999E-5</v>
      </c>
      <c r="R130" s="45">
        <v>1.2999999999999999E-5</v>
      </c>
      <c r="S130" s="45">
        <v>1.2999999999999999E-5</v>
      </c>
      <c r="T130" s="45">
        <v>1.2999999999999999E-5</v>
      </c>
      <c r="U130" s="45">
        <v>1.2999999999999999E-5</v>
      </c>
      <c r="V130" s="45">
        <v>1.2999999999999999E-5</v>
      </c>
      <c r="W130" s="45">
        <v>1.2999999999999999E-5</v>
      </c>
      <c r="X130" s="45">
        <v>1.2999999999999999E-5</v>
      </c>
      <c r="Y130" s="45">
        <v>1.2999999999999999E-5</v>
      </c>
      <c r="Z130" s="45">
        <v>1.2999999999999999E-5</v>
      </c>
      <c r="AA130" s="45">
        <v>1.2999999999999999E-5</v>
      </c>
      <c r="AB130" s="45">
        <v>1.2999999999999999E-5</v>
      </c>
      <c r="AC130" s="45">
        <v>1.2999999999999999E-5</v>
      </c>
      <c r="AD130" s="45">
        <v>1.2999999999999999E-5</v>
      </c>
      <c r="AE130" s="45">
        <v>1.2999999999999999E-5</v>
      </c>
      <c r="AF130" s="45">
        <v>1.2999999999999999E-5</v>
      </c>
      <c r="AG130" s="45">
        <v>1.2999999999999999E-5</v>
      </c>
      <c r="AH130" s="45">
        <v>1.2999999999999999E-5</v>
      </c>
      <c r="AI130" s="45">
        <v>1.2999999999999999E-5</v>
      </c>
      <c r="AJ130" s="45">
        <v>1.2999999999999999E-5</v>
      </c>
      <c r="AK130" s="45">
        <v>1.2999999999999999E-5</v>
      </c>
      <c r="AL130" s="45">
        <v>1.2999999999999999E-5</v>
      </c>
      <c r="AM130" s="45">
        <v>1.2999999999999999E-5</v>
      </c>
      <c r="AN130" s="45">
        <v>1.2999999999999999E-5</v>
      </c>
      <c r="AO130" s="45">
        <v>1.2999999999999999E-5</v>
      </c>
      <c r="AP130" s="45">
        <v>5.1E-5</v>
      </c>
      <c r="AQ130" s="45">
        <v>5.1E-5</v>
      </c>
      <c r="AR130" s="45">
        <v>5.1E-5</v>
      </c>
      <c r="AS130" s="45">
        <v>5.1E-5</v>
      </c>
      <c r="AT130" s="45">
        <v>5.1E-5</v>
      </c>
      <c r="AU130" s="45">
        <v>6.9999999999999994E-5</v>
      </c>
      <c r="AV130" s="45">
        <v>6.9999999999999994E-5</v>
      </c>
      <c r="AW130" s="45">
        <v>6.9999999999999994E-5</v>
      </c>
      <c r="AX130" s="45">
        <v>6.9999999999999994E-5</v>
      </c>
      <c r="AY130" s="45">
        <v>6.9999999999999994E-5</v>
      </c>
      <c r="AZ130" s="45">
        <v>8.7999999999999998E-5</v>
      </c>
      <c r="BA130" s="45">
        <v>8.7999999999999998E-5</v>
      </c>
      <c r="BB130" s="45">
        <v>8.7999999999999998E-5</v>
      </c>
      <c r="BC130" s="45">
        <v>8.7999999999999998E-5</v>
      </c>
      <c r="BD130" s="45">
        <v>8.7999999999999998E-5</v>
      </c>
      <c r="BE130" s="45">
        <v>9.7E-5</v>
      </c>
      <c r="BF130" s="45">
        <v>9.7E-5</v>
      </c>
      <c r="BG130" s="45">
        <v>9.7E-5</v>
      </c>
      <c r="BH130" s="45">
        <v>9.7E-5</v>
      </c>
      <c r="BI130" s="45">
        <v>9.7E-5</v>
      </c>
      <c r="BJ130" s="45">
        <v>1.06E-4</v>
      </c>
      <c r="BK130" s="45">
        <v>1.06E-4</v>
      </c>
      <c r="BL130" s="45">
        <v>1.06E-4</v>
      </c>
      <c r="BM130" s="45">
        <v>1.06E-4</v>
      </c>
      <c r="BN130" s="45">
        <v>1.06E-4</v>
      </c>
      <c r="BO130" s="45">
        <v>1.2E-4</v>
      </c>
      <c r="BP130" s="45">
        <v>1.2E-4</v>
      </c>
      <c r="BQ130" s="45">
        <v>1.2E-4</v>
      </c>
      <c r="BR130" s="45">
        <v>1.2E-4</v>
      </c>
      <c r="BS130" s="45">
        <v>1.2E-4</v>
      </c>
      <c r="BT130" s="45">
        <v>1.4300000000000001E-4</v>
      </c>
      <c r="BU130" s="45">
        <v>1.4300000000000001E-4</v>
      </c>
      <c r="BV130" s="45">
        <v>1.4300000000000001E-4</v>
      </c>
      <c r="BW130" s="45">
        <v>1.4300000000000001E-4</v>
      </c>
      <c r="BX130" s="45">
        <v>1.4300000000000001E-4</v>
      </c>
      <c r="BY130" s="45">
        <v>2.2100000000000001E-4</v>
      </c>
      <c r="BZ130" s="45">
        <v>2.2100000000000001E-4</v>
      </c>
      <c r="CA130" s="45">
        <v>2.2100000000000001E-4</v>
      </c>
      <c r="CB130" s="45">
        <v>2.2100000000000001E-4</v>
      </c>
      <c r="CC130" s="45">
        <v>2.2100000000000001E-4</v>
      </c>
      <c r="CD130" s="45">
        <v>2.2100000000000001E-4</v>
      </c>
      <c r="CE130" s="45">
        <v>2.2100000000000001E-4</v>
      </c>
      <c r="CF130" s="45">
        <v>2.2100000000000001E-4</v>
      </c>
      <c r="CG130" s="45">
        <v>2.2100000000000001E-4</v>
      </c>
      <c r="CH130" s="45">
        <v>2.2100000000000001E-4</v>
      </c>
      <c r="CI130" s="45">
        <v>2.2100000000000001E-4</v>
      </c>
      <c r="CJ130" s="45">
        <v>2.2100000000000001E-4</v>
      </c>
      <c r="CK130" s="45">
        <v>2.2100000000000001E-4</v>
      </c>
      <c r="CL130" s="45">
        <v>2.2100000000000001E-4</v>
      </c>
      <c r="CM130" s="45">
        <v>2.2100000000000001E-4</v>
      </c>
      <c r="CN130" s="45">
        <v>2.2100000000000001E-4</v>
      </c>
      <c r="CO130" s="45">
        <v>2.2100000000000001E-4</v>
      </c>
      <c r="CP130" s="45">
        <v>2.2100000000000001E-4</v>
      </c>
      <c r="CQ130" s="45">
        <v>2.2100000000000001E-4</v>
      </c>
      <c r="CR130" s="45">
        <v>2.2100000000000001E-4</v>
      </c>
      <c r="CS130" s="45">
        <v>2.2100000000000001E-4</v>
      </c>
      <c r="CT130" s="45">
        <v>2.2100000000000001E-4</v>
      </c>
      <c r="CU130" s="45">
        <v>2.2100000000000001E-4</v>
      </c>
      <c r="CV130" s="45">
        <v>2.2100000000000001E-4</v>
      </c>
      <c r="CW130" s="45">
        <v>2.2100000000000001E-4</v>
      </c>
      <c r="CX130" s="45">
        <v>2.2100000000000001E-4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1.0000000000000001E-5</v>
      </c>
      <c r="R131" s="45">
        <v>1.0000000000000001E-5</v>
      </c>
      <c r="S131" s="45">
        <v>1.0000000000000001E-5</v>
      </c>
      <c r="T131" s="45">
        <v>1.0000000000000001E-5</v>
      </c>
      <c r="U131" s="45">
        <v>1.0000000000000001E-5</v>
      </c>
      <c r="V131" s="45">
        <v>1.0000000000000001E-5</v>
      </c>
      <c r="W131" s="45">
        <v>1.0000000000000001E-5</v>
      </c>
      <c r="X131" s="45">
        <v>1.0000000000000001E-5</v>
      </c>
      <c r="Y131" s="45">
        <v>1.0000000000000001E-5</v>
      </c>
      <c r="Z131" s="45">
        <v>1.0000000000000001E-5</v>
      </c>
      <c r="AA131" s="45">
        <v>1.0000000000000001E-5</v>
      </c>
      <c r="AB131" s="45">
        <v>1.0000000000000001E-5</v>
      </c>
      <c r="AC131" s="45">
        <v>1.0000000000000001E-5</v>
      </c>
      <c r="AD131" s="45">
        <v>1.0000000000000001E-5</v>
      </c>
      <c r="AE131" s="45">
        <v>1.0000000000000001E-5</v>
      </c>
      <c r="AF131" s="45">
        <v>1.0000000000000001E-5</v>
      </c>
      <c r="AG131" s="45">
        <v>1.0000000000000001E-5</v>
      </c>
      <c r="AH131" s="45">
        <v>1.0000000000000001E-5</v>
      </c>
      <c r="AI131" s="45">
        <v>1.0000000000000001E-5</v>
      </c>
      <c r="AJ131" s="45">
        <v>1.0000000000000001E-5</v>
      </c>
      <c r="AK131" s="45">
        <v>1.0000000000000001E-5</v>
      </c>
      <c r="AL131" s="45">
        <v>1.0000000000000001E-5</v>
      </c>
      <c r="AM131" s="45">
        <v>1.0000000000000001E-5</v>
      </c>
      <c r="AN131" s="45">
        <v>1.0000000000000001E-5</v>
      </c>
      <c r="AO131" s="45">
        <v>1.0000000000000001E-5</v>
      </c>
      <c r="AP131" s="45">
        <v>3.3000000000000003E-5</v>
      </c>
      <c r="AQ131" s="45">
        <v>3.3000000000000003E-5</v>
      </c>
      <c r="AR131" s="45">
        <v>3.3000000000000003E-5</v>
      </c>
      <c r="AS131" s="45">
        <v>3.3000000000000003E-5</v>
      </c>
      <c r="AT131" s="45">
        <v>3.3000000000000003E-5</v>
      </c>
      <c r="AU131" s="45">
        <v>4.1999999999999998E-5</v>
      </c>
      <c r="AV131" s="45">
        <v>4.1999999999999998E-5</v>
      </c>
      <c r="AW131" s="45">
        <v>4.1999999999999998E-5</v>
      </c>
      <c r="AX131" s="45">
        <v>4.1999999999999998E-5</v>
      </c>
      <c r="AY131" s="45">
        <v>4.1999999999999998E-5</v>
      </c>
      <c r="AZ131" s="45">
        <v>5.0000000000000002E-5</v>
      </c>
      <c r="BA131" s="45">
        <v>5.0000000000000002E-5</v>
      </c>
      <c r="BB131" s="45">
        <v>5.0000000000000002E-5</v>
      </c>
      <c r="BC131" s="45">
        <v>5.0000000000000002E-5</v>
      </c>
      <c r="BD131" s="45">
        <v>5.0000000000000002E-5</v>
      </c>
      <c r="BE131" s="45">
        <v>6.2000000000000003E-5</v>
      </c>
      <c r="BF131" s="45">
        <v>6.2000000000000003E-5</v>
      </c>
      <c r="BG131" s="45">
        <v>6.2000000000000003E-5</v>
      </c>
      <c r="BH131" s="45">
        <v>6.2000000000000003E-5</v>
      </c>
      <c r="BI131" s="45">
        <v>6.2000000000000003E-5</v>
      </c>
      <c r="BJ131" s="45">
        <v>5.8999999999999998E-5</v>
      </c>
      <c r="BK131" s="45">
        <v>5.8999999999999998E-5</v>
      </c>
      <c r="BL131" s="45">
        <v>5.8999999999999998E-5</v>
      </c>
      <c r="BM131" s="45">
        <v>5.8999999999999998E-5</v>
      </c>
      <c r="BN131" s="45">
        <v>5.8999999999999998E-5</v>
      </c>
      <c r="BO131" s="45">
        <v>7.1000000000000005E-5</v>
      </c>
      <c r="BP131" s="45">
        <v>7.1000000000000005E-5</v>
      </c>
      <c r="BQ131" s="45">
        <v>7.1000000000000005E-5</v>
      </c>
      <c r="BR131" s="45">
        <v>7.1000000000000005E-5</v>
      </c>
      <c r="BS131" s="45">
        <v>7.1000000000000005E-5</v>
      </c>
      <c r="BT131" s="45">
        <v>9.3999999999999994E-5</v>
      </c>
      <c r="BU131" s="45">
        <v>9.3999999999999994E-5</v>
      </c>
      <c r="BV131" s="45">
        <v>9.3999999999999994E-5</v>
      </c>
      <c r="BW131" s="45">
        <v>9.3999999999999994E-5</v>
      </c>
      <c r="BX131" s="45">
        <v>9.3999999999999994E-5</v>
      </c>
      <c r="BY131" s="45">
        <v>1.7200000000000001E-4</v>
      </c>
      <c r="BZ131" s="45">
        <v>1.7200000000000001E-4</v>
      </c>
      <c r="CA131" s="45">
        <v>1.7200000000000001E-4</v>
      </c>
      <c r="CB131" s="45">
        <v>1.7200000000000001E-4</v>
      </c>
      <c r="CC131" s="45">
        <v>1.7200000000000001E-4</v>
      </c>
      <c r="CD131" s="45">
        <v>1.7200000000000001E-4</v>
      </c>
      <c r="CE131" s="45">
        <v>1.7200000000000001E-4</v>
      </c>
      <c r="CF131" s="45">
        <v>1.7200000000000001E-4</v>
      </c>
      <c r="CG131" s="45">
        <v>1.7200000000000001E-4</v>
      </c>
      <c r="CH131" s="45">
        <v>1.7200000000000001E-4</v>
      </c>
      <c r="CI131" s="45">
        <v>1.7200000000000001E-4</v>
      </c>
      <c r="CJ131" s="45">
        <v>1.7200000000000001E-4</v>
      </c>
      <c r="CK131" s="45">
        <v>1.7200000000000001E-4</v>
      </c>
      <c r="CL131" s="45">
        <v>1.7200000000000001E-4</v>
      </c>
      <c r="CM131" s="45">
        <v>1.7200000000000001E-4</v>
      </c>
      <c r="CN131" s="45">
        <v>1.7200000000000001E-4</v>
      </c>
      <c r="CO131" s="45">
        <v>1.7200000000000001E-4</v>
      </c>
      <c r="CP131" s="45">
        <v>1.7200000000000001E-4</v>
      </c>
      <c r="CQ131" s="45">
        <v>1.7200000000000001E-4</v>
      </c>
      <c r="CR131" s="45">
        <v>1.7200000000000001E-4</v>
      </c>
      <c r="CS131" s="45">
        <v>1.7200000000000001E-4</v>
      </c>
      <c r="CT131" s="45">
        <v>1.7200000000000001E-4</v>
      </c>
      <c r="CU131" s="45">
        <v>1.7200000000000001E-4</v>
      </c>
      <c r="CV131" s="45">
        <v>1.7200000000000001E-4</v>
      </c>
      <c r="CW131" s="45">
        <v>1.7200000000000001E-4</v>
      </c>
      <c r="CX131" s="45">
        <v>1.7200000000000001E-4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1.9999999999999999E-6</v>
      </c>
      <c r="R132" s="45">
        <v>1.9999999999999999E-6</v>
      </c>
      <c r="S132" s="45">
        <v>1.9999999999999999E-6</v>
      </c>
      <c r="T132" s="45">
        <v>1.9999999999999999E-6</v>
      </c>
      <c r="U132" s="45">
        <v>1.9999999999999999E-6</v>
      </c>
      <c r="V132" s="45">
        <v>1.9999999999999999E-6</v>
      </c>
      <c r="W132" s="45">
        <v>1.9999999999999999E-6</v>
      </c>
      <c r="X132" s="45">
        <v>1.9999999999999999E-6</v>
      </c>
      <c r="Y132" s="45">
        <v>1.9999999999999999E-6</v>
      </c>
      <c r="Z132" s="45">
        <v>1.9999999999999999E-6</v>
      </c>
      <c r="AA132" s="45">
        <v>1.9999999999999999E-6</v>
      </c>
      <c r="AB132" s="45">
        <v>1.9999999999999999E-6</v>
      </c>
      <c r="AC132" s="45">
        <v>1.9999999999999999E-6</v>
      </c>
      <c r="AD132" s="45">
        <v>1.9999999999999999E-6</v>
      </c>
      <c r="AE132" s="45">
        <v>1.9999999999999999E-6</v>
      </c>
      <c r="AF132" s="45">
        <v>1.9999999999999999E-6</v>
      </c>
      <c r="AG132" s="45">
        <v>1.9999999999999999E-6</v>
      </c>
      <c r="AH132" s="45">
        <v>1.9999999999999999E-6</v>
      </c>
      <c r="AI132" s="45">
        <v>1.9999999999999999E-6</v>
      </c>
      <c r="AJ132" s="45">
        <v>1.9999999999999999E-6</v>
      </c>
      <c r="AK132" s="45">
        <v>1.9999999999999999E-6</v>
      </c>
      <c r="AL132" s="45">
        <v>1.9999999999999999E-6</v>
      </c>
      <c r="AM132" s="45">
        <v>1.9999999999999999E-6</v>
      </c>
      <c r="AN132" s="45">
        <v>1.9999999999999999E-6</v>
      </c>
      <c r="AO132" s="45">
        <v>1.9999999999999999E-6</v>
      </c>
      <c r="AP132" s="45">
        <v>1.5999999999999999E-5</v>
      </c>
      <c r="AQ132" s="45">
        <v>1.5999999999999999E-5</v>
      </c>
      <c r="AR132" s="45">
        <v>1.5999999999999999E-5</v>
      </c>
      <c r="AS132" s="45">
        <v>1.5999999999999999E-5</v>
      </c>
      <c r="AT132" s="45">
        <v>1.5999999999999999E-5</v>
      </c>
      <c r="AU132" s="45">
        <v>2.3E-5</v>
      </c>
      <c r="AV132" s="45">
        <v>2.3E-5</v>
      </c>
      <c r="AW132" s="45">
        <v>2.3E-5</v>
      </c>
      <c r="AX132" s="45">
        <v>2.3E-5</v>
      </c>
      <c r="AY132" s="45">
        <v>2.3E-5</v>
      </c>
      <c r="AZ132" s="45">
        <v>5.5999999999999999E-5</v>
      </c>
      <c r="BA132" s="45">
        <v>5.5999999999999999E-5</v>
      </c>
      <c r="BB132" s="45">
        <v>5.5999999999999999E-5</v>
      </c>
      <c r="BC132" s="45">
        <v>5.5999999999999999E-5</v>
      </c>
      <c r="BD132" s="45">
        <v>5.5999999999999999E-5</v>
      </c>
      <c r="BE132" s="45">
        <v>7.7000000000000001E-5</v>
      </c>
      <c r="BF132" s="45">
        <v>7.7000000000000001E-5</v>
      </c>
      <c r="BG132" s="45">
        <v>7.7000000000000001E-5</v>
      </c>
      <c r="BH132" s="45">
        <v>7.7000000000000001E-5</v>
      </c>
      <c r="BI132" s="45">
        <v>7.7000000000000001E-5</v>
      </c>
      <c r="BJ132" s="45">
        <v>1.08E-4</v>
      </c>
      <c r="BK132" s="45">
        <v>1.08E-4</v>
      </c>
      <c r="BL132" s="45">
        <v>1.08E-4</v>
      </c>
      <c r="BM132" s="45">
        <v>1.08E-4</v>
      </c>
      <c r="BN132" s="45">
        <v>1.08E-4</v>
      </c>
      <c r="BO132" s="45">
        <v>2.23E-4</v>
      </c>
      <c r="BP132" s="45">
        <v>2.23E-4</v>
      </c>
      <c r="BQ132" s="45">
        <v>2.23E-4</v>
      </c>
      <c r="BR132" s="45">
        <v>2.23E-4</v>
      </c>
      <c r="BS132" s="45">
        <v>2.23E-4</v>
      </c>
      <c r="BT132" s="45">
        <v>1.06E-4</v>
      </c>
      <c r="BU132" s="45">
        <v>1.06E-4</v>
      </c>
      <c r="BV132" s="45">
        <v>1.06E-4</v>
      </c>
      <c r="BW132" s="45">
        <v>1.06E-4</v>
      </c>
      <c r="BX132" s="45">
        <v>1.06E-4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6.0000000000000002E-6</v>
      </c>
      <c r="R133" s="45">
        <v>6.0000000000000002E-6</v>
      </c>
      <c r="S133" s="45">
        <v>6.0000000000000002E-6</v>
      </c>
      <c r="T133" s="45">
        <v>6.0000000000000002E-6</v>
      </c>
      <c r="U133" s="45">
        <v>6.0000000000000002E-6</v>
      </c>
      <c r="V133" s="45">
        <v>6.0000000000000002E-6</v>
      </c>
      <c r="W133" s="45">
        <v>6.0000000000000002E-6</v>
      </c>
      <c r="X133" s="45">
        <v>6.0000000000000002E-6</v>
      </c>
      <c r="Y133" s="45">
        <v>6.0000000000000002E-6</v>
      </c>
      <c r="Z133" s="45">
        <v>6.0000000000000002E-6</v>
      </c>
      <c r="AA133" s="45">
        <v>6.0000000000000002E-6</v>
      </c>
      <c r="AB133" s="45">
        <v>6.0000000000000002E-6</v>
      </c>
      <c r="AC133" s="45">
        <v>6.0000000000000002E-6</v>
      </c>
      <c r="AD133" s="45">
        <v>6.0000000000000002E-6</v>
      </c>
      <c r="AE133" s="45">
        <v>6.0000000000000002E-6</v>
      </c>
      <c r="AF133" s="45">
        <v>6.0000000000000002E-6</v>
      </c>
      <c r="AG133" s="45">
        <v>6.0000000000000002E-6</v>
      </c>
      <c r="AH133" s="45">
        <v>6.0000000000000002E-6</v>
      </c>
      <c r="AI133" s="45">
        <v>6.0000000000000002E-6</v>
      </c>
      <c r="AJ133" s="45">
        <v>6.0000000000000002E-6</v>
      </c>
      <c r="AK133" s="45">
        <v>6.0000000000000002E-6</v>
      </c>
      <c r="AL133" s="45">
        <v>6.0000000000000002E-6</v>
      </c>
      <c r="AM133" s="45">
        <v>6.0000000000000002E-6</v>
      </c>
      <c r="AN133" s="45">
        <v>6.0000000000000002E-6</v>
      </c>
      <c r="AO133" s="45">
        <v>6.0000000000000002E-6</v>
      </c>
      <c r="AP133" s="45">
        <v>5.8999999999999998E-5</v>
      </c>
      <c r="AQ133" s="45">
        <v>5.8999999999999998E-5</v>
      </c>
      <c r="AR133" s="45">
        <v>5.8999999999999998E-5</v>
      </c>
      <c r="AS133" s="45">
        <v>5.8999999999999998E-5</v>
      </c>
      <c r="AT133" s="45">
        <v>5.8999999999999998E-5</v>
      </c>
      <c r="AU133" s="45">
        <v>1.1E-4</v>
      </c>
      <c r="AV133" s="45">
        <v>1.1E-4</v>
      </c>
      <c r="AW133" s="45">
        <v>1.1E-4</v>
      </c>
      <c r="AX133" s="45">
        <v>1.1E-4</v>
      </c>
      <c r="AY133" s="45">
        <v>1.1E-4</v>
      </c>
      <c r="AZ133" s="45">
        <v>1.7000000000000001E-4</v>
      </c>
      <c r="BA133" s="45">
        <v>1.7000000000000001E-4</v>
      </c>
      <c r="BB133" s="45">
        <v>1.7000000000000001E-4</v>
      </c>
      <c r="BC133" s="45">
        <v>1.7000000000000001E-4</v>
      </c>
      <c r="BD133" s="45">
        <v>1.7000000000000001E-4</v>
      </c>
      <c r="BE133" s="45">
        <v>2.02E-4</v>
      </c>
      <c r="BF133" s="45">
        <v>2.02E-4</v>
      </c>
      <c r="BG133" s="45">
        <v>2.02E-4</v>
      </c>
      <c r="BH133" s="45">
        <v>2.02E-4</v>
      </c>
      <c r="BI133" s="45">
        <v>2.02E-4</v>
      </c>
      <c r="BJ133" s="45">
        <v>2.0100000000000001E-4</v>
      </c>
      <c r="BK133" s="45">
        <v>2.0100000000000001E-4</v>
      </c>
      <c r="BL133" s="45">
        <v>2.0100000000000001E-4</v>
      </c>
      <c r="BM133" s="45">
        <v>2.0100000000000001E-4</v>
      </c>
      <c r="BN133" s="45">
        <v>2.0100000000000001E-4</v>
      </c>
      <c r="BO133" s="45">
        <v>1.83E-4</v>
      </c>
      <c r="BP133" s="45">
        <v>1.83E-4</v>
      </c>
      <c r="BQ133" s="45">
        <v>1.83E-4</v>
      </c>
      <c r="BR133" s="45">
        <v>1.83E-4</v>
      </c>
      <c r="BS133" s="45">
        <v>1.83E-4</v>
      </c>
      <c r="BT133" s="45">
        <v>1.45E-4</v>
      </c>
      <c r="BU133" s="45">
        <v>1.45E-4</v>
      </c>
      <c r="BV133" s="45">
        <v>1.45E-4</v>
      </c>
      <c r="BW133" s="45">
        <v>1.45E-4</v>
      </c>
      <c r="BX133" s="45">
        <v>1.45E-4</v>
      </c>
      <c r="BY133" s="45">
        <v>8.6000000000000003E-5</v>
      </c>
      <c r="BZ133" s="45">
        <v>8.6000000000000003E-5</v>
      </c>
      <c r="CA133" s="45">
        <v>8.6000000000000003E-5</v>
      </c>
      <c r="CB133" s="45">
        <v>8.6000000000000003E-5</v>
      </c>
      <c r="CC133" s="45">
        <v>8.6000000000000003E-5</v>
      </c>
      <c r="CD133" s="45">
        <v>8.6000000000000003E-5</v>
      </c>
      <c r="CE133" s="45">
        <v>8.6000000000000003E-5</v>
      </c>
      <c r="CF133" s="45">
        <v>8.6000000000000003E-5</v>
      </c>
      <c r="CG133" s="45">
        <v>8.6000000000000003E-5</v>
      </c>
      <c r="CH133" s="45">
        <v>8.6000000000000003E-5</v>
      </c>
      <c r="CI133" s="45">
        <v>8.6000000000000003E-5</v>
      </c>
      <c r="CJ133" s="45">
        <v>8.6000000000000003E-5</v>
      </c>
      <c r="CK133" s="45">
        <v>8.6000000000000003E-5</v>
      </c>
      <c r="CL133" s="45">
        <v>8.6000000000000003E-5</v>
      </c>
      <c r="CM133" s="45">
        <v>8.6000000000000003E-5</v>
      </c>
      <c r="CN133" s="45">
        <v>8.6000000000000003E-5</v>
      </c>
      <c r="CO133" s="45">
        <v>8.6000000000000003E-5</v>
      </c>
      <c r="CP133" s="45">
        <v>8.6000000000000003E-5</v>
      </c>
      <c r="CQ133" s="45">
        <v>8.6000000000000003E-5</v>
      </c>
      <c r="CR133" s="45">
        <v>8.6000000000000003E-5</v>
      </c>
      <c r="CS133" s="45">
        <v>8.6000000000000003E-5</v>
      </c>
      <c r="CT133" s="45">
        <v>8.6000000000000003E-5</v>
      </c>
      <c r="CU133" s="45">
        <v>8.6000000000000003E-5</v>
      </c>
      <c r="CV133" s="45">
        <v>8.6000000000000003E-5</v>
      </c>
      <c r="CW133" s="45">
        <v>8.6000000000000003E-5</v>
      </c>
      <c r="CX133" s="45">
        <v>8.6000000000000003E-5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1.2999999999999999E-5</v>
      </c>
      <c r="R134" s="45">
        <v>1.2999999999999999E-5</v>
      </c>
      <c r="S134" s="45">
        <v>1.2999999999999999E-5</v>
      </c>
      <c r="T134" s="45">
        <v>1.2999999999999999E-5</v>
      </c>
      <c r="U134" s="45">
        <v>1.2999999999999999E-5</v>
      </c>
      <c r="V134" s="45">
        <v>1.2999999999999999E-5</v>
      </c>
      <c r="W134" s="45">
        <v>1.2999999999999999E-5</v>
      </c>
      <c r="X134" s="45">
        <v>1.2999999999999999E-5</v>
      </c>
      <c r="Y134" s="45">
        <v>1.2999999999999999E-5</v>
      </c>
      <c r="Z134" s="45">
        <v>1.2999999999999999E-5</v>
      </c>
      <c r="AA134" s="45">
        <v>1.2999999999999999E-5</v>
      </c>
      <c r="AB134" s="45">
        <v>1.2999999999999999E-5</v>
      </c>
      <c r="AC134" s="45">
        <v>1.2999999999999999E-5</v>
      </c>
      <c r="AD134" s="45">
        <v>1.2999999999999999E-5</v>
      </c>
      <c r="AE134" s="45">
        <v>1.2999999999999999E-5</v>
      </c>
      <c r="AF134" s="45">
        <v>1.2999999999999999E-5</v>
      </c>
      <c r="AG134" s="45">
        <v>1.2999999999999999E-5</v>
      </c>
      <c r="AH134" s="45">
        <v>1.2999999999999999E-5</v>
      </c>
      <c r="AI134" s="45">
        <v>1.2999999999999999E-5</v>
      </c>
      <c r="AJ134" s="45">
        <v>1.2999999999999999E-5</v>
      </c>
      <c r="AK134" s="45">
        <v>1.2999999999999999E-5</v>
      </c>
      <c r="AL134" s="45">
        <v>1.2999999999999999E-5</v>
      </c>
      <c r="AM134" s="45">
        <v>1.2999999999999999E-5</v>
      </c>
      <c r="AN134" s="45">
        <v>1.2999999999999999E-5</v>
      </c>
      <c r="AO134" s="45">
        <v>1.2999999999999999E-5</v>
      </c>
      <c r="AP134" s="45">
        <v>5.1E-5</v>
      </c>
      <c r="AQ134" s="45">
        <v>5.1E-5</v>
      </c>
      <c r="AR134" s="45">
        <v>5.1E-5</v>
      </c>
      <c r="AS134" s="45">
        <v>5.1E-5</v>
      </c>
      <c r="AT134" s="45">
        <v>5.1E-5</v>
      </c>
      <c r="AU134" s="45">
        <v>6.9999999999999994E-5</v>
      </c>
      <c r="AV134" s="45">
        <v>6.9999999999999994E-5</v>
      </c>
      <c r="AW134" s="45">
        <v>6.9999999999999994E-5</v>
      </c>
      <c r="AX134" s="45">
        <v>6.9999999999999994E-5</v>
      </c>
      <c r="AY134" s="45">
        <v>6.9999999999999994E-5</v>
      </c>
      <c r="AZ134" s="45">
        <v>8.7999999999999998E-5</v>
      </c>
      <c r="BA134" s="45">
        <v>8.7999999999999998E-5</v>
      </c>
      <c r="BB134" s="45">
        <v>8.7999999999999998E-5</v>
      </c>
      <c r="BC134" s="45">
        <v>8.7999999999999998E-5</v>
      </c>
      <c r="BD134" s="45">
        <v>8.7999999999999998E-5</v>
      </c>
      <c r="BE134" s="45">
        <v>9.7E-5</v>
      </c>
      <c r="BF134" s="45">
        <v>9.7E-5</v>
      </c>
      <c r="BG134" s="45">
        <v>9.7E-5</v>
      </c>
      <c r="BH134" s="45">
        <v>9.7E-5</v>
      </c>
      <c r="BI134" s="45">
        <v>9.7E-5</v>
      </c>
      <c r="BJ134" s="45">
        <v>1.06E-4</v>
      </c>
      <c r="BK134" s="45">
        <v>1.06E-4</v>
      </c>
      <c r="BL134" s="45">
        <v>1.06E-4</v>
      </c>
      <c r="BM134" s="45">
        <v>1.06E-4</v>
      </c>
      <c r="BN134" s="45">
        <v>1.06E-4</v>
      </c>
      <c r="BO134" s="45">
        <v>1.2E-4</v>
      </c>
      <c r="BP134" s="45">
        <v>1.2E-4</v>
      </c>
      <c r="BQ134" s="45">
        <v>1.2E-4</v>
      </c>
      <c r="BR134" s="45">
        <v>1.2E-4</v>
      </c>
      <c r="BS134" s="45">
        <v>1.2E-4</v>
      </c>
      <c r="BT134" s="45">
        <v>1.4300000000000001E-4</v>
      </c>
      <c r="BU134" s="45">
        <v>1.4300000000000001E-4</v>
      </c>
      <c r="BV134" s="45">
        <v>1.4300000000000001E-4</v>
      </c>
      <c r="BW134" s="45">
        <v>1.4300000000000001E-4</v>
      </c>
      <c r="BX134" s="45">
        <v>1.4300000000000001E-4</v>
      </c>
      <c r="BY134" s="45">
        <v>2.2100000000000001E-4</v>
      </c>
      <c r="BZ134" s="45">
        <v>2.2100000000000001E-4</v>
      </c>
      <c r="CA134" s="45">
        <v>2.2100000000000001E-4</v>
      </c>
      <c r="CB134" s="45">
        <v>2.2100000000000001E-4</v>
      </c>
      <c r="CC134" s="45">
        <v>2.2100000000000001E-4</v>
      </c>
      <c r="CD134" s="45">
        <v>2.2100000000000001E-4</v>
      </c>
      <c r="CE134" s="45">
        <v>2.2100000000000001E-4</v>
      </c>
      <c r="CF134" s="45">
        <v>2.2100000000000001E-4</v>
      </c>
      <c r="CG134" s="45">
        <v>2.2100000000000001E-4</v>
      </c>
      <c r="CH134" s="45">
        <v>2.2100000000000001E-4</v>
      </c>
      <c r="CI134" s="45">
        <v>2.2100000000000001E-4</v>
      </c>
      <c r="CJ134" s="45">
        <v>2.2100000000000001E-4</v>
      </c>
      <c r="CK134" s="45">
        <v>2.2100000000000001E-4</v>
      </c>
      <c r="CL134" s="45">
        <v>2.2100000000000001E-4</v>
      </c>
      <c r="CM134" s="45">
        <v>2.2100000000000001E-4</v>
      </c>
      <c r="CN134" s="45">
        <v>2.2100000000000001E-4</v>
      </c>
      <c r="CO134" s="45">
        <v>2.2100000000000001E-4</v>
      </c>
      <c r="CP134" s="45">
        <v>2.2100000000000001E-4</v>
      </c>
      <c r="CQ134" s="45">
        <v>2.2100000000000001E-4</v>
      </c>
      <c r="CR134" s="45">
        <v>2.2100000000000001E-4</v>
      </c>
      <c r="CS134" s="45">
        <v>2.2100000000000001E-4</v>
      </c>
      <c r="CT134" s="45">
        <v>2.2100000000000001E-4</v>
      </c>
      <c r="CU134" s="45">
        <v>2.2100000000000001E-4</v>
      </c>
      <c r="CV134" s="45">
        <v>2.2100000000000001E-4</v>
      </c>
      <c r="CW134" s="45">
        <v>2.2100000000000001E-4</v>
      </c>
      <c r="CX134" s="45">
        <v>2.2100000000000001E-4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2.3E-5</v>
      </c>
      <c r="R135" s="45">
        <v>2.3E-5</v>
      </c>
      <c r="S135" s="45">
        <v>2.3E-5</v>
      </c>
      <c r="T135" s="45">
        <v>2.3E-5</v>
      </c>
      <c r="U135" s="45">
        <v>2.3E-5</v>
      </c>
      <c r="V135" s="45">
        <v>2.3E-5</v>
      </c>
      <c r="W135" s="45">
        <v>2.3E-5</v>
      </c>
      <c r="X135" s="45">
        <v>2.3E-5</v>
      </c>
      <c r="Y135" s="45">
        <v>2.3E-5</v>
      </c>
      <c r="Z135" s="45">
        <v>2.3E-5</v>
      </c>
      <c r="AA135" s="45">
        <v>2.3E-5</v>
      </c>
      <c r="AB135" s="45">
        <v>2.3E-5</v>
      </c>
      <c r="AC135" s="45">
        <v>2.3E-5</v>
      </c>
      <c r="AD135" s="45">
        <v>2.3E-5</v>
      </c>
      <c r="AE135" s="45">
        <v>2.3E-5</v>
      </c>
      <c r="AF135" s="45">
        <v>2.3E-5</v>
      </c>
      <c r="AG135" s="45">
        <v>2.3E-5</v>
      </c>
      <c r="AH135" s="45">
        <v>2.3E-5</v>
      </c>
      <c r="AI135" s="45">
        <v>2.3E-5</v>
      </c>
      <c r="AJ135" s="45">
        <v>2.3E-5</v>
      </c>
      <c r="AK135" s="45">
        <v>2.3E-5</v>
      </c>
      <c r="AL135" s="45">
        <v>2.3E-5</v>
      </c>
      <c r="AM135" s="45">
        <v>2.3E-5</v>
      </c>
      <c r="AN135" s="45">
        <v>2.3E-5</v>
      </c>
      <c r="AO135" s="45">
        <v>2.3E-5</v>
      </c>
      <c r="AP135" s="45">
        <v>9.7E-5</v>
      </c>
      <c r="AQ135" s="45">
        <v>9.7E-5</v>
      </c>
      <c r="AR135" s="45">
        <v>9.7E-5</v>
      </c>
      <c r="AS135" s="45">
        <v>9.7E-5</v>
      </c>
      <c r="AT135" s="45">
        <v>9.7E-5</v>
      </c>
      <c r="AU135" s="45">
        <v>1.3799999999999999E-4</v>
      </c>
      <c r="AV135" s="45">
        <v>1.3799999999999999E-4</v>
      </c>
      <c r="AW135" s="45">
        <v>1.3799999999999999E-4</v>
      </c>
      <c r="AX135" s="45">
        <v>1.3799999999999999E-4</v>
      </c>
      <c r="AY135" s="45">
        <v>1.3799999999999999E-4</v>
      </c>
      <c r="AZ135" s="45">
        <v>1.65E-4</v>
      </c>
      <c r="BA135" s="45">
        <v>1.65E-4</v>
      </c>
      <c r="BB135" s="45">
        <v>1.65E-4</v>
      </c>
      <c r="BC135" s="45">
        <v>1.65E-4</v>
      </c>
      <c r="BD135" s="45">
        <v>1.65E-4</v>
      </c>
      <c r="BE135" s="45">
        <v>1.76E-4</v>
      </c>
      <c r="BF135" s="45">
        <v>1.76E-4</v>
      </c>
      <c r="BG135" s="45">
        <v>1.76E-4</v>
      </c>
      <c r="BH135" s="45">
        <v>1.76E-4</v>
      </c>
      <c r="BI135" s="45">
        <v>1.76E-4</v>
      </c>
      <c r="BJ135" s="45">
        <v>1.8799999999999999E-4</v>
      </c>
      <c r="BK135" s="45">
        <v>1.8799999999999999E-4</v>
      </c>
      <c r="BL135" s="45">
        <v>1.8799999999999999E-4</v>
      </c>
      <c r="BM135" s="45">
        <v>1.8799999999999999E-4</v>
      </c>
      <c r="BN135" s="45">
        <v>1.8799999999999999E-4</v>
      </c>
      <c r="BO135" s="45">
        <v>2.5999999999999998E-4</v>
      </c>
      <c r="BP135" s="45">
        <v>2.5999999999999998E-4</v>
      </c>
      <c r="BQ135" s="45">
        <v>2.5999999999999998E-4</v>
      </c>
      <c r="BR135" s="45">
        <v>2.5999999999999998E-4</v>
      </c>
      <c r="BS135" s="45">
        <v>2.5999999999999998E-4</v>
      </c>
      <c r="BT135" s="45">
        <v>3.79E-4</v>
      </c>
      <c r="BU135" s="45">
        <v>3.79E-4</v>
      </c>
      <c r="BV135" s="45">
        <v>3.79E-4</v>
      </c>
      <c r="BW135" s="45">
        <v>3.79E-4</v>
      </c>
      <c r="BX135" s="45">
        <v>3.79E-4</v>
      </c>
      <c r="BY135" s="45">
        <v>5.2999999999999998E-4</v>
      </c>
      <c r="BZ135" s="45">
        <v>5.2999999999999998E-4</v>
      </c>
      <c r="CA135" s="45">
        <v>5.2999999999999998E-4</v>
      </c>
      <c r="CB135" s="45">
        <v>5.2999999999999998E-4</v>
      </c>
      <c r="CC135" s="45">
        <v>5.2999999999999998E-4</v>
      </c>
      <c r="CD135" s="45">
        <v>5.2999999999999998E-4</v>
      </c>
      <c r="CE135" s="45">
        <v>5.2999999999999998E-4</v>
      </c>
      <c r="CF135" s="45">
        <v>5.2999999999999998E-4</v>
      </c>
      <c r="CG135" s="45">
        <v>5.2999999999999998E-4</v>
      </c>
      <c r="CH135" s="45">
        <v>5.2999999999999998E-4</v>
      </c>
      <c r="CI135" s="45">
        <v>5.2999999999999998E-4</v>
      </c>
      <c r="CJ135" s="45">
        <v>5.2999999999999998E-4</v>
      </c>
      <c r="CK135" s="45">
        <v>5.2999999999999998E-4</v>
      </c>
      <c r="CL135" s="45">
        <v>5.2999999999999998E-4</v>
      </c>
      <c r="CM135" s="45">
        <v>5.2999999999999998E-4</v>
      </c>
      <c r="CN135" s="45">
        <v>5.2999999999999998E-4</v>
      </c>
      <c r="CO135" s="45">
        <v>5.2999999999999998E-4</v>
      </c>
      <c r="CP135" s="45">
        <v>5.2999999999999998E-4</v>
      </c>
      <c r="CQ135" s="45">
        <v>5.2999999999999998E-4</v>
      </c>
      <c r="CR135" s="45">
        <v>5.2999999999999998E-4</v>
      </c>
      <c r="CS135" s="45">
        <v>5.2999999999999998E-4</v>
      </c>
      <c r="CT135" s="45">
        <v>5.2999999999999998E-4</v>
      </c>
      <c r="CU135" s="45">
        <v>5.2999999999999998E-4</v>
      </c>
      <c r="CV135" s="45">
        <v>5.2999999999999998E-4</v>
      </c>
      <c r="CW135" s="45">
        <v>5.2999999999999998E-4</v>
      </c>
      <c r="CX135" s="45">
        <v>5.2999999999999998E-4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1.06E-4</v>
      </c>
      <c r="R136" s="45">
        <v>1.06E-4</v>
      </c>
      <c r="S136" s="45">
        <v>1.06E-4</v>
      </c>
      <c r="T136" s="45">
        <v>1.06E-4</v>
      </c>
      <c r="U136" s="45">
        <v>1.06E-4</v>
      </c>
      <c r="V136" s="45">
        <v>1.06E-4</v>
      </c>
      <c r="W136" s="45">
        <v>1.06E-4</v>
      </c>
      <c r="X136" s="45">
        <v>1.06E-4</v>
      </c>
      <c r="Y136" s="45">
        <v>1.06E-4</v>
      </c>
      <c r="Z136" s="45">
        <v>1.06E-4</v>
      </c>
      <c r="AA136" s="45">
        <v>1.06E-4</v>
      </c>
      <c r="AB136" s="45">
        <v>1.06E-4</v>
      </c>
      <c r="AC136" s="45">
        <v>1.06E-4</v>
      </c>
      <c r="AD136" s="45">
        <v>1.06E-4</v>
      </c>
      <c r="AE136" s="45">
        <v>1.06E-4</v>
      </c>
      <c r="AF136" s="45">
        <v>1.06E-4</v>
      </c>
      <c r="AG136" s="45">
        <v>1.06E-4</v>
      </c>
      <c r="AH136" s="45">
        <v>1.06E-4</v>
      </c>
      <c r="AI136" s="45">
        <v>1.06E-4</v>
      </c>
      <c r="AJ136" s="45">
        <v>1.06E-4</v>
      </c>
      <c r="AK136" s="45">
        <v>1.06E-4</v>
      </c>
      <c r="AL136" s="45">
        <v>1.06E-4</v>
      </c>
      <c r="AM136" s="45">
        <v>1.06E-4</v>
      </c>
      <c r="AN136" s="45">
        <v>1.06E-4</v>
      </c>
      <c r="AO136" s="45">
        <v>1.06E-4</v>
      </c>
      <c r="AP136" s="45">
        <v>3.6400000000000001E-4</v>
      </c>
      <c r="AQ136" s="45">
        <v>3.6400000000000001E-4</v>
      </c>
      <c r="AR136" s="45">
        <v>3.6400000000000001E-4</v>
      </c>
      <c r="AS136" s="45">
        <v>3.6400000000000001E-4</v>
      </c>
      <c r="AT136" s="45">
        <v>3.6400000000000001E-4</v>
      </c>
      <c r="AU136" s="45">
        <v>4.8299999999999998E-4</v>
      </c>
      <c r="AV136" s="45">
        <v>4.8299999999999998E-4</v>
      </c>
      <c r="AW136" s="45">
        <v>4.8299999999999998E-4</v>
      </c>
      <c r="AX136" s="45">
        <v>4.8299999999999998E-4</v>
      </c>
      <c r="AY136" s="45">
        <v>4.8299999999999998E-4</v>
      </c>
      <c r="AZ136" s="45">
        <v>5.5699999999999999E-4</v>
      </c>
      <c r="BA136" s="45">
        <v>5.5699999999999999E-4</v>
      </c>
      <c r="BB136" s="45">
        <v>5.5699999999999999E-4</v>
      </c>
      <c r="BC136" s="45">
        <v>5.5699999999999999E-4</v>
      </c>
      <c r="BD136" s="45">
        <v>5.5699999999999999E-4</v>
      </c>
      <c r="BE136" s="45">
        <v>5.62E-4</v>
      </c>
      <c r="BF136" s="45">
        <v>5.62E-4</v>
      </c>
      <c r="BG136" s="45">
        <v>5.62E-4</v>
      </c>
      <c r="BH136" s="45">
        <v>5.62E-4</v>
      </c>
      <c r="BI136" s="45">
        <v>5.62E-4</v>
      </c>
      <c r="BJ136" s="45">
        <v>5.2099999999999998E-4</v>
      </c>
      <c r="BK136" s="45">
        <v>5.2099999999999998E-4</v>
      </c>
      <c r="BL136" s="45">
        <v>5.2099999999999998E-4</v>
      </c>
      <c r="BM136" s="45">
        <v>5.2099999999999998E-4</v>
      </c>
      <c r="BN136" s="45">
        <v>5.2099999999999998E-4</v>
      </c>
      <c r="BO136" s="45">
        <v>6.2E-4</v>
      </c>
      <c r="BP136" s="45">
        <v>6.2E-4</v>
      </c>
      <c r="BQ136" s="45">
        <v>6.2E-4</v>
      </c>
      <c r="BR136" s="45">
        <v>6.2E-4</v>
      </c>
      <c r="BS136" s="45">
        <v>6.2E-4</v>
      </c>
      <c r="BT136" s="45">
        <v>7.8700000000000005E-4</v>
      </c>
      <c r="BU136" s="45">
        <v>7.8700000000000005E-4</v>
      </c>
      <c r="BV136" s="45">
        <v>7.8700000000000005E-4</v>
      </c>
      <c r="BW136" s="45">
        <v>7.8700000000000005E-4</v>
      </c>
      <c r="BX136" s="45">
        <v>7.8700000000000005E-4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4.5000000000000003E-5</v>
      </c>
      <c r="R137" s="45">
        <v>4.5000000000000003E-5</v>
      </c>
      <c r="S137" s="45">
        <v>4.5000000000000003E-5</v>
      </c>
      <c r="T137" s="45">
        <v>4.5000000000000003E-5</v>
      </c>
      <c r="U137" s="45">
        <v>4.5000000000000003E-5</v>
      </c>
      <c r="V137" s="45">
        <v>4.5000000000000003E-5</v>
      </c>
      <c r="W137" s="45">
        <v>4.5000000000000003E-5</v>
      </c>
      <c r="X137" s="45">
        <v>4.5000000000000003E-5</v>
      </c>
      <c r="Y137" s="45">
        <v>4.5000000000000003E-5</v>
      </c>
      <c r="Z137" s="45">
        <v>4.5000000000000003E-5</v>
      </c>
      <c r="AA137" s="45">
        <v>4.5000000000000003E-5</v>
      </c>
      <c r="AB137" s="45">
        <v>4.5000000000000003E-5</v>
      </c>
      <c r="AC137" s="45">
        <v>4.5000000000000003E-5</v>
      </c>
      <c r="AD137" s="45">
        <v>4.5000000000000003E-5</v>
      </c>
      <c r="AE137" s="45">
        <v>4.5000000000000003E-5</v>
      </c>
      <c r="AF137" s="45">
        <v>4.5000000000000003E-5</v>
      </c>
      <c r="AG137" s="45">
        <v>4.5000000000000003E-5</v>
      </c>
      <c r="AH137" s="45">
        <v>4.5000000000000003E-5</v>
      </c>
      <c r="AI137" s="45">
        <v>4.5000000000000003E-5</v>
      </c>
      <c r="AJ137" s="45">
        <v>4.5000000000000003E-5</v>
      </c>
      <c r="AK137" s="45">
        <v>4.5000000000000003E-5</v>
      </c>
      <c r="AL137" s="45">
        <v>4.5000000000000003E-5</v>
      </c>
      <c r="AM137" s="45">
        <v>4.5000000000000003E-5</v>
      </c>
      <c r="AN137" s="45">
        <v>4.5000000000000003E-5</v>
      </c>
      <c r="AO137" s="45">
        <v>4.5000000000000003E-5</v>
      </c>
      <c r="AP137" s="45">
        <v>2.2900000000000001E-4</v>
      </c>
      <c r="AQ137" s="45">
        <v>2.2900000000000001E-4</v>
      </c>
      <c r="AR137" s="45">
        <v>2.2900000000000001E-4</v>
      </c>
      <c r="AS137" s="45">
        <v>2.2900000000000001E-4</v>
      </c>
      <c r="AT137" s="45">
        <v>2.2900000000000001E-4</v>
      </c>
      <c r="AU137" s="45">
        <v>3.0499999999999999E-4</v>
      </c>
      <c r="AV137" s="45">
        <v>3.0499999999999999E-4</v>
      </c>
      <c r="AW137" s="45">
        <v>3.0499999999999999E-4</v>
      </c>
      <c r="AX137" s="45">
        <v>3.0499999999999999E-4</v>
      </c>
      <c r="AY137" s="45">
        <v>3.0499999999999999E-4</v>
      </c>
      <c r="AZ137" s="45">
        <v>3.6099999999999999E-4</v>
      </c>
      <c r="BA137" s="45">
        <v>3.6099999999999999E-4</v>
      </c>
      <c r="BB137" s="45">
        <v>3.6099999999999999E-4</v>
      </c>
      <c r="BC137" s="45">
        <v>3.6099999999999999E-4</v>
      </c>
      <c r="BD137" s="45">
        <v>3.6099999999999999E-4</v>
      </c>
      <c r="BE137" s="45">
        <v>4.1599999999999997E-4</v>
      </c>
      <c r="BF137" s="45">
        <v>4.1599999999999997E-4</v>
      </c>
      <c r="BG137" s="45">
        <v>4.1599999999999997E-4</v>
      </c>
      <c r="BH137" s="45">
        <v>4.1599999999999997E-4</v>
      </c>
      <c r="BI137" s="45">
        <v>4.1599999999999997E-4</v>
      </c>
      <c r="BJ137" s="45">
        <v>4.7600000000000002E-4</v>
      </c>
      <c r="BK137" s="45">
        <v>4.7600000000000002E-4</v>
      </c>
      <c r="BL137" s="45">
        <v>4.7600000000000002E-4</v>
      </c>
      <c r="BM137" s="45">
        <v>4.7600000000000002E-4</v>
      </c>
      <c r="BN137" s="45">
        <v>4.7600000000000002E-4</v>
      </c>
      <c r="BO137" s="45">
        <v>5.9800000000000001E-4</v>
      </c>
      <c r="BP137" s="45">
        <v>5.9800000000000001E-4</v>
      </c>
      <c r="BQ137" s="45">
        <v>5.9800000000000001E-4</v>
      </c>
      <c r="BR137" s="45">
        <v>5.9800000000000001E-4</v>
      </c>
      <c r="BS137" s="45">
        <v>5.9800000000000001E-4</v>
      </c>
      <c r="BT137" s="45">
        <v>7.9600000000000005E-4</v>
      </c>
      <c r="BU137" s="45">
        <v>7.9600000000000005E-4</v>
      </c>
      <c r="BV137" s="45">
        <v>7.9600000000000005E-4</v>
      </c>
      <c r="BW137" s="45">
        <v>7.9600000000000005E-4</v>
      </c>
      <c r="BX137" s="45">
        <v>7.9600000000000005E-4</v>
      </c>
      <c r="BY137" s="45">
        <v>1.041E-3</v>
      </c>
      <c r="BZ137" s="45">
        <v>1.041E-3</v>
      </c>
      <c r="CA137" s="45">
        <v>1.041E-3</v>
      </c>
      <c r="CB137" s="45">
        <v>1.041E-3</v>
      </c>
      <c r="CC137" s="45">
        <v>1.041E-3</v>
      </c>
      <c r="CD137" s="45">
        <v>1.041E-3</v>
      </c>
      <c r="CE137" s="45">
        <v>1.041E-3</v>
      </c>
      <c r="CF137" s="45">
        <v>1.041E-3</v>
      </c>
      <c r="CG137" s="45">
        <v>1.041E-3</v>
      </c>
      <c r="CH137" s="45">
        <v>1.041E-3</v>
      </c>
      <c r="CI137" s="45">
        <v>1.041E-3</v>
      </c>
      <c r="CJ137" s="45">
        <v>1.041E-3</v>
      </c>
      <c r="CK137" s="45">
        <v>1.041E-3</v>
      </c>
      <c r="CL137" s="45">
        <v>1.041E-3</v>
      </c>
      <c r="CM137" s="45">
        <v>1.041E-3</v>
      </c>
      <c r="CN137" s="45">
        <v>1.041E-3</v>
      </c>
      <c r="CO137" s="45">
        <v>1.041E-3</v>
      </c>
      <c r="CP137" s="45">
        <v>1.041E-3</v>
      </c>
      <c r="CQ137" s="45">
        <v>1.041E-3</v>
      </c>
      <c r="CR137" s="45">
        <v>1.041E-3</v>
      </c>
      <c r="CS137" s="45">
        <v>1.041E-3</v>
      </c>
      <c r="CT137" s="45">
        <v>1.041E-3</v>
      </c>
      <c r="CU137" s="45">
        <v>1.041E-3</v>
      </c>
      <c r="CV137" s="45">
        <v>1.041E-3</v>
      </c>
      <c r="CW137" s="45">
        <v>1.041E-3</v>
      </c>
      <c r="CX137" s="45">
        <v>1.041E-3</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3.0000000000000001E-5</v>
      </c>
      <c r="R138" s="45">
        <v>3.0000000000000001E-5</v>
      </c>
      <c r="S138" s="45">
        <v>3.0000000000000001E-5</v>
      </c>
      <c r="T138" s="45">
        <v>3.0000000000000001E-5</v>
      </c>
      <c r="U138" s="45">
        <v>3.0000000000000001E-5</v>
      </c>
      <c r="V138" s="45">
        <v>3.0000000000000001E-5</v>
      </c>
      <c r="W138" s="45">
        <v>3.0000000000000001E-5</v>
      </c>
      <c r="X138" s="45">
        <v>3.0000000000000001E-5</v>
      </c>
      <c r="Y138" s="45">
        <v>3.0000000000000001E-5</v>
      </c>
      <c r="Z138" s="45">
        <v>3.0000000000000001E-5</v>
      </c>
      <c r="AA138" s="45">
        <v>3.0000000000000001E-5</v>
      </c>
      <c r="AB138" s="45">
        <v>3.0000000000000001E-5</v>
      </c>
      <c r="AC138" s="45">
        <v>3.0000000000000001E-5</v>
      </c>
      <c r="AD138" s="45">
        <v>3.0000000000000001E-5</v>
      </c>
      <c r="AE138" s="45">
        <v>3.0000000000000001E-5</v>
      </c>
      <c r="AF138" s="45">
        <v>3.0000000000000001E-5</v>
      </c>
      <c r="AG138" s="45">
        <v>3.0000000000000001E-5</v>
      </c>
      <c r="AH138" s="45">
        <v>3.0000000000000001E-5</v>
      </c>
      <c r="AI138" s="45">
        <v>3.0000000000000001E-5</v>
      </c>
      <c r="AJ138" s="45">
        <v>3.0000000000000001E-5</v>
      </c>
      <c r="AK138" s="45">
        <v>3.0000000000000001E-5</v>
      </c>
      <c r="AL138" s="45">
        <v>3.0000000000000001E-5</v>
      </c>
      <c r="AM138" s="45">
        <v>3.0000000000000001E-5</v>
      </c>
      <c r="AN138" s="45">
        <v>3.0000000000000001E-5</v>
      </c>
      <c r="AO138" s="45">
        <v>3.0000000000000001E-5</v>
      </c>
      <c r="AP138" s="45">
        <v>1.64E-4</v>
      </c>
      <c r="AQ138" s="45">
        <v>1.64E-4</v>
      </c>
      <c r="AR138" s="45">
        <v>1.64E-4</v>
      </c>
      <c r="AS138" s="45">
        <v>1.64E-4</v>
      </c>
      <c r="AT138" s="45">
        <v>1.64E-4</v>
      </c>
      <c r="AU138" s="45">
        <v>2.3599999999999999E-4</v>
      </c>
      <c r="AV138" s="45">
        <v>2.3599999999999999E-4</v>
      </c>
      <c r="AW138" s="45">
        <v>2.3599999999999999E-4</v>
      </c>
      <c r="AX138" s="45">
        <v>2.3599999999999999E-4</v>
      </c>
      <c r="AY138" s="45">
        <v>2.3599999999999999E-4</v>
      </c>
      <c r="AZ138" s="45">
        <v>2.9300000000000002E-4</v>
      </c>
      <c r="BA138" s="45">
        <v>2.9300000000000002E-4</v>
      </c>
      <c r="BB138" s="45">
        <v>2.9300000000000002E-4</v>
      </c>
      <c r="BC138" s="45">
        <v>2.9300000000000002E-4</v>
      </c>
      <c r="BD138" s="45">
        <v>2.9300000000000002E-4</v>
      </c>
      <c r="BE138" s="45">
        <v>3.3399999999999999E-4</v>
      </c>
      <c r="BF138" s="45">
        <v>3.3399999999999999E-4</v>
      </c>
      <c r="BG138" s="45">
        <v>3.3399999999999999E-4</v>
      </c>
      <c r="BH138" s="45">
        <v>3.3399999999999999E-4</v>
      </c>
      <c r="BI138" s="45">
        <v>3.3399999999999999E-4</v>
      </c>
      <c r="BJ138" s="45">
        <v>3.6699999999999998E-4</v>
      </c>
      <c r="BK138" s="45">
        <v>3.6699999999999998E-4</v>
      </c>
      <c r="BL138" s="45">
        <v>3.6699999999999998E-4</v>
      </c>
      <c r="BM138" s="45">
        <v>3.6699999999999998E-4</v>
      </c>
      <c r="BN138" s="45">
        <v>3.6699999999999998E-4</v>
      </c>
      <c r="BO138" s="45">
        <v>4.6000000000000001E-4</v>
      </c>
      <c r="BP138" s="45">
        <v>4.6000000000000001E-4</v>
      </c>
      <c r="BQ138" s="45">
        <v>4.6000000000000001E-4</v>
      </c>
      <c r="BR138" s="45">
        <v>4.6000000000000001E-4</v>
      </c>
      <c r="BS138" s="45">
        <v>4.6000000000000001E-4</v>
      </c>
      <c r="BT138" s="45">
        <v>6.0599999999999998E-4</v>
      </c>
      <c r="BU138" s="45">
        <v>6.0599999999999998E-4</v>
      </c>
      <c r="BV138" s="45">
        <v>6.0599999999999998E-4</v>
      </c>
      <c r="BW138" s="45">
        <v>6.0599999999999998E-4</v>
      </c>
      <c r="BX138" s="45">
        <v>6.0599999999999998E-4</v>
      </c>
      <c r="BY138" s="45">
        <v>8.0599999999999997E-4</v>
      </c>
      <c r="BZ138" s="45">
        <v>8.0599999999999997E-4</v>
      </c>
      <c r="CA138" s="45">
        <v>8.0599999999999997E-4</v>
      </c>
      <c r="CB138" s="45">
        <v>8.0599999999999997E-4</v>
      </c>
      <c r="CC138" s="45">
        <v>8.0599999999999997E-4</v>
      </c>
      <c r="CD138" s="45">
        <v>8.0599999999999997E-4</v>
      </c>
      <c r="CE138" s="45">
        <v>8.0599999999999997E-4</v>
      </c>
      <c r="CF138" s="45">
        <v>8.0599999999999997E-4</v>
      </c>
      <c r="CG138" s="45">
        <v>8.0599999999999997E-4</v>
      </c>
      <c r="CH138" s="45">
        <v>8.0599999999999997E-4</v>
      </c>
      <c r="CI138" s="45">
        <v>8.0599999999999997E-4</v>
      </c>
      <c r="CJ138" s="45">
        <v>8.0599999999999997E-4</v>
      </c>
      <c r="CK138" s="45">
        <v>8.0599999999999997E-4</v>
      </c>
      <c r="CL138" s="45">
        <v>8.0599999999999997E-4</v>
      </c>
      <c r="CM138" s="45">
        <v>8.0599999999999997E-4</v>
      </c>
      <c r="CN138" s="45">
        <v>8.0599999999999997E-4</v>
      </c>
      <c r="CO138" s="45">
        <v>8.0599999999999997E-4</v>
      </c>
      <c r="CP138" s="45">
        <v>8.0599999999999997E-4</v>
      </c>
      <c r="CQ138" s="45">
        <v>8.0599999999999997E-4</v>
      </c>
      <c r="CR138" s="45">
        <v>8.0599999999999997E-4</v>
      </c>
      <c r="CS138" s="45">
        <v>8.0599999999999997E-4</v>
      </c>
      <c r="CT138" s="45">
        <v>8.0599999999999997E-4</v>
      </c>
      <c r="CU138" s="45">
        <v>8.0599999999999997E-4</v>
      </c>
      <c r="CV138" s="45">
        <v>8.0599999999999997E-4</v>
      </c>
      <c r="CW138" s="45">
        <v>8.0599999999999997E-4</v>
      </c>
      <c r="CX138" s="45">
        <v>8.0599999999999997E-4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1.9000000000000001E-5</v>
      </c>
      <c r="R139" s="45">
        <v>1.9000000000000001E-5</v>
      </c>
      <c r="S139" s="45">
        <v>1.9000000000000001E-5</v>
      </c>
      <c r="T139" s="45">
        <v>1.9000000000000001E-5</v>
      </c>
      <c r="U139" s="45">
        <v>1.9000000000000001E-5</v>
      </c>
      <c r="V139" s="45">
        <v>1.9000000000000001E-5</v>
      </c>
      <c r="W139" s="45">
        <v>1.9000000000000001E-5</v>
      </c>
      <c r="X139" s="45">
        <v>1.9000000000000001E-5</v>
      </c>
      <c r="Y139" s="45">
        <v>1.9000000000000001E-5</v>
      </c>
      <c r="Z139" s="45">
        <v>1.9000000000000001E-5</v>
      </c>
      <c r="AA139" s="45">
        <v>1.9000000000000001E-5</v>
      </c>
      <c r="AB139" s="45">
        <v>1.9000000000000001E-5</v>
      </c>
      <c r="AC139" s="45">
        <v>1.9000000000000001E-5</v>
      </c>
      <c r="AD139" s="45">
        <v>1.9000000000000001E-5</v>
      </c>
      <c r="AE139" s="45">
        <v>1.9000000000000001E-5</v>
      </c>
      <c r="AF139" s="45">
        <v>1.9000000000000001E-5</v>
      </c>
      <c r="AG139" s="45">
        <v>1.9000000000000001E-5</v>
      </c>
      <c r="AH139" s="45">
        <v>1.9000000000000001E-5</v>
      </c>
      <c r="AI139" s="45">
        <v>1.9000000000000001E-5</v>
      </c>
      <c r="AJ139" s="45">
        <v>1.9000000000000001E-5</v>
      </c>
      <c r="AK139" s="45">
        <v>1.9000000000000001E-5</v>
      </c>
      <c r="AL139" s="45">
        <v>1.9000000000000001E-5</v>
      </c>
      <c r="AM139" s="45">
        <v>1.9000000000000001E-5</v>
      </c>
      <c r="AN139" s="45">
        <v>1.9000000000000001E-5</v>
      </c>
      <c r="AO139" s="45">
        <v>1.9000000000000001E-5</v>
      </c>
      <c r="AP139" s="45">
        <v>1.13E-4</v>
      </c>
      <c r="AQ139" s="45">
        <v>1.13E-4</v>
      </c>
      <c r="AR139" s="45">
        <v>1.13E-4</v>
      </c>
      <c r="AS139" s="45">
        <v>1.13E-4</v>
      </c>
      <c r="AT139" s="45">
        <v>1.13E-4</v>
      </c>
      <c r="AU139" s="45">
        <v>1.6799999999999999E-4</v>
      </c>
      <c r="AV139" s="45">
        <v>1.6799999999999999E-4</v>
      </c>
      <c r="AW139" s="45">
        <v>1.6799999999999999E-4</v>
      </c>
      <c r="AX139" s="45">
        <v>1.6799999999999999E-4</v>
      </c>
      <c r="AY139" s="45">
        <v>1.6799999999999999E-4</v>
      </c>
      <c r="AZ139" s="45">
        <v>2.0799999999999999E-4</v>
      </c>
      <c r="BA139" s="45">
        <v>2.0799999999999999E-4</v>
      </c>
      <c r="BB139" s="45">
        <v>2.0799999999999999E-4</v>
      </c>
      <c r="BC139" s="45">
        <v>2.0799999999999999E-4</v>
      </c>
      <c r="BD139" s="45">
        <v>2.0799999999999999E-4</v>
      </c>
      <c r="BE139" s="45">
        <v>2.2800000000000001E-4</v>
      </c>
      <c r="BF139" s="45">
        <v>2.2800000000000001E-4</v>
      </c>
      <c r="BG139" s="45">
        <v>2.2800000000000001E-4</v>
      </c>
      <c r="BH139" s="45">
        <v>2.2800000000000001E-4</v>
      </c>
      <c r="BI139" s="45">
        <v>2.2800000000000001E-4</v>
      </c>
      <c r="BJ139" s="45">
        <v>2.4499999999999999E-4</v>
      </c>
      <c r="BK139" s="45">
        <v>2.4499999999999999E-4</v>
      </c>
      <c r="BL139" s="45">
        <v>2.4499999999999999E-4</v>
      </c>
      <c r="BM139" s="45">
        <v>2.4499999999999999E-4</v>
      </c>
      <c r="BN139" s="45">
        <v>2.4499999999999999E-4</v>
      </c>
      <c r="BO139" s="45">
        <v>2.7799999999999998E-4</v>
      </c>
      <c r="BP139" s="45">
        <v>2.7799999999999998E-4</v>
      </c>
      <c r="BQ139" s="45">
        <v>2.7799999999999998E-4</v>
      </c>
      <c r="BR139" s="45">
        <v>2.7799999999999998E-4</v>
      </c>
      <c r="BS139" s="45">
        <v>2.7799999999999998E-4</v>
      </c>
      <c r="BT139" s="45">
        <v>3.19E-4</v>
      </c>
      <c r="BU139" s="45">
        <v>3.19E-4</v>
      </c>
      <c r="BV139" s="45">
        <v>3.19E-4</v>
      </c>
      <c r="BW139" s="45">
        <v>3.19E-4</v>
      </c>
      <c r="BX139" s="45">
        <v>3.19E-4</v>
      </c>
      <c r="BY139" s="45">
        <v>3.7500000000000001E-4</v>
      </c>
      <c r="BZ139" s="45">
        <v>3.7500000000000001E-4</v>
      </c>
      <c r="CA139" s="45">
        <v>3.7500000000000001E-4</v>
      </c>
      <c r="CB139" s="45">
        <v>3.7500000000000001E-4</v>
      </c>
      <c r="CC139" s="45">
        <v>3.7500000000000001E-4</v>
      </c>
      <c r="CD139" s="45">
        <v>3.7500000000000001E-4</v>
      </c>
      <c r="CE139" s="45">
        <v>3.7500000000000001E-4</v>
      </c>
      <c r="CF139" s="45">
        <v>3.7500000000000001E-4</v>
      </c>
      <c r="CG139" s="45">
        <v>3.7500000000000001E-4</v>
      </c>
      <c r="CH139" s="45">
        <v>3.7500000000000001E-4</v>
      </c>
      <c r="CI139" s="45">
        <v>3.7500000000000001E-4</v>
      </c>
      <c r="CJ139" s="45">
        <v>3.7500000000000001E-4</v>
      </c>
      <c r="CK139" s="45">
        <v>3.7500000000000001E-4</v>
      </c>
      <c r="CL139" s="45">
        <v>3.7500000000000001E-4</v>
      </c>
      <c r="CM139" s="45">
        <v>3.7500000000000001E-4</v>
      </c>
      <c r="CN139" s="45">
        <v>3.7500000000000001E-4</v>
      </c>
      <c r="CO139" s="45">
        <v>3.7500000000000001E-4</v>
      </c>
      <c r="CP139" s="45">
        <v>3.7500000000000001E-4</v>
      </c>
      <c r="CQ139" s="45">
        <v>3.7500000000000001E-4</v>
      </c>
      <c r="CR139" s="45">
        <v>3.7500000000000001E-4</v>
      </c>
      <c r="CS139" s="45">
        <v>3.7500000000000001E-4</v>
      </c>
      <c r="CT139" s="45">
        <v>3.7500000000000001E-4</v>
      </c>
      <c r="CU139" s="45">
        <v>3.7500000000000001E-4</v>
      </c>
      <c r="CV139" s="45">
        <v>3.7500000000000001E-4</v>
      </c>
      <c r="CW139" s="45">
        <v>3.7500000000000001E-4</v>
      </c>
      <c r="CX139" s="45">
        <v>3.7500000000000001E-4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1.2999999999999999E-5</v>
      </c>
      <c r="R140" s="45">
        <v>1.2999999999999999E-5</v>
      </c>
      <c r="S140" s="45">
        <v>1.2999999999999999E-5</v>
      </c>
      <c r="T140" s="45">
        <v>1.2999999999999999E-5</v>
      </c>
      <c r="U140" s="45">
        <v>1.2999999999999999E-5</v>
      </c>
      <c r="V140" s="45">
        <v>1.2999999999999999E-5</v>
      </c>
      <c r="W140" s="45">
        <v>1.2999999999999999E-5</v>
      </c>
      <c r="X140" s="45">
        <v>1.2999999999999999E-5</v>
      </c>
      <c r="Y140" s="45">
        <v>1.2999999999999999E-5</v>
      </c>
      <c r="Z140" s="45">
        <v>1.2999999999999999E-5</v>
      </c>
      <c r="AA140" s="45">
        <v>1.2999999999999999E-5</v>
      </c>
      <c r="AB140" s="45">
        <v>1.2999999999999999E-5</v>
      </c>
      <c r="AC140" s="45">
        <v>1.2999999999999999E-5</v>
      </c>
      <c r="AD140" s="45">
        <v>1.2999999999999999E-5</v>
      </c>
      <c r="AE140" s="45">
        <v>1.2999999999999999E-5</v>
      </c>
      <c r="AF140" s="45">
        <v>1.2999999999999999E-5</v>
      </c>
      <c r="AG140" s="45">
        <v>1.2999999999999999E-5</v>
      </c>
      <c r="AH140" s="45">
        <v>1.2999999999999999E-5</v>
      </c>
      <c r="AI140" s="45">
        <v>1.2999999999999999E-5</v>
      </c>
      <c r="AJ140" s="45">
        <v>1.2999999999999999E-5</v>
      </c>
      <c r="AK140" s="45">
        <v>1.2999999999999999E-5</v>
      </c>
      <c r="AL140" s="45">
        <v>1.2999999999999999E-5</v>
      </c>
      <c r="AM140" s="45">
        <v>1.2999999999999999E-5</v>
      </c>
      <c r="AN140" s="45">
        <v>1.2999999999999999E-5</v>
      </c>
      <c r="AO140" s="45">
        <v>1.2999999999999999E-5</v>
      </c>
      <c r="AP140" s="45">
        <v>7.4999999999999993E-5</v>
      </c>
      <c r="AQ140" s="45">
        <v>7.4999999999999993E-5</v>
      </c>
      <c r="AR140" s="45">
        <v>7.4999999999999993E-5</v>
      </c>
      <c r="AS140" s="45">
        <v>7.4999999999999993E-5</v>
      </c>
      <c r="AT140" s="45">
        <v>7.4999999999999993E-5</v>
      </c>
      <c r="AU140" s="45">
        <v>1.17E-4</v>
      </c>
      <c r="AV140" s="45">
        <v>1.17E-4</v>
      </c>
      <c r="AW140" s="45">
        <v>1.17E-4</v>
      </c>
      <c r="AX140" s="45">
        <v>1.17E-4</v>
      </c>
      <c r="AY140" s="45">
        <v>1.17E-4</v>
      </c>
      <c r="AZ140" s="45">
        <v>1.5899999999999999E-4</v>
      </c>
      <c r="BA140" s="45">
        <v>1.5899999999999999E-4</v>
      </c>
      <c r="BB140" s="45">
        <v>1.5899999999999999E-4</v>
      </c>
      <c r="BC140" s="45">
        <v>1.5899999999999999E-4</v>
      </c>
      <c r="BD140" s="45">
        <v>1.5899999999999999E-4</v>
      </c>
      <c r="BE140" s="45">
        <v>1.83E-4</v>
      </c>
      <c r="BF140" s="45">
        <v>1.83E-4</v>
      </c>
      <c r="BG140" s="45">
        <v>1.83E-4</v>
      </c>
      <c r="BH140" s="45">
        <v>1.83E-4</v>
      </c>
      <c r="BI140" s="45">
        <v>1.83E-4</v>
      </c>
      <c r="BJ140" s="45">
        <v>1.9000000000000001E-4</v>
      </c>
      <c r="BK140" s="45">
        <v>1.9000000000000001E-4</v>
      </c>
      <c r="BL140" s="45">
        <v>1.9000000000000001E-4</v>
      </c>
      <c r="BM140" s="45">
        <v>1.9000000000000001E-4</v>
      </c>
      <c r="BN140" s="45">
        <v>1.9000000000000001E-4</v>
      </c>
      <c r="BO140" s="45">
        <v>1.93E-4</v>
      </c>
      <c r="BP140" s="45">
        <v>1.93E-4</v>
      </c>
      <c r="BQ140" s="45">
        <v>1.93E-4</v>
      </c>
      <c r="BR140" s="45">
        <v>1.93E-4</v>
      </c>
      <c r="BS140" s="45">
        <v>1.93E-4</v>
      </c>
      <c r="BT140" s="45">
        <v>2.1499999999999999E-4</v>
      </c>
      <c r="BU140" s="45">
        <v>2.1499999999999999E-4</v>
      </c>
      <c r="BV140" s="45">
        <v>2.1499999999999999E-4</v>
      </c>
      <c r="BW140" s="45">
        <v>2.1499999999999999E-4</v>
      </c>
      <c r="BX140" s="45">
        <v>2.1499999999999999E-4</v>
      </c>
      <c r="BY140" s="45">
        <v>2.5799999999999998E-4</v>
      </c>
      <c r="BZ140" s="45">
        <v>2.5799999999999998E-4</v>
      </c>
      <c r="CA140" s="45">
        <v>2.5799999999999998E-4</v>
      </c>
      <c r="CB140" s="45">
        <v>2.5799999999999998E-4</v>
      </c>
      <c r="CC140" s="45">
        <v>2.5799999999999998E-4</v>
      </c>
      <c r="CD140" s="45">
        <v>2.5799999999999998E-4</v>
      </c>
      <c r="CE140" s="45">
        <v>2.5799999999999998E-4</v>
      </c>
      <c r="CF140" s="45">
        <v>2.5799999999999998E-4</v>
      </c>
      <c r="CG140" s="45">
        <v>2.5799999999999998E-4</v>
      </c>
      <c r="CH140" s="45">
        <v>2.5799999999999998E-4</v>
      </c>
      <c r="CI140" s="45">
        <v>2.5799999999999998E-4</v>
      </c>
      <c r="CJ140" s="45">
        <v>2.5799999999999998E-4</v>
      </c>
      <c r="CK140" s="45">
        <v>2.5799999999999998E-4</v>
      </c>
      <c r="CL140" s="45">
        <v>2.5799999999999998E-4</v>
      </c>
      <c r="CM140" s="45">
        <v>2.5799999999999998E-4</v>
      </c>
      <c r="CN140" s="45">
        <v>2.5799999999999998E-4</v>
      </c>
      <c r="CO140" s="45">
        <v>2.5799999999999998E-4</v>
      </c>
      <c r="CP140" s="45">
        <v>2.5799999999999998E-4</v>
      </c>
      <c r="CQ140" s="45">
        <v>2.5799999999999998E-4</v>
      </c>
      <c r="CR140" s="45">
        <v>2.5799999999999998E-4</v>
      </c>
      <c r="CS140" s="45">
        <v>2.5799999999999998E-4</v>
      </c>
      <c r="CT140" s="45">
        <v>2.5799999999999998E-4</v>
      </c>
      <c r="CU140" s="45">
        <v>2.5799999999999998E-4</v>
      </c>
      <c r="CV140" s="45">
        <v>2.5799999999999998E-4</v>
      </c>
      <c r="CW140" s="45">
        <v>2.5799999999999998E-4</v>
      </c>
      <c r="CX140" s="45">
        <v>2.5799999999999998E-4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1.2E-5</v>
      </c>
      <c r="R141" s="45">
        <v>1.2E-5</v>
      </c>
      <c r="S141" s="45">
        <v>1.2E-5</v>
      </c>
      <c r="T141" s="45">
        <v>1.2E-5</v>
      </c>
      <c r="U141" s="45">
        <v>1.2E-5</v>
      </c>
      <c r="V141" s="45">
        <v>1.2E-5</v>
      </c>
      <c r="W141" s="45">
        <v>1.2E-5</v>
      </c>
      <c r="X141" s="45">
        <v>1.2E-5</v>
      </c>
      <c r="Y141" s="45">
        <v>1.2E-5</v>
      </c>
      <c r="Z141" s="45">
        <v>1.2E-5</v>
      </c>
      <c r="AA141" s="45">
        <v>1.2E-5</v>
      </c>
      <c r="AB141" s="45">
        <v>1.2E-5</v>
      </c>
      <c r="AC141" s="45">
        <v>1.2E-5</v>
      </c>
      <c r="AD141" s="45">
        <v>1.2E-5</v>
      </c>
      <c r="AE141" s="45">
        <v>1.2E-5</v>
      </c>
      <c r="AF141" s="45">
        <v>1.2E-5</v>
      </c>
      <c r="AG141" s="45">
        <v>1.2E-5</v>
      </c>
      <c r="AH141" s="45">
        <v>1.2E-5</v>
      </c>
      <c r="AI141" s="45">
        <v>1.2E-5</v>
      </c>
      <c r="AJ141" s="45">
        <v>1.2E-5</v>
      </c>
      <c r="AK141" s="45">
        <v>1.2E-5</v>
      </c>
      <c r="AL141" s="45">
        <v>1.2E-5</v>
      </c>
      <c r="AM141" s="45">
        <v>1.2E-5</v>
      </c>
      <c r="AN141" s="45">
        <v>1.2E-5</v>
      </c>
      <c r="AO141" s="45">
        <v>1.2E-5</v>
      </c>
      <c r="AP141" s="45">
        <v>5.1999999999999997E-5</v>
      </c>
      <c r="AQ141" s="45">
        <v>5.1999999999999997E-5</v>
      </c>
      <c r="AR141" s="45">
        <v>5.1999999999999997E-5</v>
      </c>
      <c r="AS141" s="45">
        <v>5.1999999999999997E-5</v>
      </c>
      <c r="AT141" s="45">
        <v>5.1999999999999997E-5</v>
      </c>
      <c r="AU141" s="45">
        <v>7.4999999999999993E-5</v>
      </c>
      <c r="AV141" s="45">
        <v>7.4999999999999993E-5</v>
      </c>
      <c r="AW141" s="45">
        <v>7.4999999999999993E-5</v>
      </c>
      <c r="AX141" s="45">
        <v>7.4999999999999993E-5</v>
      </c>
      <c r="AY141" s="45">
        <v>7.4999999999999993E-5</v>
      </c>
      <c r="AZ141" s="45">
        <v>9.3999999999999994E-5</v>
      </c>
      <c r="BA141" s="45">
        <v>9.3999999999999994E-5</v>
      </c>
      <c r="BB141" s="45">
        <v>9.3999999999999994E-5</v>
      </c>
      <c r="BC141" s="45">
        <v>9.3999999999999994E-5</v>
      </c>
      <c r="BD141" s="45">
        <v>9.3999999999999994E-5</v>
      </c>
      <c r="BE141" s="45">
        <v>1.01E-4</v>
      </c>
      <c r="BF141" s="45">
        <v>1.01E-4</v>
      </c>
      <c r="BG141" s="45">
        <v>1.01E-4</v>
      </c>
      <c r="BH141" s="45">
        <v>1.01E-4</v>
      </c>
      <c r="BI141" s="45">
        <v>1.01E-4</v>
      </c>
      <c r="BJ141" s="45">
        <v>1.11E-4</v>
      </c>
      <c r="BK141" s="45">
        <v>1.11E-4</v>
      </c>
      <c r="BL141" s="45">
        <v>1.11E-4</v>
      </c>
      <c r="BM141" s="45">
        <v>1.11E-4</v>
      </c>
      <c r="BN141" s="45">
        <v>1.11E-4</v>
      </c>
      <c r="BO141" s="45">
        <v>1.25E-4</v>
      </c>
      <c r="BP141" s="45">
        <v>1.25E-4</v>
      </c>
      <c r="BQ141" s="45">
        <v>1.25E-4</v>
      </c>
      <c r="BR141" s="45">
        <v>1.25E-4</v>
      </c>
      <c r="BS141" s="45">
        <v>1.25E-4</v>
      </c>
      <c r="BT141" s="45">
        <v>1.45E-4</v>
      </c>
      <c r="BU141" s="45">
        <v>1.45E-4</v>
      </c>
      <c r="BV141" s="45">
        <v>1.45E-4</v>
      </c>
      <c r="BW141" s="45">
        <v>1.45E-4</v>
      </c>
      <c r="BX141" s="45">
        <v>1.45E-4</v>
      </c>
      <c r="BY141" s="45">
        <v>2.2900000000000001E-4</v>
      </c>
      <c r="BZ141" s="45">
        <v>2.2900000000000001E-4</v>
      </c>
      <c r="CA141" s="45">
        <v>2.2900000000000001E-4</v>
      </c>
      <c r="CB141" s="45">
        <v>2.2900000000000001E-4</v>
      </c>
      <c r="CC141" s="45">
        <v>2.2900000000000001E-4</v>
      </c>
      <c r="CD141" s="45">
        <v>2.2900000000000001E-4</v>
      </c>
      <c r="CE141" s="45">
        <v>2.2900000000000001E-4</v>
      </c>
      <c r="CF141" s="45">
        <v>2.2900000000000001E-4</v>
      </c>
      <c r="CG141" s="45">
        <v>2.2900000000000001E-4</v>
      </c>
      <c r="CH141" s="45">
        <v>2.2900000000000001E-4</v>
      </c>
      <c r="CI141" s="45">
        <v>2.2900000000000001E-4</v>
      </c>
      <c r="CJ141" s="45">
        <v>2.2900000000000001E-4</v>
      </c>
      <c r="CK141" s="45">
        <v>2.2900000000000001E-4</v>
      </c>
      <c r="CL141" s="45">
        <v>2.2900000000000001E-4</v>
      </c>
      <c r="CM141" s="45">
        <v>2.2900000000000001E-4</v>
      </c>
      <c r="CN141" s="45">
        <v>2.2900000000000001E-4</v>
      </c>
      <c r="CO141" s="45">
        <v>2.2900000000000001E-4</v>
      </c>
      <c r="CP141" s="45">
        <v>2.2900000000000001E-4</v>
      </c>
      <c r="CQ141" s="45">
        <v>2.2900000000000001E-4</v>
      </c>
      <c r="CR141" s="45">
        <v>2.2900000000000001E-4</v>
      </c>
      <c r="CS141" s="45">
        <v>2.2900000000000001E-4</v>
      </c>
      <c r="CT141" s="45">
        <v>2.2900000000000001E-4</v>
      </c>
      <c r="CU141" s="45">
        <v>2.2900000000000001E-4</v>
      </c>
      <c r="CV141" s="45">
        <v>2.2900000000000001E-4</v>
      </c>
      <c r="CW141" s="45">
        <v>2.2900000000000001E-4</v>
      </c>
      <c r="CX141" s="45">
        <v>2.2900000000000001E-4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0</v>
      </c>
      <c r="R142" s="45">
        <v>0</v>
      </c>
      <c r="S142" s="45">
        <v>0</v>
      </c>
      <c r="T142" s="45">
        <v>0</v>
      </c>
      <c r="U142" s="45">
        <v>0</v>
      </c>
      <c r="V142" s="45">
        <v>0</v>
      </c>
      <c r="W142" s="45">
        <v>0</v>
      </c>
      <c r="X142" s="45">
        <v>0</v>
      </c>
      <c r="Y142" s="45">
        <v>0</v>
      </c>
      <c r="Z142" s="45">
        <v>0</v>
      </c>
      <c r="AA142" s="45">
        <v>0</v>
      </c>
      <c r="AB142" s="45">
        <v>0</v>
      </c>
      <c r="AC142" s="45">
        <v>0</v>
      </c>
      <c r="AD142" s="45">
        <v>0</v>
      </c>
      <c r="AE142" s="45">
        <v>0</v>
      </c>
      <c r="AF142" s="45">
        <v>0</v>
      </c>
      <c r="AG142" s="45">
        <v>0</v>
      </c>
      <c r="AH142" s="45">
        <v>0</v>
      </c>
      <c r="AI142" s="45">
        <v>0</v>
      </c>
      <c r="AJ142" s="45">
        <v>0</v>
      </c>
      <c r="AK142" s="45">
        <v>0</v>
      </c>
      <c r="AL142" s="45">
        <v>0</v>
      </c>
      <c r="AM142" s="45">
        <v>0</v>
      </c>
      <c r="AN142" s="45">
        <v>0</v>
      </c>
      <c r="AO142" s="45">
        <v>0</v>
      </c>
      <c r="AP142" s="45" t="s">
        <v>512</v>
      </c>
      <c r="AQ142" s="45" t="s">
        <v>512</v>
      </c>
      <c r="AR142" s="45" t="s">
        <v>512</v>
      </c>
      <c r="AS142" s="45" t="s">
        <v>512</v>
      </c>
      <c r="AT142" s="45" t="s">
        <v>512</v>
      </c>
      <c r="AU142" s="45">
        <v>0</v>
      </c>
      <c r="AV142" s="45">
        <v>0</v>
      </c>
      <c r="AW142" s="45">
        <v>0</v>
      </c>
      <c r="AX142" s="45">
        <v>0</v>
      </c>
      <c r="AY142" s="45">
        <v>0</v>
      </c>
      <c r="AZ142" s="45">
        <v>0</v>
      </c>
      <c r="BA142" s="45">
        <v>0</v>
      </c>
      <c r="BB142" s="45">
        <v>0</v>
      </c>
      <c r="BC142" s="45">
        <v>0</v>
      </c>
      <c r="BD142" s="45">
        <v>0</v>
      </c>
      <c r="BE142" s="45">
        <v>0</v>
      </c>
      <c r="BF142" s="45">
        <v>0</v>
      </c>
      <c r="BG142" s="45">
        <v>0</v>
      </c>
      <c r="BH142" s="45">
        <v>0</v>
      </c>
      <c r="BI142" s="45">
        <v>0</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0</v>
      </c>
      <c r="BZ142" s="45">
        <v>0</v>
      </c>
      <c r="CA142" s="45">
        <v>0</v>
      </c>
      <c r="CB142" s="45">
        <v>0</v>
      </c>
      <c r="CC142" s="45">
        <v>0</v>
      </c>
      <c r="CD142" s="45">
        <v>0</v>
      </c>
      <c r="CE142" s="45">
        <v>0</v>
      </c>
      <c r="CF142" s="45">
        <v>0</v>
      </c>
      <c r="CG142" s="45">
        <v>0</v>
      </c>
      <c r="CH142" s="45">
        <v>0</v>
      </c>
      <c r="CI142" s="45">
        <v>0</v>
      </c>
      <c r="CJ142" s="45">
        <v>0</v>
      </c>
      <c r="CK142" s="45">
        <v>0</v>
      </c>
      <c r="CL142" s="45">
        <v>0</v>
      </c>
      <c r="CM142" s="45">
        <v>0</v>
      </c>
      <c r="CN142" s="45">
        <v>0</v>
      </c>
      <c r="CO142" s="45">
        <v>0</v>
      </c>
      <c r="CP142" s="45">
        <v>0</v>
      </c>
      <c r="CQ142" s="45">
        <v>0</v>
      </c>
      <c r="CR142" s="45">
        <v>0</v>
      </c>
      <c r="CS142" s="45">
        <v>0</v>
      </c>
      <c r="CT142" s="45">
        <v>0</v>
      </c>
      <c r="CU142" s="45">
        <v>0</v>
      </c>
      <c r="CV142" s="45">
        <v>0</v>
      </c>
      <c r="CW142" s="45">
        <v>0</v>
      </c>
      <c r="CX142" s="45">
        <v>0</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3.4E-5</v>
      </c>
      <c r="R143" s="45">
        <v>3.4E-5</v>
      </c>
      <c r="S143" s="45">
        <v>3.4E-5</v>
      </c>
      <c r="T143" s="45">
        <v>3.4E-5</v>
      </c>
      <c r="U143" s="45">
        <v>3.4E-5</v>
      </c>
      <c r="V143" s="45">
        <v>3.4E-5</v>
      </c>
      <c r="W143" s="45">
        <v>3.4E-5</v>
      </c>
      <c r="X143" s="45">
        <v>3.4E-5</v>
      </c>
      <c r="Y143" s="45">
        <v>3.4E-5</v>
      </c>
      <c r="Z143" s="45">
        <v>3.4E-5</v>
      </c>
      <c r="AA143" s="45">
        <v>3.4E-5</v>
      </c>
      <c r="AB143" s="45">
        <v>3.4E-5</v>
      </c>
      <c r="AC143" s="45">
        <v>3.4E-5</v>
      </c>
      <c r="AD143" s="45">
        <v>3.4E-5</v>
      </c>
      <c r="AE143" s="45">
        <v>3.4E-5</v>
      </c>
      <c r="AF143" s="45">
        <v>3.4E-5</v>
      </c>
      <c r="AG143" s="45">
        <v>3.4E-5</v>
      </c>
      <c r="AH143" s="45">
        <v>3.4E-5</v>
      </c>
      <c r="AI143" s="45">
        <v>3.4E-5</v>
      </c>
      <c r="AJ143" s="45">
        <v>3.4E-5</v>
      </c>
      <c r="AK143" s="45">
        <v>3.4E-5</v>
      </c>
      <c r="AL143" s="45">
        <v>3.4E-5</v>
      </c>
      <c r="AM143" s="45">
        <v>3.4E-5</v>
      </c>
      <c r="AN143" s="45">
        <v>3.4E-5</v>
      </c>
      <c r="AO143" s="45">
        <v>3.4E-5</v>
      </c>
      <c r="AP143" s="45">
        <v>1.63E-4</v>
      </c>
      <c r="AQ143" s="45">
        <v>1.63E-4</v>
      </c>
      <c r="AR143" s="45">
        <v>1.63E-4</v>
      </c>
      <c r="AS143" s="45">
        <v>1.63E-4</v>
      </c>
      <c r="AT143" s="45">
        <v>1.63E-4</v>
      </c>
      <c r="AU143" s="45">
        <v>2.4000000000000001E-4</v>
      </c>
      <c r="AV143" s="45">
        <v>2.4000000000000001E-4</v>
      </c>
      <c r="AW143" s="45">
        <v>2.4000000000000001E-4</v>
      </c>
      <c r="AX143" s="45">
        <v>2.4000000000000001E-4</v>
      </c>
      <c r="AY143" s="45">
        <v>2.4000000000000001E-4</v>
      </c>
      <c r="AZ143" s="45">
        <v>3.1300000000000002E-4</v>
      </c>
      <c r="BA143" s="45">
        <v>3.1300000000000002E-4</v>
      </c>
      <c r="BB143" s="45">
        <v>3.1300000000000002E-4</v>
      </c>
      <c r="BC143" s="45">
        <v>3.1300000000000002E-4</v>
      </c>
      <c r="BD143" s="45">
        <v>3.1300000000000002E-4</v>
      </c>
      <c r="BE143" s="45">
        <v>3.4499999999999998E-4</v>
      </c>
      <c r="BF143" s="45">
        <v>3.4499999999999998E-4</v>
      </c>
      <c r="BG143" s="45">
        <v>3.4499999999999998E-4</v>
      </c>
      <c r="BH143" s="45">
        <v>3.4499999999999998E-4</v>
      </c>
      <c r="BI143" s="45">
        <v>3.4499999999999998E-4</v>
      </c>
      <c r="BJ143" s="45">
        <v>3.6499999999999998E-4</v>
      </c>
      <c r="BK143" s="45">
        <v>3.6499999999999998E-4</v>
      </c>
      <c r="BL143" s="45">
        <v>3.6499999999999998E-4</v>
      </c>
      <c r="BM143" s="45">
        <v>3.6499999999999998E-4</v>
      </c>
      <c r="BN143" s="45">
        <v>3.6499999999999998E-4</v>
      </c>
      <c r="BO143" s="45">
        <v>3.8200000000000002E-4</v>
      </c>
      <c r="BP143" s="45">
        <v>3.8200000000000002E-4</v>
      </c>
      <c r="BQ143" s="45">
        <v>3.8200000000000002E-4</v>
      </c>
      <c r="BR143" s="45">
        <v>3.8200000000000002E-4</v>
      </c>
      <c r="BS143" s="45">
        <v>3.8200000000000002E-4</v>
      </c>
      <c r="BT143" s="45">
        <v>3.9199999999999999E-4</v>
      </c>
      <c r="BU143" s="45">
        <v>3.9199999999999999E-4</v>
      </c>
      <c r="BV143" s="45">
        <v>3.9199999999999999E-4</v>
      </c>
      <c r="BW143" s="45">
        <v>3.9199999999999999E-4</v>
      </c>
      <c r="BX143" s="45">
        <v>3.9199999999999999E-4</v>
      </c>
      <c r="BY143" s="45">
        <v>3.7800000000000003E-4</v>
      </c>
      <c r="BZ143" s="45">
        <v>3.7800000000000003E-4</v>
      </c>
      <c r="CA143" s="45">
        <v>3.7800000000000003E-4</v>
      </c>
      <c r="CB143" s="45">
        <v>3.7800000000000003E-4</v>
      </c>
      <c r="CC143" s="45">
        <v>3.7800000000000003E-4</v>
      </c>
      <c r="CD143" s="45">
        <v>3.7800000000000003E-4</v>
      </c>
      <c r="CE143" s="45">
        <v>3.7800000000000003E-4</v>
      </c>
      <c r="CF143" s="45">
        <v>3.7800000000000003E-4</v>
      </c>
      <c r="CG143" s="45">
        <v>3.7800000000000003E-4</v>
      </c>
      <c r="CH143" s="45">
        <v>3.7800000000000003E-4</v>
      </c>
      <c r="CI143" s="45">
        <v>3.7800000000000003E-4</v>
      </c>
      <c r="CJ143" s="45">
        <v>3.7800000000000003E-4</v>
      </c>
      <c r="CK143" s="45">
        <v>3.7800000000000003E-4</v>
      </c>
      <c r="CL143" s="45">
        <v>3.7800000000000003E-4</v>
      </c>
      <c r="CM143" s="45">
        <v>3.7800000000000003E-4</v>
      </c>
      <c r="CN143" s="45">
        <v>3.7800000000000003E-4</v>
      </c>
      <c r="CO143" s="45">
        <v>3.7800000000000003E-4</v>
      </c>
      <c r="CP143" s="45">
        <v>3.7800000000000003E-4</v>
      </c>
      <c r="CQ143" s="45">
        <v>3.7800000000000003E-4</v>
      </c>
      <c r="CR143" s="45">
        <v>3.7800000000000003E-4</v>
      </c>
      <c r="CS143" s="45">
        <v>3.7800000000000003E-4</v>
      </c>
      <c r="CT143" s="45">
        <v>3.7800000000000003E-4</v>
      </c>
      <c r="CU143" s="45">
        <v>3.7800000000000003E-4</v>
      </c>
      <c r="CV143" s="45">
        <v>3.7800000000000003E-4</v>
      </c>
      <c r="CW143" s="45">
        <v>3.7800000000000003E-4</v>
      </c>
      <c r="CX143" s="45">
        <v>3.7800000000000003E-4</v>
      </c>
    </row>
    <row r="144" spans="1:102" ht="14.25" customHeight="1" x14ac:dyDescent="0.3">
      <c r="A144" s="45" t="s">
        <v>406</v>
      </c>
      <c r="B144" s="45" t="s">
        <v>512</v>
      </c>
      <c r="C144" s="45" t="s">
        <v>512</v>
      </c>
      <c r="D144" s="45" t="s">
        <v>512</v>
      </c>
      <c r="E144" s="45" t="s">
        <v>512</v>
      </c>
      <c r="F144" s="45" t="s">
        <v>512</v>
      </c>
      <c r="G144" s="45" t="s">
        <v>512</v>
      </c>
      <c r="H144" s="45" t="s">
        <v>512</v>
      </c>
      <c r="I144" s="45" t="s">
        <v>512</v>
      </c>
      <c r="J144" s="45" t="s">
        <v>512</v>
      </c>
      <c r="K144" s="45" t="s">
        <v>512</v>
      </c>
      <c r="L144" s="45" t="s">
        <v>512</v>
      </c>
      <c r="M144" s="45" t="s">
        <v>512</v>
      </c>
      <c r="N144" s="45" t="s">
        <v>512</v>
      </c>
      <c r="O144" s="45" t="s">
        <v>512</v>
      </c>
      <c r="P144" s="45" t="s">
        <v>512</v>
      </c>
      <c r="Q144" s="45">
        <v>3.4999999999999997E-5</v>
      </c>
      <c r="R144" s="45">
        <v>3.4999999999999997E-5</v>
      </c>
      <c r="S144" s="45">
        <v>3.4999999999999997E-5</v>
      </c>
      <c r="T144" s="45">
        <v>3.4999999999999997E-5</v>
      </c>
      <c r="U144" s="45">
        <v>3.4999999999999997E-5</v>
      </c>
      <c r="V144" s="45">
        <v>3.4999999999999997E-5</v>
      </c>
      <c r="W144" s="45">
        <v>3.4999999999999997E-5</v>
      </c>
      <c r="X144" s="45">
        <v>3.4999999999999997E-5</v>
      </c>
      <c r="Y144" s="45">
        <v>3.4999999999999997E-5</v>
      </c>
      <c r="Z144" s="45">
        <v>3.4999999999999997E-5</v>
      </c>
      <c r="AA144" s="45">
        <v>3.4999999999999997E-5</v>
      </c>
      <c r="AB144" s="45">
        <v>3.4999999999999997E-5</v>
      </c>
      <c r="AC144" s="45">
        <v>3.4999999999999997E-5</v>
      </c>
      <c r="AD144" s="45">
        <v>3.4999999999999997E-5</v>
      </c>
      <c r="AE144" s="45">
        <v>3.4999999999999997E-5</v>
      </c>
      <c r="AF144" s="45">
        <v>3.4999999999999997E-5</v>
      </c>
      <c r="AG144" s="45">
        <v>3.4999999999999997E-5</v>
      </c>
      <c r="AH144" s="45">
        <v>3.4999999999999997E-5</v>
      </c>
      <c r="AI144" s="45">
        <v>3.4999999999999997E-5</v>
      </c>
      <c r="AJ144" s="45">
        <v>3.4999999999999997E-5</v>
      </c>
      <c r="AK144" s="45">
        <v>3.4999999999999997E-5</v>
      </c>
      <c r="AL144" s="45">
        <v>3.4999999999999997E-5</v>
      </c>
      <c r="AM144" s="45">
        <v>3.4999999999999997E-5</v>
      </c>
      <c r="AN144" s="45">
        <v>3.4999999999999997E-5</v>
      </c>
      <c r="AO144" s="45">
        <v>3.4999999999999997E-5</v>
      </c>
      <c r="AP144" s="45">
        <v>1E-4</v>
      </c>
      <c r="AQ144" s="45">
        <v>1E-4</v>
      </c>
      <c r="AR144" s="45">
        <v>1E-4</v>
      </c>
      <c r="AS144" s="45">
        <v>1E-4</v>
      </c>
      <c r="AT144" s="45">
        <v>1E-4</v>
      </c>
      <c r="AU144" s="45">
        <v>1.21E-4</v>
      </c>
      <c r="AV144" s="45">
        <v>1.21E-4</v>
      </c>
      <c r="AW144" s="45">
        <v>1.21E-4</v>
      </c>
      <c r="AX144" s="45">
        <v>1.21E-4</v>
      </c>
      <c r="AY144" s="45">
        <v>1.21E-4</v>
      </c>
      <c r="AZ144" s="45">
        <v>1.3899999999999999E-4</v>
      </c>
      <c r="BA144" s="45">
        <v>1.3899999999999999E-4</v>
      </c>
      <c r="BB144" s="45">
        <v>1.3899999999999999E-4</v>
      </c>
      <c r="BC144" s="45">
        <v>1.3899999999999999E-4</v>
      </c>
      <c r="BD144" s="45">
        <v>1.3899999999999999E-4</v>
      </c>
      <c r="BE144" s="45">
        <v>1.5300000000000001E-4</v>
      </c>
      <c r="BF144" s="45">
        <v>1.5300000000000001E-4</v>
      </c>
      <c r="BG144" s="45">
        <v>1.5300000000000001E-4</v>
      </c>
      <c r="BH144" s="45">
        <v>1.5300000000000001E-4</v>
      </c>
      <c r="BI144" s="45">
        <v>1.5300000000000001E-4</v>
      </c>
      <c r="BJ144" s="45">
        <v>1.6899999999999999E-4</v>
      </c>
      <c r="BK144" s="45">
        <v>1.6899999999999999E-4</v>
      </c>
      <c r="BL144" s="45">
        <v>1.6899999999999999E-4</v>
      </c>
      <c r="BM144" s="45">
        <v>1.6899999999999999E-4</v>
      </c>
      <c r="BN144" s="45">
        <v>1.6899999999999999E-4</v>
      </c>
      <c r="BO144" s="45">
        <v>1.9000000000000001E-4</v>
      </c>
      <c r="BP144" s="45">
        <v>1.9000000000000001E-4</v>
      </c>
      <c r="BQ144" s="45">
        <v>1.9000000000000001E-4</v>
      </c>
      <c r="BR144" s="45">
        <v>1.9000000000000001E-4</v>
      </c>
      <c r="BS144" s="45">
        <v>1.9000000000000001E-4</v>
      </c>
      <c r="BT144" s="45">
        <v>2.1000000000000001E-4</v>
      </c>
      <c r="BU144" s="45">
        <v>2.1000000000000001E-4</v>
      </c>
      <c r="BV144" s="45">
        <v>2.1000000000000001E-4</v>
      </c>
      <c r="BW144" s="45">
        <v>2.1000000000000001E-4</v>
      </c>
      <c r="BX144" s="45">
        <v>2.1000000000000001E-4</v>
      </c>
      <c r="BY144" s="45">
        <v>2.3900000000000001E-4</v>
      </c>
      <c r="BZ144" s="45">
        <v>2.3900000000000001E-4</v>
      </c>
      <c r="CA144" s="45">
        <v>2.3900000000000001E-4</v>
      </c>
      <c r="CB144" s="45">
        <v>2.3900000000000001E-4</v>
      </c>
      <c r="CC144" s="45">
        <v>2.3900000000000001E-4</v>
      </c>
      <c r="CD144" s="45">
        <v>2.3900000000000001E-4</v>
      </c>
      <c r="CE144" s="45">
        <v>2.3900000000000001E-4</v>
      </c>
      <c r="CF144" s="45">
        <v>2.3900000000000001E-4</v>
      </c>
      <c r="CG144" s="45">
        <v>2.3900000000000001E-4</v>
      </c>
      <c r="CH144" s="45">
        <v>2.3900000000000001E-4</v>
      </c>
      <c r="CI144" s="45">
        <v>2.3900000000000001E-4</v>
      </c>
      <c r="CJ144" s="45">
        <v>2.3900000000000001E-4</v>
      </c>
      <c r="CK144" s="45">
        <v>2.3900000000000001E-4</v>
      </c>
      <c r="CL144" s="45">
        <v>2.3900000000000001E-4</v>
      </c>
      <c r="CM144" s="45">
        <v>2.3900000000000001E-4</v>
      </c>
      <c r="CN144" s="45">
        <v>2.3900000000000001E-4</v>
      </c>
      <c r="CO144" s="45">
        <v>2.3900000000000001E-4</v>
      </c>
      <c r="CP144" s="45">
        <v>2.3900000000000001E-4</v>
      </c>
      <c r="CQ144" s="45">
        <v>2.3900000000000001E-4</v>
      </c>
      <c r="CR144" s="45">
        <v>2.3900000000000001E-4</v>
      </c>
      <c r="CS144" s="45">
        <v>2.3900000000000001E-4</v>
      </c>
      <c r="CT144" s="45">
        <v>2.3900000000000001E-4</v>
      </c>
      <c r="CU144" s="45">
        <v>2.3900000000000001E-4</v>
      </c>
      <c r="CV144" s="45">
        <v>2.3900000000000001E-4</v>
      </c>
      <c r="CW144" s="45">
        <v>2.3900000000000001E-4</v>
      </c>
      <c r="CX144" s="45">
        <v>2.3900000000000001E-4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4.5000000000000003E-5</v>
      </c>
      <c r="R145" s="45">
        <v>4.5000000000000003E-5</v>
      </c>
      <c r="S145" s="45">
        <v>4.5000000000000003E-5</v>
      </c>
      <c r="T145" s="45">
        <v>4.5000000000000003E-5</v>
      </c>
      <c r="U145" s="45">
        <v>4.5000000000000003E-5</v>
      </c>
      <c r="V145" s="45">
        <v>4.5000000000000003E-5</v>
      </c>
      <c r="W145" s="45">
        <v>4.5000000000000003E-5</v>
      </c>
      <c r="X145" s="45">
        <v>4.5000000000000003E-5</v>
      </c>
      <c r="Y145" s="45">
        <v>4.5000000000000003E-5</v>
      </c>
      <c r="Z145" s="45">
        <v>4.5000000000000003E-5</v>
      </c>
      <c r="AA145" s="45">
        <v>4.5000000000000003E-5</v>
      </c>
      <c r="AB145" s="45">
        <v>4.5000000000000003E-5</v>
      </c>
      <c r="AC145" s="45">
        <v>4.5000000000000003E-5</v>
      </c>
      <c r="AD145" s="45">
        <v>4.5000000000000003E-5</v>
      </c>
      <c r="AE145" s="45">
        <v>4.5000000000000003E-5</v>
      </c>
      <c r="AF145" s="45">
        <v>4.5000000000000003E-5</v>
      </c>
      <c r="AG145" s="45">
        <v>4.5000000000000003E-5</v>
      </c>
      <c r="AH145" s="45">
        <v>4.5000000000000003E-5</v>
      </c>
      <c r="AI145" s="45">
        <v>4.5000000000000003E-5</v>
      </c>
      <c r="AJ145" s="45">
        <v>4.5000000000000003E-5</v>
      </c>
      <c r="AK145" s="45">
        <v>4.5000000000000003E-5</v>
      </c>
      <c r="AL145" s="45">
        <v>4.5000000000000003E-5</v>
      </c>
      <c r="AM145" s="45">
        <v>4.5000000000000003E-5</v>
      </c>
      <c r="AN145" s="45">
        <v>4.5000000000000003E-5</v>
      </c>
      <c r="AO145" s="45">
        <v>4.5000000000000003E-5</v>
      </c>
      <c r="AP145" s="45">
        <v>3.2600000000000001E-4</v>
      </c>
      <c r="AQ145" s="45">
        <v>3.2600000000000001E-4</v>
      </c>
      <c r="AR145" s="45">
        <v>3.2600000000000001E-4</v>
      </c>
      <c r="AS145" s="45">
        <v>3.2600000000000001E-4</v>
      </c>
      <c r="AT145" s="45">
        <v>3.2600000000000001E-4</v>
      </c>
      <c r="AU145" s="45">
        <v>5.44E-4</v>
      </c>
      <c r="AV145" s="45">
        <v>5.44E-4</v>
      </c>
      <c r="AW145" s="45">
        <v>5.44E-4</v>
      </c>
      <c r="AX145" s="45">
        <v>5.44E-4</v>
      </c>
      <c r="AY145" s="45">
        <v>5.44E-4</v>
      </c>
      <c r="AZ145" s="45">
        <v>7.8600000000000002E-4</v>
      </c>
      <c r="BA145" s="45">
        <v>7.8600000000000002E-4</v>
      </c>
      <c r="BB145" s="45">
        <v>7.8600000000000002E-4</v>
      </c>
      <c r="BC145" s="45">
        <v>7.8600000000000002E-4</v>
      </c>
      <c r="BD145" s="45">
        <v>7.8600000000000002E-4</v>
      </c>
      <c r="BE145" s="45">
        <v>9.8400000000000007E-4</v>
      </c>
      <c r="BF145" s="45">
        <v>9.8400000000000007E-4</v>
      </c>
      <c r="BG145" s="45">
        <v>9.8400000000000007E-4</v>
      </c>
      <c r="BH145" s="45">
        <v>9.8400000000000007E-4</v>
      </c>
      <c r="BI145" s="45">
        <v>9.8400000000000007E-4</v>
      </c>
      <c r="BJ145" s="45">
        <v>1.0989999999999999E-3</v>
      </c>
      <c r="BK145" s="45">
        <v>1.0989999999999999E-3</v>
      </c>
      <c r="BL145" s="45">
        <v>1.0989999999999999E-3</v>
      </c>
      <c r="BM145" s="45">
        <v>1.0989999999999999E-3</v>
      </c>
      <c r="BN145" s="45">
        <v>1.0989999999999999E-3</v>
      </c>
      <c r="BO145" s="45">
        <v>1.1119999999999999E-3</v>
      </c>
      <c r="BP145" s="45">
        <v>1.1119999999999999E-3</v>
      </c>
      <c r="BQ145" s="45">
        <v>1.1119999999999999E-3</v>
      </c>
      <c r="BR145" s="45">
        <v>1.1119999999999999E-3</v>
      </c>
      <c r="BS145" s="45">
        <v>1.1119999999999999E-3</v>
      </c>
      <c r="BT145" s="45">
        <v>1.0250000000000001E-3</v>
      </c>
      <c r="BU145" s="45">
        <v>1.0250000000000001E-3</v>
      </c>
      <c r="BV145" s="45">
        <v>1.0250000000000001E-3</v>
      </c>
      <c r="BW145" s="45">
        <v>1.0250000000000001E-3</v>
      </c>
      <c r="BX145" s="45">
        <v>1.0250000000000001E-3</v>
      </c>
      <c r="BY145" s="45">
        <v>8.3299999999999997E-4</v>
      </c>
      <c r="BZ145" s="45">
        <v>8.3299999999999997E-4</v>
      </c>
      <c r="CA145" s="45">
        <v>8.3299999999999997E-4</v>
      </c>
      <c r="CB145" s="45">
        <v>8.3299999999999997E-4</v>
      </c>
      <c r="CC145" s="45">
        <v>8.3299999999999997E-4</v>
      </c>
      <c r="CD145" s="45">
        <v>8.3299999999999997E-4</v>
      </c>
      <c r="CE145" s="45">
        <v>8.3299999999999997E-4</v>
      </c>
      <c r="CF145" s="45">
        <v>8.3299999999999997E-4</v>
      </c>
      <c r="CG145" s="45">
        <v>8.3299999999999997E-4</v>
      </c>
      <c r="CH145" s="45">
        <v>8.3299999999999997E-4</v>
      </c>
      <c r="CI145" s="45">
        <v>8.3299999999999997E-4</v>
      </c>
      <c r="CJ145" s="45">
        <v>8.3299999999999997E-4</v>
      </c>
      <c r="CK145" s="45">
        <v>8.3299999999999997E-4</v>
      </c>
      <c r="CL145" s="45">
        <v>8.3299999999999997E-4</v>
      </c>
      <c r="CM145" s="45">
        <v>8.3299999999999997E-4</v>
      </c>
      <c r="CN145" s="45">
        <v>8.3299999999999997E-4</v>
      </c>
      <c r="CO145" s="45">
        <v>8.3299999999999997E-4</v>
      </c>
      <c r="CP145" s="45">
        <v>8.3299999999999997E-4</v>
      </c>
      <c r="CQ145" s="45">
        <v>8.3299999999999997E-4</v>
      </c>
      <c r="CR145" s="45">
        <v>8.3299999999999997E-4</v>
      </c>
      <c r="CS145" s="45">
        <v>8.3299999999999997E-4</v>
      </c>
      <c r="CT145" s="45">
        <v>8.3299999999999997E-4</v>
      </c>
      <c r="CU145" s="45">
        <v>8.3299999999999997E-4</v>
      </c>
      <c r="CV145" s="45">
        <v>8.3299999999999997E-4</v>
      </c>
      <c r="CW145" s="45">
        <v>8.3299999999999997E-4</v>
      </c>
      <c r="CX145" s="45">
        <v>8.3299999999999997E-4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2.3E-5</v>
      </c>
      <c r="R146" s="45">
        <v>2.3E-5</v>
      </c>
      <c r="S146" s="45">
        <v>2.3E-5</v>
      </c>
      <c r="T146" s="45">
        <v>2.3E-5</v>
      </c>
      <c r="U146" s="45">
        <v>2.3E-5</v>
      </c>
      <c r="V146" s="45">
        <v>2.3E-5</v>
      </c>
      <c r="W146" s="45">
        <v>2.3E-5</v>
      </c>
      <c r="X146" s="45">
        <v>2.3E-5</v>
      </c>
      <c r="Y146" s="45">
        <v>2.3E-5</v>
      </c>
      <c r="Z146" s="45">
        <v>2.3E-5</v>
      </c>
      <c r="AA146" s="45">
        <v>2.3E-5</v>
      </c>
      <c r="AB146" s="45">
        <v>2.3E-5</v>
      </c>
      <c r="AC146" s="45">
        <v>2.3E-5</v>
      </c>
      <c r="AD146" s="45">
        <v>2.3E-5</v>
      </c>
      <c r="AE146" s="45">
        <v>2.3E-5</v>
      </c>
      <c r="AF146" s="45">
        <v>2.3E-5</v>
      </c>
      <c r="AG146" s="45">
        <v>2.3E-5</v>
      </c>
      <c r="AH146" s="45">
        <v>2.3E-5</v>
      </c>
      <c r="AI146" s="45">
        <v>2.3E-5</v>
      </c>
      <c r="AJ146" s="45">
        <v>2.3E-5</v>
      </c>
      <c r="AK146" s="45">
        <v>2.3E-5</v>
      </c>
      <c r="AL146" s="45">
        <v>2.3E-5</v>
      </c>
      <c r="AM146" s="45">
        <v>2.3E-5</v>
      </c>
      <c r="AN146" s="45">
        <v>2.3E-5</v>
      </c>
      <c r="AO146" s="45">
        <v>2.3E-5</v>
      </c>
      <c r="AP146" s="45">
        <v>9.2E-5</v>
      </c>
      <c r="AQ146" s="45">
        <v>9.2E-5</v>
      </c>
      <c r="AR146" s="45">
        <v>9.2E-5</v>
      </c>
      <c r="AS146" s="45">
        <v>9.2E-5</v>
      </c>
      <c r="AT146" s="45">
        <v>9.2E-5</v>
      </c>
      <c r="AU146" s="45">
        <v>1.18E-4</v>
      </c>
      <c r="AV146" s="45">
        <v>1.18E-4</v>
      </c>
      <c r="AW146" s="45">
        <v>1.18E-4</v>
      </c>
      <c r="AX146" s="45">
        <v>1.18E-4</v>
      </c>
      <c r="AY146" s="45">
        <v>1.18E-4</v>
      </c>
      <c r="AZ146" s="45">
        <v>1.3899999999999999E-4</v>
      </c>
      <c r="BA146" s="45">
        <v>1.3899999999999999E-4</v>
      </c>
      <c r="BB146" s="45">
        <v>1.3899999999999999E-4</v>
      </c>
      <c r="BC146" s="45">
        <v>1.3899999999999999E-4</v>
      </c>
      <c r="BD146" s="45">
        <v>1.3899999999999999E-4</v>
      </c>
      <c r="BE146" s="45">
        <v>1.5799999999999999E-4</v>
      </c>
      <c r="BF146" s="45">
        <v>1.5799999999999999E-4</v>
      </c>
      <c r="BG146" s="45">
        <v>1.5799999999999999E-4</v>
      </c>
      <c r="BH146" s="45">
        <v>1.5799999999999999E-4</v>
      </c>
      <c r="BI146" s="45">
        <v>1.5799999999999999E-4</v>
      </c>
      <c r="BJ146" s="45">
        <v>1.75E-4</v>
      </c>
      <c r="BK146" s="45">
        <v>1.75E-4</v>
      </c>
      <c r="BL146" s="45">
        <v>1.75E-4</v>
      </c>
      <c r="BM146" s="45">
        <v>1.75E-4</v>
      </c>
      <c r="BN146" s="45">
        <v>1.75E-4</v>
      </c>
      <c r="BO146" s="45">
        <v>2.1000000000000001E-4</v>
      </c>
      <c r="BP146" s="45">
        <v>2.1000000000000001E-4</v>
      </c>
      <c r="BQ146" s="45">
        <v>2.1000000000000001E-4</v>
      </c>
      <c r="BR146" s="45">
        <v>2.1000000000000001E-4</v>
      </c>
      <c r="BS146" s="45">
        <v>2.1000000000000001E-4</v>
      </c>
      <c r="BT146" s="45">
        <v>2.6400000000000002E-4</v>
      </c>
      <c r="BU146" s="45">
        <v>2.6400000000000002E-4</v>
      </c>
      <c r="BV146" s="45">
        <v>2.6400000000000002E-4</v>
      </c>
      <c r="BW146" s="45">
        <v>2.6400000000000002E-4</v>
      </c>
      <c r="BX146" s="45">
        <v>2.6400000000000002E-4</v>
      </c>
      <c r="BY146" s="45">
        <v>2.9599999999999998E-4</v>
      </c>
      <c r="BZ146" s="45">
        <v>2.9599999999999998E-4</v>
      </c>
      <c r="CA146" s="45">
        <v>2.9599999999999998E-4</v>
      </c>
      <c r="CB146" s="45">
        <v>2.9599999999999998E-4</v>
      </c>
      <c r="CC146" s="45">
        <v>2.9599999999999998E-4</v>
      </c>
      <c r="CD146" s="45">
        <v>2.9599999999999998E-4</v>
      </c>
      <c r="CE146" s="45">
        <v>2.9599999999999998E-4</v>
      </c>
      <c r="CF146" s="45">
        <v>2.9599999999999998E-4</v>
      </c>
      <c r="CG146" s="45">
        <v>2.9599999999999998E-4</v>
      </c>
      <c r="CH146" s="45">
        <v>2.9599999999999998E-4</v>
      </c>
      <c r="CI146" s="45">
        <v>2.9599999999999998E-4</v>
      </c>
      <c r="CJ146" s="45">
        <v>2.9599999999999998E-4</v>
      </c>
      <c r="CK146" s="45">
        <v>2.9599999999999998E-4</v>
      </c>
      <c r="CL146" s="45">
        <v>2.9599999999999998E-4</v>
      </c>
      <c r="CM146" s="45">
        <v>2.9599999999999998E-4</v>
      </c>
      <c r="CN146" s="45">
        <v>2.9599999999999998E-4</v>
      </c>
      <c r="CO146" s="45">
        <v>2.9599999999999998E-4</v>
      </c>
      <c r="CP146" s="45">
        <v>2.9599999999999998E-4</v>
      </c>
      <c r="CQ146" s="45">
        <v>2.9599999999999998E-4</v>
      </c>
      <c r="CR146" s="45">
        <v>2.9599999999999998E-4</v>
      </c>
      <c r="CS146" s="45">
        <v>2.9599999999999998E-4</v>
      </c>
      <c r="CT146" s="45">
        <v>2.9599999999999998E-4</v>
      </c>
      <c r="CU146" s="45">
        <v>2.9599999999999998E-4</v>
      </c>
      <c r="CV146" s="45">
        <v>2.9599999999999998E-4</v>
      </c>
      <c r="CW146" s="45">
        <v>2.9599999999999998E-4</v>
      </c>
      <c r="CX146" s="45">
        <v>2.9599999999999998E-4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2.3E-5</v>
      </c>
      <c r="R147" s="45">
        <v>2.3E-5</v>
      </c>
      <c r="S147" s="45">
        <v>2.3E-5</v>
      </c>
      <c r="T147" s="45">
        <v>2.3E-5</v>
      </c>
      <c r="U147" s="45">
        <v>2.3E-5</v>
      </c>
      <c r="V147" s="45">
        <v>2.3E-5</v>
      </c>
      <c r="W147" s="45">
        <v>2.3E-5</v>
      </c>
      <c r="X147" s="45">
        <v>2.3E-5</v>
      </c>
      <c r="Y147" s="45">
        <v>2.3E-5</v>
      </c>
      <c r="Z147" s="45">
        <v>2.3E-5</v>
      </c>
      <c r="AA147" s="45">
        <v>2.3E-5</v>
      </c>
      <c r="AB147" s="45">
        <v>2.3E-5</v>
      </c>
      <c r="AC147" s="45">
        <v>2.3E-5</v>
      </c>
      <c r="AD147" s="45">
        <v>2.3E-5</v>
      </c>
      <c r="AE147" s="45">
        <v>2.3E-5</v>
      </c>
      <c r="AF147" s="45">
        <v>2.3E-5</v>
      </c>
      <c r="AG147" s="45">
        <v>2.3E-5</v>
      </c>
      <c r="AH147" s="45">
        <v>2.3E-5</v>
      </c>
      <c r="AI147" s="45">
        <v>2.3E-5</v>
      </c>
      <c r="AJ147" s="45">
        <v>2.3E-5</v>
      </c>
      <c r="AK147" s="45">
        <v>2.3E-5</v>
      </c>
      <c r="AL147" s="45">
        <v>2.3E-5</v>
      </c>
      <c r="AM147" s="45">
        <v>2.3E-5</v>
      </c>
      <c r="AN147" s="45">
        <v>2.3E-5</v>
      </c>
      <c r="AO147" s="45">
        <v>2.3E-5</v>
      </c>
      <c r="AP147" s="45">
        <v>9.2E-5</v>
      </c>
      <c r="AQ147" s="45">
        <v>9.2E-5</v>
      </c>
      <c r="AR147" s="45">
        <v>9.2E-5</v>
      </c>
      <c r="AS147" s="45">
        <v>9.2E-5</v>
      </c>
      <c r="AT147" s="45">
        <v>9.2E-5</v>
      </c>
      <c r="AU147" s="45">
        <v>1.18E-4</v>
      </c>
      <c r="AV147" s="45">
        <v>1.18E-4</v>
      </c>
      <c r="AW147" s="45">
        <v>1.18E-4</v>
      </c>
      <c r="AX147" s="45">
        <v>1.18E-4</v>
      </c>
      <c r="AY147" s="45">
        <v>1.18E-4</v>
      </c>
      <c r="AZ147" s="45">
        <v>1.3899999999999999E-4</v>
      </c>
      <c r="BA147" s="45">
        <v>1.3899999999999999E-4</v>
      </c>
      <c r="BB147" s="45">
        <v>1.3899999999999999E-4</v>
      </c>
      <c r="BC147" s="45">
        <v>1.3899999999999999E-4</v>
      </c>
      <c r="BD147" s="45">
        <v>1.3899999999999999E-4</v>
      </c>
      <c r="BE147" s="45">
        <v>1.5799999999999999E-4</v>
      </c>
      <c r="BF147" s="45">
        <v>1.5799999999999999E-4</v>
      </c>
      <c r="BG147" s="45">
        <v>1.5799999999999999E-4</v>
      </c>
      <c r="BH147" s="45">
        <v>1.5799999999999999E-4</v>
      </c>
      <c r="BI147" s="45">
        <v>1.5799999999999999E-4</v>
      </c>
      <c r="BJ147" s="45">
        <v>1.75E-4</v>
      </c>
      <c r="BK147" s="45">
        <v>1.75E-4</v>
      </c>
      <c r="BL147" s="45">
        <v>1.75E-4</v>
      </c>
      <c r="BM147" s="45">
        <v>1.75E-4</v>
      </c>
      <c r="BN147" s="45">
        <v>1.75E-4</v>
      </c>
      <c r="BO147" s="45">
        <v>2.1000000000000001E-4</v>
      </c>
      <c r="BP147" s="45">
        <v>2.1000000000000001E-4</v>
      </c>
      <c r="BQ147" s="45">
        <v>2.1000000000000001E-4</v>
      </c>
      <c r="BR147" s="45">
        <v>2.1000000000000001E-4</v>
      </c>
      <c r="BS147" s="45">
        <v>2.1000000000000001E-4</v>
      </c>
      <c r="BT147" s="45">
        <v>2.6400000000000002E-4</v>
      </c>
      <c r="BU147" s="45">
        <v>2.6400000000000002E-4</v>
      </c>
      <c r="BV147" s="45">
        <v>2.6400000000000002E-4</v>
      </c>
      <c r="BW147" s="45">
        <v>2.6400000000000002E-4</v>
      </c>
      <c r="BX147" s="45">
        <v>2.6400000000000002E-4</v>
      </c>
      <c r="BY147" s="45">
        <v>2.9599999999999998E-4</v>
      </c>
      <c r="BZ147" s="45">
        <v>2.9599999999999998E-4</v>
      </c>
      <c r="CA147" s="45">
        <v>2.9599999999999998E-4</v>
      </c>
      <c r="CB147" s="45">
        <v>2.9599999999999998E-4</v>
      </c>
      <c r="CC147" s="45">
        <v>2.9599999999999998E-4</v>
      </c>
      <c r="CD147" s="45">
        <v>2.9599999999999998E-4</v>
      </c>
      <c r="CE147" s="45">
        <v>2.9599999999999998E-4</v>
      </c>
      <c r="CF147" s="45">
        <v>2.9599999999999998E-4</v>
      </c>
      <c r="CG147" s="45">
        <v>2.9599999999999998E-4</v>
      </c>
      <c r="CH147" s="45">
        <v>2.9599999999999998E-4</v>
      </c>
      <c r="CI147" s="45">
        <v>2.9599999999999998E-4</v>
      </c>
      <c r="CJ147" s="45">
        <v>2.9599999999999998E-4</v>
      </c>
      <c r="CK147" s="45">
        <v>2.9599999999999998E-4</v>
      </c>
      <c r="CL147" s="45">
        <v>2.9599999999999998E-4</v>
      </c>
      <c r="CM147" s="45">
        <v>2.9599999999999998E-4</v>
      </c>
      <c r="CN147" s="45">
        <v>2.9599999999999998E-4</v>
      </c>
      <c r="CO147" s="45">
        <v>2.9599999999999998E-4</v>
      </c>
      <c r="CP147" s="45">
        <v>2.9599999999999998E-4</v>
      </c>
      <c r="CQ147" s="45">
        <v>2.9599999999999998E-4</v>
      </c>
      <c r="CR147" s="45">
        <v>2.9599999999999998E-4</v>
      </c>
      <c r="CS147" s="45">
        <v>2.9599999999999998E-4</v>
      </c>
      <c r="CT147" s="45">
        <v>2.9599999999999998E-4</v>
      </c>
      <c r="CU147" s="45">
        <v>2.9599999999999998E-4</v>
      </c>
      <c r="CV147" s="45">
        <v>2.9599999999999998E-4</v>
      </c>
      <c r="CW147" s="45">
        <v>2.9599999999999998E-4</v>
      </c>
      <c r="CX147" s="45">
        <v>2.9599999999999998E-4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2.3E-5</v>
      </c>
      <c r="R148" s="45">
        <v>2.3E-5</v>
      </c>
      <c r="S148" s="45">
        <v>2.3E-5</v>
      </c>
      <c r="T148" s="45">
        <v>2.3E-5</v>
      </c>
      <c r="U148" s="45">
        <v>2.3E-5</v>
      </c>
      <c r="V148" s="45">
        <v>2.3E-5</v>
      </c>
      <c r="W148" s="45">
        <v>2.3E-5</v>
      </c>
      <c r="X148" s="45">
        <v>2.3E-5</v>
      </c>
      <c r="Y148" s="45">
        <v>2.3E-5</v>
      </c>
      <c r="Z148" s="45">
        <v>2.3E-5</v>
      </c>
      <c r="AA148" s="45">
        <v>2.3E-5</v>
      </c>
      <c r="AB148" s="45">
        <v>2.3E-5</v>
      </c>
      <c r="AC148" s="45">
        <v>2.3E-5</v>
      </c>
      <c r="AD148" s="45">
        <v>2.3E-5</v>
      </c>
      <c r="AE148" s="45">
        <v>2.3E-5</v>
      </c>
      <c r="AF148" s="45">
        <v>2.3E-5</v>
      </c>
      <c r="AG148" s="45">
        <v>2.3E-5</v>
      </c>
      <c r="AH148" s="45">
        <v>2.3E-5</v>
      </c>
      <c r="AI148" s="45">
        <v>2.3E-5</v>
      </c>
      <c r="AJ148" s="45">
        <v>2.3E-5</v>
      </c>
      <c r="AK148" s="45">
        <v>2.3E-5</v>
      </c>
      <c r="AL148" s="45">
        <v>2.3E-5</v>
      </c>
      <c r="AM148" s="45">
        <v>2.3E-5</v>
      </c>
      <c r="AN148" s="45">
        <v>2.3E-5</v>
      </c>
      <c r="AO148" s="45">
        <v>2.3E-5</v>
      </c>
      <c r="AP148" s="45">
        <v>9.2E-5</v>
      </c>
      <c r="AQ148" s="45">
        <v>9.2E-5</v>
      </c>
      <c r="AR148" s="45">
        <v>9.2E-5</v>
      </c>
      <c r="AS148" s="45">
        <v>9.2E-5</v>
      </c>
      <c r="AT148" s="45">
        <v>9.2E-5</v>
      </c>
      <c r="AU148" s="45">
        <v>1.18E-4</v>
      </c>
      <c r="AV148" s="45">
        <v>1.18E-4</v>
      </c>
      <c r="AW148" s="45">
        <v>1.18E-4</v>
      </c>
      <c r="AX148" s="45">
        <v>1.18E-4</v>
      </c>
      <c r="AY148" s="45">
        <v>1.18E-4</v>
      </c>
      <c r="AZ148" s="45">
        <v>1.3899999999999999E-4</v>
      </c>
      <c r="BA148" s="45">
        <v>1.3899999999999999E-4</v>
      </c>
      <c r="BB148" s="45">
        <v>1.3899999999999999E-4</v>
      </c>
      <c r="BC148" s="45">
        <v>1.3899999999999999E-4</v>
      </c>
      <c r="BD148" s="45">
        <v>1.3899999999999999E-4</v>
      </c>
      <c r="BE148" s="45">
        <v>1.5799999999999999E-4</v>
      </c>
      <c r="BF148" s="45">
        <v>1.5799999999999999E-4</v>
      </c>
      <c r="BG148" s="45">
        <v>1.5799999999999999E-4</v>
      </c>
      <c r="BH148" s="45">
        <v>1.5799999999999999E-4</v>
      </c>
      <c r="BI148" s="45">
        <v>1.5799999999999999E-4</v>
      </c>
      <c r="BJ148" s="45">
        <v>1.75E-4</v>
      </c>
      <c r="BK148" s="45">
        <v>1.75E-4</v>
      </c>
      <c r="BL148" s="45">
        <v>1.75E-4</v>
      </c>
      <c r="BM148" s="45">
        <v>1.75E-4</v>
      </c>
      <c r="BN148" s="45">
        <v>1.75E-4</v>
      </c>
      <c r="BO148" s="45">
        <v>2.1000000000000001E-4</v>
      </c>
      <c r="BP148" s="45">
        <v>2.1000000000000001E-4</v>
      </c>
      <c r="BQ148" s="45">
        <v>2.1000000000000001E-4</v>
      </c>
      <c r="BR148" s="45">
        <v>2.1000000000000001E-4</v>
      </c>
      <c r="BS148" s="45">
        <v>2.1000000000000001E-4</v>
      </c>
      <c r="BT148" s="45">
        <v>2.6400000000000002E-4</v>
      </c>
      <c r="BU148" s="45">
        <v>2.6400000000000002E-4</v>
      </c>
      <c r="BV148" s="45">
        <v>2.6400000000000002E-4</v>
      </c>
      <c r="BW148" s="45">
        <v>2.6400000000000002E-4</v>
      </c>
      <c r="BX148" s="45">
        <v>2.6400000000000002E-4</v>
      </c>
      <c r="BY148" s="45">
        <v>2.9599999999999998E-4</v>
      </c>
      <c r="BZ148" s="45">
        <v>2.9599999999999998E-4</v>
      </c>
      <c r="CA148" s="45">
        <v>2.9599999999999998E-4</v>
      </c>
      <c r="CB148" s="45">
        <v>2.9599999999999998E-4</v>
      </c>
      <c r="CC148" s="45">
        <v>2.9599999999999998E-4</v>
      </c>
      <c r="CD148" s="45">
        <v>2.9599999999999998E-4</v>
      </c>
      <c r="CE148" s="45">
        <v>2.9599999999999998E-4</v>
      </c>
      <c r="CF148" s="45">
        <v>2.9599999999999998E-4</v>
      </c>
      <c r="CG148" s="45">
        <v>2.9599999999999998E-4</v>
      </c>
      <c r="CH148" s="45">
        <v>2.9599999999999998E-4</v>
      </c>
      <c r="CI148" s="45">
        <v>2.9599999999999998E-4</v>
      </c>
      <c r="CJ148" s="45">
        <v>2.9599999999999998E-4</v>
      </c>
      <c r="CK148" s="45">
        <v>2.9599999999999998E-4</v>
      </c>
      <c r="CL148" s="45">
        <v>2.9599999999999998E-4</v>
      </c>
      <c r="CM148" s="45">
        <v>2.9599999999999998E-4</v>
      </c>
      <c r="CN148" s="45">
        <v>2.9599999999999998E-4</v>
      </c>
      <c r="CO148" s="45">
        <v>2.9599999999999998E-4</v>
      </c>
      <c r="CP148" s="45">
        <v>2.9599999999999998E-4</v>
      </c>
      <c r="CQ148" s="45">
        <v>2.9599999999999998E-4</v>
      </c>
      <c r="CR148" s="45">
        <v>2.9599999999999998E-4</v>
      </c>
      <c r="CS148" s="45">
        <v>2.9599999999999998E-4</v>
      </c>
      <c r="CT148" s="45">
        <v>2.9599999999999998E-4</v>
      </c>
      <c r="CU148" s="45">
        <v>2.9599999999999998E-4</v>
      </c>
      <c r="CV148" s="45">
        <v>2.9599999999999998E-4</v>
      </c>
      <c r="CW148" s="45">
        <v>2.9599999999999998E-4</v>
      </c>
      <c r="CX148" s="45">
        <v>2.9599999999999998E-4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0</v>
      </c>
      <c r="R149" s="45">
        <v>0</v>
      </c>
      <c r="S149" s="45">
        <v>0</v>
      </c>
      <c r="T149" s="45">
        <v>0</v>
      </c>
      <c r="U149" s="45">
        <v>0</v>
      </c>
      <c r="V149" s="45">
        <v>0</v>
      </c>
      <c r="W149" s="45">
        <v>0</v>
      </c>
      <c r="X149" s="45">
        <v>0</v>
      </c>
      <c r="Y149" s="45">
        <v>0</v>
      </c>
      <c r="Z149" s="45">
        <v>0</v>
      </c>
      <c r="AA149" s="45">
        <v>0</v>
      </c>
      <c r="AB149" s="45">
        <v>0</v>
      </c>
      <c r="AC149" s="45">
        <v>0</v>
      </c>
      <c r="AD149" s="45">
        <v>0</v>
      </c>
      <c r="AE149" s="45">
        <v>0</v>
      </c>
      <c r="AF149" s="45">
        <v>0</v>
      </c>
      <c r="AG149" s="45">
        <v>0</v>
      </c>
      <c r="AH149" s="45">
        <v>0</v>
      </c>
      <c r="AI149" s="45">
        <v>0</v>
      </c>
      <c r="AJ149" s="45">
        <v>0</v>
      </c>
      <c r="AK149" s="45">
        <v>0</v>
      </c>
      <c r="AL149" s="45">
        <v>0</v>
      </c>
      <c r="AM149" s="45">
        <v>0</v>
      </c>
      <c r="AN149" s="45">
        <v>0</v>
      </c>
      <c r="AO149" s="45">
        <v>0</v>
      </c>
      <c r="AP149" s="45">
        <v>0</v>
      </c>
      <c r="AQ149" s="45">
        <v>0</v>
      </c>
      <c r="AR149" s="45">
        <v>0</v>
      </c>
      <c r="AS149" s="45">
        <v>0</v>
      </c>
      <c r="AT149" s="45">
        <v>0</v>
      </c>
      <c r="AU149" s="45">
        <v>2.31E-4</v>
      </c>
      <c r="AV149" s="45">
        <v>2.31E-4</v>
      </c>
      <c r="AW149" s="45">
        <v>2.31E-4</v>
      </c>
      <c r="AX149" s="45">
        <v>2.31E-4</v>
      </c>
      <c r="AY149" s="45">
        <v>2.31E-4</v>
      </c>
      <c r="AZ149" s="45">
        <v>0</v>
      </c>
      <c r="BA149" s="45">
        <v>0</v>
      </c>
      <c r="BB149" s="45">
        <v>0</v>
      </c>
      <c r="BC149" s="45">
        <v>0</v>
      </c>
      <c r="BD149" s="45">
        <v>0</v>
      </c>
      <c r="BE149" s="45" t="s">
        <v>512</v>
      </c>
      <c r="BF149" s="45" t="s">
        <v>512</v>
      </c>
      <c r="BG149" s="45" t="s">
        <v>512</v>
      </c>
      <c r="BH149" s="45" t="s">
        <v>512</v>
      </c>
      <c r="BI149" s="45" t="s">
        <v>512</v>
      </c>
      <c r="BJ149" s="45">
        <v>0</v>
      </c>
      <c r="BK149" s="45">
        <v>0</v>
      </c>
      <c r="BL149" s="45">
        <v>0</v>
      </c>
      <c r="BM149" s="45">
        <v>0</v>
      </c>
      <c r="BN149" s="45">
        <v>0</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1.7E-5</v>
      </c>
      <c r="R150" s="45">
        <v>1.7E-5</v>
      </c>
      <c r="S150" s="45">
        <v>1.7E-5</v>
      </c>
      <c r="T150" s="45">
        <v>1.7E-5</v>
      </c>
      <c r="U150" s="45">
        <v>1.7E-5</v>
      </c>
      <c r="V150" s="45">
        <v>1.7E-5</v>
      </c>
      <c r="W150" s="45">
        <v>1.7E-5</v>
      </c>
      <c r="X150" s="45">
        <v>1.7E-5</v>
      </c>
      <c r="Y150" s="45">
        <v>1.7E-5</v>
      </c>
      <c r="Z150" s="45">
        <v>1.7E-5</v>
      </c>
      <c r="AA150" s="45">
        <v>1.7E-5</v>
      </c>
      <c r="AB150" s="45">
        <v>1.7E-5</v>
      </c>
      <c r="AC150" s="45">
        <v>1.7E-5</v>
      </c>
      <c r="AD150" s="45">
        <v>1.7E-5</v>
      </c>
      <c r="AE150" s="45">
        <v>1.7E-5</v>
      </c>
      <c r="AF150" s="45">
        <v>1.7E-5</v>
      </c>
      <c r="AG150" s="45">
        <v>1.7E-5</v>
      </c>
      <c r="AH150" s="45">
        <v>1.7E-5</v>
      </c>
      <c r="AI150" s="45">
        <v>1.7E-5</v>
      </c>
      <c r="AJ150" s="45">
        <v>1.7E-5</v>
      </c>
      <c r="AK150" s="45">
        <v>1.7E-5</v>
      </c>
      <c r="AL150" s="45">
        <v>1.7E-5</v>
      </c>
      <c r="AM150" s="45">
        <v>1.7E-5</v>
      </c>
      <c r="AN150" s="45">
        <v>1.7E-5</v>
      </c>
      <c r="AO150" s="45">
        <v>1.7E-5</v>
      </c>
      <c r="AP150" s="45">
        <v>6.0000000000000002E-5</v>
      </c>
      <c r="AQ150" s="45">
        <v>6.0000000000000002E-5</v>
      </c>
      <c r="AR150" s="45">
        <v>6.0000000000000002E-5</v>
      </c>
      <c r="AS150" s="45">
        <v>6.0000000000000002E-5</v>
      </c>
      <c r="AT150" s="45">
        <v>6.0000000000000002E-5</v>
      </c>
      <c r="AU150" s="45">
        <v>7.7999999999999999E-5</v>
      </c>
      <c r="AV150" s="45">
        <v>7.7999999999999999E-5</v>
      </c>
      <c r="AW150" s="45">
        <v>7.7999999999999999E-5</v>
      </c>
      <c r="AX150" s="45">
        <v>7.7999999999999999E-5</v>
      </c>
      <c r="AY150" s="45">
        <v>7.7999999999999999E-5</v>
      </c>
      <c r="AZ150" s="45">
        <v>9.7999999999999997E-5</v>
      </c>
      <c r="BA150" s="45">
        <v>9.7999999999999997E-5</v>
      </c>
      <c r="BB150" s="45">
        <v>9.7999999999999997E-5</v>
      </c>
      <c r="BC150" s="45">
        <v>9.7999999999999997E-5</v>
      </c>
      <c r="BD150" s="45">
        <v>9.7999999999999997E-5</v>
      </c>
      <c r="BE150" s="45">
        <v>1.11E-4</v>
      </c>
      <c r="BF150" s="45">
        <v>1.11E-4</v>
      </c>
      <c r="BG150" s="45">
        <v>1.11E-4</v>
      </c>
      <c r="BH150" s="45">
        <v>1.11E-4</v>
      </c>
      <c r="BI150" s="45">
        <v>1.11E-4</v>
      </c>
      <c r="BJ150" s="45">
        <v>1.1400000000000001E-4</v>
      </c>
      <c r="BK150" s="45">
        <v>1.1400000000000001E-4</v>
      </c>
      <c r="BL150" s="45">
        <v>1.1400000000000001E-4</v>
      </c>
      <c r="BM150" s="45">
        <v>1.1400000000000001E-4</v>
      </c>
      <c r="BN150" s="45">
        <v>1.1400000000000001E-4</v>
      </c>
      <c r="BO150" s="45">
        <v>1.15E-4</v>
      </c>
      <c r="BP150" s="45">
        <v>1.15E-4</v>
      </c>
      <c r="BQ150" s="45">
        <v>1.15E-4</v>
      </c>
      <c r="BR150" s="45">
        <v>1.15E-4</v>
      </c>
      <c r="BS150" s="45">
        <v>1.15E-4</v>
      </c>
      <c r="BT150" s="45">
        <v>1.35E-4</v>
      </c>
      <c r="BU150" s="45">
        <v>1.35E-4</v>
      </c>
      <c r="BV150" s="45">
        <v>1.35E-4</v>
      </c>
      <c r="BW150" s="45">
        <v>1.35E-4</v>
      </c>
      <c r="BX150" s="45">
        <v>1.35E-4</v>
      </c>
      <c r="BY150" s="45">
        <v>1.63E-4</v>
      </c>
      <c r="BZ150" s="45">
        <v>1.63E-4</v>
      </c>
      <c r="CA150" s="45">
        <v>1.63E-4</v>
      </c>
      <c r="CB150" s="45">
        <v>1.63E-4</v>
      </c>
      <c r="CC150" s="45">
        <v>1.63E-4</v>
      </c>
      <c r="CD150" s="45">
        <v>1.63E-4</v>
      </c>
      <c r="CE150" s="45">
        <v>1.63E-4</v>
      </c>
      <c r="CF150" s="45">
        <v>1.63E-4</v>
      </c>
      <c r="CG150" s="45">
        <v>1.63E-4</v>
      </c>
      <c r="CH150" s="45">
        <v>1.63E-4</v>
      </c>
      <c r="CI150" s="45">
        <v>1.63E-4</v>
      </c>
      <c r="CJ150" s="45">
        <v>1.63E-4</v>
      </c>
      <c r="CK150" s="45">
        <v>1.63E-4</v>
      </c>
      <c r="CL150" s="45">
        <v>1.63E-4</v>
      </c>
      <c r="CM150" s="45">
        <v>1.63E-4</v>
      </c>
      <c r="CN150" s="45">
        <v>1.63E-4</v>
      </c>
      <c r="CO150" s="45">
        <v>1.63E-4</v>
      </c>
      <c r="CP150" s="45">
        <v>1.63E-4</v>
      </c>
      <c r="CQ150" s="45">
        <v>1.63E-4</v>
      </c>
      <c r="CR150" s="45">
        <v>1.63E-4</v>
      </c>
      <c r="CS150" s="45">
        <v>1.63E-4</v>
      </c>
      <c r="CT150" s="45">
        <v>1.63E-4</v>
      </c>
      <c r="CU150" s="45">
        <v>1.63E-4</v>
      </c>
      <c r="CV150" s="45">
        <v>1.63E-4</v>
      </c>
      <c r="CW150" s="45">
        <v>1.63E-4</v>
      </c>
      <c r="CX150" s="45">
        <v>1.63E-4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4.3999999999999999E-5</v>
      </c>
      <c r="R151" s="45">
        <v>4.3999999999999999E-5</v>
      </c>
      <c r="S151" s="45">
        <v>4.3999999999999999E-5</v>
      </c>
      <c r="T151" s="45">
        <v>4.3999999999999999E-5</v>
      </c>
      <c r="U151" s="45">
        <v>4.3999999999999999E-5</v>
      </c>
      <c r="V151" s="45">
        <v>4.3999999999999999E-5</v>
      </c>
      <c r="W151" s="45">
        <v>4.3999999999999999E-5</v>
      </c>
      <c r="X151" s="45">
        <v>4.3999999999999999E-5</v>
      </c>
      <c r="Y151" s="45">
        <v>4.3999999999999999E-5</v>
      </c>
      <c r="Z151" s="45">
        <v>4.3999999999999999E-5</v>
      </c>
      <c r="AA151" s="45">
        <v>4.3999999999999999E-5</v>
      </c>
      <c r="AB151" s="45">
        <v>4.3999999999999999E-5</v>
      </c>
      <c r="AC151" s="45">
        <v>4.3999999999999999E-5</v>
      </c>
      <c r="AD151" s="45">
        <v>4.3999999999999999E-5</v>
      </c>
      <c r="AE151" s="45">
        <v>4.3999999999999999E-5</v>
      </c>
      <c r="AF151" s="45">
        <v>4.3999999999999999E-5</v>
      </c>
      <c r="AG151" s="45">
        <v>4.3999999999999999E-5</v>
      </c>
      <c r="AH151" s="45">
        <v>4.3999999999999999E-5</v>
      </c>
      <c r="AI151" s="45">
        <v>4.3999999999999999E-5</v>
      </c>
      <c r="AJ151" s="45">
        <v>4.3999999999999999E-5</v>
      </c>
      <c r="AK151" s="45">
        <v>4.3999999999999999E-5</v>
      </c>
      <c r="AL151" s="45">
        <v>4.3999999999999999E-5</v>
      </c>
      <c r="AM151" s="45">
        <v>4.3999999999999999E-5</v>
      </c>
      <c r="AN151" s="45">
        <v>4.3999999999999999E-5</v>
      </c>
      <c r="AO151" s="45">
        <v>4.3999999999999999E-5</v>
      </c>
      <c r="AP151" s="45">
        <v>2.4000000000000001E-4</v>
      </c>
      <c r="AQ151" s="45">
        <v>2.4000000000000001E-4</v>
      </c>
      <c r="AR151" s="45">
        <v>2.4000000000000001E-4</v>
      </c>
      <c r="AS151" s="45">
        <v>2.4000000000000001E-4</v>
      </c>
      <c r="AT151" s="45">
        <v>2.4000000000000001E-4</v>
      </c>
      <c r="AU151" s="45">
        <v>3.6900000000000002E-4</v>
      </c>
      <c r="AV151" s="45">
        <v>3.6900000000000002E-4</v>
      </c>
      <c r="AW151" s="45">
        <v>3.6900000000000002E-4</v>
      </c>
      <c r="AX151" s="45">
        <v>3.6900000000000002E-4</v>
      </c>
      <c r="AY151" s="45">
        <v>3.6900000000000002E-4</v>
      </c>
      <c r="AZ151" s="45">
        <v>5.1999999999999995E-4</v>
      </c>
      <c r="BA151" s="45">
        <v>5.1999999999999995E-4</v>
      </c>
      <c r="BB151" s="45">
        <v>5.1999999999999995E-4</v>
      </c>
      <c r="BC151" s="45">
        <v>5.1999999999999995E-4</v>
      </c>
      <c r="BD151" s="45">
        <v>5.1999999999999995E-4</v>
      </c>
      <c r="BE151" s="45">
        <v>6.7699999999999998E-4</v>
      </c>
      <c r="BF151" s="45">
        <v>6.7699999999999998E-4</v>
      </c>
      <c r="BG151" s="45">
        <v>6.7699999999999998E-4</v>
      </c>
      <c r="BH151" s="45">
        <v>6.7699999999999998E-4</v>
      </c>
      <c r="BI151" s="45">
        <v>6.7699999999999998E-4</v>
      </c>
      <c r="BJ151" s="45">
        <v>8.2899999999999998E-4</v>
      </c>
      <c r="BK151" s="45">
        <v>8.2899999999999998E-4</v>
      </c>
      <c r="BL151" s="45">
        <v>8.2899999999999998E-4</v>
      </c>
      <c r="BM151" s="45">
        <v>8.2899999999999998E-4</v>
      </c>
      <c r="BN151" s="45">
        <v>8.2899999999999998E-4</v>
      </c>
      <c r="BO151" s="45">
        <v>9.7400000000000004E-4</v>
      </c>
      <c r="BP151" s="45">
        <v>9.7400000000000004E-4</v>
      </c>
      <c r="BQ151" s="45">
        <v>9.7400000000000004E-4</v>
      </c>
      <c r="BR151" s="45">
        <v>9.7400000000000004E-4</v>
      </c>
      <c r="BS151" s="45">
        <v>9.7400000000000004E-4</v>
      </c>
      <c r="BT151" s="45">
        <v>1.096E-3</v>
      </c>
      <c r="BU151" s="45">
        <v>1.096E-3</v>
      </c>
      <c r="BV151" s="45">
        <v>1.096E-3</v>
      </c>
      <c r="BW151" s="45">
        <v>1.096E-3</v>
      </c>
      <c r="BX151" s="45">
        <v>1.096E-3</v>
      </c>
      <c r="BY151" s="45">
        <v>1.2260000000000001E-3</v>
      </c>
      <c r="BZ151" s="45">
        <v>1.2260000000000001E-3</v>
      </c>
      <c r="CA151" s="45">
        <v>1.2260000000000001E-3</v>
      </c>
      <c r="CB151" s="45">
        <v>1.2260000000000001E-3</v>
      </c>
      <c r="CC151" s="45">
        <v>1.2260000000000001E-3</v>
      </c>
      <c r="CD151" s="45">
        <v>1.2260000000000001E-3</v>
      </c>
      <c r="CE151" s="45">
        <v>1.2260000000000001E-3</v>
      </c>
      <c r="CF151" s="45">
        <v>1.2260000000000001E-3</v>
      </c>
      <c r="CG151" s="45">
        <v>1.2260000000000001E-3</v>
      </c>
      <c r="CH151" s="45">
        <v>1.2260000000000001E-3</v>
      </c>
      <c r="CI151" s="45">
        <v>1.2260000000000001E-3</v>
      </c>
      <c r="CJ151" s="45">
        <v>1.2260000000000001E-3</v>
      </c>
      <c r="CK151" s="45">
        <v>1.2260000000000001E-3</v>
      </c>
      <c r="CL151" s="45">
        <v>1.2260000000000001E-3</v>
      </c>
      <c r="CM151" s="45">
        <v>1.2260000000000001E-3</v>
      </c>
      <c r="CN151" s="45">
        <v>1.2260000000000001E-3</v>
      </c>
      <c r="CO151" s="45">
        <v>1.2260000000000001E-3</v>
      </c>
      <c r="CP151" s="45">
        <v>1.2260000000000001E-3</v>
      </c>
      <c r="CQ151" s="45">
        <v>1.2260000000000001E-3</v>
      </c>
      <c r="CR151" s="45">
        <v>1.2260000000000001E-3</v>
      </c>
      <c r="CS151" s="45">
        <v>1.2260000000000001E-3</v>
      </c>
      <c r="CT151" s="45">
        <v>1.2260000000000001E-3</v>
      </c>
      <c r="CU151" s="45">
        <v>1.2260000000000001E-3</v>
      </c>
      <c r="CV151" s="45">
        <v>1.2260000000000001E-3</v>
      </c>
      <c r="CW151" s="45">
        <v>1.2260000000000001E-3</v>
      </c>
      <c r="CX151" s="45">
        <v>1.2260000000000001E-3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9.9999999999999995E-7</v>
      </c>
      <c r="R152" s="45">
        <v>9.9999999999999995E-7</v>
      </c>
      <c r="S152" s="45">
        <v>9.9999999999999995E-7</v>
      </c>
      <c r="T152" s="45">
        <v>9.9999999999999995E-7</v>
      </c>
      <c r="U152" s="45">
        <v>9.9999999999999995E-7</v>
      </c>
      <c r="V152" s="45">
        <v>9.9999999999999995E-7</v>
      </c>
      <c r="W152" s="45">
        <v>9.9999999999999995E-7</v>
      </c>
      <c r="X152" s="45">
        <v>9.9999999999999995E-7</v>
      </c>
      <c r="Y152" s="45">
        <v>9.9999999999999995E-7</v>
      </c>
      <c r="Z152" s="45">
        <v>9.9999999999999995E-7</v>
      </c>
      <c r="AA152" s="45">
        <v>9.9999999999999995E-7</v>
      </c>
      <c r="AB152" s="45">
        <v>9.9999999999999995E-7</v>
      </c>
      <c r="AC152" s="45">
        <v>9.9999999999999995E-7</v>
      </c>
      <c r="AD152" s="45">
        <v>9.9999999999999995E-7</v>
      </c>
      <c r="AE152" s="45">
        <v>9.9999999999999995E-7</v>
      </c>
      <c r="AF152" s="45">
        <v>9.9999999999999995E-7</v>
      </c>
      <c r="AG152" s="45">
        <v>9.9999999999999995E-7</v>
      </c>
      <c r="AH152" s="45">
        <v>9.9999999999999995E-7</v>
      </c>
      <c r="AI152" s="45">
        <v>9.9999999999999995E-7</v>
      </c>
      <c r="AJ152" s="45">
        <v>9.9999999999999995E-7</v>
      </c>
      <c r="AK152" s="45">
        <v>9.9999999999999995E-7</v>
      </c>
      <c r="AL152" s="45">
        <v>9.9999999999999995E-7</v>
      </c>
      <c r="AM152" s="45">
        <v>9.9999999999999995E-7</v>
      </c>
      <c r="AN152" s="45">
        <v>9.9999999999999995E-7</v>
      </c>
      <c r="AO152" s="45">
        <v>9.9999999999999995E-7</v>
      </c>
      <c r="AP152" s="45">
        <v>1.0000000000000001E-5</v>
      </c>
      <c r="AQ152" s="45">
        <v>1.0000000000000001E-5</v>
      </c>
      <c r="AR152" s="45">
        <v>1.0000000000000001E-5</v>
      </c>
      <c r="AS152" s="45">
        <v>1.0000000000000001E-5</v>
      </c>
      <c r="AT152" s="45">
        <v>1.0000000000000001E-5</v>
      </c>
      <c r="AU152" s="45">
        <v>1.5999999999999999E-5</v>
      </c>
      <c r="AV152" s="45">
        <v>1.5999999999999999E-5</v>
      </c>
      <c r="AW152" s="45">
        <v>1.5999999999999999E-5</v>
      </c>
      <c r="AX152" s="45">
        <v>1.5999999999999999E-5</v>
      </c>
      <c r="AY152" s="45">
        <v>1.5999999999999999E-5</v>
      </c>
      <c r="AZ152" s="45">
        <v>2.3E-5</v>
      </c>
      <c r="BA152" s="45">
        <v>2.3E-5</v>
      </c>
      <c r="BB152" s="45">
        <v>2.3E-5</v>
      </c>
      <c r="BC152" s="45">
        <v>2.3E-5</v>
      </c>
      <c r="BD152" s="45">
        <v>2.3E-5</v>
      </c>
      <c r="BE152" s="45">
        <v>3.1000000000000001E-5</v>
      </c>
      <c r="BF152" s="45">
        <v>3.1000000000000001E-5</v>
      </c>
      <c r="BG152" s="45">
        <v>3.1000000000000001E-5</v>
      </c>
      <c r="BH152" s="45">
        <v>3.1000000000000001E-5</v>
      </c>
      <c r="BI152" s="45">
        <v>3.1000000000000001E-5</v>
      </c>
      <c r="BJ152" s="45">
        <v>4.0000000000000003E-5</v>
      </c>
      <c r="BK152" s="45">
        <v>4.0000000000000003E-5</v>
      </c>
      <c r="BL152" s="45">
        <v>4.0000000000000003E-5</v>
      </c>
      <c r="BM152" s="45">
        <v>4.0000000000000003E-5</v>
      </c>
      <c r="BN152" s="45">
        <v>4.0000000000000003E-5</v>
      </c>
      <c r="BO152" s="45">
        <v>5.3999999999999998E-5</v>
      </c>
      <c r="BP152" s="45">
        <v>5.3999999999999998E-5</v>
      </c>
      <c r="BQ152" s="45">
        <v>5.3999999999999998E-5</v>
      </c>
      <c r="BR152" s="45">
        <v>5.3999999999999998E-5</v>
      </c>
      <c r="BS152" s="45">
        <v>5.3999999999999998E-5</v>
      </c>
      <c r="BT152" s="45">
        <v>7.7000000000000001E-5</v>
      </c>
      <c r="BU152" s="45">
        <v>7.7000000000000001E-5</v>
      </c>
      <c r="BV152" s="45">
        <v>7.7000000000000001E-5</v>
      </c>
      <c r="BW152" s="45">
        <v>7.7000000000000001E-5</v>
      </c>
      <c r="BX152" s="45">
        <v>7.7000000000000001E-5</v>
      </c>
      <c r="BY152" s="45">
        <v>9.0000000000000006E-5</v>
      </c>
      <c r="BZ152" s="45">
        <v>9.0000000000000006E-5</v>
      </c>
      <c r="CA152" s="45">
        <v>9.0000000000000006E-5</v>
      </c>
      <c r="CB152" s="45">
        <v>9.0000000000000006E-5</v>
      </c>
      <c r="CC152" s="45">
        <v>9.0000000000000006E-5</v>
      </c>
      <c r="CD152" s="45">
        <v>9.0000000000000006E-5</v>
      </c>
      <c r="CE152" s="45">
        <v>9.0000000000000006E-5</v>
      </c>
      <c r="CF152" s="45">
        <v>9.0000000000000006E-5</v>
      </c>
      <c r="CG152" s="45">
        <v>9.0000000000000006E-5</v>
      </c>
      <c r="CH152" s="45">
        <v>9.0000000000000006E-5</v>
      </c>
      <c r="CI152" s="45">
        <v>9.0000000000000006E-5</v>
      </c>
      <c r="CJ152" s="45">
        <v>9.0000000000000006E-5</v>
      </c>
      <c r="CK152" s="45">
        <v>9.0000000000000006E-5</v>
      </c>
      <c r="CL152" s="45">
        <v>9.0000000000000006E-5</v>
      </c>
      <c r="CM152" s="45">
        <v>9.0000000000000006E-5</v>
      </c>
      <c r="CN152" s="45">
        <v>9.0000000000000006E-5</v>
      </c>
      <c r="CO152" s="45">
        <v>9.0000000000000006E-5</v>
      </c>
      <c r="CP152" s="45">
        <v>9.0000000000000006E-5</v>
      </c>
      <c r="CQ152" s="45">
        <v>9.0000000000000006E-5</v>
      </c>
      <c r="CR152" s="45">
        <v>9.0000000000000006E-5</v>
      </c>
      <c r="CS152" s="45">
        <v>9.0000000000000006E-5</v>
      </c>
      <c r="CT152" s="45">
        <v>9.0000000000000006E-5</v>
      </c>
      <c r="CU152" s="45">
        <v>9.0000000000000006E-5</v>
      </c>
      <c r="CV152" s="45">
        <v>9.0000000000000006E-5</v>
      </c>
      <c r="CW152" s="45">
        <v>9.0000000000000006E-5</v>
      </c>
      <c r="CX152" s="45">
        <v>9.0000000000000006E-5</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4.3000000000000002E-5</v>
      </c>
      <c r="R153" s="45">
        <v>4.3000000000000002E-5</v>
      </c>
      <c r="S153" s="45">
        <v>4.3000000000000002E-5</v>
      </c>
      <c r="T153" s="45">
        <v>4.3000000000000002E-5</v>
      </c>
      <c r="U153" s="45">
        <v>4.3000000000000002E-5</v>
      </c>
      <c r="V153" s="45">
        <v>4.3000000000000002E-5</v>
      </c>
      <c r="W153" s="45">
        <v>4.3000000000000002E-5</v>
      </c>
      <c r="X153" s="45">
        <v>4.3000000000000002E-5</v>
      </c>
      <c r="Y153" s="45">
        <v>4.3000000000000002E-5</v>
      </c>
      <c r="Z153" s="45">
        <v>4.3000000000000002E-5</v>
      </c>
      <c r="AA153" s="45">
        <v>4.3000000000000002E-5</v>
      </c>
      <c r="AB153" s="45">
        <v>4.3000000000000002E-5</v>
      </c>
      <c r="AC153" s="45">
        <v>4.3000000000000002E-5</v>
      </c>
      <c r="AD153" s="45">
        <v>4.3000000000000002E-5</v>
      </c>
      <c r="AE153" s="45">
        <v>4.3000000000000002E-5</v>
      </c>
      <c r="AF153" s="45">
        <v>4.3000000000000002E-5</v>
      </c>
      <c r="AG153" s="45">
        <v>4.3000000000000002E-5</v>
      </c>
      <c r="AH153" s="45">
        <v>4.3000000000000002E-5</v>
      </c>
      <c r="AI153" s="45">
        <v>4.3000000000000002E-5</v>
      </c>
      <c r="AJ153" s="45">
        <v>4.3000000000000002E-5</v>
      </c>
      <c r="AK153" s="45">
        <v>4.3000000000000002E-5</v>
      </c>
      <c r="AL153" s="45">
        <v>4.3000000000000002E-5</v>
      </c>
      <c r="AM153" s="45">
        <v>4.3000000000000002E-5</v>
      </c>
      <c r="AN153" s="45">
        <v>4.3000000000000002E-5</v>
      </c>
      <c r="AO153" s="45">
        <v>4.3000000000000002E-5</v>
      </c>
      <c r="AP153" s="45">
        <v>2.7099999999999997E-4</v>
      </c>
      <c r="AQ153" s="45">
        <v>2.7099999999999997E-4</v>
      </c>
      <c r="AR153" s="45">
        <v>2.7099999999999997E-4</v>
      </c>
      <c r="AS153" s="45">
        <v>2.7099999999999997E-4</v>
      </c>
      <c r="AT153" s="45">
        <v>2.7099999999999997E-4</v>
      </c>
      <c r="AU153" s="45">
        <v>4.3399999999999998E-4</v>
      </c>
      <c r="AV153" s="45">
        <v>4.3399999999999998E-4</v>
      </c>
      <c r="AW153" s="45">
        <v>4.3399999999999998E-4</v>
      </c>
      <c r="AX153" s="45">
        <v>4.3399999999999998E-4</v>
      </c>
      <c r="AY153" s="45">
        <v>4.3399999999999998E-4</v>
      </c>
      <c r="AZ153" s="45">
        <v>6.3000000000000003E-4</v>
      </c>
      <c r="BA153" s="45">
        <v>6.3000000000000003E-4</v>
      </c>
      <c r="BB153" s="45">
        <v>6.3000000000000003E-4</v>
      </c>
      <c r="BC153" s="45">
        <v>6.3000000000000003E-4</v>
      </c>
      <c r="BD153" s="45">
        <v>6.3000000000000003E-4</v>
      </c>
      <c r="BE153" s="45">
        <v>8.4099999999999995E-4</v>
      </c>
      <c r="BF153" s="45">
        <v>8.4099999999999995E-4</v>
      </c>
      <c r="BG153" s="45">
        <v>8.4099999999999995E-4</v>
      </c>
      <c r="BH153" s="45">
        <v>8.4099999999999995E-4</v>
      </c>
      <c r="BI153" s="45">
        <v>8.4099999999999995E-4</v>
      </c>
      <c r="BJ153" s="45">
        <v>1.054E-3</v>
      </c>
      <c r="BK153" s="45">
        <v>1.054E-3</v>
      </c>
      <c r="BL153" s="45">
        <v>1.054E-3</v>
      </c>
      <c r="BM153" s="45">
        <v>1.054E-3</v>
      </c>
      <c r="BN153" s="45">
        <v>1.054E-3</v>
      </c>
      <c r="BO153" s="45">
        <v>1.2509999999999999E-3</v>
      </c>
      <c r="BP153" s="45">
        <v>1.2509999999999999E-3</v>
      </c>
      <c r="BQ153" s="45">
        <v>1.2509999999999999E-3</v>
      </c>
      <c r="BR153" s="45">
        <v>1.2509999999999999E-3</v>
      </c>
      <c r="BS153" s="45">
        <v>1.2509999999999999E-3</v>
      </c>
      <c r="BT153" s="45">
        <v>1.4189999999999999E-3</v>
      </c>
      <c r="BU153" s="45">
        <v>1.4189999999999999E-3</v>
      </c>
      <c r="BV153" s="45">
        <v>1.4189999999999999E-3</v>
      </c>
      <c r="BW153" s="45">
        <v>1.4189999999999999E-3</v>
      </c>
      <c r="BX153" s="45">
        <v>1.4189999999999999E-3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2.3E-5</v>
      </c>
      <c r="R154" s="45">
        <v>2.3E-5</v>
      </c>
      <c r="S154" s="45">
        <v>2.3E-5</v>
      </c>
      <c r="T154" s="45">
        <v>2.3E-5</v>
      </c>
      <c r="U154" s="45">
        <v>2.3E-5</v>
      </c>
      <c r="V154" s="45">
        <v>2.3E-5</v>
      </c>
      <c r="W154" s="45">
        <v>2.3E-5</v>
      </c>
      <c r="X154" s="45">
        <v>2.3E-5</v>
      </c>
      <c r="Y154" s="45">
        <v>2.3E-5</v>
      </c>
      <c r="Z154" s="45">
        <v>2.3E-5</v>
      </c>
      <c r="AA154" s="45">
        <v>2.3E-5</v>
      </c>
      <c r="AB154" s="45">
        <v>2.3E-5</v>
      </c>
      <c r="AC154" s="45">
        <v>2.3E-5</v>
      </c>
      <c r="AD154" s="45">
        <v>2.3E-5</v>
      </c>
      <c r="AE154" s="45">
        <v>2.3E-5</v>
      </c>
      <c r="AF154" s="45">
        <v>2.3E-5</v>
      </c>
      <c r="AG154" s="45">
        <v>2.3E-5</v>
      </c>
      <c r="AH154" s="45">
        <v>2.3E-5</v>
      </c>
      <c r="AI154" s="45">
        <v>2.3E-5</v>
      </c>
      <c r="AJ154" s="45">
        <v>2.3E-5</v>
      </c>
      <c r="AK154" s="45">
        <v>2.3E-5</v>
      </c>
      <c r="AL154" s="45">
        <v>2.3E-5</v>
      </c>
      <c r="AM154" s="45">
        <v>2.3E-5</v>
      </c>
      <c r="AN154" s="45">
        <v>2.3E-5</v>
      </c>
      <c r="AO154" s="45">
        <v>2.3E-5</v>
      </c>
      <c r="AP154" s="45">
        <v>1.1400000000000001E-4</v>
      </c>
      <c r="AQ154" s="45">
        <v>1.1400000000000001E-4</v>
      </c>
      <c r="AR154" s="45">
        <v>1.1400000000000001E-4</v>
      </c>
      <c r="AS154" s="45">
        <v>1.1400000000000001E-4</v>
      </c>
      <c r="AT154" s="45">
        <v>1.1400000000000001E-4</v>
      </c>
      <c r="AU154" s="45">
        <v>1.63E-4</v>
      </c>
      <c r="AV154" s="45">
        <v>1.63E-4</v>
      </c>
      <c r="AW154" s="45">
        <v>1.63E-4</v>
      </c>
      <c r="AX154" s="45">
        <v>1.63E-4</v>
      </c>
      <c r="AY154" s="45">
        <v>1.63E-4</v>
      </c>
      <c r="AZ154" s="45">
        <v>2.12E-4</v>
      </c>
      <c r="BA154" s="45">
        <v>2.12E-4</v>
      </c>
      <c r="BB154" s="45">
        <v>2.12E-4</v>
      </c>
      <c r="BC154" s="45">
        <v>2.12E-4</v>
      </c>
      <c r="BD154" s="45">
        <v>2.12E-4</v>
      </c>
      <c r="BE154" s="45">
        <v>2.43E-4</v>
      </c>
      <c r="BF154" s="45">
        <v>2.43E-4</v>
      </c>
      <c r="BG154" s="45">
        <v>2.43E-4</v>
      </c>
      <c r="BH154" s="45">
        <v>2.43E-4</v>
      </c>
      <c r="BI154" s="45">
        <v>2.43E-4</v>
      </c>
      <c r="BJ154" s="45">
        <v>2.5599999999999999E-4</v>
      </c>
      <c r="BK154" s="45">
        <v>2.5599999999999999E-4</v>
      </c>
      <c r="BL154" s="45">
        <v>2.5599999999999999E-4</v>
      </c>
      <c r="BM154" s="45">
        <v>2.5599999999999999E-4</v>
      </c>
      <c r="BN154" s="45">
        <v>2.5599999999999999E-4</v>
      </c>
      <c r="BO154" s="45">
        <v>2.7399999999999999E-4</v>
      </c>
      <c r="BP154" s="45">
        <v>2.7399999999999999E-4</v>
      </c>
      <c r="BQ154" s="45">
        <v>2.7399999999999999E-4</v>
      </c>
      <c r="BR154" s="45">
        <v>2.7399999999999999E-4</v>
      </c>
      <c r="BS154" s="45">
        <v>2.7399999999999999E-4</v>
      </c>
      <c r="BT154" s="45">
        <v>3.1100000000000002E-4</v>
      </c>
      <c r="BU154" s="45">
        <v>3.1100000000000002E-4</v>
      </c>
      <c r="BV154" s="45">
        <v>3.1100000000000002E-4</v>
      </c>
      <c r="BW154" s="45">
        <v>3.1100000000000002E-4</v>
      </c>
      <c r="BX154" s="45">
        <v>3.1100000000000002E-4</v>
      </c>
      <c r="BY154" s="45">
        <v>3.2000000000000003E-4</v>
      </c>
      <c r="BZ154" s="45">
        <v>3.2000000000000003E-4</v>
      </c>
      <c r="CA154" s="45">
        <v>3.2000000000000003E-4</v>
      </c>
      <c r="CB154" s="45">
        <v>3.2000000000000003E-4</v>
      </c>
      <c r="CC154" s="45">
        <v>3.2000000000000003E-4</v>
      </c>
      <c r="CD154" s="45">
        <v>3.2000000000000003E-4</v>
      </c>
      <c r="CE154" s="45">
        <v>3.2000000000000003E-4</v>
      </c>
      <c r="CF154" s="45">
        <v>3.2000000000000003E-4</v>
      </c>
      <c r="CG154" s="45">
        <v>3.2000000000000003E-4</v>
      </c>
      <c r="CH154" s="45">
        <v>3.2000000000000003E-4</v>
      </c>
      <c r="CI154" s="45">
        <v>3.2000000000000003E-4</v>
      </c>
      <c r="CJ154" s="45">
        <v>3.2000000000000003E-4</v>
      </c>
      <c r="CK154" s="45">
        <v>3.2000000000000003E-4</v>
      </c>
      <c r="CL154" s="45">
        <v>3.2000000000000003E-4</v>
      </c>
      <c r="CM154" s="45">
        <v>3.2000000000000003E-4</v>
      </c>
      <c r="CN154" s="45">
        <v>3.2000000000000003E-4</v>
      </c>
      <c r="CO154" s="45">
        <v>3.2000000000000003E-4</v>
      </c>
      <c r="CP154" s="45">
        <v>3.2000000000000003E-4</v>
      </c>
      <c r="CQ154" s="45">
        <v>3.2000000000000003E-4</v>
      </c>
      <c r="CR154" s="45">
        <v>3.2000000000000003E-4</v>
      </c>
      <c r="CS154" s="45">
        <v>3.2000000000000003E-4</v>
      </c>
      <c r="CT154" s="45">
        <v>3.2000000000000003E-4</v>
      </c>
      <c r="CU154" s="45">
        <v>3.2000000000000003E-4</v>
      </c>
      <c r="CV154" s="45">
        <v>3.2000000000000003E-4</v>
      </c>
      <c r="CW154" s="45">
        <v>3.2000000000000003E-4</v>
      </c>
      <c r="CX154" s="45">
        <v>3.2000000000000003E-4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4.3999999999999999E-5</v>
      </c>
      <c r="R155" s="45">
        <v>4.3999999999999999E-5</v>
      </c>
      <c r="S155" s="45">
        <v>4.3999999999999999E-5</v>
      </c>
      <c r="T155" s="45">
        <v>4.3999999999999999E-5</v>
      </c>
      <c r="U155" s="45">
        <v>4.3999999999999999E-5</v>
      </c>
      <c r="V155" s="45">
        <v>4.3999999999999999E-5</v>
      </c>
      <c r="W155" s="45">
        <v>4.3999999999999999E-5</v>
      </c>
      <c r="X155" s="45">
        <v>4.3999999999999999E-5</v>
      </c>
      <c r="Y155" s="45">
        <v>4.3999999999999999E-5</v>
      </c>
      <c r="Z155" s="45">
        <v>4.3999999999999999E-5</v>
      </c>
      <c r="AA155" s="45">
        <v>4.3999999999999999E-5</v>
      </c>
      <c r="AB155" s="45">
        <v>4.3999999999999999E-5</v>
      </c>
      <c r="AC155" s="45">
        <v>4.3999999999999999E-5</v>
      </c>
      <c r="AD155" s="45">
        <v>4.3999999999999999E-5</v>
      </c>
      <c r="AE155" s="45">
        <v>4.3999999999999999E-5</v>
      </c>
      <c r="AF155" s="45">
        <v>4.3999999999999999E-5</v>
      </c>
      <c r="AG155" s="45">
        <v>4.3999999999999999E-5</v>
      </c>
      <c r="AH155" s="45">
        <v>4.3999999999999999E-5</v>
      </c>
      <c r="AI155" s="45">
        <v>4.3999999999999999E-5</v>
      </c>
      <c r="AJ155" s="45">
        <v>4.3999999999999999E-5</v>
      </c>
      <c r="AK155" s="45">
        <v>4.3999999999999999E-5</v>
      </c>
      <c r="AL155" s="45">
        <v>4.3999999999999999E-5</v>
      </c>
      <c r="AM155" s="45">
        <v>4.3999999999999999E-5</v>
      </c>
      <c r="AN155" s="45">
        <v>4.3999999999999999E-5</v>
      </c>
      <c r="AO155" s="45">
        <v>4.3999999999999999E-5</v>
      </c>
      <c r="AP155" s="45">
        <v>2.4000000000000001E-4</v>
      </c>
      <c r="AQ155" s="45">
        <v>2.4000000000000001E-4</v>
      </c>
      <c r="AR155" s="45">
        <v>2.4000000000000001E-4</v>
      </c>
      <c r="AS155" s="45">
        <v>2.4000000000000001E-4</v>
      </c>
      <c r="AT155" s="45">
        <v>2.4000000000000001E-4</v>
      </c>
      <c r="AU155" s="45">
        <v>3.6900000000000002E-4</v>
      </c>
      <c r="AV155" s="45">
        <v>3.6900000000000002E-4</v>
      </c>
      <c r="AW155" s="45">
        <v>3.6900000000000002E-4</v>
      </c>
      <c r="AX155" s="45">
        <v>3.6900000000000002E-4</v>
      </c>
      <c r="AY155" s="45">
        <v>3.6900000000000002E-4</v>
      </c>
      <c r="AZ155" s="45">
        <v>5.1999999999999995E-4</v>
      </c>
      <c r="BA155" s="45">
        <v>5.1999999999999995E-4</v>
      </c>
      <c r="BB155" s="45">
        <v>5.1999999999999995E-4</v>
      </c>
      <c r="BC155" s="45">
        <v>5.1999999999999995E-4</v>
      </c>
      <c r="BD155" s="45">
        <v>5.1999999999999995E-4</v>
      </c>
      <c r="BE155" s="45">
        <v>6.7699999999999998E-4</v>
      </c>
      <c r="BF155" s="45">
        <v>6.7699999999999998E-4</v>
      </c>
      <c r="BG155" s="45">
        <v>6.7699999999999998E-4</v>
      </c>
      <c r="BH155" s="45">
        <v>6.7699999999999998E-4</v>
      </c>
      <c r="BI155" s="45">
        <v>6.7699999999999998E-4</v>
      </c>
      <c r="BJ155" s="45">
        <v>8.2899999999999998E-4</v>
      </c>
      <c r="BK155" s="45">
        <v>8.2899999999999998E-4</v>
      </c>
      <c r="BL155" s="45">
        <v>8.2899999999999998E-4</v>
      </c>
      <c r="BM155" s="45">
        <v>8.2899999999999998E-4</v>
      </c>
      <c r="BN155" s="45">
        <v>8.2899999999999998E-4</v>
      </c>
      <c r="BO155" s="45">
        <v>9.7400000000000004E-4</v>
      </c>
      <c r="BP155" s="45">
        <v>9.7400000000000004E-4</v>
      </c>
      <c r="BQ155" s="45">
        <v>9.7400000000000004E-4</v>
      </c>
      <c r="BR155" s="45">
        <v>9.7400000000000004E-4</v>
      </c>
      <c r="BS155" s="45">
        <v>9.7400000000000004E-4</v>
      </c>
      <c r="BT155" s="45">
        <v>1.096E-3</v>
      </c>
      <c r="BU155" s="45">
        <v>1.096E-3</v>
      </c>
      <c r="BV155" s="45">
        <v>1.096E-3</v>
      </c>
      <c r="BW155" s="45">
        <v>1.096E-3</v>
      </c>
      <c r="BX155" s="45">
        <v>1.096E-3</v>
      </c>
      <c r="BY155" s="45">
        <v>1.2260000000000001E-3</v>
      </c>
      <c r="BZ155" s="45">
        <v>1.2260000000000001E-3</v>
      </c>
      <c r="CA155" s="45">
        <v>1.2260000000000001E-3</v>
      </c>
      <c r="CB155" s="45">
        <v>1.2260000000000001E-3</v>
      </c>
      <c r="CC155" s="45">
        <v>1.2260000000000001E-3</v>
      </c>
      <c r="CD155" s="45">
        <v>1.2260000000000001E-3</v>
      </c>
      <c r="CE155" s="45">
        <v>1.2260000000000001E-3</v>
      </c>
      <c r="CF155" s="45">
        <v>1.2260000000000001E-3</v>
      </c>
      <c r="CG155" s="45">
        <v>1.2260000000000001E-3</v>
      </c>
      <c r="CH155" s="45">
        <v>1.2260000000000001E-3</v>
      </c>
      <c r="CI155" s="45">
        <v>1.2260000000000001E-3</v>
      </c>
      <c r="CJ155" s="45">
        <v>1.2260000000000001E-3</v>
      </c>
      <c r="CK155" s="45">
        <v>1.2260000000000001E-3</v>
      </c>
      <c r="CL155" s="45">
        <v>1.2260000000000001E-3</v>
      </c>
      <c r="CM155" s="45">
        <v>1.2260000000000001E-3</v>
      </c>
      <c r="CN155" s="45">
        <v>1.2260000000000001E-3</v>
      </c>
      <c r="CO155" s="45">
        <v>1.2260000000000001E-3</v>
      </c>
      <c r="CP155" s="45">
        <v>1.2260000000000001E-3</v>
      </c>
      <c r="CQ155" s="45">
        <v>1.2260000000000001E-3</v>
      </c>
      <c r="CR155" s="45">
        <v>1.2260000000000001E-3</v>
      </c>
      <c r="CS155" s="45">
        <v>1.2260000000000001E-3</v>
      </c>
      <c r="CT155" s="45">
        <v>1.2260000000000001E-3</v>
      </c>
      <c r="CU155" s="45">
        <v>1.2260000000000001E-3</v>
      </c>
      <c r="CV155" s="45">
        <v>1.2260000000000001E-3</v>
      </c>
      <c r="CW155" s="45">
        <v>1.2260000000000001E-3</v>
      </c>
      <c r="CX155" s="45">
        <v>1.2260000000000001E-3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4.5000000000000003E-5</v>
      </c>
      <c r="R156" s="45">
        <v>4.5000000000000003E-5</v>
      </c>
      <c r="S156" s="45">
        <v>4.5000000000000003E-5</v>
      </c>
      <c r="T156" s="45">
        <v>4.5000000000000003E-5</v>
      </c>
      <c r="U156" s="45">
        <v>4.5000000000000003E-5</v>
      </c>
      <c r="V156" s="45">
        <v>4.5000000000000003E-5</v>
      </c>
      <c r="W156" s="45">
        <v>4.5000000000000003E-5</v>
      </c>
      <c r="X156" s="45">
        <v>4.5000000000000003E-5</v>
      </c>
      <c r="Y156" s="45">
        <v>4.5000000000000003E-5</v>
      </c>
      <c r="Z156" s="45">
        <v>4.5000000000000003E-5</v>
      </c>
      <c r="AA156" s="45">
        <v>4.5000000000000003E-5</v>
      </c>
      <c r="AB156" s="45">
        <v>4.5000000000000003E-5</v>
      </c>
      <c r="AC156" s="45">
        <v>4.5000000000000003E-5</v>
      </c>
      <c r="AD156" s="45">
        <v>4.5000000000000003E-5</v>
      </c>
      <c r="AE156" s="45">
        <v>4.5000000000000003E-5</v>
      </c>
      <c r="AF156" s="45">
        <v>4.5000000000000003E-5</v>
      </c>
      <c r="AG156" s="45">
        <v>4.5000000000000003E-5</v>
      </c>
      <c r="AH156" s="45">
        <v>4.5000000000000003E-5</v>
      </c>
      <c r="AI156" s="45">
        <v>4.5000000000000003E-5</v>
      </c>
      <c r="AJ156" s="45">
        <v>4.5000000000000003E-5</v>
      </c>
      <c r="AK156" s="45">
        <v>4.5000000000000003E-5</v>
      </c>
      <c r="AL156" s="45">
        <v>4.5000000000000003E-5</v>
      </c>
      <c r="AM156" s="45">
        <v>4.5000000000000003E-5</v>
      </c>
      <c r="AN156" s="45">
        <v>4.5000000000000003E-5</v>
      </c>
      <c r="AO156" s="45">
        <v>4.5000000000000003E-5</v>
      </c>
      <c r="AP156" s="45">
        <v>2.3000000000000001E-4</v>
      </c>
      <c r="AQ156" s="45">
        <v>2.3000000000000001E-4</v>
      </c>
      <c r="AR156" s="45">
        <v>2.3000000000000001E-4</v>
      </c>
      <c r="AS156" s="45">
        <v>2.3000000000000001E-4</v>
      </c>
      <c r="AT156" s="45">
        <v>2.3000000000000001E-4</v>
      </c>
      <c r="AU156" s="45">
        <v>3.4200000000000002E-4</v>
      </c>
      <c r="AV156" s="45">
        <v>3.4200000000000002E-4</v>
      </c>
      <c r="AW156" s="45">
        <v>3.4200000000000002E-4</v>
      </c>
      <c r="AX156" s="45">
        <v>3.4200000000000002E-4</v>
      </c>
      <c r="AY156" s="45">
        <v>3.4200000000000002E-4</v>
      </c>
      <c r="AZ156" s="45">
        <v>5.1699999999999999E-4</v>
      </c>
      <c r="BA156" s="45">
        <v>5.1699999999999999E-4</v>
      </c>
      <c r="BB156" s="45">
        <v>5.1699999999999999E-4</v>
      </c>
      <c r="BC156" s="45">
        <v>5.1699999999999999E-4</v>
      </c>
      <c r="BD156" s="45">
        <v>5.1699999999999999E-4</v>
      </c>
      <c r="BE156" s="45">
        <v>7.1500000000000003E-4</v>
      </c>
      <c r="BF156" s="45">
        <v>7.1500000000000003E-4</v>
      </c>
      <c r="BG156" s="45">
        <v>7.1500000000000003E-4</v>
      </c>
      <c r="BH156" s="45">
        <v>7.1500000000000003E-4</v>
      </c>
      <c r="BI156" s="45">
        <v>7.1500000000000003E-4</v>
      </c>
      <c r="BJ156" s="45">
        <v>9.3899999999999995E-4</v>
      </c>
      <c r="BK156" s="45">
        <v>9.3899999999999995E-4</v>
      </c>
      <c r="BL156" s="45">
        <v>9.3899999999999995E-4</v>
      </c>
      <c r="BM156" s="45">
        <v>9.3899999999999995E-4</v>
      </c>
      <c r="BN156" s="45">
        <v>9.3899999999999995E-4</v>
      </c>
      <c r="BO156" s="45">
        <v>1.199E-3</v>
      </c>
      <c r="BP156" s="45">
        <v>1.199E-3</v>
      </c>
      <c r="BQ156" s="45">
        <v>1.199E-3</v>
      </c>
      <c r="BR156" s="45">
        <v>1.199E-3</v>
      </c>
      <c r="BS156" s="45">
        <v>1.199E-3</v>
      </c>
      <c r="BT156" s="45">
        <v>1.603E-3</v>
      </c>
      <c r="BU156" s="45">
        <v>1.603E-3</v>
      </c>
      <c r="BV156" s="45">
        <v>1.603E-3</v>
      </c>
      <c r="BW156" s="45">
        <v>1.603E-3</v>
      </c>
      <c r="BX156" s="45">
        <v>1.603E-3</v>
      </c>
      <c r="BY156" s="45">
        <v>1.9659999999999999E-3</v>
      </c>
      <c r="BZ156" s="45">
        <v>1.9659999999999999E-3</v>
      </c>
      <c r="CA156" s="45">
        <v>1.9659999999999999E-3</v>
      </c>
      <c r="CB156" s="45">
        <v>1.9659999999999999E-3</v>
      </c>
      <c r="CC156" s="45">
        <v>1.9659999999999999E-3</v>
      </c>
      <c r="CD156" s="45">
        <v>1.9659999999999999E-3</v>
      </c>
      <c r="CE156" s="45">
        <v>1.9659999999999999E-3</v>
      </c>
      <c r="CF156" s="45">
        <v>1.9659999999999999E-3</v>
      </c>
      <c r="CG156" s="45">
        <v>1.9659999999999999E-3</v>
      </c>
      <c r="CH156" s="45">
        <v>1.9659999999999999E-3</v>
      </c>
      <c r="CI156" s="45">
        <v>1.9659999999999999E-3</v>
      </c>
      <c r="CJ156" s="45">
        <v>1.9659999999999999E-3</v>
      </c>
      <c r="CK156" s="45">
        <v>1.9659999999999999E-3</v>
      </c>
      <c r="CL156" s="45">
        <v>1.9659999999999999E-3</v>
      </c>
      <c r="CM156" s="45">
        <v>1.9659999999999999E-3</v>
      </c>
      <c r="CN156" s="45">
        <v>1.9659999999999999E-3</v>
      </c>
      <c r="CO156" s="45">
        <v>1.9659999999999999E-3</v>
      </c>
      <c r="CP156" s="45">
        <v>1.9659999999999999E-3</v>
      </c>
      <c r="CQ156" s="45">
        <v>1.9659999999999999E-3</v>
      </c>
      <c r="CR156" s="45">
        <v>1.9659999999999999E-3</v>
      </c>
      <c r="CS156" s="45">
        <v>1.9659999999999999E-3</v>
      </c>
      <c r="CT156" s="45">
        <v>1.9659999999999999E-3</v>
      </c>
      <c r="CU156" s="45">
        <v>1.9659999999999999E-3</v>
      </c>
      <c r="CV156" s="45">
        <v>1.9659999999999999E-3</v>
      </c>
      <c r="CW156" s="45">
        <v>1.9659999999999999E-3</v>
      </c>
      <c r="CX156" s="45">
        <v>1.9659999999999999E-3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6.0000000000000002E-6</v>
      </c>
      <c r="R157" s="45">
        <v>6.0000000000000002E-6</v>
      </c>
      <c r="S157" s="45">
        <v>6.0000000000000002E-6</v>
      </c>
      <c r="T157" s="45">
        <v>6.0000000000000002E-6</v>
      </c>
      <c r="U157" s="45">
        <v>6.0000000000000002E-6</v>
      </c>
      <c r="V157" s="45">
        <v>6.0000000000000002E-6</v>
      </c>
      <c r="W157" s="45">
        <v>6.0000000000000002E-6</v>
      </c>
      <c r="X157" s="45">
        <v>6.0000000000000002E-6</v>
      </c>
      <c r="Y157" s="45">
        <v>6.0000000000000002E-6</v>
      </c>
      <c r="Z157" s="45">
        <v>6.0000000000000002E-6</v>
      </c>
      <c r="AA157" s="45">
        <v>6.0000000000000002E-6</v>
      </c>
      <c r="AB157" s="45">
        <v>6.0000000000000002E-6</v>
      </c>
      <c r="AC157" s="45">
        <v>6.0000000000000002E-6</v>
      </c>
      <c r="AD157" s="45">
        <v>6.0000000000000002E-6</v>
      </c>
      <c r="AE157" s="45">
        <v>6.0000000000000002E-6</v>
      </c>
      <c r="AF157" s="45">
        <v>6.0000000000000002E-6</v>
      </c>
      <c r="AG157" s="45">
        <v>6.0000000000000002E-6</v>
      </c>
      <c r="AH157" s="45">
        <v>6.0000000000000002E-6</v>
      </c>
      <c r="AI157" s="45">
        <v>6.0000000000000002E-6</v>
      </c>
      <c r="AJ157" s="45">
        <v>6.0000000000000002E-6</v>
      </c>
      <c r="AK157" s="45">
        <v>6.0000000000000002E-6</v>
      </c>
      <c r="AL157" s="45">
        <v>6.0000000000000002E-6</v>
      </c>
      <c r="AM157" s="45">
        <v>6.0000000000000002E-6</v>
      </c>
      <c r="AN157" s="45">
        <v>6.0000000000000002E-6</v>
      </c>
      <c r="AO157" s="45">
        <v>6.0000000000000002E-6</v>
      </c>
      <c r="AP157" s="45">
        <v>2.6999999999999999E-5</v>
      </c>
      <c r="AQ157" s="45">
        <v>2.6999999999999999E-5</v>
      </c>
      <c r="AR157" s="45">
        <v>2.6999999999999999E-5</v>
      </c>
      <c r="AS157" s="45">
        <v>2.6999999999999999E-5</v>
      </c>
      <c r="AT157" s="45">
        <v>2.6999999999999999E-5</v>
      </c>
      <c r="AU157" s="45">
        <v>3.8999999999999999E-5</v>
      </c>
      <c r="AV157" s="45">
        <v>3.8999999999999999E-5</v>
      </c>
      <c r="AW157" s="45">
        <v>3.8999999999999999E-5</v>
      </c>
      <c r="AX157" s="45">
        <v>3.8999999999999999E-5</v>
      </c>
      <c r="AY157" s="45">
        <v>3.8999999999999999E-5</v>
      </c>
      <c r="AZ157" s="45">
        <v>5.1E-5</v>
      </c>
      <c r="BA157" s="45">
        <v>5.1E-5</v>
      </c>
      <c r="BB157" s="45">
        <v>5.1E-5</v>
      </c>
      <c r="BC157" s="45">
        <v>5.1E-5</v>
      </c>
      <c r="BD157" s="45">
        <v>5.1E-5</v>
      </c>
      <c r="BE157" s="45">
        <v>5.8E-5</v>
      </c>
      <c r="BF157" s="45">
        <v>5.8E-5</v>
      </c>
      <c r="BG157" s="45">
        <v>5.8E-5</v>
      </c>
      <c r="BH157" s="45">
        <v>5.8E-5</v>
      </c>
      <c r="BI157" s="45">
        <v>5.8E-5</v>
      </c>
      <c r="BJ157" s="45">
        <v>7.4999999999999993E-5</v>
      </c>
      <c r="BK157" s="45">
        <v>7.4999999999999993E-5</v>
      </c>
      <c r="BL157" s="45">
        <v>7.4999999999999993E-5</v>
      </c>
      <c r="BM157" s="45">
        <v>7.4999999999999993E-5</v>
      </c>
      <c r="BN157" s="45">
        <v>7.4999999999999993E-5</v>
      </c>
      <c r="BO157" s="45">
        <v>1.21E-4</v>
      </c>
      <c r="BP157" s="45">
        <v>1.21E-4</v>
      </c>
      <c r="BQ157" s="45">
        <v>1.21E-4</v>
      </c>
      <c r="BR157" s="45">
        <v>1.21E-4</v>
      </c>
      <c r="BS157" s="45">
        <v>1.21E-4</v>
      </c>
      <c r="BT157" s="45">
        <v>1.75E-4</v>
      </c>
      <c r="BU157" s="45">
        <v>1.75E-4</v>
      </c>
      <c r="BV157" s="45">
        <v>1.75E-4</v>
      </c>
      <c r="BW157" s="45">
        <v>1.75E-4</v>
      </c>
      <c r="BX157" s="45">
        <v>1.75E-4</v>
      </c>
      <c r="BY157" s="45">
        <v>2.5599999999999999E-4</v>
      </c>
      <c r="BZ157" s="45">
        <v>2.5599999999999999E-4</v>
      </c>
      <c r="CA157" s="45">
        <v>2.5599999999999999E-4</v>
      </c>
      <c r="CB157" s="45">
        <v>2.5599999999999999E-4</v>
      </c>
      <c r="CC157" s="45">
        <v>2.5599999999999999E-4</v>
      </c>
      <c r="CD157" s="45">
        <v>2.5599999999999999E-4</v>
      </c>
      <c r="CE157" s="45">
        <v>2.5599999999999999E-4</v>
      </c>
      <c r="CF157" s="45">
        <v>2.5599999999999999E-4</v>
      </c>
      <c r="CG157" s="45">
        <v>2.5599999999999999E-4</v>
      </c>
      <c r="CH157" s="45">
        <v>2.5599999999999999E-4</v>
      </c>
      <c r="CI157" s="45">
        <v>2.5599999999999999E-4</v>
      </c>
      <c r="CJ157" s="45">
        <v>2.5599999999999999E-4</v>
      </c>
      <c r="CK157" s="45">
        <v>2.5599999999999999E-4</v>
      </c>
      <c r="CL157" s="45">
        <v>2.5599999999999999E-4</v>
      </c>
      <c r="CM157" s="45">
        <v>2.5599999999999999E-4</v>
      </c>
      <c r="CN157" s="45">
        <v>2.5599999999999999E-4</v>
      </c>
      <c r="CO157" s="45">
        <v>2.5599999999999999E-4</v>
      </c>
      <c r="CP157" s="45">
        <v>2.5599999999999999E-4</v>
      </c>
      <c r="CQ157" s="45">
        <v>2.5599999999999999E-4</v>
      </c>
      <c r="CR157" s="45">
        <v>2.5599999999999999E-4</v>
      </c>
      <c r="CS157" s="45">
        <v>2.5599999999999999E-4</v>
      </c>
      <c r="CT157" s="45">
        <v>2.5599999999999999E-4</v>
      </c>
      <c r="CU157" s="45">
        <v>2.5599999999999999E-4</v>
      </c>
      <c r="CV157" s="45">
        <v>2.5599999999999999E-4</v>
      </c>
      <c r="CW157" s="45">
        <v>2.5599999999999999E-4</v>
      </c>
      <c r="CX157" s="45">
        <v>2.5599999999999999E-4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1.5E-5</v>
      </c>
      <c r="R158" s="45">
        <v>1.5E-5</v>
      </c>
      <c r="S158" s="45">
        <v>1.5E-5</v>
      </c>
      <c r="T158" s="45">
        <v>1.5E-5</v>
      </c>
      <c r="U158" s="45">
        <v>1.5E-5</v>
      </c>
      <c r="V158" s="45">
        <v>1.5E-5</v>
      </c>
      <c r="W158" s="45">
        <v>1.5E-5</v>
      </c>
      <c r="X158" s="45">
        <v>1.5E-5</v>
      </c>
      <c r="Y158" s="45">
        <v>1.5E-5</v>
      </c>
      <c r="Z158" s="45">
        <v>1.5E-5</v>
      </c>
      <c r="AA158" s="45">
        <v>1.5E-5</v>
      </c>
      <c r="AB158" s="45">
        <v>1.5E-5</v>
      </c>
      <c r="AC158" s="45">
        <v>1.5E-5</v>
      </c>
      <c r="AD158" s="45">
        <v>1.5E-5</v>
      </c>
      <c r="AE158" s="45">
        <v>1.5E-5</v>
      </c>
      <c r="AF158" s="45">
        <v>1.5E-5</v>
      </c>
      <c r="AG158" s="45">
        <v>1.5E-5</v>
      </c>
      <c r="AH158" s="45">
        <v>1.5E-5</v>
      </c>
      <c r="AI158" s="45">
        <v>1.5E-5</v>
      </c>
      <c r="AJ158" s="45">
        <v>1.5E-5</v>
      </c>
      <c r="AK158" s="45">
        <v>1.5E-5</v>
      </c>
      <c r="AL158" s="45">
        <v>1.5E-5</v>
      </c>
      <c r="AM158" s="45">
        <v>1.5E-5</v>
      </c>
      <c r="AN158" s="45">
        <v>1.5E-5</v>
      </c>
      <c r="AO158" s="45">
        <v>1.5E-5</v>
      </c>
      <c r="AP158" s="45">
        <v>7.4999999999999993E-5</v>
      </c>
      <c r="AQ158" s="45">
        <v>7.4999999999999993E-5</v>
      </c>
      <c r="AR158" s="45">
        <v>7.4999999999999993E-5</v>
      </c>
      <c r="AS158" s="45">
        <v>7.4999999999999993E-5</v>
      </c>
      <c r="AT158" s="45">
        <v>7.4999999999999993E-5</v>
      </c>
      <c r="AU158" s="45">
        <v>1.0900000000000001E-4</v>
      </c>
      <c r="AV158" s="45">
        <v>1.0900000000000001E-4</v>
      </c>
      <c r="AW158" s="45">
        <v>1.0900000000000001E-4</v>
      </c>
      <c r="AX158" s="45">
        <v>1.0900000000000001E-4</v>
      </c>
      <c r="AY158" s="45">
        <v>1.0900000000000001E-4</v>
      </c>
      <c r="AZ158" s="45">
        <v>1.4200000000000001E-4</v>
      </c>
      <c r="BA158" s="45">
        <v>1.4200000000000001E-4</v>
      </c>
      <c r="BB158" s="45">
        <v>1.4200000000000001E-4</v>
      </c>
      <c r="BC158" s="45">
        <v>1.4200000000000001E-4</v>
      </c>
      <c r="BD158" s="45">
        <v>1.4200000000000001E-4</v>
      </c>
      <c r="BE158" s="45">
        <v>1.66E-4</v>
      </c>
      <c r="BF158" s="45">
        <v>1.66E-4</v>
      </c>
      <c r="BG158" s="45">
        <v>1.66E-4</v>
      </c>
      <c r="BH158" s="45">
        <v>1.66E-4</v>
      </c>
      <c r="BI158" s="45">
        <v>1.66E-4</v>
      </c>
      <c r="BJ158" s="45">
        <v>1.8000000000000001E-4</v>
      </c>
      <c r="BK158" s="45">
        <v>1.8000000000000001E-4</v>
      </c>
      <c r="BL158" s="45">
        <v>1.8000000000000001E-4</v>
      </c>
      <c r="BM158" s="45">
        <v>1.8000000000000001E-4</v>
      </c>
      <c r="BN158" s="45">
        <v>1.8000000000000001E-4</v>
      </c>
      <c r="BO158" s="45">
        <v>1.92E-4</v>
      </c>
      <c r="BP158" s="45">
        <v>1.92E-4</v>
      </c>
      <c r="BQ158" s="45">
        <v>1.92E-4</v>
      </c>
      <c r="BR158" s="45">
        <v>1.92E-4</v>
      </c>
      <c r="BS158" s="45">
        <v>1.92E-4</v>
      </c>
      <c r="BT158" s="45">
        <v>2.03E-4</v>
      </c>
      <c r="BU158" s="45">
        <v>2.03E-4</v>
      </c>
      <c r="BV158" s="45">
        <v>2.03E-4</v>
      </c>
      <c r="BW158" s="45">
        <v>2.03E-4</v>
      </c>
      <c r="BX158" s="45">
        <v>2.03E-4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9.0000000000000002E-6</v>
      </c>
      <c r="R159" s="45">
        <v>9.0000000000000002E-6</v>
      </c>
      <c r="S159" s="45">
        <v>9.0000000000000002E-6</v>
      </c>
      <c r="T159" s="45">
        <v>9.0000000000000002E-6</v>
      </c>
      <c r="U159" s="45">
        <v>9.0000000000000002E-6</v>
      </c>
      <c r="V159" s="45">
        <v>9.0000000000000002E-6</v>
      </c>
      <c r="W159" s="45">
        <v>9.0000000000000002E-6</v>
      </c>
      <c r="X159" s="45">
        <v>9.0000000000000002E-6</v>
      </c>
      <c r="Y159" s="45">
        <v>9.0000000000000002E-6</v>
      </c>
      <c r="Z159" s="45">
        <v>9.0000000000000002E-6</v>
      </c>
      <c r="AA159" s="45">
        <v>9.0000000000000002E-6</v>
      </c>
      <c r="AB159" s="45">
        <v>9.0000000000000002E-6</v>
      </c>
      <c r="AC159" s="45">
        <v>9.0000000000000002E-6</v>
      </c>
      <c r="AD159" s="45">
        <v>9.0000000000000002E-6</v>
      </c>
      <c r="AE159" s="45">
        <v>9.0000000000000002E-6</v>
      </c>
      <c r="AF159" s="45">
        <v>9.0000000000000002E-6</v>
      </c>
      <c r="AG159" s="45">
        <v>9.0000000000000002E-6</v>
      </c>
      <c r="AH159" s="45">
        <v>9.0000000000000002E-6</v>
      </c>
      <c r="AI159" s="45">
        <v>9.0000000000000002E-6</v>
      </c>
      <c r="AJ159" s="45">
        <v>9.0000000000000002E-6</v>
      </c>
      <c r="AK159" s="45">
        <v>9.0000000000000002E-6</v>
      </c>
      <c r="AL159" s="45">
        <v>9.0000000000000002E-6</v>
      </c>
      <c r="AM159" s="45">
        <v>9.0000000000000002E-6</v>
      </c>
      <c r="AN159" s="45">
        <v>9.0000000000000002E-6</v>
      </c>
      <c r="AO159" s="45">
        <v>9.0000000000000002E-6</v>
      </c>
      <c r="AP159" s="45">
        <v>2.8E-5</v>
      </c>
      <c r="AQ159" s="45">
        <v>2.8E-5</v>
      </c>
      <c r="AR159" s="45">
        <v>2.8E-5</v>
      </c>
      <c r="AS159" s="45">
        <v>2.8E-5</v>
      </c>
      <c r="AT159" s="45">
        <v>2.8E-5</v>
      </c>
      <c r="AU159" s="45">
        <v>5.3000000000000001E-5</v>
      </c>
      <c r="AV159" s="45">
        <v>5.3000000000000001E-5</v>
      </c>
      <c r="AW159" s="45">
        <v>5.3000000000000001E-5</v>
      </c>
      <c r="AX159" s="45">
        <v>5.3000000000000001E-5</v>
      </c>
      <c r="AY159" s="45">
        <v>5.3000000000000001E-5</v>
      </c>
      <c r="AZ159" s="45">
        <v>7.7999999999999999E-5</v>
      </c>
      <c r="BA159" s="45">
        <v>7.7999999999999999E-5</v>
      </c>
      <c r="BB159" s="45">
        <v>7.7999999999999999E-5</v>
      </c>
      <c r="BC159" s="45">
        <v>7.7999999999999999E-5</v>
      </c>
      <c r="BD159" s="45">
        <v>7.7999999999999999E-5</v>
      </c>
      <c r="BE159" s="45">
        <v>9.2999999999999997E-5</v>
      </c>
      <c r="BF159" s="45">
        <v>9.2999999999999997E-5</v>
      </c>
      <c r="BG159" s="45">
        <v>9.2999999999999997E-5</v>
      </c>
      <c r="BH159" s="45">
        <v>9.2999999999999997E-5</v>
      </c>
      <c r="BI159" s="45">
        <v>9.2999999999999997E-5</v>
      </c>
      <c r="BJ159" s="45">
        <v>1.05E-4</v>
      </c>
      <c r="BK159" s="45">
        <v>1.05E-4</v>
      </c>
      <c r="BL159" s="45">
        <v>1.05E-4</v>
      </c>
      <c r="BM159" s="45">
        <v>1.05E-4</v>
      </c>
      <c r="BN159" s="45">
        <v>1.05E-4</v>
      </c>
      <c r="BO159" s="45">
        <v>9.6000000000000002E-5</v>
      </c>
      <c r="BP159" s="45">
        <v>9.6000000000000002E-5</v>
      </c>
      <c r="BQ159" s="45">
        <v>9.6000000000000002E-5</v>
      </c>
      <c r="BR159" s="45">
        <v>9.6000000000000002E-5</v>
      </c>
      <c r="BS159" s="45">
        <v>9.6000000000000002E-5</v>
      </c>
      <c r="BT159" s="45">
        <v>1.25E-4</v>
      </c>
      <c r="BU159" s="45">
        <v>1.25E-4</v>
      </c>
      <c r="BV159" s="45">
        <v>1.25E-4</v>
      </c>
      <c r="BW159" s="45">
        <v>1.25E-4</v>
      </c>
      <c r="BX159" s="45">
        <v>1.25E-4</v>
      </c>
      <c r="BY159" s="45">
        <v>2.1900000000000001E-4</v>
      </c>
      <c r="BZ159" s="45">
        <v>2.1900000000000001E-4</v>
      </c>
      <c r="CA159" s="45">
        <v>2.1900000000000001E-4</v>
      </c>
      <c r="CB159" s="45">
        <v>2.1900000000000001E-4</v>
      </c>
      <c r="CC159" s="45">
        <v>2.1900000000000001E-4</v>
      </c>
      <c r="CD159" s="45">
        <v>2.1900000000000001E-4</v>
      </c>
      <c r="CE159" s="45">
        <v>2.1900000000000001E-4</v>
      </c>
      <c r="CF159" s="45">
        <v>2.1900000000000001E-4</v>
      </c>
      <c r="CG159" s="45">
        <v>2.1900000000000001E-4</v>
      </c>
      <c r="CH159" s="45">
        <v>2.1900000000000001E-4</v>
      </c>
      <c r="CI159" s="45">
        <v>2.1900000000000001E-4</v>
      </c>
      <c r="CJ159" s="45">
        <v>2.1900000000000001E-4</v>
      </c>
      <c r="CK159" s="45">
        <v>2.1900000000000001E-4</v>
      </c>
      <c r="CL159" s="45">
        <v>2.1900000000000001E-4</v>
      </c>
      <c r="CM159" s="45">
        <v>2.1900000000000001E-4</v>
      </c>
      <c r="CN159" s="45">
        <v>2.1900000000000001E-4</v>
      </c>
      <c r="CO159" s="45">
        <v>2.1900000000000001E-4</v>
      </c>
      <c r="CP159" s="45">
        <v>2.1900000000000001E-4</v>
      </c>
      <c r="CQ159" s="45">
        <v>2.1900000000000001E-4</v>
      </c>
      <c r="CR159" s="45">
        <v>2.1900000000000001E-4</v>
      </c>
      <c r="CS159" s="45">
        <v>2.1900000000000001E-4</v>
      </c>
      <c r="CT159" s="45">
        <v>2.1900000000000001E-4</v>
      </c>
      <c r="CU159" s="45">
        <v>2.1900000000000001E-4</v>
      </c>
      <c r="CV159" s="45">
        <v>2.1900000000000001E-4</v>
      </c>
      <c r="CW159" s="45">
        <v>2.1900000000000001E-4</v>
      </c>
      <c r="CX159" s="45">
        <v>2.1900000000000001E-4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4.5000000000000003E-5</v>
      </c>
      <c r="R160" s="45">
        <v>4.5000000000000003E-5</v>
      </c>
      <c r="S160" s="45">
        <v>4.5000000000000003E-5</v>
      </c>
      <c r="T160" s="45">
        <v>4.5000000000000003E-5</v>
      </c>
      <c r="U160" s="45">
        <v>4.5000000000000003E-5</v>
      </c>
      <c r="V160" s="45">
        <v>4.5000000000000003E-5</v>
      </c>
      <c r="W160" s="45">
        <v>4.5000000000000003E-5</v>
      </c>
      <c r="X160" s="45">
        <v>4.5000000000000003E-5</v>
      </c>
      <c r="Y160" s="45">
        <v>4.5000000000000003E-5</v>
      </c>
      <c r="Z160" s="45">
        <v>4.5000000000000003E-5</v>
      </c>
      <c r="AA160" s="45">
        <v>4.5000000000000003E-5</v>
      </c>
      <c r="AB160" s="45">
        <v>4.5000000000000003E-5</v>
      </c>
      <c r="AC160" s="45">
        <v>4.5000000000000003E-5</v>
      </c>
      <c r="AD160" s="45">
        <v>4.5000000000000003E-5</v>
      </c>
      <c r="AE160" s="45">
        <v>4.5000000000000003E-5</v>
      </c>
      <c r="AF160" s="45">
        <v>4.5000000000000003E-5</v>
      </c>
      <c r="AG160" s="45">
        <v>4.5000000000000003E-5</v>
      </c>
      <c r="AH160" s="45">
        <v>4.5000000000000003E-5</v>
      </c>
      <c r="AI160" s="45">
        <v>4.5000000000000003E-5</v>
      </c>
      <c r="AJ160" s="45">
        <v>4.5000000000000003E-5</v>
      </c>
      <c r="AK160" s="45">
        <v>4.5000000000000003E-5</v>
      </c>
      <c r="AL160" s="45">
        <v>4.5000000000000003E-5</v>
      </c>
      <c r="AM160" s="45">
        <v>4.5000000000000003E-5</v>
      </c>
      <c r="AN160" s="45">
        <v>4.5000000000000003E-5</v>
      </c>
      <c r="AO160" s="45">
        <v>4.5000000000000003E-5</v>
      </c>
      <c r="AP160" s="45">
        <v>2.9799999999999998E-4</v>
      </c>
      <c r="AQ160" s="45">
        <v>2.9799999999999998E-4</v>
      </c>
      <c r="AR160" s="45">
        <v>2.9799999999999998E-4</v>
      </c>
      <c r="AS160" s="45">
        <v>2.9799999999999998E-4</v>
      </c>
      <c r="AT160" s="45">
        <v>2.9799999999999998E-4</v>
      </c>
      <c r="AU160" s="45">
        <v>3.7599999999999998E-4</v>
      </c>
      <c r="AV160" s="45">
        <v>3.7599999999999998E-4</v>
      </c>
      <c r="AW160" s="45">
        <v>3.7599999999999998E-4</v>
      </c>
      <c r="AX160" s="45">
        <v>3.7599999999999998E-4</v>
      </c>
      <c r="AY160" s="45">
        <v>3.7599999999999998E-4</v>
      </c>
      <c r="AZ160" s="45">
        <v>4.6500000000000003E-4</v>
      </c>
      <c r="BA160" s="45">
        <v>4.6500000000000003E-4</v>
      </c>
      <c r="BB160" s="45">
        <v>4.6500000000000003E-4</v>
      </c>
      <c r="BC160" s="45">
        <v>4.6500000000000003E-4</v>
      </c>
      <c r="BD160" s="45">
        <v>4.6500000000000003E-4</v>
      </c>
      <c r="BE160" s="45">
        <v>2.9700000000000001E-4</v>
      </c>
      <c r="BF160" s="45">
        <v>2.9700000000000001E-4</v>
      </c>
      <c r="BG160" s="45">
        <v>2.9700000000000001E-4</v>
      </c>
      <c r="BH160" s="45">
        <v>2.9700000000000001E-4</v>
      </c>
      <c r="BI160" s="45">
        <v>2.9700000000000001E-4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7.3200000000000001E-4</v>
      </c>
      <c r="BZ160" s="45">
        <v>7.3200000000000001E-4</v>
      </c>
      <c r="CA160" s="45">
        <v>7.3200000000000001E-4</v>
      </c>
      <c r="CB160" s="45">
        <v>7.3200000000000001E-4</v>
      </c>
      <c r="CC160" s="45">
        <v>7.3200000000000001E-4</v>
      </c>
      <c r="CD160" s="45">
        <v>7.3200000000000001E-4</v>
      </c>
      <c r="CE160" s="45">
        <v>7.3200000000000001E-4</v>
      </c>
      <c r="CF160" s="45">
        <v>7.3200000000000001E-4</v>
      </c>
      <c r="CG160" s="45">
        <v>7.3200000000000001E-4</v>
      </c>
      <c r="CH160" s="45">
        <v>7.3200000000000001E-4</v>
      </c>
      <c r="CI160" s="45">
        <v>7.3200000000000001E-4</v>
      </c>
      <c r="CJ160" s="45">
        <v>7.3200000000000001E-4</v>
      </c>
      <c r="CK160" s="45">
        <v>7.3200000000000001E-4</v>
      </c>
      <c r="CL160" s="45">
        <v>7.3200000000000001E-4</v>
      </c>
      <c r="CM160" s="45">
        <v>7.3200000000000001E-4</v>
      </c>
      <c r="CN160" s="45">
        <v>7.3200000000000001E-4</v>
      </c>
      <c r="CO160" s="45">
        <v>7.3200000000000001E-4</v>
      </c>
      <c r="CP160" s="45">
        <v>7.3200000000000001E-4</v>
      </c>
      <c r="CQ160" s="45">
        <v>7.3200000000000001E-4</v>
      </c>
      <c r="CR160" s="45">
        <v>7.3200000000000001E-4</v>
      </c>
      <c r="CS160" s="45">
        <v>7.3200000000000001E-4</v>
      </c>
      <c r="CT160" s="45">
        <v>7.3200000000000001E-4</v>
      </c>
      <c r="CU160" s="45">
        <v>7.3200000000000001E-4</v>
      </c>
      <c r="CV160" s="45">
        <v>7.3200000000000001E-4</v>
      </c>
      <c r="CW160" s="45">
        <v>7.3200000000000001E-4</v>
      </c>
      <c r="CX160" s="45">
        <v>7.3200000000000001E-4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3.4999999999999997E-5</v>
      </c>
      <c r="R161" s="45">
        <v>3.4999999999999997E-5</v>
      </c>
      <c r="S161" s="45">
        <v>3.4999999999999997E-5</v>
      </c>
      <c r="T161" s="45">
        <v>3.4999999999999997E-5</v>
      </c>
      <c r="U161" s="45">
        <v>3.4999999999999997E-5</v>
      </c>
      <c r="V161" s="45">
        <v>3.4999999999999997E-5</v>
      </c>
      <c r="W161" s="45">
        <v>3.4999999999999997E-5</v>
      </c>
      <c r="X161" s="45">
        <v>3.4999999999999997E-5</v>
      </c>
      <c r="Y161" s="45">
        <v>3.4999999999999997E-5</v>
      </c>
      <c r="Z161" s="45">
        <v>3.4999999999999997E-5</v>
      </c>
      <c r="AA161" s="45">
        <v>3.4999999999999997E-5</v>
      </c>
      <c r="AB161" s="45">
        <v>3.4999999999999997E-5</v>
      </c>
      <c r="AC161" s="45">
        <v>3.4999999999999997E-5</v>
      </c>
      <c r="AD161" s="45">
        <v>3.4999999999999997E-5</v>
      </c>
      <c r="AE161" s="45">
        <v>3.4999999999999997E-5</v>
      </c>
      <c r="AF161" s="45">
        <v>3.4999999999999997E-5</v>
      </c>
      <c r="AG161" s="45">
        <v>3.4999999999999997E-5</v>
      </c>
      <c r="AH161" s="45">
        <v>3.4999999999999997E-5</v>
      </c>
      <c r="AI161" s="45">
        <v>3.4999999999999997E-5</v>
      </c>
      <c r="AJ161" s="45">
        <v>3.4999999999999997E-5</v>
      </c>
      <c r="AK161" s="45">
        <v>3.4999999999999997E-5</v>
      </c>
      <c r="AL161" s="45">
        <v>3.4999999999999997E-5</v>
      </c>
      <c r="AM161" s="45">
        <v>3.4999999999999997E-5</v>
      </c>
      <c r="AN161" s="45">
        <v>3.4999999999999997E-5</v>
      </c>
      <c r="AO161" s="45">
        <v>3.4999999999999997E-5</v>
      </c>
      <c r="AP161" s="45">
        <v>2.13E-4</v>
      </c>
      <c r="AQ161" s="45">
        <v>2.13E-4</v>
      </c>
      <c r="AR161" s="45">
        <v>2.13E-4</v>
      </c>
      <c r="AS161" s="45">
        <v>2.13E-4</v>
      </c>
      <c r="AT161" s="45">
        <v>2.13E-4</v>
      </c>
      <c r="AU161" s="45">
        <v>3.4400000000000001E-4</v>
      </c>
      <c r="AV161" s="45">
        <v>3.4400000000000001E-4</v>
      </c>
      <c r="AW161" s="45">
        <v>3.4400000000000001E-4</v>
      </c>
      <c r="AX161" s="45">
        <v>3.4400000000000001E-4</v>
      </c>
      <c r="AY161" s="45">
        <v>3.4400000000000001E-4</v>
      </c>
      <c r="AZ161" s="45">
        <v>5.0500000000000002E-4</v>
      </c>
      <c r="BA161" s="45">
        <v>5.0500000000000002E-4</v>
      </c>
      <c r="BB161" s="45">
        <v>5.0500000000000002E-4</v>
      </c>
      <c r="BC161" s="45">
        <v>5.0500000000000002E-4</v>
      </c>
      <c r="BD161" s="45">
        <v>5.0500000000000002E-4</v>
      </c>
      <c r="BE161" s="45">
        <v>6.7699999999999998E-4</v>
      </c>
      <c r="BF161" s="45">
        <v>6.7699999999999998E-4</v>
      </c>
      <c r="BG161" s="45">
        <v>6.7699999999999998E-4</v>
      </c>
      <c r="BH161" s="45">
        <v>6.7699999999999998E-4</v>
      </c>
      <c r="BI161" s="45">
        <v>6.7699999999999998E-4</v>
      </c>
      <c r="BJ161" s="45">
        <v>8.4400000000000002E-4</v>
      </c>
      <c r="BK161" s="45">
        <v>8.4400000000000002E-4</v>
      </c>
      <c r="BL161" s="45">
        <v>8.4400000000000002E-4</v>
      </c>
      <c r="BM161" s="45">
        <v>8.4400000000000002E-4</v>
      </c>
      <c r="BN161" s="45">
        <v>8.4400000000000002E-4</v>
      </c>
      <c r="BO161" s="45">
        <v>9.6599999999999995E-4</v>
      </c>
      <c r="BP161" s="45">
        <v>9.6599999999999995E-4</v>
      </c>
      <c r="BQ161" s="45">
        <v>9.6599999999999995E-4</v>
      </c>
      <c r="BR161" s="45">
        <v>9.6599999999999995E-4</v>
      </c>
      <c r="BS161" s="45">
        <v>9.6599999999999995E-4</v>
      </c>
      <c r="BT161" s="45">
        <v>1.0039999999999999E-3</v>
      </c>
      <c r="BU161" s="45">
        <v>1.0039999999999999E-3</v>
      </c>
      <c r="BV161" s="45">
        <v>1.0039999999999999E-3</v>
      </c>
      <c r="BW161" s="45">
        <v>1.0039999999999999E-3</v>
      </c>
      <c r="BX161" s="45">
        <v>1.0039999999999999E-3</v>
      </c>
      <c r="BY161" s="45">
        <v>9.7000000000000005E-4</v>
      </c>
      <c r="BZ161" s="45">
        <v>9.7000000000000005E-4</v>
      </c>
      <c r="CA161" s="45">
        <v>9.7000000000000005E-4</v>
      </c>
      <c r="CB161" s="45">
        <v>9.7000000000000005E-4</v>
      </c>
      <c r="CC161" s="45">
        <v>9.7000000000000005E-4</v>
      </c>
      <c r="CD161" s="45">
        <v>9.7000000000000005E-4</v>
      </c>
      <c r="CE161" s="45">
        <v>9.7000000000000005E-4</v>
      </c>
      <c r="CF161" s="45">
        <v>9.7000000000000005E-4</v>
      </c>
      <c r="CG161" s="45">
        <v>9.7000000000000005E-4</v>
      </c>
      <c r="CH161" s="45">
        <v>9.7000000000000005E-4</v>
      </c>
      <c r="CI161" s="45">
        <v>9.7000000000000005E-4</v>
      </c>
      <c r="CJ161" s="45">
        <v>9.7000000000000005E-4</v>
      </c>
      <c r="CK161" s="45">
        <v>9.7000000000000005E-4</v>
      </c>
      <c r="CL161" s="45">
        <v>9.7000000000000005E-4</v>
      </c>
      <c r="CM161" s="45">
        <v>9.7000000000000005E-4</v>
      </c>
      <c r="CN161" s="45">
        <v>9.7000000000000005E-4</v>
      </c>
      <c r="CO161" s="45">
        <v>9.7000000000000005E-4</v>
      </c>
      <c r="CP161" s="45">
        <v>9.7000000000000005E-4</v>
      </c>
      <c r="CQ161" s="45">
        <v>9.7000000000000005E-4</v>
      </c>
      <c r="CR161" s="45">
        <v>9.7000000000000005E-4</v>
      </c>
      <c r="CS161" s="45">
        <v>9.7000000000000005E-4</v>
      </c>
      <c r="CT161" s="45">
        <v>9.7000000000000005E-4</v>
      </c>
      <c r="CU161" s="45">
        <v>9.7000000000000005E-4</v>
      </c>
      <c r="CV161" s="45">
        <v>9.7000000000000005E-4</v>
      </c>
      <c r="CW161" s="45">
        <v>9.7000000000000005E-4</v>
      </c>
      <c r="CX161" s="45">
        <v>9.7000000000000005E-4</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5.7000000000000003E-5</v>
      </c>
      <c r="R162" s="45">
        <v>5.7000000000000003E-5</v>
      </c>
      <c r="S162" s="45">
        <v>5.7000000000000003E-5</v>
      </c>
      <c r="T162" s="45">
        <v>5.7000000000000003E-5</v>
      </c>
      <c r="U162" s="45">
        <v>5.7000000000000003E-5</v>
      </c>
      <c r="V162" s="45">
        <v>5.7000000000000003E-5</v>
      </c>
      <c r="W162" s="45">
        <v>5.7000000000000003E-5</v>
      </c>
      <c r="X162" s="45">
        <v>5.7000000000000003E-5</v>
      </c>
      <c r="Y162" s="45">
        <v>5.7000000000000003E-5</v>
      </c>
      <c r="Z162" s="45">
        <v>5.7000000000000003E-5</v>
      </c>
      <c r="AA162" s="45">
        <v>5.7000000000000003E-5</v>
      </c>
      <c r="AB162" s="45">
        <v>5.7000000000000003E-5</v>
      </c>
      <c r="AC162" s="45">
        <v>5.7000000000000003E-5</v>
      </c>
      <c r="AD162" s="45">
        <v>5.7000000000000003E-5</v>
      </c>
      <c r="AE162" s="45">
        <v>5.7000000000000003E-5</v>
      </c>
      <c r="AF162" s="45">
        <v>5.7000000000000003E-5</v>
      </c>
      <c r="AG162" s="45">
        <v>5.7000000000000003E-5</v>
      </c>
      <c r="AH162" s="45">
        <v>5.7000000000000003E-5</v>
      </c>
      <c r="AI162" s="45">
        <v>5.7000000000000003E-5</v>
      </c>
      <c r="AJ162" s="45">
        <v>5.7000000000000003E-5</v>
      </c>
      <c r="AK162" s="45">
        <v>5.7000000000000003E-5</v>
      </c>
      <c r="AL162" s="45">
        <v>5.7000000000000003E-5</v>
      </c>
      <c r="AM162" s="45">
        <v>5.7000000000000003E-5</v>
      </c>
      <c r="AN162" s="45">
        <v>5.7000000000000003E-5</v>
      </c>
      <c r="AO162" s="45">
        <v>5.7000000000000003E-5</v>
      </c>
      <c r="AP162" s="45">
        <v>2.61E-4</v>
      </c>
      <c r="AQ162" s="45">
        <v>2.61E-4</v>
      </c>
      <c r="AR162" s="45">
        <v>2.61E-4</v>
      </c>
      <c r="AS162" s="45">
        <v>2.61E-4</v>
      </c>
      <c r="AT162" s="45">
        <v>2.61E-4</v>
      </c>
      <c r="AU162" s="45">
        <v>3.4299999999999999E-4</v>
      </c>
      <c r="AV162" s="45">
        <v>3.4299999999999999E-4</v>
      </c>
      <c r="AW162" s="45">
        <v>3.4299999999999999E-4</v>
      </c>
      <c r="AX162" s="45">
        <v>3.4299999999999999E-4</v>
      </c>
      <c r="AY162" s="45">
        <v>3.4299999999999999E-4</v>
      </c>
      <c r="AZ162" s="45">
        <v>4.0299999999999998E-4</v>
      </c>
      <c r="BA162" s="45">
        <v>4.0299999999999998E-4</v>
      </c>
      <c r="BB162" s="45">
        <v>4.0299999999999998E-4</v>
      </c>
      <c r="BC162" s="45">
        <v>4.0299999999999998E-4</v>
      </c>
      <c r="BD162" s="45">
        <v>4.0299999999999998E-4</v>
      </c>
      <c r="BE162" s="45">
        <v>4.6200000000000001E-4</v>
      </c>
      <c r="BF162" s="45">
        <v>4.6200000000000001E-4</v>
      </c>
      <c r="BG162" s="45">
        <v>4.6200000000000001E-4</v>
      </c>
      <c r="BH162" s="45">
        <v>4.6200000000000001E-4</v>
      </c>
      <c r="BI162" s="45">
        <v>4.6200000000000001E-4</v>
      </c>
      <c r="BJ162" s="45">
        <v>5.0500000000000002E-4</v>
      </c>
      <c r="BK162" s="45">
        <v>5.0500000000000002E-4</v>
      </c>
      <c r="BL162" s="45">
        <v>5.0500000000000002E-4</v>
      </c>
      <c r="BM162" s="45">
        <v>5.0500000000000002E-4</v>
      </c>
      <c r="BN162" s="45">
        <v>5.0500000000000002E-4</v>
      </c>
      <c r="BO162" s="45">
        <v>6.6399999999999999E-4</v>
      </c>
      <c r="BP162" s="45">
        <v>6.6399999999999999E-4</v>
      </c>
      <c r="BQ162" s="45">
        <v>6.6399999999999999E-4</v>
      </c>
      <c r="BR162" s="45">
        <v>6.6399999999999999E-4</v>
      </c>
      <c r="BS162" s="45">
        <v>6.6399999999999999E-4</v>
      </c>
      <c r="BT162" s="45">
        <v>9.2500000000000004E-4</v>
      </c>
      <c r="BU162" s="45">
        <v>9.2500000000000004E-4</v>
      </c>
      <c r="BV162" s="45">
        <v>9.2500000000000004E-4</v>
      </c>
      <c r="BW162" s="45">
        <v>9.2500000000000004E-4</v>
      </c>
      <c r="BX162" s="45">
        <v>9.2500000000000004E-4</v>
      </c>
      <c r="BY162" s="45">
        <v>1.2899999999999999E-3</v>
      </c>
      <c r="BZ162" s="45">
        <v>1.2899999999999999E-3</v>
      </c>
      <c r="CA162" s="45">
        <v>1.2899999999999999E-3</v>
      </c>
      <c r="CB162" s="45">
        <v>1.2899999999999999E-3</v>
      </c>
      <c r="CC162" s="45">
        <v>1.2899999999999999E-3</v>
      </c>
      <c r="CD162" s="45">
        <v>1.2899999999999999E-3</v>
      </c>
      <c r="CE162" s="45">
        <v>1.2899999999999999E-3</v>
      </c>
      <c r="CF162" s="45">
        <v>1.2899999999999999E-3</v>
      </c>
      <c r="CG162" s="45">
        <v>1.2899999999999999E-3</v>
      </c>
      <c r="CH162" s="45">
        <v>1.2899999999999999E-3</v>
      </c>
      <c r="CI162" s="45">
        <v>1.2899999999999999E-3</v>
      </c>
      <c r="CJ162" s="45">
        <v>1.2899999999999999E-3</v>
      </c>
      <c r="CK162" s="45">
        <v>1.2899999999999999E-3</v>
      </c>
      <c r="CL162" s="45">
        <v>1.2899999999999999E-3</v>
      </c>
      <c r="CM162" s="45">
        <v>1.2899999999999999E-3</v>
      </c>
      <c r="CN162" s="45">
        <v>1.2899999999999999E-3</v>
      </c>
      <c r="CO162" s="45">
        <v>1.2899999999999999E-3</v>
      </c>
      <c r="CP162" s="45">
        <v>1.2899999999999999E-3</v>
      </c>
      <c r="CQ162" s="45">
        <v>1.2899999999999999E-3</v>
      </c>
      <c r="CR162" s="45">
        <v>1.2899999999999999E-3</v>
      </c>
      <c r="CS162" s="45">
        <v>1.2899999999999999E-3</v>
      </c>
      <c r="CT162" s="45">
        <v>1.2899999999999999E-3</v>
      </c>
      <c r="CU162" s="45">
        <v>1.2899999999999999E-3</v>
      </c>
      <c r="CV162" s="45">
        <v>1.2899999999999999E-3</v>
      </c>
      <c r="CW162" s="45">
        <v>1.2899999999999999E-3</v>
      </c>
      <c r="CX162" s="45">
        <v>1.2899999999999999E-3</v>
      </c>
    </row>
    <row r="163" spans="1:102" ht="14.25" customHeight="1" x14ac:dyDescent="0.3">
      <c r="A163" s="45" t="s">
        <v>444</v>
      </c>
      <c r="B163" s="45" t="s">
        <v>512</v>
      </c>
      <c r="C163" s="45" t="s">
        <v>512</v>
      </c>
      <c r="D163" s="45" t="s">
        <v>512</v>
      </c>
      <c r="E163" s="45" t="s">
        <v>512</v>
      </c>
      <c r="F163" s="45" t="s">
        <v>512</v>
      </c>
      <c r="G163" s="45" t="s">
        <v>512</v>
      </c>
      <c r="H163" s="45" t="s">
        <v>512</v>
      </c>
      <c r="I163" s="45" t="s">
        <v>512</v>
      </c>
      <c r="J163" s="45" t="s">
        <v>512</v>
      </c>
      <c r="K163" s="45" t="s">
        <v>512</v>
      </c>
      <c r="L163" s="45" t="s">
        <v>512</v>
      </c>
      <c r="M163" s="45" t="s">
        <v>512</v>
      </c>
      <c r="N163" s="45" t="s">
        <v>512</v>
      </c>
      <c r="O163" s="45" t="s">
        <v>512</v>
      </c>
      <c r="P163" s="45" t="s">
        <v>512</v>
      </c>
      <c r="Q163" s="45">
        <v>7.9999999999999996E-6</v>
      </c>
      <c r="R163" s="45">
        <v>7.9999999999999996E-6</v>
      </c>
      <c r="S163" s="45">
        <v>7.9999999999999996E-6</v>
      </c>
      <c r="T163" s="45">
        <v>7.9999999999999996E-6</v>
      </c>
      <c r="U163" s="45">
        <v>7.9999999999999996E-6</v>
      </c>
      <c r="V163" s="45">
        <v>7.9999999999999996E-6</v>
      </c>
      <c r="W163" s="45">
        <v>7.9999999999999996E-6</v>
      </c>
      <c r="X163" s="45">
        <v>7.9999999999999996E-6</v>
      </c>
      <c r="Y163" s="45">
        <v>7.9999999999999996E-6</v>
      </c>
      <c r="Z163" s="45">
        <v>7.9999999999999996E-6</v>
      </c>
      <c r="AA163" s="45">
        <v>7.9999999999999996E-6</v>
      </c>
      <c r="AB163" s="45">
        <v>7.9999999999999996E-6</v>
      </c>
      <c r="AC163" s="45">
        <v>7.9999999999999996E-6</v>
      </c>
      <c r="AD163" s="45">
        <v>7.9999999999999996E-6</v>
      </c>
      <c r="AE163" s="45">
        <v>7.9999999999999996E-6</v>
      </c>
      <c r="AF163" s="45">
        <v>7.9999999999999996E-6</v>
      </c>
      <c r="AG163" s="45">
        <v>7.9999999999999996E-6</v>
      </c>
      <c r="AH163" s="45">
        <v>7.9999999999999996E-6</v>
      </c>
      <c r="AI163" s="45">
        <v>7.9999999999999996E-6</v>
      </c>
      <c r="AJ163" s="45">
        <v>7.9999999999999996E-6</v>
      </c>
      <c r="AK163" s="45">
        <v>7.9999999999999996E-6</v>
      </c>
      <c r="AL163" s="45">
        <v>7.9999999999999996E-6</v>
      </c>
      <c r="AM163" s="45">
        <v>7.9999999999999996E-6</v>
      </c>
      <c r="AN163" s="45">
        <v>7.9999999999999996E-6</v>
      </c>
      <c r="AO163" s="45">
        <v>7.9999999999999996E-6</v>
      </c>
      <c r="AP163" s="45">
        <v>3.6000000000000001E-5</v>
      </c>
      <c r="AQ163" s="45">
        <v>3.6000000000000001E-5</v>
      </c>
      <c r="AR163" s="45">
        <v>3.6000000000000001E-5</v>
      </c>
      <c r="AS163" s="45">
        <v>3.6000000000000001E-5</v>
      </c>
      <c r="AT163" s="45">
        <v>3.6000000000000001E-5</v>
      </c>
      <c r="AU163" s="45">
        <v>4.6999999999999997E-5</v>
      </c>
      <c r="AV163" s="45">
        <v>4.6999999999999997E-5</v>
      </c>
      <c r="AW163" s="45">
        <v>4.6999999999999997E-5</v>
      </c>
      <c r="AX163" s="45">
        <v>4.6999999999999997E-5</v>
      </c>
      <c r="AY163" s="45">
        <v>4.6999999999999997E-5</v>
      </c>
      <c r="AZ163" s="45">
        <v>5.7000000000000003E-5</v>
      </c>
      <c r="BA163" s="45">
        <v>5.7000000000000003E-5</v>
      </c>
      <c r="BB163" s="45">
        <v>5.7000000000000003E-5</v>
      </c>
      <c r="BC163" s="45">
        <v>5.7000000000000003E-5</v>
      </c>
      <c r="BD163" s="45">
        <v>5.7000000000000003E-5</v>
      </c>
      <c r="BE163" s="45">
        <v>5.8999999999999998E-5</v>
      </c>
      <c r="BF163" s="45">
        <v>5.8999999999999998E-5</v>
      </c>
      <c r="BG163" s="45">
        <v>5.8999999999999998E-5</v>
      </c>
      <c r="BH163" s="45">
        <v>5.8999999999999998E-5</v>
      </c>
      <c r="BI163" s="45">
        <v>5.8999999999999998E-5</v>
      </c>
      <c r="BJ163" s="45">
        <v>6.0000000000000002E-5</v>
      </c>
      <c r="BK163" s="45">
        <v>6.0000000000000002E-5</v>
      </c>
      <c r="BL163" s="45">
        <v>6.0000000000000002E-5</v>
      </c>
      <c r="BM163" s="45">
        <v>6.0000000000000002E-5</v>
      </c>
      <c r="BN163" s="45">
        <v>6.0000000000000002E-5</v>
      </c>
      <c r="BO163" s="45">
        <v>6.2000000000000003E-5</v>
      </c>
      <c r="BP163" s="45">
        <v>6.2000000000000003E-5</v>
      </c>
      <c r="BQ163" s="45">
        <v>6.2000000000000003E-5</v>
      </c>
      <c r="BR163" s="45">
        <v>6.2000000000000003E-5</v>
      </c>
      <c r="BS163" s="45">
        <v>6.2000000000000003E-5</v>
      </c>
      <c r="BT163" s="45">
        <v>7.1000000000000005E-5</v>
      </c>
      <c r="BU163" s="45">
        <v>7.1000000000000005E-5</v>
      </c>
      <c r="BV163" s="45">
        <v>7.1000000000000005E-5</v>
      </c>
      <c r="BW163" s="45">
        <v>7.1000000000000005E-5</v>
      </c>
      <c r="BX163" s="45">
        <v>7.1000000000000005E-5</v>
      </c>
      <c r="BY163" s="45">
        <v>9.7E-5</v>
      </c>
      <c r="BZ163" s="45">
        <v>9.7E-5</v>
      </c>
      <c r="CA163" s="45">
        <v>9.7E-5</v>
      </c>
      <c r="CB163" s="45">
        <v>9.7E-5</v>
      </c>
      <c r="CC163" s="45">
        <v>9.7E-5</v>
      </c>
      <c r="CD163" s="45">
        <v>9.7E-5</v>
      </c>
      <c r="CE163" s="45">
        <v>9.7E-5</v>
      </c>
      <c r="CF163" s="45">
        <v>9.7E-5</v>
      </c>
      <c r="CG163" s="45">
        <v>9.7E-5</v>
      </c>
      <c r="CH163" s="45">
        <v>9.7E-5</v>
      </c>
      <c r="CI163" s="45">
        <v>9.7E-5</v>
      </c>
      <c r="CJ163" s="45">
        <v>9.7E-5</v>
      </c>
      <c r="CK163" s="45">
        <v>9.7E-5</v>
      </c>
      <c r="CL163" s="45">
        <v>9.7E-5</v>
      </c>
      <c r="CM163" s="45">
        <v>9.7E-5</v>
      </c>
      <c r="CN163" s="45">
        <v>9.7E-5</v>
      </c>
      <c r="CO163" s="45">
        <v>9.7E-5</v>
      </c>
      <c r="CP163" s="45">
        <v>9.7E-5</v>
      </c>
      <c r="CQ163" s="45">
        <v>9.7E-5</v>
      </c>
      <c r="CR163" s="45">
        <v>9.7E-5</v>
      </c>
      <c r="CS163" s="45">
        <v>9.7E-5</v>
      </c>
      <c r="CT163" s="45">
        <v>9.7E-5</v>
      </c>
      <c r="CU163" s="45">
        <v>9.7E-5</v>
      </c>
      <c r="CV163" s="45">
        <v>9.7E-5</v>
      </c>
      <c r="CW163" s="45">
        <v>9.7E-5</v>
      </c>
      <c r="CX163" s="45">
        <v>9.7E-5</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3.0000000000000001E-6</v>
      </c>
      <c r="R164" s="45">
        <v>3.0000000000000001E-6</v>
      </c>
      <c r="S164" s="45">
        <v>3.0000000000000001E-6</v>
      </c>
      <c r="T164" s="45">
        <v>3.0000000000000001E-6</v>
      </c>
      <c r="U164" s="45">
        <v>3.0000000000000001E-6</v>
      </c>
      <c r="V164" s="45">
        <v>3.0000000000000001E-6</v>
      </c>
      <c r="W164" s="45">
        <v>3.0000000000000001E-6</v>
      </c>
      <c r="X164" s="45">
        <v>3.0000000000000001E-6</v>
      </c>
      <c r="Y164" s="45">
        <v>3.0000000000000001E-6</v>
      </c>
      <c r="Z164" s="45">
        <v>3.0000000000000001E-6</v>
      </c>
      <c r="AA164" s="45">
        <v>3.0000000000000001E-6</v>
      </c>
      <c r="AB164" s="45">
        <v>3.0000000000000001E-6</v>
      </c>
      <c r="AC164" s="45">
        <v>3.0000000000000001E-6</v>
      </c>
      <c r="AD164" s="45">
        <v>3.0000000000000001E-6</v>
      </c>
      <c r="AE164" s="45">
        <v>3.0000000000000001E-6</v>
      </c>
      <c r="AF164" s="45">
        <v>3.0000000000000001E-6</v>
      </c>
      <c r="AG164" s="45">
        <v>3.0000000000000001E-6</v>
      </c>
      <c r="AH164" s="45">
        <v>3.0000000000000001E-6</v>
      </c>
      <c r="AI164" s="45">
        <v>3.0000000000000001E-6</v>
      </c>
      <c r="AJ164" s="45">
        <v>3.0000000000000001E-6</v>
      </c>
      <c r="AK164" s="45">
        <v>3.0000000000000001E-6</v>
      </c>
      <c r="AL164" s="45">
        <v>3.0000000000000001E-6</v>
      </c>
      <c r="AM164" s="45">
        <v>3.0000000000000001E-6</v>
      </c>
      <c r="AN164" s="45">
        <v>3.0000000000000001E-6</v>
      </c>
      <c r="AO164" s="45">
        <v>3.0000000000000001E-6</v>
      </c>
      <c r="AP164" s="45">
        <v>4.5000000000000003E-5</v>
      </c>
      <c r="AQ164" s="45">
        <v>4.5000000000000003E-5</v>
      </c>
      <c r="AR164" s="45">
        <v>4.5000000000000003E-5</v>
      </c>
      <c r="AS164" s="45">
        <v>4.5000000000000003E-5</v>
      </c>
      <c r="AT164" s="45">
        <v>4.5000000000000003E-5</v>
      </c>
      <c r="AU164" s="45">
        <v>7.8999999999999996E-5</v>
      </c>
      <c r="AV164" s="45">
        <v>7.8999999999999996E-5</v>
      </c>
      <c r="AW164" s="45">
        <v>7.8999999999999996E-5</v>
      </c>
      <c r="AX164" s="45">
        <v>7.8999999999999996E-5</v>
      </c>
      <c r="AY164" s="45">
        <v>7.8999999999999996E-5</v>
      </c>
      <c r="AZ164" s="45">
        <v>1.1E-4</v>
      </c>
      <c r="BA164" s="45">
        <v>1.1E-4</v>
      </c>
      <c r="BB164" s="45">
        <v>1.1E-4</v>
      </c>
      <c r="BC164" s="45">
        <v>1.1E-4</v>
      </c>
      <c r="BD164" s="45">
        <v>1.1E-4</v>
      </c>
      <c r="BE164" s="45">
        <v>1.3999999999999999E-4</v>
      </c>
      <c r="BF164" s="45">
        <v>1.3999999999999999E-4</v>
      </c>
      <c r="BG164" s="45">
        <v>1.3999999999999999E-4</v>
      </c>
      <c r="BH164" s="45">
        <v>1.3999999999999999E-4</v>
      </c>
      <c r="BI164" s="45">
        <v>1.3999999999999999E-4</v>
      </c>
      <c r="BJ164" s="45">
        <v>1.8699999999999999E-4</v>
      </c>
      <c r="BK164" s="45">
        <v>1.8699999999999999E-4</v>
      </c>
      <c r="BL164" s="45">
        <v>1.8699999999999999E-4</v>
      </c>
      <c r="BM164" s="45">
        <v>1.8699999999999999E-4</v>
      </c>
      <c r="BN164" s="45">
        <v>1.8699999999999999E-4</v>
      </c>
      <c r="BO164" s="45">
        <v>2.5300000000000002E-4</v>
      </c>
      <c r="BP164" s="45">
        <v>2.5300000000000002E-4</v>
      </c>
      <c r="BQ164" s="45">
        <v>2.5300000000000002E-4</v>
      </c>
      <c r="BR164" s="45">
        <v>2.5300000000000002E-4</v>
      </c>
      <c r="BS164" s="45">
        <v>2.5300000000000002E-4</v>
      </c>
      <c r="BT164" s="45">
        <v>3.3599999999999998E-4</v>
      </c>
      <c r="BU164" s="45">
        <v>3.3599999999999998E-4</v>
      </c>
      <c r="BV164" s="45">
        <v>3.3599999999999998E-4</v>
      </c>
      <c r="BW164" s="45">
        <v>3.3599999999999998E-4</v>
      </c>
      <c r="BX164" s="45">
        <v>3.3599999999999998E-4</v>
      </c>
      <c r="BY164" s="45">
        <v>4.37E-4</v>
      </c>
      <c r="BZ164" s="45">
        <v>4.37E-4</v>
      </c>
      <c r="CA164" s="45">
        <v>4.37E-4</v>
      </c>
      <c r="CB164" s="45">
        <v>4.37E-4</v>
      </c>
      <c r="CC164" s="45">
        <v>4.37E-4</v>
      </c>
      <c r="CD164" s="45">
        <v>4.37E-4</v>
      </c>
      <c r="CE164" s="45">
        <v>4.37E-4</v>
      </c>
      <c r="CF164" s="45">
        <v>4.37E-4</v>
      </c>
      <c r="CG164" s="45">
        <v>4.37E-4</v>
      </c>
      <c r="CH164" s="45">
        <v>4.37E-4</v>
      </c>
      <c r="CI164" s="45">
        <v>4.37E-4</v>
      </c>
      <c r="CJ164" s="45">
        <v>4.37E-4</v>
      </c>
      <c r="CK164" s="45">
        <v>4.37E-4</v>
      </c>
      <c r="CL164" s="45">
        <v>4.37E-4</v>
      </c>
      <c r="CM164" s="45">
        <v>4.37E-4</v>
      </c>
      <c r="CN164" s="45">
        <v>4.37E-4</v>
      </c>
      <c r="CO164" s="45">
        <v>4.37E-4</v>
      </c>
      <c r="CP164" s="45">
        <v>4.37E-4</v>
      </c>
      <c r="CQ164" s="45">
        <v>4.37E-4</v>
      </c>
      <c r="CR164" s="45">
        <v>4.37E-4</v>
      </c>
      <c r="CS164" s="45">
        <v>4.37E-4</v>
      </c>
      <c r="CT164" s="45">
        <v>4.37E-4</v>
      </c>
      <c r="CU164" s="45">
        <v>4.37E-4</v>
      </c>
      <c r="CV164" s="45">
        <v>4.37E-4</v>
      </c>
      <c r="CW164" s="45">
        <v>4.37E-4</v>
      </c>
      <c r="CX164" s="45">
        <v>4.37E-4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3.9999999999999998E-6</v>
      </c>
      <c r="R165" s="45">
        <v>3.9999999999999998E-6</v>
      </c>
      <c r="S165" s="45">
        <v>3.9999999999999998E-6</v>
      </c>
      <c r="T165" s="45">
        <v>3.9999999999999998E-6</v>
      </c>
      <c r="U165" s="45">
        <v>3.9999999999999998E-6</v>
      </c>
      <c r="V165" s="45">
        <v>3.9999999999999998E-6</v>
      </c>
      <c r="W165" s="45">
        <v>3.9999999999999998E-6</v>
      </c>
      <c r="X165" s="45">
        <v>3.9999999999999998E-6</v>
      </c>
      <c r="Y165" s="45">
        <v>3.9999999999999998E-6</v>
      </c>
      <c r="Z165" s="45">
        <v>3.9999999999999998E-6</v>
      </c>
      <c r="AA165" s="45">
        <v>3.9999999999999998E-6</v>
      </c>
      <c r="AB165" s="45">
        <v>3.9999999999999998E-6</v>
      </c>
      <c r="AC165" s="45">
        <v>3.9999999999999998E-6</v>
      </c>
      <c r="AD165" s="45">
        <v>3.9999999999999998E-6</v>
      </c>
      <c r="AE165" s="45">
        <v>3.9999999999999998E-6</v>
      </c>
      <c r="AF165" s="45">
        <v>3.9999999999999998E-6</v>
      </c>
      <c r="AG165" s="45">
        <v>3.9999999999999998E-6</v>
      </c>
      <c r="AH165" s="45">
        <v>3.9999999999999998E-6</v>
      </c>
      <c r="AI165" s="45">
        <v>3.9999999999999998E-6</v>
      </c>
      <c r="AJ165" s="45">
        <v>3.9999999999999998E-6</v>
      </c>
      <c r="AK165" s="45">
        <v>3.9999999999999998E-6</v>
      </c>
      <c r="AL165" s="45">
        <v>3.9999999999999998E-6</v>
      </c>
      <c r="AM165" s="45">
        <v>3.9999999999999998E-6</v>
      </c>
      <c r="AN165" s="45">
        <v>3.9999999999999998E-6</v>
      </c>
      <c r="AO165" s="45">
        <v>3.9999999999999998E-6</v>
      </c>
      <c r="AP165" s="45">
        <v>3.1999999999999999E-5</v>
      </c>
      <c r="AQ165" s="45">
        <v>3.1999999999999999E-5</v>
      </c>
      <c r="AR165" s="45">
        <v>3.1999999999999999E-5</v>
      </c>
      <c r="AS165" s="45">
        <v>3.1999999999999999E-5</v>
      </c>
      <c r="AT165" s="45">
        <v>3.1999999999999999E-5</v>
      </c>
      <c r="AU165" s="45">
        <v>6.6000000000000005E-5</v>
      </c>
      <c r="AV165" s="45">
        <v>6.6000000000000005E-5</v>
      </c>
      <c r="AW165" s="45">
        <v>6.6000000000000005E-5</v>
      </c>
      <c r="AX165" s="45">
        <v>6.6000000000000005E-5</v>
      </c>
      <c r="AY165" s="45">
        <v>6.6000000000000005E-5</v>
      </c>
      <c r="AZ165" s="45">
        <v>1.12E-4</v>
      </c>
      <c r="BA165" s="45">
        <v>1.12E-4</v>
      </c>
      <c r="BB165" s="45">
        <v>1.12E-4</v>
      </c>
      <c r="BC165" s="45">
        <v>1.12E-4</v>
      </c>
      <c r="BD165" s="45">
        <v>1.12E-4</v>
      </c>
      <c r="BE165" s="45">
        <v>1.54E-4</v>
      </c>
      <c r="BF165" s="45">
        <v>1.54E-4</v>
      </c>
      <c r="BG165" s="45">
        <v>1.54E-4</v>
      </c>
      <c r="BH165" s="45">
        <v>1.54E-4</v>
      </c>
      <c r="BI165" s="45">
        <v>1.54E-4</v>
      </c>
      <c r="BJ165" s="45">
        <v>2.04E-4</v>
      </c>
      <c r="BK165" s="45">
        <v>2.04E-4</v>
      </c>
      <c r="BL165" s="45">
        <v>2.04E-4</v>
      </c>
      <c r="BM165" s="45">
        <v>2.04E-4</v>
      </c>
      <c r="BN165" s="45">
        <v>2.04E-4</v>
      </c>
      <c r="BO165" s="45">
        <v>2.7500000000000002E-4</v>
      </c>
      <c r="BP165" s="45">
        <v>2.7500000000000002E-4</v>
      </c>
      <c r="BQ165" s="45">
        <v>2.7500000000000002E-4</v>
      </c>
      <c r="BR165" s="45">
        <v>2.7500000000000002E-4</v>
      </c>
      <c r="BS165" s="45">
        <v>2.7500000000000002E-4</v>
      </c>
      <c r="BT165" s="45">
        <v>3.6900000000000002E-4</v>
      </c>
      <c r="BU165" s="45">
        <v>3.6900000000000002E-4</v>
      </c>
      <c r="BV165" s="45">
        <v>3.6900000000000002E-4</v>
      </c>
      <c r="BW165" s="45">
        <v>3.6900000000000002E-4</v>
      </c>
      <c r="BX165" s="45">
        <v>3.6900000000000002E-4</v>
      </c>
      <c r="BY165" s="45">
        <v>4.86E-4</v>
      </c>
      <c r="BZ165" s="45">
        <v>4.86E-4</v>
      </c>
      <c r="CA165" s="45">
        <v>4.86E-4</v>
      </c>
      <c r="CB165" s="45">
        <v>4.86E-4</v>
      </c>
      <c r="CC165" s="45">
        <v>4.86E-4</v>
      </c>
      <c r="CD165" s="45">
        <v>4.86E-4</v>
      </c>
      <c r="CE165" s="45">
        <v>4.86E-4</v>
      </c>
      <c r="CF165" s="45">
        <v>4.86E-4</v>
      </c>
      <c r="CG165" s="45">
        <v>4.86E-4</v>
      </c>
      <c r="CH165" s="45">
        <v>4.86E-4</v>
      </c>
      <c r="CI165" s="45">
        <v>4.86E-4</v>
      </c>
      <c r="CJ165" s="45">
        <v>4.86E-4</v>
      </c>
      <c r="CK165" s="45">
        <v>4.86E-4</v>
      </c>
      <c r="CL165" s="45">
        <v>4.86E-4</v>
      </c>
      <c r="CM165" s="45">
        <v>4.86E-4</v>
      </c>
      <c r="CN165" s="45">
        <v>4.86E-4</v>
      </c>
      <c r="CO165" s="45">
        <v>4.86E-4</v>
      </c>
      <c r="CP165" s="45">
        <v>4.86E-4</v>
      </c>
      <c r="CQ165" s="45">
        <v>4.86E-4</v>
      </c>
      <c r="CR165" s="45">
        <v>4.86E-4</v>
      </c>
      <c r="CS165" s="45">
        <v>4.86E-4</v>
      </c>
      <c r="CT165" s="45">
        <v>4.86E-4</v>
      </c>
      <c r="CU165" s="45">
        <v>4.86E-4</v>
      </c>
      <c r="CV165" s="45">
        <v>4.86E-4</v>
      </c>
      <c r="CW165" s="45">
        <v>4.86E-4</v>
      </c>
      <c r="CX165" s="45">
        <v>4.86E-4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3.4E-5</v>
      </c>
      <c r="R166" s="45">
        <v>3.4E-5</v>
      </c>
      <c r="S166" s="45">
        <v>3.4E-5</v>
      </c>
      <c r="T166" s="45">
        <v>3.4E-5</v>
      </c>
      <c r="U166" s="45">
        <v>3.4E-5</v>
      </c>
      <c r="V166" s="45">
        <v>3.4E-5</v>
      </c>
      <c r="W166" s="45">
        <v>3.4E-5</v>
      </c>
      <c r="X166" s="45">
        <v>3.4E-5</v>
      </c>
      <c r="Y166" s="45">
        <v>3.4E-5</v>
      </c>
      <c r="Z166" s="45">
        <v>3.4E-5</v>
      </c>
      <c r="AA166" s="45">
        <v>3.4E-5</v>
      </c>
      <c r="AB166" s="45">
        <v>3.4E-5</v>
      </c>
      <c r="AC166" s="45">
        <v>3.4E-5</v>
      </c>
      <c r="AD166" s="45">
        <v>3.4E-5</v>
      </c>
      <c r="AE166" s="45">
        <v>3.4E-5</v>
      </c>
      <c r="AF166" s="45">
        <v>3.4E-5</v>
      </c>
      <c r="AG166" s="45">
        <v>3.4E-5</v>
      </c>
      <c r="AH166" s="45">
        <v>3.4E-5</v>
      </c>
      <c r="AI166" s="45">
        <v>3.4E-5</v>
      </c>
      <c r="AJ166" s="45">
        <v>3.4E-5</v>
      </c>
      <c r="AK166" s="45">
        <v>3.4E-5</v>
      </c>
      <c r="AL166" s="45">
        <v>3.4E-5</v>
      </c>
      <c r="AM166" s="45">
        <v>3.4E-5</v>
      </c>
      <c r="AN166" s="45">
        <v>3.4E-5</v>
      </c>
      <c r="AO166" s="45">
        <v>3.4E-5</v>
      </c>
      <c r="AP166" s="45">
        <v>2.2499999999999999E-4</v>
      </c>
      <c r="AQ166" s="45">
        <v>2.2499999999999999E-4</v>
      </c>
      <c r="AR166" s="45">
        <v>2.2499999999999999E-4</v>
      </c>
      <c r="AS166" s="45">
        <v>2.2499999999999999E-4</v>
      </c>
      <c r="AT166" s="45">
        <v>2.2499999999999999E-4</v>
      </c>
      <c r="AU166" s="45">
        <v>3.6499999999999998E-4</v>
      </c>
      <c r="AV166" s="45">
        <v>3.6499999999999998E-4</v>
      </c>
      <c r="AW166" s="45">
        <v>3.6499999999999998E-4</v>
      </c>
      <c r="AX166" s="45">
        <v>3.6499999999999998E-4</v>
      </c>
      <c r="AY166" s="45">
        <v>3.6499999999999998E-4</v>
      </c>
      <c r="AZ166" s="45">
        <v>5.3799999999999996E-4</v>
      </c>
      <c r="BA166" s="45">
        <v>5.3799999999999996E-4</v>
      </c>
      <c r="BB166" s="45">
        <v>5.3799999999999996E-4</v>
      </c>
      <c r="BC166" s="45">
        <v>5.3799999999999996E-4</v>
      </c>
      <c r="BD166" s="45">
        <v>5.3799999999999996E-4</v>
      </c>
      <c r="BE166" s="45">
        <v>7.0200000000000004E-4</v>
      </c>
      <c r="BF166" s="45">
        <v>7.0200000000000004E-4</v>
      </c>
      <c r="BG166" s="45">
        <v>7.0200000000000004E-4</v>
      </c>
      <c r="BH166" s="45">
        <v>7.0200000000000004E-4</v>
      </c>
      <c r="BI166" s="45">
        <v>7.0200000000000004E-4</v>
      </c>
      <c r="BJ166" s="45">
        <v>8.3900000000000001E-4</v>
      </c>
      <c r="BK166" s="45">
        <v>8.3900000000000001E-4</v>
      </c>
      <c r="BL166" s="45">
        <v>8.3900000000000001E-4</v>
      </c>
      <c r="BM166" s="45">
        <v>8.3900000000000001E-4</v>
      </c>
      <c r="BN166" s="45">
        <v>8.3900000000000001E-4</v>
      </c>
      <c r="BO166" s="45">
        <v>9.4899999999999997E-4</v>
      </c>
      <c r="BP166" s="45">
        <v>9.4899999999999997E-4</v>
      </c>
      <c r="BQ166" s="45">
        <v>9.4899999999999997E-4</v>
      </c>
      <c r="BR166" s="45">
        <v>9.4899999999999997E-4</v>
      </c>
      <c r="BS166" s="45">
        <v>9.4899999999999997E-4</v>
      </c>
      <c r="BT166" s="45">
        <v>9.6699999999999998E-4</v>
      </c>
      <c r="BU166" s="45">
        <v>9.6699999999999998E-4</v>
      </c>
      <c r="BV166" s="45">
        <v>9.6699999999999998E-4</v>
      </c>
      <c r="BW166" s="45">
        <v>9.6699999999999998E-4</v>
      </c>
      <c r="BX166" s="45">
        <v>9.6699999999999998E-4</v>
      </c>
      <c r="BY166" s="45">
        <v>9.2100000000000005E-4</v>
      </c>
      <c r="BZ166" s="45">
        <v>9.2100000000000005E-4</v>
      </c>
      <c r="CA166" s="45">
        <v>9.2100000000000005E-4</v>
      </c>
      <c r="CB166" s="45">
        <v>9.2100000000000005E-4</v>
      </c>
      <c r="CC166" s="45">
        <v>9.2100000000000005E-4</v>
      </c>
      <c r="CD166" s="45">
        <v>9.2100000000000005E-4</v>
      </c>
      <c r="CE166" s="45">
        <v>9.2100000000000005E-4</v>
      </c>
      <c r="CF166" s="45">
        <v>9.2100000000000005E-4</v>
      </c>
      <c r="CG166" s="45">
        <v>9.2100000000000005E-4</v>
      </c>
      <c r="CH166" s="45">
        <v>9.2100000000000005E-4</v>
      </c>
      <c r="CI166" s="45">
        <v>9.2100000000000005E-4</v>
      </c>
      <c r="CJ166" s="45">
        <v>9.2100000000000005E-4</v>
      </c>
      <c r="CK166" s="45">
        <v>9.2100000000000005E-4</v>
      </c>
      <c r="CL166" s="45">
        <v>9.2100000000000005E-4</v>
      </c>
      <c r="CM166" s="45">
        <v>9.2100000000000005E-4</v>
      </c>
      <c r="CN166" s="45">
        <v>9.2100000000000005E-4</v>
      </c>
      <c r="CO166" s="45">
        <v>9.2100000000000005E-4</v>
      </c>
      <c r="CP166" s="45">
        <v>9.2100000000000005E-4</v>
      </c>
      <c r="CQ166" s="45">
        <v>9.2100000000000005E-4</v>
      </c>
      <c r="CR166" s="45">
        <v>9.2100000000000005E-4</v>
      </c>
      <c r="CS166" s="45">
        <v>9.2100000000000005E-4</v>
      </c>
      <c r="CT166" s="45">
        <v>9.2100000000000005E-4</v>
      </c>
      <c r="CU166" s="45">
        <v>9.2100000000000005E-4</v>
      </c>
      <c r="CV166" s="45">
        <v>9.2100000000000005E-4</v>
      </c>
      <c r="CW166" s="45">
        <v>9.2100000000000005E-4</v>
      </c>
      <c r="CX166" s="45">
        <v>9.2100000000000005E-4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3.8000000000000002E-5</v>
      </c>
      <c r="R167" s="45">
        <v>3.8000000000000002E-5</v>
      </c>
      <c r="S167" s="45">
        <v>3.8000000000000002E-5</v>
      </c>
      <c r="T167" s="45">
        <v>3.8000000000000002E-5</v>
      </c>
      <c r="U167" s="45">
        <v>3.8000000000000002E-5</v>
      </c>
      <c r="V167" s="45">
        <v>3.8000000000000002E-5</v>
      </c>
      <c r="W167" s="45">
        <v>3.8000000000000002E-5</v>
      </c>
      <c r="X167" s="45">
        <v>3.8000000000000002E-5</v>
      </c>
      <c r="Y167" s="45">
        <v>3.8000000000000002E-5</v>
      </c>
      <c r="Z167" s="45">
        <v>3.8000000000000002E-5</v>
      </c>
      <c r="AA167" s="45">
        <v>3.8000000000000002E-5</v>
      </c>
      <c r="AB167" s="45">
        <v>3.8000000000000002E-5</v>
      </c>
      <c r="AC167" s="45">
        <v>3.8000000000000002E-5</v>
      </c>
      <c r="AD167" s="45">
        <v>3.8000000000000002E-5</v>
      </c>
      <c r="AE167" s="45">
        <v>3.8000000000000002E-5</v>
      </c>
      <c r="AF167" s="45">
        <v>3.8000000000000002E-5</v>
      </c>
      <c r="AG167" s="45">
        <v>3.8000000000000002E-5</v>
      </c>
      <c r="AH167" s="45">
        <v>3.8000000000000002E-5</v>
      </c>
      <c r="AI167" s="45">
        <v>3.8000000000000002E-5</v>
      </c>
      <c r="AJ167" s="45">
        <v>3.8000000000000002E-5</v>
      </c>
      <c r="AK167" s="45">
        <v>3.8000000000000002E-5</v>
      </c>
      <c r="AL167" s="45">
        <v>3.8000000000000002E-5</v>
      </c>
      <c r="AM167" s="45">
        <v>3.8000000000000002E-5</v>
      </c>
      <c r="AN167" s="45">
        <v>3.8000000000000002E-5</v>
      </c>
      <c r="AO167" s="45">
        <v>3.8000000000000002E-5</v>
      </c>
      <c r="AP167" s="45">
        <v>1.6699999999999999E-4</v>
      </c>
      <c r="AQ167" s="45">
        <v>1.6699999999999999E-4</v>
      </c>
      <c r="AR167" s="45">
        <v>1.6699999999999999E-4</v>
      </c>
      <c r="AS167" s="45">
        <v>1.6699999999999999E-4</v>
      </c>
      <c r="AT167" s="45">
        <v>1.6699999999999999E-4</v>
      </c>
      <c r="AU167" s="45">
        <v>2.8899999999999998E-4</v>
      </c>
      <c r="AV167" s="45">
        <v>2.8899999999999998E-4</v>
      </c>
      <c r="AW167" s="45">
        <v>2.8899999999999998E-4</v>
      </c>
      <c r="AX167" s="45">
        <v>2.8899999999999998E-4</v>
      </c>
      <c r="AY167" s="45">
        <v>2.8899999999999998E-4</v>
      </c>
      <c r="AZ167" s="45">
        <v>2.7E-4</v>
      </c>
      <c r="BA167" s="45">
        <v>2.7E-4</v>
      </c>
      <c r="BB167" s="45">
        <v>2.7E-4</v>
      </c>
      <c r="BC167" s="45">
        <v>2.7E-4</v>
      </c>
      <c r="BD167" s="45">
        <v>2.7E-4</v>
      </c>
      <c r="BE167" s="45">
        <v>9.1000000000000003E-5</v>
      </c>
      <c r="BF167" s="45">
        <v>9.1000000000000003E-5</v>
      </c>
      <c r="BG167" s="45">
        <v>9.1000000000000003E-5</v>
      </c>
      <c r="BH167" s="45">
        <v>9.1000000000000003E-5</v>
      </c>
      <c r="BI167" s="45">
        <v>9.1000000000000003E-5</v>
      </c>
      <c r="BJ167" s="45">
        <v>7.1299999999999998E-4</v>
      </c>
      <c r="BK167" s="45">
        <v>7.1299999999999998E-4</v>
      </c>
      <c r="BL167" s="45">
        <v>7.1299999999999998E-4</v>
      </c>
      <c r="BM167" s="45">
        <v>7.1299999999999998E-4</v>
      </c>
      <c r="BN167" s="45">
        <v>7.1299999999999998E-4</v>
      </c>
      <c r="BO167" s="45">
        <v>8.9400000000000005E-4</v>
      </c>
      <c r="BP167" s="45">
        <v>8.9400000000000005E-4</v>
      </c>
      <c r="BQ167" s="45">
        <v>8.9400000000000005E-4</v>
      </c>
      <c r="BR167" s="45">
        <v>8.9400000000000005E-4</v>
      </c>
      <c r="BS167" s="45">
        <v>8.9400000000000005E-4</v>
      </c>
      <c r="BT167" s="45">
        <v>9.1699999999999995E-4</v>
      </c>
      <c r="BU167" s="45">
        <v>9.1699999999999995E-4</v>
      </c>
      <c r="BV167" s="45">
        <v>9.1699999999999995E-4</v>
      </c>
      <c r="BW167" s="45">
        <v>9.1699999999999995E-4</v>
      </c>
      <c r="BX167" s="45">
        <v>9.1699999999999995E-4</v>
      </c>
      <c r="BY167" s="45">
        <v>1.238E-3</v>
      </c>
      <c r="BZ167" s="45">
        <v>1.238E-3</v>
      </c>
      <c r="CA167" s="45">
        <v>1.238E-3</v>
      </c>
      <c r="CB167" s="45">
        <v>1.238E-3</v>
      </c>
      <c r="CC167" s="45">
        <v>1.238E-3</v>
      </c>
      <c r="CD167" s="45">
        <v>1.238E-3</v>
      </c>
      <c r="CE167" s="45">
        <v>1.238E-3</v>
      </c>
      <c r="CF167" s="45">
        <v>1.238E-3</v>
      </c>
      <c r="CG167" s="45">
        <v>1.238E-3</v>
      </c>
      <c r="CH167" s="45">
        <v>1.238E-3</v>
      </c>
      <c r="CI167" s="45">
        <v>1.238E-3</v>
      </c>
      <c r="CJ167" s="45">
        <v>1.238E-3</v>
      </c>
      <c r="CK167" s="45">
        <v>1.238E-3</v>
      </c>
      <c r="CL167" s="45">
        <v>1.238E-3</v>
      </c>
      <c r="CM167" s="45">
        <v>1.238E-3</v>
      </c>
      <c r="CN167" s="45">
        <v>1.238E-3</v>
      </c>
      <c r="CO167" s="45">
        <v>1.238E-3</v>
      </c>
      <c r="CP167" s="45">
        <v>1.238E-3</v>
      </c>
      <c r="CQ167" s="45">
        <v>1.238E-3</v>
      </c>
      <c r="CR167" s="45">
        <v>1.238E-3</v>
      </c>
      <c r="CS167" s="45">
        <v>1.238E-3</v>
      </c>
      <c r="CT167" s="45">
        <v>1.238E-3</v>
      </c>
      <c r="CU167" s="45">
        <v>1.238E-3</v>
      </c>
      <c r="CV167" s="45">
        <v>1.238E-3</v>
      </c>
      <c r="CW167" s="45">
        <v>1.238E-3</v>
      </c>
      <c r="CX167" s="45">
        <v>1.238E-3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3.6000000000000001E-5</v>
      </c>
      <c r="R168" s="45">
        <v>3.6000000000000001E-5</v>
      </c>
      <c r="S168" s="45">
        <v>3.6000000000000001E-5</v>
      </c>
      <c r="T168" s="45">
        <v>3.6000000000000001E-5</v>
      </c>
      <c r="U168" s="45">
        <v>3.6000000000000001E-5</v>
      </c>
      <c r="V168" s="45">
        <v>3.6000000000000001E-5</v>
      </c>
      <c r="W168" s="45">
        <v>3.6000000000000001E-5</v>
      </c>
      <c r="X168" s="45">
        <v>3.6000000000000001E-5</v>
      </c>
      <c r="Y168" s="45">
        <v>3.6000000000000001E-5</v>
      </c>
      <c r="Z168" s="45">
        <v>3.6000000000000001E-5</v>
      </c>
      <c r="AA168" s="45">
        <v>3.6000000000000001E-5</v>
      </c>
      <c r="AB168" s="45">
        <v>3.6000000000000001E-5</v>
      </c>
      <c r="AC168" s="45">
        <v>3.6000000000000001E-5</v>
      </c>
      <c r="AD168" s="45">
        <v>3.6000000000000001E-5</v>
      </c>
      <c r="AE168" s="45">
        <v>3.6000000000000001E-5</v>
      </c>
      <c r="AF168" s="45">
        <v>3.6000000000000001E-5</v>
      </c>
      <c r="AG168" s="45">
        <v>3.6000000000000001E-5</v>
      </c>
      <c r="AH168" s="45">
        <v>3.6000000000000001E-5</v>
      </c>
      <c r="AI168" s="45">
        <v>3.6000000000000001E-5</v>
      </c>
      <c r="AJ168" s="45">
        <v>3.6000000000000001E-5</v>
      </c>
      <c r="AK168" s="45">
        <v>3.6000000000000001E-5</v>
      </c>
      <c r="AL168" s="45">
        <v>3.6000000000000001E-5</v>
      </c>
      <c r="AM168" s="45">
        <v>3.6000000000000001E-5</v>
      </c>
      <c r="AN168" s="45">
        <v>3.6000000000000001E-5</v>
      </c>
      <c r="AO168" s="45">
        <v>3.6000000000000001E-5</v>
      </c>
      <c r="AP168" s="45">
        <v>3.0800000000000001E-4</v>
      </c>
      <c r="AQ168" s="45">
        <v>3.0800000000000001E-4</v>
      </c>
      <c r="AR168" s="45">
        <v>3.0800000000000001E-4</v>
      </c>
      <c r="AS168" s="45">
        <v>3.0800000000000001E-4</v>
      </c>
      <c r="AT168" s="45">
        <v>3.0800000000000001E-4</v>
      </c>
      <c r="AU168" s="45">
        <v>4.7699999999999999E-4</v>
      </c>
      <c r="AV168" s="45">
        <v>4.7699999999999999E-4</v>
      </c>
      <c r="AW168" s="45">
        <v>4.7699999999999999E-4</v>
      </c>
      <c r="AX168" s="45">
        <v>4.7699999999999999E-4</v>
      </c>
      <c r="AY168" s="45">
        <v>4.7699999999999999E-4</v>
      </c>
      <c r="AZ168" s="45">
        <v>6.29E-4</v>
      </c>
      <c r="BA168" s="45">
        <v>6.29E-4</v>
      </c>
      <c r="BB168" s="45">
        <v>6.29E-4</v>
      </c>
      <c r="BC168" s="45">
        <v>6.29E-4</v>
      </c>
      <c r="BD168" s="45">
        <v>6.29E-4</v>
      </c>
      <c r="BE168" s="45">
        <v>6.0700000000000001E-4</v>
      </c>
      <c r="BF168" s="45">
        <v>6.0700000000000001E-4</v>
      </c>
      <c r="BG168" s="45">
        <v>6.0700000000000001E-4</v>
      </c>
      <c r="BH168" s="45">
        <v>6.0700000000000001E-4</v>
      </c>
      <c r="BI168" s="45">
        <v>6.0700000000000001E-4</v>
      </c>
      <c r="BJ168" s="45">
        <v>1.292E-3</v>
      </c>
      <c r="BK168" s="45">
        <v>1.292E-3</v>
      </c>
      <c r="BL168" s="45">
        <v>1.292E-3</v>
      </c>
      <c r="BM168" s="45">
        <v>1.292E-3</v>
      </c>
      <c r="BN168" s="45">
        <v>1.292E-3</v>
      </c>
      <c r="BO168" s="45">
        <v>1.0349999999999999E-3</v>
      </c>
      <c r="BP168" s="45">
        <v>1.0349999999999999E-3</v>
      </c>
      <c r="BQ168" s="45">
        <v>1.0349999999999999E-3</v>
      </c>
      <c r="BR168" s="45">
        <v>1.0349999999999999E-3</v>
      </c>
      <c r="BS168" s="45">
        <v>1.0349999999999999E-3</v>
      </c>
      <c r="BT168" s="45">
        <v>1.4599999999999999E-3</v>
      </c>
      <c r="BU168" s="45">
        <v>1.4599999999999999E-3</v>
      </c>
      <c r="BV168" s="45">
        <v>1.4599999999999999E-3</v>
      </c>
      <c r="BW168" s="45">
        <v>1.4599999999999999E-3</v>
      </c>
      <c r="BX168" s="45">
        <v>1.4599999999999999E-3</v>
      </c>
      <c r="BY168" s="45">
        <v>4.1000000000000003E-3</v>
      </c>
      <c r="BZ168" s="45">
        <v>4.1000000000000003E-3</v>
      </c>
      <c r="CA168" s="45">
        <v>4.1000000000000003E-3</v>
      </c>
      <c r="CB168" s="45">
        <v>4.1000000000000003E-3</v>
      </c>
      <c r="CC168" s="45">
        <v>4.1000000000000003E-3</v>
      </c>
      <c r="CD168" s="45">
        <v>4.1000000000000003E-3</v>
      </c>
      <c r="CE168" s="45">
        <v>4.1000000000000003E-3</v>
      </c>
      <c r="CF168" s="45">
        <v>4.1000000000000003E-3</v>
      </c>
      <c r="CG168" s="45">
        <v>4.1000000000000003E-3</v>
      </c>
      <c r="CH168" s="45">
        <v>4.1000000000000003E-3</v>
      </c>
      <c r="CI168" s="45">
        <v>4.1000000000000003E-3</v>
      </c>
      <c r="CJ168" s="45">
        <v>4.1000000000000003E-3</v>
      </c>
      <c r="CK168" s="45">
        <v>4.1000000000000003E-3</v>
      </c>
      <c r="CL168" s="45">
        <v>4.1000000000000003E-3</v>
      </c>
      <c r="CM168" s="45">
        <v>4.1000000000000003E-3</v>
      </c>
      <c r="CN168" s="45">
        <v>4.1000000000000003E-3</v>
      </c>
      <c r="CO168" s="45">
        <v>4.1000000000000003E-3</v>
      </c>
      <c r="CP168" s="45">
        <v>4.1000000000000003E-3</v>
      </c>
      <c r="CQ168" s="45">
        <v>4.1000000000000003E-3</v>
      </c>
      <c r="CR168" s="45">
        <v>4.1000000000000003E-3</v>
      </c>
      <c r="CS168" s="45">
        <v>4.1000000000000003E-3</v>
      </c>
      <c r="CT168" s="45">
        <v>4.1000000000000003E-3</v>
      </c>
      <c r="CU168" s="45">
        <v>4.1000000000000003E-3</v>
      </c>
      <c r="CV168" s="45">
        <v>4.1000000000000003E-3</v>
      </c>
      <c r="CW168" s="45">
        <v>4.1000000000000003E-3</v>
      </c>
      <c r="CX168" s="45">
        <v>4.1000000000000003E-3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5.0000000000000004E-6</v>
      </c>
      <c r="R169" s="45">
        <v>5.0000000000000004E-6</v>
      </c>
      <c r="S169" s="45">
        <v>5.0000000000000004E-6</v>
      </c>
      <c r="T169" s="45">
        <v>5.0000000000000004E-6</v>
      </c>
      <c r="U169" s="45">
        <v>5.0000000000000004E-6</v>
      </c>
      <c r="V169" s="45">
        <v>5.0000000000000004E-6</v>
      </c>
      <c r="W169" s="45">
        <v>5.0000000000000004E-6</v>
      </c>
      <c r="X169" s="45">
        <v>5.0000000000000004E-6</v>
      </c>
      <c r="Y169" s="45">
        <v>5.0000000000000004E-6</v>
      </c>
      <c r="Z169" s="45">
        <v>5.0000000000000004E-6</v>
      </c>
      <c r="AA169" s="45">
        <v>5.0000000000000004E-6</v>
      </c>
      <c r="AB169" s="45">
        <v>5.0000000000000004E-6</v>
      </c>
      <c r="AC169" s="45">
        <v>5.0000000000000004E-6</v>
      </c>
      <c r="AD169" s="45">
        <v>5.0000000000000004E-6</v>
      </c>
      <c r="AE169" s="45">
        <v>5.0000000000000004E-6</v>
      </c>
      <c r="AF169" s="45">
        <v>5.0000000000000004E-6</v>
      </c>
      <c r="AG169" s="45">
        <v>5.0000000000000004E-6</v>
      </c>
      <c r="AH169" s="45">
        <v>5.0000000000000004E-6</v>
      </c>
      <c r="AI169" s="45">
        <v>5.0000000000000004E-6</v>
      </c>
      <c r="AJ169" s="45">
        <v>5.0000000000000004E-6</v>
      </c>
      <c r="AK169" s="45">
        <v>5.0000000000000004E-6</v>
      </c>
      <c r="AL169" s="45">
        <v>5.0000000000000004E-6</v>
      </c>
      <c r="AM169" s="45">
        <v>5.0000000000000004E-6</v>
      </c>
      <c r="AN169" s="45">
        <v>5.0000000000000004E-6</v>
      </c>
      <c r="AO169" s="45">
        <v>5.0000000000000004E-6</v>
      </c>
      <c r="AP169" s="45">
        <v>2.1999999999999999E-5</v>
      </c>
      <c r="AQ169" s="45">
        <v>2.1999999999999999E-5</v>
      </c>
      <c r="AR169" s="45">
        <v>2.1999999999999999E-5</v>
      </c>
      <c r="AS169" s="45">
        <v>2.1999999999999999E-5</v>
      </c>
      <c r="AT169" s="45">
        <v>2.1999999999999999E-5</v>
      </c>
      <c r="AU169" s="45">
        <v>2.8E-5</v>
      </c>
      <c r="AV169" s="45">
        <v>2.8E-5</v>
      </c>
      <c r="AW169" s="45">
        <v>2.8E-5</v>
      </c>
      <c r="AX169" s="45">
        <v>2.8E-5</v>
      </c>
      <c r="AY169" s="45">
        <v>2.8E-5</v>
      </c>
      <c r="AZ169" s="45">
        <v>3.6999999999999998E-5</v>
      </c>
      <c r="BA169" s="45">
        <v>3.6999999999999998E-5</v>
      </c>
      <c r="BB169" s="45">
        <v>3.6999999999999998E-5</v>
      </c>
      <c r="BC169" s="45">
        <v>3.6999999999999998E-5</v>
      </c>
      <c r="BD169" s="45">
        <v>3.6999999999999998E-5</v>
      </c>
      <c r="BE169" s="45">
        <v>5.0000000000000002E-5</v>
      </c>
      <c r="BF169" s="45">
        <v>5.0000000000000002E-5</v>
      </c>
      <c r="BG169" s="45">
        <v>5.0000000000000002E-5</v>
      </c>
      <c r="BH169" s="45">
        <v>5.0000000000000002E-5</v>
      </c>
      <c r="BI169" s="45">
        <v>5.0000000000000002E-5</v>
      </c>
      <c r="BJ169" s="45">
        <v>6.2000000000000003E-5</v>
      </c>
      <c r="BK169" s="45">
        <v>6.2000000000000003E-5</v>
      </c>
      <c r="BL169" s="45">
        <v>6.2000000000000003E-5</v>
      </c>
      <c r="BM169" s="45">
        <v>6.2000000000000003E-5</v>
      </c>
      <c r="BN169" s="45">
        <v>6.2000000000000003E-5</v>
      </c>
      <c r="BO169" s="45">
        <v>7.2999999999999999E-5</v>
      </c>
      <c r="BP169" s="45">
        <v>7.2999999999999999E-5</v>
      </c>
      <c r="BQ169" s="45">
        <v>7.2999999999999999E-5</v>
      </c>
      <c r="BR169" s="45">
        <v>7.2999999999999999E-5</v>
      </c>
      <c r="BS169" s="45">
        <v>7.2999999999999999E-5</v>
      </c>
      <c r="BT169" s="45">
        <v>9.7E-5</v>
      </c>
      <c r="BU169" s="45">
        <v>9.7E-5</v>
      </c>
      <c r="BV169" s="45">
        <v>9.7E-5</v>
      </c>
      <c r="BW169" s="45">
        <v>9.7E-5</v>
      </c>
      <c r="BX169" s="45">
        <v>9.7E-5</v>
      </c>
      <c r="BY169" s="45">
        <v>1.6100000000000001E-4</v>
      </c>
      <c r="BZ169" s="45">
        <v>1.6100000000000001E-4</v>
      </c>
      <c r="CA169" s="45">
        <v>1.6100000000000001E-4</v>
      </c>
      <c r="CB169" s="45">
        <v>1.6100000000000001E-4</v>
      </c>
      <c r="CC169" s="45">
        <v>1.6100000000000001E-4</v>
      </c>
      <c r="CD169" s="45">
        <v>1.6100000000000001E-4</v>
      </c>
      <c r="CE169" s="45">
        <v>1.6100000000000001E-4</v>
      </c>
      <c r="CF169" s="45">
        <v>1.6100000000000001E-4</v>
      </c>
      <c r="CG169" s="45">
        <v>1.6100000000000001E-4</v>
      </c>
      <c r="CH169" s="45">
        <v>1.6100000000000001E-4</v>
      </c>
      <c r="CI169" s="45">
        <v>1.6100000000000001E-4</v>
      </c>
      <c r="CJ169" s="45">
        <v>1.6100000000000001E-4</v>
      </c>
      <c r="CK169" s="45">
        <v>1.6100000000000001E-4</v>
      </c>
      <c r="CL169" s="45">
        <v>1.6100000000000001E-4</v>
      </c>
      <c r="CM169" s="45">
        <v>1.6100000000000001E-4</v>
      </c>
      <c r="CN169" s="45">
        <v>1.6100000000000001E-4</v>
      </c>
      <c r="CO169" s="45">
        <v>1.6100000000000001E-4</v>
      </c>
      <c r="CP169" s="45">
        <v>1.6100000000000001E-4</v>
      </c>
      <c r="CQ169" s="45">
        <v>1.6100000000000001E-4</v>
      </c>
      <c r="CR169" s="45">
        <v>1.6100000000000001E-4</v>
      </c>
      <c r="CS169" s="45">
        <v>1.6100000000000001E-4</v>
      </c>
      <c r="CT169" s="45">
        <v>1.6100000000000001E-4</v>
      </c>
      <c r="CU169" s="45">
        <v>1.6100000000000001E-4</v>
      </c>
      <c r="CV169" s="45">
        <v>1.6100000000000001E-4</v>
      </c>
      <c r="CW169" s="45">
        <v>1.6100000000000001E-4</v>
      </c>
      <c r="CX169" s="45">
        <v>1.6100000000000001E-4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1.9999999999999999E-6</v>
      </c>
      <c r="R170" s="45">
        <v>1.9999999999999999E-6</v>
      </c>
      <c r="S170" s="45">
        <v>1.9999999999999999E-6</v>
      </c>
      <c r="T170" s="45">
        <v>1.9999999999999999E-6</v>
      </c>
      <c r="U170" s="45">
        <v>1.9999999999999999E-6</v>
      </c>
      <c r="V170" s="45">
        <v>1.9999999999999999E-6</v>
      </c>
      <c r="W170" s="45">
        <v>1.9999999999999999E-6</v>
      </c>
      <c r="X170" s="45">
        <v>1.9999999999999999E-6</v>
      </c>
      <c r="Y170" s="45">
        <v>1.9999999999999999E-6</v>
      </c>
      <c r="Z170" s="45">
        <v>1.9999999999999999E-6</v>
      </c>
      <c r="AA170" s="45">
        <v>1.9999999999999999E-6</v>
      </c>
      <c r="AB170" s="45">
        <v>1.9999999999999999E-6</v>
      </c>
      <c r="AC170" s="45">
        <v>1.9999999999999999E-6</v>
      </c>
      <c r="AD170" s="45">
        <v>1.9999999999999999E-6</v>
      </c>
      <c r="AE170" s="45">
        <v>1.9999999999999999E-6</v>
      </c>
      <c r="AF170" s="45">
        <v>1.9999999999999999E-6</v>
      </c>
      <c r="AG170" s="45">
        <v>1.9999999999999999E-6</v>
      </c>
      <c r="AH170" s="45">
        <v>1.9999999999999999E-6</v>
      </c>
      <c r="AI170" s="45">
        <v>1.9999999999999999E-6</v>
      </c>
      <c r="AJ170" s="45">
        <v>1.9999999999999999E-6</v>
      </c>
      <c r="AK170" s="45">
        <v>1.9999999999999999E-6</v>
      </c>
      <c r="AL170" s="45">
        <v>1.9999999999999999E-6</v>
      </c>
      <c r="AM170" s="45">
        <v>1.9999999999999999E-6</v>
      </c>
      <c r="AN170" s="45">
        <v>1.9999999999999999E-6</v>
      </c>
      <c r="AO170" s="45">
        <v>1.9999999999999999E-6</v>
      </c>
      <c r="AP170" s="45">
        <v>1.2999999999999999E-5</v>
      </c>
      <c r="AQ170" s="45">
        <v>1.2999999999999999E-5</v>
      </c>
      <c r="AR170" s="45">
        <v>1.2999999999999999E-5</v>
      </c>
      <c r="AS170" s="45">
        <v>1.2999999999999999E-5</v>
      </c>
      <c r="AT170" s="45">
        <v>1.2999999999999999E-5</v>
      </c>
      <c r="AU170" s="45">
        <v>1.9000000000000001E-5</v>
      </c>
      <c r="AV170" s="45">
        <v>1.9000000000000001E-5</v>
      </c>
      <c r="AW170" s="45">
        <v>1.9000000000000001E-5</v>
      </c>
      <c r="AX170" s="45">
        <v>1.9000000000000001E-5</v>
      </c>
      <c r="AY170" s="45">
        <v>1.9000000000000001E-5</v>
      </c>
      <c r="AZ170" s="45">
        <v>2.5000000000000001E-5</v>
      </c>
      <c r="BA170" s="45">
        <v>2.5000000000000001E-5</v>
      </c>
      <c r="BB170" s="45">
        <v>2.5000000000000001E-5</v>
      </c>
      <c r="BC170" s="45">
        <v>2.5000000000000001E-5</v>
      </c>
      <c r="BD170" s="45">
        <v>2.5000000000000001E-5</v>
      </c>
      <c r="BE170" s="45">
        <v>3.3000000000000003E-5</v>
      </c>
      <c r="BF170" s="45">
        <v>3.3000000000000003E-5</v>
      </c>
      <c r="BG170" s="45">
        <v>3.3000000000000003E-5</v>
      </c>
      <c r="BH170" s="45">
        <v>3.3000000000000003E-5</v>
      </c>
      <c r="BI170" s="45">
        <v>3.3000000000000003E-5</v>
      </c>
      <c r="BJ170" s="45">
        <v>3.8000000000000002E-5</v>
      </c>
      <c r="BK170" s="45">
        <v>3.8000000000000002E-5</v>
      </c>
      <c r="BL170" s="45">
        <v>3.8000000000000002E-5</v>
      </c>
      <c r="BM170" s="45">
        <v>3.8000000000000002E-5</v>
      </c>
      <c r="BN170" s="45">
        <v>3.8000000000000002E-5</v>
      </c>
      <c r="BO170" s="45">
        <v>4.3999999999999999E-5</v>
      </c>
      <c r="BP170" s="45">
        <v>4.3999999999999999E-5</v>
      </c>
      <c r="BQ170" s="45">
        <v>4.3999999999999999E-5</v>
      </c>
      <c r="BR170" s="45">
        <v>4.3999999999999999E-5</v>
      </c>
      <c r="BS170" s="45">
        <v>4.3999999999999999E-5</v>
      </c>
      <c r="BT170" s="45">
        <v>5.3999999999999998E-5</v>
      </c>
      <c r="BU170" s="45">
        <v>5.3999999999999998E-5</v>
      </c>
      <c r="BV170" s="45">
        <v>5.3999999999999998E-5</v>
      </c>
      <c r="BW170" s="45">
        <v>5.3999999999999998E-5</v>
      </c>
      <c r="BX170" s="45">
        <v>5.3999999999999998E-5</v>
      </c>
      <c r="BY170" s="45">
        <v>9.8999999999999994E-5</v>
      </c>
      <c r="BZ170" s="45">
        <v>9.8999999999999994E-5</v>
      </c>
      <c r="CA170" s="45">
        <v>9.8999999999999994E-5</v>
      </c>
      <c r="CB170" s="45">
        <v>9.8999999999999994E-5</v>
      </c>
      <c r="CC170" s="45">
        <v>9.8999999999999994E-5</v>
      </c>
      <c r="CD170" s="45">
        <v>9.8999999999999994E-5</v>
      </c>
      <c r="CE170" s="45">
        <v>9.8999999999999994E-5</v>
      </c>
      <c r="CF170" s="45">
        <v>9.8999999999999994E-5</v>
      </c>
      <c r="CG170" s="45">
        <v>9.8999999999999994E-5</v>
      </c>
      <c r="CH170" s="45">
        <v>9.8999999999999994E-5</v>
      </c>
      <c r="CI170" s="45">
        <v>9.8999999999999994E-5</v>
      </c>
      <c r="CJ170" s="45">
        <v>9.8999999999999994E-5</v>
      </c>
      <c r="CK170" s="45">
        <v>9.8999999999999994E-5</v>
      </c>
      <c r="CL170" s="45">
        <v>9.8999999999999994E-5</v>
      </c>
      <c r="CM170" s="45">
        <v>9.8999999999999994E-5</v>
      </c>
      <c r="CN170" s="45">
        <v>9.8999999999999994E-5</v>
      </c>
      <c r="CO170" s="45">
        <v>9.8999999999999994E-5</v>
      </c>
      <c r="CP170" s="45">
        <v>9.8999999999999994E-5</v>
      </c>
      <c r="CQ170" s="45">
        <v>9.8999999999999994E-5</v>
      </c>
      <c r="CR170" s="45">
        <v>9.8999999999999994E-5</v>
      </c>
      <c r="CS170" s="45">
        <v>9.8999999999999994E-5</v>
      </c>
      <c r="CT170" s="45">
        <v>9.8999999999999994E-5</v>
      </c>
      <c r="CU170" s="45">
        <v>9.8999999999999994E-5</v>
      </c>
      <c r="CV170" s="45">
        <v>9.8999999999999994E-5</v>
      </c>
      <c r="CW170" s="45">
        <v>9.8999999999999994E-5</v>
      </c>
      <c r="CX170" s="45">
        <v>9.8999999999999994E-5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9.9999999999999995E-7</v>
      </c>
      <c r="R171" s="45">
        <v>9.9999999999999995E-7</v>
      </c>
      <c r="S171" s="45">
        <v>9.9999999999999995E-7</v>
      </c>
      <c r="T171" s="45">
        <v>9.9999999999999995E-7</v>
      </c>
      <c r="U171" s="45">
        <v>9.9999999999999995E-7</v>
      </c>
      <c r="V171" s="45">
        <v>9.9999999999999995E-7</v>
      </c>
      <c r="W171" s="45">
        <v>9.9999999999999995E-7</v>
      </c>
      <c r="X171" s="45">
        <v>9.9999999999999995E-7</v>
      </c>
      <c r="Y171" s="45">
        <v>9.9999999999999995E-7</v>
      </c>
      <c r="Z171" s="45">
        <v>9.9999999999999995E-7</v>
      </c>
      <c r="AA171" s="45">
        <v>9.9999999999999995E-7</v>
      </c>
      <c r="AB171" s="45">
        <v>9.9999999999999995E-7</v>
      </c>
      <c r="AC171" s="45">
        <v>9.9999999999999995E-7</v>
      </c>
      <c r="AD171" s="45">
        <v>9.9999999999999995E-7</v>
      </c>
      <c r="AE171" s="45">
        <v>9.9999999999999995E-7</v>
      </c>
      <c r="AF171" s="45">
        <v>9.9999999999999995E-7</v>
      </c>
      <c r="AG171" s="45">
        <v>9.9999999999999995E-7</v>
      </c>
      <c r="AH171" s="45">
        <v>9.9999999999999995E-7</v>
      </c>
      <c r="AI171" s="45">
        <v>9.9999999999999995E-7</v>
      </c>
      <c r="AJ171" s="45">
        <v>9.9999999999999995E-7</v>
      </c>
      <c r="AK171" s="45">
        <v>9.9999999999999995E-7</v>
      </c>
      <c r="AL171" s="45">
        <v>9.9999999999999995E-7</v>
      </c>
      <c r="AM171" s="45">
        <v>9.9999999999999995E-7</v>
      </c>
      <c r="AN171" s="45">
        <v>9.9999999999999995E-7</v>
      </c>
      <c r="AO171" s="45">
        <v>9.9999999999999995E-7</v>
      </c>
      <c r="AP171" s="45">
        <v>1.4E-5</v>
      </c>
      <c r="AQ171" s="45">
        <v>1.4E-5</v>
      </c>
      <c r="AR171" s="45">
        <v>1.4E-5</v>
      </c>
      <c r="AS171" s="45">
        <v>1.4E-5</v>
      </c>
      <c r="AT171" s="45">
        <v>1.4E-5</v>
      </c>
      <c r="AU171" s="45">
        <v>2.4000000000000001E-5</v>
      </c>
      <c r="AV171" s="45">
        <v>2.4000000000000001E-5</v>
      </c>
      <c r="AW171" s="45">
        <v>2.4000000000000001E-5</v>
      </c>
      <c r="AX171" s="45">
        <v>2.4000000000000001E-5</v>
      </c>
      <c r="AY171" s="45">
        <v>2.4000000000000001E-5</v>
      </c>
      <c r="AZ171" s="45">
        <v>3.1999999999999999E-5</v>
      </c>
      <c r="BA171" s="45">
        <v>3.1999999999999999E-5</v>
      </c>
      <c r="BB171" s="45">
        <v>3.1999999999999999E-5</v>
      </c>
      <c r="BC171" s="45">
        <v>3.1999999999999999E-5</v>
      </c>
      <c r="BD171" s="45">
        <v>3.1999999999999999E-5</v>
      </c>
      <c r="BE171" s="45">
        <v>4.0000000000000003E-5</v>
      </c>
      <c r="BF171" s="45">
        <v>4.0000000000000003E-5</v>
      </c>
      <c r="BG171" s="45">
        <v>4.0000000000000003E-5</v>
      </c>
      <c r="BH171" s="45">
        <v>4.0000000000000003E-5</v>
      </c>
      <c r="BI171" s="45">
        <v>4.0000000000000003E-5</v>
      </c>
      <c r="BJ171" s="45">
        <v>4.6999999999999997E-5</v>
      </c>
      <c r="BK171" s="45">
        <v>4.6999999999999997E-5</v>
      </c>
      <c r="BL171" s="45">
        <v>4.6999999999999997E-5</v>
      </c>
      <c r="BM171" s="45">
        <v>4.6999999999999997E-5</v>
      </c>
      <c r="BN171" s="45">
        <v>4.6999999999999997E-5</v>
      </c>
      <c r="BO171" s="45">
        <v>5.8999999999999998E-5</v>
      </c>
      <c r="BP171" s="45">
        <v>5.8999999999999998E-5</v>
      </c>
      <c r="BQ171" s="45">
        <v>5.8999999999999998E-5</v>
      </c>
      <c r="BR171" s="45">
        <v>5.8999999999999998E-5</v>
      </c>
      <c r="BS171" s="45">
        <v>5.8999999999999998E-5</v>
      </c>
      <c r="BT171" s="45">
        <v>6.3999999999999997E-5</v>
      </c>
      <c r="BU171" s="45">
        <v>6.3999999999999997E-5</v>
      </c>
      <c r="BV171" s="45">
        <v>6.3999999999999997E-5</v>
      </c>
      <c r="BW171" s="45">
        <v>6.3999999999999997E-5</v>
      </c>
      <c r="BX171" s="45">
        <v>6.3999999999999997E-5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1.2999999999999999E-5</v>
      </c>
      <c r="R172" s="45">
        <v>1.2999999999999999E-5</v>
      </c>
      <c r="S172" s="45">
        <v>1.2999999999999999E-5</v>
      </c>
      <c r="T172" s="45">
        <v>1.2999999999999999E-5</v>
      </c>
      <c r="U172" s="45">
        <v>1.2999999999999999E-5</v>
      </c>
      <c r="V172" s="45">
        <v>1.2999999999999999E-5</v>
      </c>
      <c r="W172" s="45">
        <v>1.2999999999999999E-5</v>
      </c>
      <c r="X172" s="45">
        <v>1.2999999999999999E-5</v>
      </c>
      <c r="Y172" s="45">
        <v>1.2999999999999999E-5</v>
      </c>
      <c r="Z172" s="45">
        <v>1.2999999999999999E-5</v>
      </c>
      <c r="AA172" s="45">
        <v>1.2999999999999999E-5</v>
      </c>
      <c r="AB172" s="45">
        <v>1.2999999999999999E-5</v>
      </c>
      <c r="AC172" s="45">
        <v>1.2999999999999999E-5</v>
      </c>
      <c r="AD172" s="45">
        <v>1.2999999999999999E-5</v>
      </c>
      <c r="AE172" s="45">
        <v>1.2999999999999999E-5</v>
      </c>
      <c r="AF172" s="45">
        <v>1.2999999999999999E-5</v>
      </c>
      <c r="AG172" s="45">
        <v>1.2999999999999999E-5</v>
      </c>
      <c r="AH172" s="45">
        <v>1.2999999999999999E-5</v>
      </c>
      <c r="AI172" s="45">
        <v>1.2999999999999999E-5</v>
      </c>
      <c r="AJ172" s="45">
        <v>1.2999999999999999E-5</v>
      </c>
      <c r="AK172" s="45">
        <v>1.2999999999999999E-5</v>
      </c>
      <c r="AL172" s="45">
        <v>1.2999999999999999E-5</v>
      </c>
      <c r="AM172" s="45">
        <v>1.2999999999999999E-5</v>
      </c>
      <c r="AN172" s="45">
        <v>1.2999999999999999E-5</v>
      </c>
      <c r="AO172" s="45">
        <v>1.2999999999999999E-5</v>
      </c>
      <c r="AP172" s="45">
        <v>1.01E-4</v>
      </c>
      <c r="AQ172" s="45">
        <v>1.01E-4</v>
      </c>
      <c r="AR172" s="45">
        <v>1.01E-4</v>
      </c>
      <c r="AS172" s="45">
        <v>1.01E-4</v>
      </c>
      <c r="AT172" s="45">
        <v>1.01E-4</v>
      </c>
      <c r="AU172" s="45">
        <v>1.46E-4</v>
      </c>
      <c r="AV172" s="45">
        <v>1.46E-4</v>
      </c>
      <c r="AW172" s="45">
        <v>1.46E-4</v>
      </c>
      <c r="AX172" s="45">
        <v>1.46E-4</v>
      </c>
      <c r="AY172" s="45">
        <v>1.46E-4</v>
      </c>
      <c r="AZ172" s="45">
        <v>1.7100000000000001E-4</v>
      </c>
      <c r="BA172" s="45">
        <v>1.7100000000000001E-4</v>
      </c>
      <c r="BB172" s="45">
        <v>1.7100000000000001E-4</v>
      </c>
      <c r="BC172" s="45">
        <v>1.7100000000000001E-4</v>
      </c>
      <c r="BD172" s="45">
        <v>1.7100000000000001E-4</v>
      </c>
      <c r="BE172" s="45">
        <v>1.5899999999999999E-4</v>
      </c>
      <c r="BF172" s="45">
        <v>1.5899999999999999E-4</v>
      </c>
      <c r="BG172" s="45">
        <v>1.5899999999999999E-4</v>
      </c>
      <c r="BH172" s="45">
        <v>1.5899999999999999E-4</v>
      </c>
      <c r="BI172" s="45">
        <v>1.5899999999999999E-4</v>
      </c>
      <c r="BJ172" s="45">
        <v>1.2999999999999999E-4</v>
      </c>
      <c r="BK172" s="45">
        <v>1.2999999999999999E-4</v>
      </c>
      <c r="BL172" s="45">
        <v>1.2999999999999999E-4</v>
      </c>
      <c r="BM172" s="45">
        <v>1.2999999999999999E-4</v>
      </c>
      <c r="BN172" s="45">
        <v>1.2999999999999999E-4</v>
      </c>
      <c r="BO172" s="45">
        <v>1.1900000000000001E-4</v>
      </c>
      <c r="BP172" s="45">
        <v>1.1900000000000001E-4</v>
      </c>
      <c r="BQ172" s="45">
        <v>1.1900000000000001E-4</v>
      </c>
      <c r="BR172" s="45">
        <v>1.1900000000000001E-4</v>
      </c>
      <c r="BS172" s="45">
        <v>1.1900000000000001E-4</v>
      </c>
      <c r="BT172" s="45">
        <v>1.3200000000000001E-4</v>
      </c>
      <c r="BU172" s="45">
        <v>1.3200000000000001E-4</v>
      </c>
      <c r="BV172" s="45">
        <v>1.3200000000000001E-4</v>
      </c>
      <c r="BW172" s="45">
        <v>1.3200000000000001E-4</v>
      </c>
      <c r="BX172" s="45">
        <v>1.3200000000000001E-4</v>
      </c>
      <c r="BY172" s="45">
        <v>1.5300000000000001E-4</v>
      </c>
      <c r="BZ172" s="45">
        <v>1.5300000000000001E-4</v>
      </c>
      <c r="CA172" s="45">
        <v>1.5300000000000001E-4</v>
      </c>
      <c r="CB172" s="45">
        <v>1.5300000000000001E-4</v>
      </c>
      <c r="CC172" s="45">
        <v>1.5300000000000001E-4</v>
      </c>
      <c r="CD172" s="45">
        <v>1.5300000000000001E-4</v>
      </c>
      <c r="CE172" s="45">
        <v>1.5300000000000001E-4</v>
      </c>
      <c r="CF172" s="45">
        <v>1.5300000000000001E-4</v>
      </c>
      <c r="CG172" s="45">
        <v>1.5300000000000001E-4</v>
      </c>
      <c r="CH172" s="45">
        <v>1.5300000000000001E-4</v>
      </c>
      <c r="CI172" s="45">
        <v>1.5300000000000001E-4</v>
      </c>
      <c r="CJ172" s="45">
        <v>1.5300000000000001E-4</v>
      </c>
      <c r="CK172" s="45">
        <v>1.5300000000000001E-4</v>
      </c>
      <c r="CL172" s="45">
        <v>1.5300000000000001E-4</v>
      </c>
      <c r="CM172" s="45">
        <v>1.5300000000000001E-4</v>
      </c>
      <c r="CN172" s="45">
        <v>1.5300000000000001E-4</v>
      </c>
      <c r="CO172" s="45">
        <v>1.5300000000000001E-4</v>
      </c>
      <c r="CP172" s="45">
        <v>1.5300000000000001E-4</v>
      </c>
      <c r="CQ172" s="45">
        <v>1.5300000000000001E-4</v>
      </c>
      <c r="CR172" s="45">
        <v>1.5300000000000001E-4</v>
      </c>
      <c r="CS172" s="45">
        <v>1.5300000000000001E-4</v>
      </c>
      <c r="CT172" s="45">
        <v>1.5300000000000001E-4</v>
      </c>
      <c r="CU172" s="45">
        <v>1.5300000000000001E-4</v>
      </c>
      <c r="CV172" s="45">
        <v>1.5300000000000001E-4</v>
      </c>
      <c r="CW172" s="45">
        <v>1.5300000000000001E-4</v>
      </c>
      <c r="CX172" s="45">
        <v>1.5300000000000001E-4</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5.3999999999999998E-5</v>
      </c>
      <c r="R173" s="45">
        <v>5.3999999999999998E-5</v>
      </c>
      <c r="S173" s="45">
        <v>5.3999999999999998E-5</v>
      </c>
      <c r="T173" s="45">
        <v>5.3999999999999998E-5</v>
      </c>
      <c r="U173" s="45">
        <v>5.3999999999999998E-5</v>
      </c>
      <c r="V173" s="45">
        <v>5.3999999999999998E-5</v>
      </c>
      <c r="W173" s="45">
        <v>5.3999999999999998E-5</v>
      </c>
      <c r="X173" s="45">
        <v>5.3999999999999998E-5</v>
      </c>
      <c r="Y173" s="45">
        <v>5.3999999999999998E-5</v>
      </c>
      <c r="Z173" s="45">
        <v>5.3999999999999998E-5</v>
      </c>
      <c r="AA173" s="45">
        <v>5.3999999999999998E-5</v>
      </c>
      <c r="AB173" s="45">
        <v>5.3999999999999998E-5</v>
      </c>
      <c r="AC173" s="45">
        <v>5.3999999999999998E-5</v>
      </c>
      <c r="AD173" s="45">
        <v>5.3999999999999998E-5</v>
      </c>
      <c r="AE173" s="45">
        <v>5.3999999999999998E-5</v>
      </c>
      <c r="AF173" s="45">
        <v>5.3999999999999998E-5</v>
      </c>
      <c r="AG173" s="45">
        <v>5.3999999999999998E-5</v>
      </c>
      <c r="AH173" s="45">
        <v>5.3999999999999998E-5</v>
      </c>
      <c r="AI173" s="45">
        <v>5.3999999999999998E-5</v>
      </c>
      <c r="AJ173" s="45">
        <v>5.3999999999999998E-5</v>
      </c>
      <c r="AK173" s="45">
        <v>5.3999999999999998E-5</v>
      </c>
      <c r="AL173" s="45">
        <v>5.3999999999999998E-5</v>
      </c>
      <c r="AM173" s="45">
        <v>5.3999999999999998E-5</v>
      </c>
      <c r="AN173" s="45">
        <v>5.3999999999999998E-5</v>
      </c>
      <c r="AO173" s="45">
        <v>5.3999999999999998E-5</v>
      </c>
      <c r="AP173" s="45">
        <v>3.4699999999999998E-4</v>
      </c>
      <c r="AQ173" s="45">
        <v>3.4699999999999998E-4</v>
      </c>
      <c r="AR173" s="45">
        <v>3.4699999999999998E-4</v>
      </c>
      <c r="AS173" s="45">
        <v>3.4699999999999998E-4</v>
      </c>
      <c r="AT173" s="45">
        <v>3.4699999999999998E-4</v>
      </c>
      <c r="AU173" s="45">
        <v>5.2800000000000004E-4</v>
      </c>
      <c r="AV173" s="45">
        <v>5.2800000000000004E-4</v>
      </c>
      <c r="AW173" s="45">
        <v>5.2800000000000004E-4</v>
      </c>
      <c r="AX173" s="45">
        <v>5.2800000000000004E-4</v>
      </c>
      <c r="AY173" s="45">
        <v>5.2800000000000004E-4</v>
      </c>
      <c r="AZ173" s="45">
        <v>7.36E-4</v>
      </c>
      <c r="BA173" s="45">
        <v>7.36E-4</v>
      </c>
      <c r="BB173" s="45">
        <v>7.36E-4</v>
      </c>
      <c r="BC173" s="45">
        <v>7.36E-4</v>
      </c>
      <c r="BD173" s="45">
        <v>7.36E-4</v>
      </c>
      <c r="BE173" s="45">
        <v>9.5200000000000005E-4</v>
      </c>
      <c r="BF173" s="45">
        <v>9.5200000000000005E-4</v>
      </c>
      <c r="BG173" s="45">
        <v>9.5200000000000005E-4</v>
      </c>
      <c r="BH173" s="45">
        <v>9.5200000000000005E-4</v>
      </c>
      <c r="BI173" s="45">
        <v>9.5200000000000005E-4</v>
      </c>
      <c r="BJ173" s="45">
        <v>1.206E-3</v>
      </c>
      <c r="BK173" s="45">
        <v>1.206E-3</v>
      </c>
      <c r="BL173" s="45">
        <v>1.206E-3</v>
      </c>
      <c r="BM173" s="45">
        <v>1.206E-3</v>
      </c>
      <c r="BN173" s="45">
        <v>1.206E-3</v>
      </c>
      <c r="BO173" s="45">
        <v>1.5120000000000001E-3</v>
      </c>
      <c r="BP173" s="45">
        <v>1.5120000000000001E-3</v>
      </c>
      <c r="BQ173" s="45">
        <v>1.5120000000000001E-3</v>
      </c>
      <c r="BR173" s="45">
        <v>1.5120000000000001E-3</v>
      </c>
      <c r="BS173" s="45">
        <v>1.5120000000000001E-3</v>
      </c>
      <c r="BT173" s="45">
        <v>1.864E-3</v>
      </c>
      <c r="BU173" s="45">
        <v>1.864E-3</v>
      </c>
      <c r="BV173" s="45">
        <v>1.864E-3</v>
      </c>
      <c r="BW173" s="45">
        <v>1.864E-3</v>
      </c>
      <c r="BX173" s="45">
        <v>1.864E-3</v>
      </c>
      <c r="BY173" s="45">
        <v>2.2669999999999999E-3</v>
      </c>
      <c r="BZ173" s="45">
        <v>2.2669999999999999E-3</v>
      </c>
      <c r="CA173" s="45">
        <v>2.2669999999999999E-3</v>
      </c>
      <c r="CB173" s="45">
        <v>2.2669999999999999E-3</v>
      </c>
      <c r="CC173" s="45">
        <v>2.2669999999999999E-3</v>
      </c>
      <c r="CD173" s="45">
        <v>2.2669999999999999E-3</v>
      </c>
      <c r="CE173" s="45">
        <v>2.2669999999999999E-3</v>
      </c>
      <c r="CF173" s="45">
        <v>2.2669999999999999E-3</v>
      </c>
      <c r="CG173" s="45">
        <v>2.2669999999999999E-3</v>
      </c>
      <c r="CH173" s="45">
        <v>2.2669999999999999E-3</v>
      </c>
      <c r="CI173" s="45">
        <v>2.2669999999999999E-3</v>
      </c>
      <c r="CJ173" s="45">
        <v>2.2669999999999999E-3</v>
      </c>
      <c r="CK173" s="45">
        <v>2.2669999999999999E-3</v>
      </c>
      <c r="CL173" s="45">
        <v>2.2669999999999999E-3</v>
      </c>
      <c r="CM173" s="45">
        <v>2.2669999999999999E-3</v>
      </c>
      <c r="CN173" s="45">
        <v>2.2669999999999999E-3</v>
      </c>
      <c r="CO173" s="45">
        <v>2.2669999999999999E-3</v>
      </c>
      <c r="CP173" s="45">
        <v>2.2669999999999999E-3</v>
      </c>
      <c r="CQ173" s="45">
        <v>2.2669999999999999E-3</v>
      </c>
      <c r="CR173" s="45">
        <v>2.2669999999999999E-3</v>
      </c>
      <c r="CS173" s="45">
        <v>2.2669999999999999E-3</v>
      </c>
      <c r="CT173" s="45">
        <v>2.2669999999999999E-3</v>
      </c>
      <c r="CU173" s="45">
        <v>2.2669999999999999E-3</v>
      </c>
      <c r="CV173" s="45">
        <v>2.2669999999999999E-3</v>
      </c>
      <c r="CW173" s="45">
        <v>2.2669999999999999E-3</v>
      </c>
      <c r="CX173" s="45">
        <v>2.2669999999999999E-3</v>
      </c>
    </row>
    <row r="174" spans="1:102" ht="14.25" customHeight="1" x14ac:dyDescent="0.3">
      <c r="A174" s="45" t="s">
        <v>466</v>
      </c>
      <c r="B174" s="45" t="s">
        <v>512</v>
      </c>
      <c r="C174" s="45" t="s">
        <v>512</v>
      </c>
      <c r="D174" s="45" t="s">
        <v>512</v>
      </c>
      <c r="E174" s="45" t="s">
        <v>512</v>
      </c>
      <c r="F174" s="45" t="s">
        <v>512</v>
      </c>
      <c r="G174" s="45" t="s">
        <v>512</v>
      </c>
      <c r="H174" s="45" t="s">
        <v>512</v>
      </c>
      <c r="I174" s="45" t="s">
        <v>512</v>
      </c>
      <c r="J174" s="45" t="s">
        <v>512</v>
      </c>
      <c r="K174" s="45" t="s">
        <v>512</v>
      </c>
      <c r="L174" s="45" t="s">
        <v>512</v>
      </c>
      <c r="M174" s="45" t="s">
        <v>512</v>
      </c>
      <c r="N174" s="45" t="s">
        <v>512</v>
      </c>
      <c r="O174" s="45" t="s">
        <v>512</v>
      </c>
      <c r="P174" s="45" t="s">
        <v>512</v>
      </c>
      <c r="Q174" s="45">
        <v>5.3999999999999998E-5</v>
      </c>
      <c r="R174" s="45">
        <v>5.3999999999999998E-5</v>
      </c>
      <c r="S174" s="45">
        <v>5.3999999999999998E-5</v>
      </c>
      <c r="T174" s="45">
        <v>5.3999999999999998E-5</v>
      </c>
      <c r="U174" s="45">
        <v>5.3999999999999998E-5</v>
      </c>
      <c r="V174" s="45">
        <v>5.3999999999999998E-5</v>
      </c>
      <c r="W174" s="45">
        <v>5.3999999999999998E-5</v>
      </c>
      <c r="X174" s="45">
        <v>5.3999999999999998E-5</v>
      </c>
      <c r="Y174" s="45">
        <v>5.3999999999999998E-5</v>
      </c>
      <c r="Z174" s="45">
        <v>5.3999999999999998E-5</v>
      </c>
      <c r="AA174" s="45">
        <v>5.3999999999999998E-5</v>
      </c>
      <c r="AB174" s="45">
        <v>5.3999999999999998E-5</v>
      </c>
      <c r="AC174" s="45">
        <v>5.3999999999999998E-5</v>
      </c>
      <c r="AD174" s="45">
        <v>5.3999999999999998E-5</v>
      </c>
      <c r="AE174" s="45">
        <v>5.3999999999999998E-5</v>
      </c>
      <c r="AF174" s="45">
        <v>5.3999999999999998E-5</v>
      </c>
      <c r="AG174" s="45">
        <v>5.3999999999999998E-5</v>
      </c>
      <c r="AH174" s="45">
        <v>5.3999999999999998E-5</v>
      </c>
      <c r="AI174" s="45">
        <v>5.3999999999999998E-5</v>
      </c>
      <c r="AJ174" s="45">
        <v>5.3999999999999998E-5</v>
      </c>
      <c r="AK174" s="45">
        <v>5.3999999999999998E-5</v>
      </c>
      <c r="AL174" s="45">
        <v>5.3999999999999998E-5</v>
      </c>
      <c r="AM174" s="45">
        <v>5.3999999999999998E-5</v>
      </c>
      <c r="AN174" s="45">
        <v>5.3999999999999998E-5</v>
      </c>
      <c r="AO174" s="45">
        <v>5.3999999999999998E-5</v>
      </c>
      <c r="AP174" s="45">
        <v>1.6699999999999999E-4</v>
      </c>
      <c r="AQ174" s="45">
        <v>1.6699999999999999E-4</v>
      </c>
      <c r="AR174" s="45">
        <v>1.6699999999999999E-4</v>
      </c>
      <c r="AS174" s="45">
        <v>1.6699999999999999E-4</v>
      </c>
      <c r="AT174" s="45">
        <v>1.6699999999999999E-4</v>
      </c>
      <c r="AU174" s="45">
        <v>2.0799999999999999E-4</v>
      </c>
      <c r="AV174" s="45">
        <v>2.0799999999999999E-4</v>
      </c>
      <c r="AW174" s="45">
        <v>2.0799999999999999E-4</v>
      </c>
      <c r="AX174" s="45">
        <v>2.0799999999999999E-4</v>
      </c>
      <c r="AY174" s="45">
        <v>2.0799999999999999E-4</v>
      </c>
      <c r="AZ174" s="45">
        <v>2.3000000000000001E-4</v>
      </c>
      <c r="BA174" s="45">
        <v>2.3000000000000001E-4</v>
      </c>
      <c r="BB174" s="45">
        <v>2.3000000000000001E-4</v>
      </c>
      <c r="BC174" s="45">
        <v>2.3000000000000001E-4</v>
      </c>
      <c r="BD174" s="45">
        <v>2.3000000000000001E-4</v>
      </c>
      <c r="BE174" s="45">
        <v>2.4499999999999999E-4</v>
      </c>
      <c r="BF174" s="45">
        <v>2.4499999999999999E-4</v>
      </c>
      <c r="BG174" s="45">
        <v>2.4499999999999999E-4</v>
      </c>
      <c r="BH174" s="45">
        <v>2.4499999999999999E-4</v>
      </c>
      <c r="BI174" s="45">
        <v>2.4499999999999999E-4</v>
      </c>
      <c r="BJ174" s="45">
        <v>2.7999999999999998E-4</v>
      </c>
      <c r="BK174" s="45">
        <v>2.7999999999999998E-4</v>
      </c>
      <c r="BL174" s="45">
        <v>2.7999999999999998E-4</v>
      </c>
      <c r="BM174" s="45">
        <v>2.7999999999999998E-4</v>
      </c>
      <c r="BN174" s="45">
        <v>2.7999999999999998E-4</v>
      </c>
      <c r="BO174" s="45">
        <v>3.0499999999999999E-4</v>
      </c>
      <c r="BP174" s="45">
        <v>3.0499999999999999E-4</v>
      </c>
      <c r="BQ174" s="45">
        <v>3.0499999999999999E-4</v>
      </c>
      <c r="BR174" s="45">
        <v>3.0499999999999999E-4</v>
      </c>
      <c r="BS174" s="45">
        <v>3.0499999999999999E-4</v>
      </c>
      <c r="BT174" s="45">
        <v>3.2299999999999999E-4</v>
      </c>
      <c r="BU174" s="45">
        <v>3.2299999999999999E-4</v>
      </c>
      <c r="BV174" s="45">
        <v>3.2299999999999999E-4</v>
      </c>
      <c r="BW174" s="45">
        <v>3.2299999999999999E-4</v>
      </c>
      <c r="BX174" s="45">
        <v>3.2299999999999999E-4</v>
      </c>
      <c r="BY174" s="45">
        <v>3.3399999999999999E-4</v>
      </c>
      <c r="BZ174" s="45">
        <v>3.3399999999999999E-4</v>
      </c>
      <c r="CA174" s="45">
        <v>3.3399999999999999E-4</v>
      </c>
      <c r="CB174" s="45">
        <v>3.3399999999999999E-4</v>
      </c>
      <c r="CC174" s="45">
        <v>3.3399999999999999E-4</v>
      </c>
      <c r="CD174" s="45">
        <v>3.3399999999999999E-4</v>
      </c>
      <c r="CE174" s="45">
        <v>3.3399999999999999E-4</v>
      </c>
      <c r="CF174" s="45">
        <v>3.3399999999999999E-4</v>
      </c>
      <c r="CG174" s="45">
        <v>3.3399999999999999E-4</v>
      </c>
      <c r="CH174" s="45">
        <v>3.3399999999999999E-4</v>
      </c>
      <c r="CI174" s="45">
        <v>3.3399999999999999E-4</v>
      </c>
      <c r="CJ174" s="45">
        <v>3.3399999999999999E-4</v>
      </c>
      <c r="CK174" s="45">
        <v>3.3399999999999999E-4</v>
      </c>
      <c r="CL174" s="45">
        <v>3.3399999999999999E-4</v>
      </c>
      <c r="CM174" s="45">
        <v>3.3399999999999999E-4</v>
      </c>
      <c r="CN174" s="45">
        <v>3.3399999999999999E-4</v>
      </c>
      <c r="CO174" s="45">
        <v>3.3399999999999999E-4</v>
      </c>
      <c r="CP174" s="45">
        <v>3.3399999999999999E-4</v>
      </c>
      <c r="CQ174" s="45">
        <v>3.3399999999999999E-4</v>
      </c>
      <c r="CR174" s="45">
        <v>3.3399999999999999E-4</v>
      </c>
      <c r="CS174" s="45">
        <v>3.3399999999999999E-4</v>
      </c>
      <c r="CT174" s="45">
        <v>3.3399999999999999E-4</v>
      </c>
      <c r="CU174" s="45">
        <v>3.3399999999999999E-4</v>
      </c>
      <c r="CV174" s="45">
        <v>3.3399999999999999E-4</v>
      </c>
      <c r="CW174" s="45">
        <v>3.3399999999999999E-4</v>
      </c>
      <c r="CX174" s="45">
        <v>3.3399999999999999E-4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5.0000000000000004E-6</v>
      </c>
      <c r="R175" s="45">
        <v>5.0000000000000004E-6</v>
      </c>
      <c r="S175" s="45">
        <v>5.0000000000000004E-6</v>
      </c>
      <c r="T175" s="45">
        <v>5.0000000000000004E-6</v>
      </c>
      <c r="U175" s="45">
        <v>5.0000000000000004E-6</v>
      </c>
      <c r="V175" s="45">
        <v>5.0000000000000004E-6</v>
      </c>
      <c r="W175" s="45">
        <v>5.0000000000000004E-6</v>
      </c>
      <c r="X175" s="45">
        <v>5.0000000000000004E-6</v>
      </c>
      <c r="Y175" s="45">
        <v>5.0000000000000004E-6</v>
      </c>
      <c r="Z175" s="45">
        <v>5.0000000000000004E-6</v>
      </c>
      <c r="AA175" s="45">
        <v>5.0000000000000004E-6</v>
      </c>
      <c r="AB175" s="45">
        <v>5.0000000000000004E-6</v>
      </c>
      <c r="AC175" s="45">
        <v>5.0000000000000004E-6</v>
      </c>
      <c r="AD175" s="45">
        <v>5.0000000000000004E-6</v>
      </c>
      <c r="AE175" s="45">
        <v>5.0000000000000004E-6</v>
      </c>
      <c r="AF175" s="45">
        <v>5.0000000000000004E-6</v>
      </c>
      <c r="AG175" s="45">
        <v>5.0000000000000004E-6</v>
      </c>
      <c r="AH175" s="45">
        <v>5.0000000000000004E-6</v>
      </c>
      <c r="AI175" s="45">
        <v>5.0000000000000004E-6</v>
      </c>
      <c r="AJ175" s="45">
        <v>5.0000000000000004E-6</v>
      </c>
      <c r="AK175" s="45">
        <v>5.0000000000000004E-6</v>
      </c>
      <c r="AL175" s="45">
        <v>5.0000000000000004E-6</v>
      </c>
      <c r="AM175" s="45">
        <v>5.0000000000000004E-6</v>
      </c>
      <c r="AN175" s="45">
        <v>5.0000000000000004E-6</v>
      </c>
      <c r="AO175" s="45">
        <v>5.0000000000000004E-6</v>
      </c>
      <c r="AP175" s="45">
        <v>4.5000000000000003E-5</v>
      </c>
      <c r="AQ175" s="45">
        <v>4.5000000000000003E-5</v>
      </c>
      <c r="AR175" s="45">
        <v>4.5000000000000003E-5</v>
      </c>
      <c r="AS175" s="45">
        <v>4.5000000000000003E-5</v>
      </c>
      <c r="AT175" s="45">
        <v>4.5000000000000003E-5</v>
      </c>
      <c r="AU175" s="45">
        <v>1.5100000000000001E-4</v>
      </c>
      <c r="AV175" s="45">
        <v>1.5100000000000001E-4</v>
      </c>
      <c r="AW175" s="45">
        <v>1.5100000000000001E-4</v>
      </c>
      <c r="AX175" s="45">
        <v>1.5100000000000001E-4</v>
      </c>
      <c r="AY175" s="45">
        <v>1.5100000000000001E-4</v>
      </c>
      <c r="AZ175" s="45">
        <v>1.1400000000000001E-4</v>
      </c>
      <c r="BA175" s="45">
        <v>1.1400000000000001E-4</v>
      </c>
      <c r="BB175" s="45">
        <v>1.1400000000000001E-4</v>
      </c>
      <c r="BC175" s="45">
        <v>1.1400000000000001E-4</v>
      </c>
      <c r="BD175" s="45">
        <v>1.1400000000000001E-4</v>
      </c>
      <c r="BE175" s="45">
        <v>2.1499999999999999E-4</v>
      </c>
      <c r="BF175" s="45">
        <v>2.1499999999999999E-4</v>
      </c>
      <c r="BG175" s="45">
        <v>2.1499999999999999E-4</v>
      </c>
      <c r="BH175" s="45">
        <v>2.1499999999999999E-4</v>
      </c>
      <c r="BI175" s="45">
        <v>2.1499999999999999E-4</v>
      </c>
      <c r="BJ175" s="45">
        <v>1.75E-4</v>
      </c>
      <c r="BK175" s="45">
        <v>1.75E-4</v>
      </c>
      <c r="BL175" s="45">
        <v>1.75E-4</v>
      </c>
      <c r="BM175" s="45">
        <v>1.75E-4</v>
      </c>
      <c r="BN175" s="45">
        <v>1.75E-4</v>
      </c>
      <c r="BO175" s="45">
        <v>3.4900000000000003E-4</v>
      </c>
      <c r="BP175" s="45">
        <v>3.4900000000000003E-4</v>
      </c>
      <c r="BQ175" s="45">
        <v>3.4900000000000003E-4</v>
      </c>
      <c r="BR175" s="45">
        <v>3.4900000000000003E-4</v>
      </c>
      <c r="BS175" s="45">
        <v>3.4900000000000003E-4</v>
      </c>
      <c r="BT175" s="45">
        <v>5.3600000000000002E-4</v>
      </c>
      <c r="BU175" s="45">
        <v>5.3600000000000002E-4</v>
      </c>
      <c r="BV175" s="45">
        <v>5.3600000000000002E-4</v>
      </c>
      <c r="BW175" s="45">
        <v>5.3600000000000002E-4</v>
      </c>
      <c r="BX175" s="45">
        <v>5.3600000000000002E-4</v>
      </c>
      <c r="BY175" s="45">
        <v>1.23E-3</v>
      </c>
      <c r="BZ175" s="45">
        <v>1.23E-3</v>
      </c>
      <c r="CA175" s="45">
        <v>1.23E-3</v>
      </c>
      <c r="CB175" s="45">
        <v>1.23E-3</v>
      </c>
      <c r="CC175" s="45">
        <v>1.23E-3</v>
      </c>
      <c r="CD175" s="45">
        <v>1.23E-3</v>
      </c>
      <c r="CE175" s="45">
        <v>1.23E-3</v>
      </c>
      <c r="CF175" s="45">
        <v>1.23E-3</v>
      </c>
      <c r="CG175" s="45">
        <v>1.23E-3</v>
      </c>
      <c r="CH175" s="45">
        <v>1.23E-3</v>
      </c>
      <c r="CI175" s="45">
        <v>1.23E-3</v>
      </c>
      <c r="CJ175" s="45">
        <v>1.23E-3</v>
      </c>
      <c r="CK175" s="45">
        <v>1.23E-3</v>
      </c>
      <c r="CL175" s="45">
        <v>1.23E-3</v>
      </c>
      <c r="CM175" s="45">
        <v>1.23E-3</v>
      </c>
      <c r="CN175" s="45">
        <v>1.23E-3</v>
      </c>
      <c r="CO175" s="45">
        <v>1.23E-3</v>
      </c>
      <c r="CP175" s="45">
        <v>1.23E-3</v>
      </c>
      <c r="CQ175" s="45">
        <v>1.23E-3</v>
      </c>
      <c r="CR175" s="45">
        <v>1.23E-3</v>
      </c>
      <c r="CS175" s="45">
        <v>1.23E-3</v>
      </c>
      <c r="CT175" s="45">
        <v>1.23E-3</v>
      </c>
      <c r="CU175" s="45">
        <v>1.23E-3</v>
      </c>
      <c r="CV175" s="45">
        <v>1.23E-3</v>
      </c>
      <c r="CW175" s="45">
        <v>1.23E-3</v>
      </c>
      <c r="CX175" s="45">
        <v>1.23E-3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2.1999999999999999E-5</v>
      </c>
      <c r="R176" s="45">
        <v>2.1999999999999999E-5</v>
      </c>
      <c r="S176" s="45">
        <v>2.1999999999999999E-5</v>
      </c>
      <c r="T176" s="45">
        <v>2.1999999999999999E-5</v>
      </c>
      <c r="U176" s="45">
        <v>2.1999999999999999E-5</v>
      </c>
      <c r="V176" s="45">
        <v>2.1999999999999999E-5</v>
      </c>
      <c r="W176" s="45">
        <v>2.1999999999999999E-5</v>
      </c>
      <c r="X176" s="45">
        <v>2.1999999999999999E-5</v>
      </c>
      <c r="Y176" s="45">
        <v>2.1999999999999999E-5</v>
      </c>
      <c r="Z176" s="45">
        <v>2.1999999999999999E-5</v>
      </c>
      <c r="AA176" s="45">
        <v>2.1999999999999999E-5</v>
      </c>
      <c r="AB176" s="45">
        <v>2.1999999999999999E-5</v>
      </c>
      <c r="AC176" s="45">
        <v>2.1999999999999999E-5</v>
      </c>
      <c r="AD176" s="45">
        <v>2.1999999999999999E-5</v>
      </c>
      <c r="AE176" s="45">
        <v>2.1999999999999999E-5</v>
      </c>
      <c r="AF176" s="45">
        <v>2.1999999999999999E-5</v>
      </c>
      <c r="AG176" s="45">
        <v>2.1999999999999999E-5</v>
      </c>
      <c r="AH176" s="45">
        <v>2.1999999999999999E-5</v>
      </c>
      <c r="AI176" s="45">
        <v>2.1999999999999999E-5</v>
      </c>
      <c r="AJ176" s="45">
        <v>2.1999999999999999E-5</v>
      </c>
      <c r="AK176" s="45">
        <v>2.1999999999999999E-5</v>
      </c>
      <c r="AL176" s="45">
        <v>2.1999999999999999E-5</v>
      </c>
      <c r="AM176" s="45">
        <v>2.1999999999999999E-5</v>
      </c>
      <c r="AN176" s="45">
        <v>2.1999999999999999E-5</v>
      </c>
      <c r="AO176" s="45">
        <v>2.1999999999999999E-5</v>
      </c>
      <c r="AP176" s="45">
        <v>1.3100000000000001E-4</v>
      </c>
      <c r="AQ176" s="45">
        <v>1.3100000000000001E-4</v>
      </c>
      <c r="AR176" s="45">
        <v>1.3100000000000001E-4</v>
      </c>
      <c r="AS176" s="45">
        <v>1.3100000000000001E-4</v>
      </c>
      <c r="AT176" s="45">
        <v>1.3100000000000001E-4</v>
      </c>
      <c r="AU176" s="45">
        <v>2.04E-4</v>
      </c>
      <c r="AV176" s="45">
        <v>2.04E-4</v>
      </c>
      <c r="AW176" s="45">
        <v>2.04E-4</v>
      </c>
      <c r="AX176" s="45">
        <v>2.04E-4</v>
      </c>
      <c r="AY176" s="45">
        <v>2.04E-4</v>
      </c>
      <c r="AZ176" s="45">
        <v>2.9100000000000003E-4</v>
      </c>
      <c r="BA176" s="45">
        <v>2.9100000000000003E-4</v>
      </c>
      <c r="BB176" s="45">
        <v>2.9100000000000003E-4</v>
      </c>
      <c r="BC176" s="45">
        <v>2.9100000000000003E-4</v>
      </c>
      <c r="BD176" s="45">
        <v>2.9100000000000003E-4</v>
      </c>
      <c r="BE176" s="45">
        <v>3.7300000000000001E-4</v>
      </c>
      <c r="BF176" s="45">
        <v>3.7300000000000001E-4</v>
      </c>
      <c r="BG176" s="45">
        <v>3.7300000000000001E-4</v>
      </c>
      <c r="BH176" s="45">
        <v>3.7300000000000001E-4</v>
      </c>
      <c r="BI176" s="45">
        <v>3.7300000000000001E-4</v>
      </c>
      <c r="BJ176" s="45">
        <v>4.86E-4</v>
      </c>
      <c r="BK176" s="45">
        <v>4.86E-4</v>
      </c>
      <c r="BL176" s="45">
        <v>4.86E-4</v>
      </c>
      <c r="BM176" s="45">
        <v>4.86E-4</v>
      </c>
      <c r="BN176" s="45">
        <v>4.86E-4</v>
      </c>
      <c r="BO176" s="45">
        <v>6.5499999999999998E-4</v>
      </c>
      <c r="BP176" s="45">
        <v>6.5499999999999998E-4</v>
      </c>
      <c r="BQ176" s="45">
        <v>6.5499999999999998E-4</v>
      </c>
      <c r="BR176" s="45">
        <v>6.5499999999999998E-4</v>
      </c>
      <c r="BS176" s="45">
        <v>6.5499999999999998E-4</v>
      </c>
      <c r="BT176" s="45">
        <v>8.8900000000000003E-4</v>
      </c>
      <c r="BU176" s="45">
        <v>8.8900000000000003E-4</v>
      </c>
      <c r="BV176" s="45">
        <v>8.8900000000000003E-4</v>
      </c>
      <c r="BW176" s="45">
        <v>8.8900000000000003E-4</v>
      </c>
      <c r="BX176" s="45">
        <v>8.8900000000000003E-4</v>
      </c>
      <c r="BY176" s="45">
        <v>1.1850000000000001E-3</v>
      </c>
      <c r="BZ176" s="45">
        <v>1.1850000000000001E-3</v>
      </c>
      <c r="CA176" s="45">
        <v>1.1850000000000001E-3</v>
      </c>
      <c r="CB176" s="45">
        <v>1.1850000000000001E-3</v>
      </c>
      <c r="CC176" s="45">
        <v>1.1850000000000001E-3</v>
      </c>
      <c r="CD176" s="45">
        <v>1.1850000000000001E-3</v>
      </c>
      <c r="CE176" s="45">
        <v>1.1850000000000001E-3</v>
      </c>
      <c r="CF176" s="45">
        <v>1.1850000000000001E-3</v>
      </c>
      <c r="CG176" s="45">
        <v>1.1850000000000001E-3</v>
      </c>
      <c r="CH176" s="45">
        <v>1.1850000000000001E-3</v>
      </c>
      <c r="CI176" s="45">
        <v>1.1850000000000001E-3</v>
      </c>
      <c r="CJ176" s="45">
        <v>1.1850000000000001E-3</v>
      </c>
      <c r="CK176" s="45">
        <v>1.1850000000000001E-3</v>
      </c>
      <c r="CL176" s="45">
        <v>1.1850000000000001E-3</v>
      </c>
      <c r="CM176" s="45">
        <v>1.1850000000000001E-3</v>
      </c>
      <c r="CN176" s="45">
        <v>1.1850000000000001E-3</v>
      </c>
      <c r="CO176" s="45">
        <v>1.1850000000000001E-3</v>
      </c>
      <c r="CP176" s="45">
        <v>1.1850000000000001E-3</v>
      </c>
      <c r="CQ176" s="45">
        <v>1.1850000000000001E-3</v>
      </c>
      <c r="CR176" s="45">
        <v>1.1850000000000001E-3</v>
      </c>
      <c r="CS176" s="45">
        <v>1.1850000000000001E-3</v>
      </c>
      <c r="CT176" s="45">
        <v>1.1850000000000001E-3</v>
      </c>
      <c r="CU176" s="45">
        <v>1.1850000000000001E-3</v>
      </c>
      <c r="CV176" s="45">
        <v>1.1850000000000001E-3</v>
      </c>
      <c r="CW176" s="45">
        <v>1.1850000000000001E-3</v>
      </c>
      <c r="CX176" s="45">
        <v>1.1850000000000001E-3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1.2999999999999999E-5</v>
      </c>
      <c r="R177" s="45">
        <v>1.2999999999999999E-5</v>
      </c>
      <c r="S177" s="45">
        <v>1.2999999999999999E-5</v>
      </c>
      <c r="T177" s="45">
        <v>1.2999999999999999E-5</v>
      </c>
      <c r="U177" s="45">
        <v>1.2999999999999999E-5</v>
      </c>
      <c r="V177" s="45">
        <v>1.2999999999999999E-5</v>
      </c>
      <c r="W177" s="45">
        <v>1.2999999999999999E-5</v>
      </c>
      <c r="X177" s="45">
        <v>1.2999999999999999E-5</v>
      </c>
      <c r="Y177" s="45">
        <v>1.2999999999999999E-5</v>
      </c>
      <c r="Z177" s="45">
        <v>1.2999999999999999E-5</v>
      </c>
      <c r="AA177" s="45">
        <v>1.2999999999999999E-5</v>
      </c>
      <c r="AB177" s="45">
        <v>1.2999999999999999E-5</v>
      </c>
      <c r="AC177" s="45">
        <v>1.2999999999999999E-5</v>
      </c>
      <c r="AD177" s="45">
        <v>1.2999999999999999E-5</v>
      </c>
      <c r="AE177" s="45">
        <v>1.2999999999999999E-5</v>
      </c>
      <c r="AF177" s="45">
        <v>1.2999999999999999E-5</v>
      </c>
      <c r="AG177" s="45">
        <v>1.2999999999999999E-5</v>
      </c>
      <c r="AH177" s="45">
        <v>1.2999999999999999E-5</v>
      </c>
      <c r="AI177" s="45">
        <v>1.2999999999999999E-5</v>
      </c>
      <c r="AJ177" s="45">
        <v>1.2999999999999999E-5</v>
      </c>
      <c r="AK177" s="45">
        <v>1.2999999999999999E-5</v>
      </c>
      <c r="AL177" s="45">
        <v>1.2999999999999999E-5</v>
      </c>
      <c r="AM177" s="45">
        <v>1.2999999999999999E-5</v>
      </c>
      <c r="AN177" s="45">
        <v>1.2999999999999999E-5</v>
      </c>
      <c r="AO177" s="45">
        <v>1.2999999999999999E-5</v>
      </c>
      <c r="AP177" s="45">
        <v>5.1E-5</v>
      </c>
      <c r="AQ177" s="45">
        <v>5.1E-5</v>
      </c>
      <c r="AR177" s="45">
        <v>5.1E-5</v>
      </c>
      <c r="AS177" s="45">
        <v>5.1E-5</v>
      </c>
      <c r="AT177" s="45">
        <v>5.1E-5</v>
      </c>
      <c r="AU177" s="45">
        <v>6.9999999999999994E-5</v>
      </c>
      <c r="AV177" s="45">
        <v>6.9999999999999994E-5</v>
      </c>
      <c r="AW177" s="45">
        <v>6.9999999999999994E-5</v>
      </c>
      <c r="AX177" s="45">
        <v>6.9999999999999994E-5</v>
      </c>
      <c r="AY177" s="45">
        <v>6.9999999999999994E-5</v>
      </c>
      <c r="AZ177" s="45">
        <v>8.7999999999999998E-5</v>
      </c>
      <c r="BA177" s="45">
        <v>8.7999999999999998E-5</v>
      </c>
      <c r="BB177" s="45">
        <v>8.7999999999999998E-5</v>
      </c>
      <c r="BC177" s="45">
        <v>8.7999999999999998E-5</v>
      </c>
      <c r="BD177" s="45">
        <v>8.7999999999999998E-5</v>
      </c>
      <c r="BE177" s="45">
        <v>9.7E-5</v>
      </c>
      <c r="BF177" s="45">
        <v>9.7E-5</v>
      </c>
      <c r="BG177" s="45">
        <v>9.7E-5</v>
      </c>
      <c r="BH177" s="45">
        <v>9.7E-5</v>
      </c>
      <c r="BI177" s="45">
        <v>9.7E-5</v>
      </c>
      <c r="BJ177" s="45">
        <v>1.06E-4</v>
      </c>
      <c r="BK177" s="45">
        <v>1.06E-4</v>
      </c>
      <c r="BL177" s="45">
        <v>1.06E-4</v>
      </c>
      <c r="BM177" s="45">
        <v>1.06E-4</v>
      </c>
      <c r="BN177" s="45">
        <v>1.06E-4</v>
      </c>
      <c r="BO177" s="45">
        <v>1.2E-4</v>
      </c>
      <c r="BP177" s="45">
        <v>1.2E-4</v>
      </c>
      <c r="BQ177" s="45">
        <v>1.2E-4</v>
      </c>
      <c r="BR177" s="45">
        <v>1.2E-4</v>
      </c>
      <c r="BS177" s="45">
        <v>1.2E-4</v>
      </c>
      <c r="BT177" s="45">
        <v>1.4300000000000001E-4</v>
      </c>
      <c r="BU177" s="45">
        <v>1.4300000000000001E-4</v>
      </c>
      <c r="BV177" s="45">
        <v>1.4300000000000001E-4</v>
      </c>
      <c r="BW177" s="45">
        <v>1.4300000000000001E-4</v>
      </c>
      <c r="BX177" s="45">
        <v>1.4300000000000001E-4</v>
      </c>
      <c r="BY177" s="45">
        <v>2.2100000000000001E-4</v>
      </c>
      <c r="BZ177" s="45">
        <v>2.2100000000000001E-4</v>
      </c>
      <c r="CA177" s="45">
        <v>2.2100000000000001E-4</v>
      </c>
      <c r="CB177" s="45">
        <v>2.2100000000000001E-4</v>
      </c>
      <c r="CC177" s="45">
        <v>2.2100000000000001E-4</v>
      </c>
      <c r="CD177" s="45">
        <v>2.2100000000000001E-4</v>
      </c>
      <c r="CE177" s="45">
        <v>2.2100000000000001E-4</v>
      </c>
      <c r="CF177" s="45">
        <v>2.2100000000000001E-4</v>
      </c>
      <c r="CG177" s="45">
        <v>2.2100000000000001E-4</v>
      </c>
      <c r="CH177" s="45">
        <v>2.2100000000000001E-4</v>
      </c>
      <c r="CI177" s="45">
        <v>2.2100000000000001E-4</v>
      </c>
      <c r="CJ177" s="45">
        <v>2.2100000000000001E-4</v>
      </c>
      <c r="CK177" s="45">
        <v>2.2100000000000001E-4</v>
      </c>
      <c r="CL177" s="45">
        <v>2.2100000000000001E-4</v>
      </c>
      <c r="CM177" s="45">
        <v>2.2100000000000001E-4</v>
      </c>
      <c r="CN177" s="45">
        <v>2.2100000000000001E-4</v>
      </c>
      <c r="CO177" s="45">
        <v>2.2100000000000001E-4</v>
      </c>
      <c r="CP177" s="45">
        <v>2.2100000000000001E-4</v>
      </c>
      <c r="CQ177" s="45">
        <v>2.2100000000000001E-4</v>
      </c>
      <c r="CR177" s="45">
        <v>2.2100000000000001E-4</v>
      </c>
      <c r="CS177" s="45">
        <v>2.2100000000000001E-4</v>
      </c>
      <c r="CT177" s="45">
        <v>2.2100000000000001E-4</v>
      </c>
      <c r="CU177" s="45">
        <v>2.2100000000000001E-4</v>
      </c>
      <c r="CV177" s="45">
        <v>2.2100000000000001E-4</v>
      </c>
      <c r="CW177" s="45">
        <v>2.2100000000000001E-4</v>
      </c>
      <c r="CX177" s="45">
        <v>2.2100000000000001E-4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2.4000000000000001E-5</v>
      </c>
      <c r="R178" s="45">
        <v>2.4000000000000001E-5</v>
      </c>
      <c r="S178" s="45">
        <v>2.4000000000000001E-5</v>
      </c>
      <c r="T178" s="45">
        <v>2.4000000000000001E-5</v>
      </c>
      <c r="U178" s="45">
        <v>2.4000000000000001E-5</v>
      </c>
      <c r="V178" s="45">
        <v>2.4000000000000001E-5</v>
      </c>
      <c r="W178" s="45">
        <v>2.4000000000000001E-5</v>
      </c>
      <c r="X178" s="45">
        <v>2.4000000000000001E-5</v>
      </c>
      <c r="Y178" s="45">
        <v>2.4000000000000001E-5</v>
      </c>
      <c r="Z178" s="45">
        <v>2.4000000000000001E-5</v>
      </c>
      <c r="AA178" s="45">
        <v>2.4000000000000001E-5</v>
      </c>
      <c r="AB178" s="45">
        <v>2.4000000000000001E-5</v>
      </c>
      <c r="AC178" s="45">
        <v>2.4000000000000001E-5</v>
      </c>
      <c r="AD178" s="45">
        <v>2.4000000000000001E-5</v>
      </c>
      <c r="AE178" s="45">
        <v>2.4000000000000001E-5</v>
      </c>
      <c r="AF178" s="45">
        <v>2.4000000000000001E-5</v>
      </c>
      <c r="AG178" s="45">
        <v>2.4000000000000001E-5</v>
      </c>
      <c r="AH178" s="45">
        <v>2.4000000000000001E-5</v>
      </c>
      <c r="AI178" s="45">
        <v>2.4000000000000001E-5</v>
      </c>
      <c r="AJ178" s="45">
        <v>2.4000000000000001E-5</v>
      </c>
      <c r="AK178" s="45">
        <v>2.4000000000000001E-5</v>
      </c>
      <c r="AL178" s="45">
        <v>2.4000000000000001E-5</v>
      </c>
      <c r="AM178" s="45">
        <v>2.4000000000000001E-5</v>
      </c>
      <c r="AN178" s="45">
        <v>2.4000000000000001E-5</v>
      </c>
      <c r="AO178" s="45">
        <v>2.4000000000000001E-5</v>
      </c>
      <c r="AP178" s="45">
        <v>1.27E-4</v>
      </c>
      <c r="AQ178" s="45">
        <v>1.27E-4</v>
      </c>
      <c r="AR178" s="45">
        <v>1.27E-4</v>
      </c>
      <c r="AS178" s="45">
        <v>1.27E-4</v>
      </c>
      <c r="AT178" s="45">
        <v>1.27E-4</v>
      </c>
      <c r="AU178" s="45">
        <v>1.76E-4</v>
      </c>
      <c r="AV178" s="45">
        <v>1.76E-4</v>
      </c>
      <c r="AW178" s="45">
        <v>1.76E-4</v>
      </c>
      <c r="AX178" s="45">
        <v>1.76E-4</v>
      </c>
      <c r="AY178" s="45">
        <v>1.76E-4</v>
      </c>
      <c r="AZ178" s="45">
        <v>2.31E-4</v>
      </c>
      <c r="BA178" s="45">
        <v>2.31E-4</v>
      </c>
      <c r="BB178" s="45">
        <v>2.31E-4</v>
      </c>
      <c r="BC178" s="45">
        <v>2.31E-4</v>
      </c>
      <c r="BD178" s="45">
        <v>2.31E-4</v>
      </c>
      <c r="BE178" s="45">
        <v>3.5100000000000002E-4</v>
      </c>
      <c r="BF178" s="45">
        <v>3.5100000000000002E-4</v>
      </c>
      <c r="BG178" s="45">
        <v>3.5100000000000002E-4</v>
      </c>
      <c r="BH178" s="45">
        <v>3.5100000000000002E-4</v>
      </c>
      <c r="BI178" s="45">
        <v>3.5100000000000002E-4</v>
      </c>
      <c r="BJ178" s="45">
        <v>4.1800000000000002E-4</v>
      </c>
      <c r="BK178" s="45">
        <v>4.1800000000000002E-4</v>
      </c>
      <c r="BL178" s="45">
        <v>4.1800000000000002E-4</v>
      </c>
      <c r="BM178" s="45">
        <v>4.1800000000000002E-4</v>
      </c>
      <c r="BN178" s="45">
        <v>4.1800000000000002E-4</v>
      </c>
      <c r="BO178" s="45">
        <v>5.5400000000000002E-4</v>
      </c>
      <c r="BP178" s="45">
        <v>5.5400000000000002E-4</v>
      </c>
      <c r="BQ178" s="45">
        <v>5.5400000000000002E-4</v>
      </c>
      <c r="BR178" s="45">
        <v>5.5400000000000002E-4</v>
      </c>
      <c r="BS178" s="45">
        <v>5.5400000000000002E-4</v>
      </c>
      <c r="BT178" s="45">
        <v>7.5199999999999996E-4</v>
      </c>
      <c r="BU178" s="45">
        <v>7.5199999999999996E-4</v>
      </c>
      <c r="BV178" s="45">
        <v>7.5199999999999996E-4</v>
      </c>
      <c r="BW178" s="45">
        <v>7.5199999999999996E-4</v>
      </c>
      <c r="BX178" s="45">
        <v>7.5199999999999996E-4</v>
      </c>
      <c r="BY178" s="45">
        <v>9.59E-4</v>
      </c>
      <c r="BZ178" s="45">
        <v>9.59E-4</v>
      </c>
      <c r="CA178" s="45">
        <v>9.59E-4</v>
      </c>
      <c r="CB178" s="45">
        <v>9.59E-4</v>
      </c>
      <c r="CC178" s="45">
        <v>9.59E-4</v>
      </c>
      <c r="CD178" s="45">
        <v>9.59E-4</v>
      </c>
      <c r="CE178" s="45">
        <v>9.59E-4</v>
      </c>
      <c r="CF178" s="45">
        <v>9.59E-4</v>
      </c>
      <c r="CG178" s="45">
        <v>9.59E-4</v>
      </c>
      <c r="CH178" s="45">
        <v>9.59E-4</v>
      </c>
      <c r="CI178" s="45">
        <v>9.59E-4</v>
      </c>
      <c r="CJ178" s="45">
        <v>9.59E-4</v>
      </c>
      <c r="CK178" s="45">
        <v>9.59E-4</v>
      </c>
      <c r="CL178" s="45">
        <v>9.59E-4</v>
      </c>
      <c r="CM178" s="45">
        <v>9.59E-4</v>
      </c>
      <c r="CN178" s="45">
        <v>9.59E-4</v>
      </c>
      <c r="CO178" s="45">
        <v>9.59E-4</v>
      </c>
      <c r="CP178" s="45">
        <v>9.59E-4</v>
      </c>
      <c r="CQ178" s="45">
        <v>9.59E-4</v>
      </c>
      <c r="CR178" s="45">
        <v>9.59E-4</v>
      </c>
      <c r="CS178" s="45">
        <v>9.59E-4</v>
      </c>
      <c r="CT178" s="45">
        <v>9.59E-4</v>
      </c>
      <c r="CU178" s="45">
        <v>9.59E-4</v>
      </c>
      <c r="CV178" s="45">
        <v>9.59E-4</v>
      </c>
      <c r="CW178" s="45">
        <v>9.59E-4</v>
      </c>
      <c r="CX178" s="45">
        <v>9.59E-4</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9.9999999999999995E-7</v>
      </c>
      <c r="R179" s="45">
        <v>9.9999999999999995E-7</v>
      </c>
      <c r="S179" s="45">
        <v>9.9999999999999995E-7</v>
      </c>
      <c r="T179" s="45">
        <v>9.9999999999999995E-7</v>
      </c>
      <c r="U179" s="45">
        <v>9.9999999999999995E-7</v>
      </c>
      <c r="V179" s="45">
        <v>9.9999999999999995E-7</v>
      </c>
      <c r="W179" s="45">
        <v>9.9999999999999995E-7</v>
      </c>
      <c r="X179" s="45">
        <v>9.9999999999999995E-7</v>
      </c>
      <c r="Y179" s="45">
        <v>9.9999999999999995E-7</v>
      </c>
      <c r="Z179" s="45">
        <v>9.9999999999999995E-7</v>
      </c>
      <c r="AA179" s="45">
        <v>9.9999999999999995E-7</v>
      </c>
      <c r="AB179" s="45">
        <v>9.9999999999999995E-7</v>
      </c>
      <c r="AC179" s="45">
        <v>9.9999999999999995E-7</v>
      </c>
      <c r="AD179" s="45">
        <v>9.9999999999999995E-7</v>
      </c>
      <c r="AE179" s="45">
        <v>9.9999999999999995E-7</v>
      </c>
      <c r="AF179" s="45">
        <v>9.9999999999999995E-7</v>
      </c>
      <c r="AG179" s="45">
        <v>9.9999999999999995E-7</v>
      </c>
      <c r="AH179" s="45">
        <v>9.9999999999999995E-7</v>
      </c>
      <c r="AI179" s="45">
        <v>9.9999999999999995E-7</v>
      </c>
      <c r="AJ179" s="45">
        <v>9.9999999999999995E-7</v>
      </c>
      <c r="AK179" s="45">
        <v>9.9999999999999995E-7</v>
      </c>
      <c r="AL179" s="45">
        <v>9.9999999999999995E-7</v>
      </c>
      <c r="AM179" s="45">
        <v>9.9999999999999995E-7</v>
      </c>
      <c r="AN179" s="45">
        <v>9.9999999999999995E-7</v>
      </c>
      <c r="AO179" s="45">
        <v>9.9999999999999995E-7</v>
      </c>
      <c r="AP179" s="45">
        <v>1.1E-5</v>
      </c>
      <c r="AQ179" s="45">
        <v>1.1E-5</v>
      </c>
      <c r="AR179" s="45">
        <v>1.1E-5</v>
      </c>
      <c r="AS179" s="45">
        <v>1.1E-5</v>
      </c>
      <c r="AT179" s="45">
        <v>1.1E-5</v>
      </c>
      <c r="AU179" s="45">
        <v>2.4000000000000001E-5</v>
      </c>
      <c r="AV179" s="45">
        <v>2.4000000000000001E-5</v>
      </c>
      <c r="AW179" s="45">
        <v>2.4000000000000001E-5</v>
      </c>
      <c r="AX179" s="45">
        <v>2.4000000000000001E-5</v>
      </c>
      <c r="AY179" s="45">
        <v>2.4000000000000001E-5</v>
      </c>
      <c r="AZ179" s="45">
        <v>4.3999999999999999E-5</v>
      </c>
      <c r="BA179" s="45">
        <v>4.3999999999999999E-5</v>
      </c>
      <c r="BB179" s="45">
        <v>4.3999999999999999E-5</v>
      </c>
      <c r="BC179" s="45">
        <v>4.3999999999999999E-5</v>
      </c>
      <c r="BD179" s="45">
        <v>4.3999999999999999E-5</v>
      </c>
      <c r="BE179" s="45">
        <v>6.6000000000000005E-5</v>
      </c>
      <c r="BF179" s="45">
        <v>6.6000000000000005E-5</v>
      </c>
      <c r="BG179" s="45">
        <v>6.6000000000000005E-5</v>
      </c>
      <c r="BH179" s="45">
        <v>6.6000000000000005E-5</v>
      </c>
      <c r="BI179" s="45">
        <v>6.6000000000000005E-5</v>
      </c>
      <c r="BJ179" s="45">
        <v>9.0000000000000006E-5</v>
      </c>
      <c r="BK179" s="45">
        <v>9.0000000000000006E-5</v>
      </c>
      <c r="BL179" s="45">
        <v>9.0000000000000006E-5</v>
      </c>
      <c r="BM179" s="45">
        <v>9.0000000000000006E-5</v>
      </c>
      <c r="BN179" s="45">
        <v>9.0000000000000006E-5</v>
      </c>
      <c r="BO179" s="45">
        <v>1.11E-4</v>
      </c>
      <c r="BP179" s="45">
        <v>1.11E-4</v>
      </c>
      <c r="BQ179" s="45">
        <v>1.11E-4</v>
      </c>
      <c r="BR179" s="45">
        <v>1.11E-4</v>
      </c>
      <c r="BS179" s="45">
        <v>1.11E-4</v>
      </c>
      <c r="BT179" s="45">
        <v>1.17E-4</v>
      </c>
      <c r="BU179" s="45">
        <v>1.17E-4</v>
      </c>
      <c r="BV179" s="45">
        <v>1.17E-4</v>
      </c>
      <c r="BW179" s="45">
        <v>1.17E-4</v>
      </c>
      <c r="BX179" s="45">
        <v>1.17E-4</v>
      </c>
      <c r="BY179" s="45">
        <v>9.8999999999999994E-5</v>
      </c>
      <c r="BZ179" s="45">
        <v>9.8999999999999994E-5</v>
      </c>
      <c r="CA179" s="45">
        <v>9.8999999999999994E-5</v>
      </c>
      <c r="CB179" s="45">
        <v>9.8999999999999994E-5</v>
      </c>
      <c r="CC179" s="45">
        <v>9.8999999999999994E-5</v>
      </c>
      <c r="CD179" s="45">
        <v>9.8999999999999994E-5</v>
      </c>
      <c r="CE179" s="45">
        <v>9.8999999999999994E-5</v>
      </c>
      <c r="CF179" s="45">
        <v>9.8999999999999994E-5</v>
      </c>
      <c r="CG179" s="45">
        <v>9.8999999999999994E-5</v>
      </c>
      <c r="CH179" s="45">
        <v>9.8999999999999994E-5</v>
      </c>
      <c r="CI179" s="45">
        <v>9.8999999999999994E-5</v>
      </c>
      <c r="CJ179" s="45">
        <v>9.8999999999999994E-5</v>
      </c>
      <c r="CK179" s="45">
        <v>9.8999999999999994E-5</v>
      </c>
      <c r="CL179" s="45">
        <v>9.8999999999999994E-5</v>
      </c>
      <c r="CM179" s="45">
        <v>9.8999999999999994E-5</v>
      </c>
      <c r="CN179" s="45">
        <v>9.8999999999999994E-5</v>
      </c>
      <c r="CO179" s="45">
        <v>9.8999999999999994E-5</v>
      </c>
      <c r="CP179" s="45">
        <v>9.8999999999999994E-5</v>
      </c>
      <c r="CQ179" s="45">
        <v>9.8999999999999994E-5</v>
      </c>
      <c r="CR179" s="45">
        <v>9.8999999999999994E-5</v>
      </c>
      <c r="CS179" s="45">
        <v>9.8999999999999994E-5</v>
      </c>
      <c r="CT179" s="45">
        <v>9.8999999999999994E-5</v>
      </c>
      <c r="CU179" s="45">
        <v>9.8999999999999994E-5</v>
      </c>
      <c r="CV179" s="45">
        <v>9.8999999999999994E-5</v>
      </c>
      <c r="CW179" s="45">
        <v>9.8999999999999994E-5</v>
      </c>
      <c r="CX179" s="45">
        <v>9.8999999999999994E-5</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3.0000000000000001E-6</v>
      </c>
      <c r="R180" s="45">
        <v>3.0000000000000001E-6</v>
      </c>
      <c r="S180" s="45">
        <v>3.0000000000000001E-6</v>
      </c>
      <c r="T180" s="45">
        <v>3.0000000000000001E-6</v>
      </c>
      <c r="U180" s="45">
        <v>3.0000000000000001E-6</v>
      </c>
      <c r="V180" s="45">
        <v>3.0000000000000001E-6</v>
      </c>
      <c r="W180" s="45">
        <v>3.0000000000000001E-6</v>
      </c>
      <c r="X180" s="45">
        <v>3.0000000000000001E-6</v>
      </c>
      <c r="Y180" s="45">
        <v>3.0000000000000001E-6</v>
      </c>
      <c r="Z180" s="45">
        <v>3.0000000000000001E-6</v>
      </c>
      <c r="AA180" s="45">
        <v>3.0000000000000001E-6</v>
      </c>
      <c r="AB180" s="45">
        <v>3.0000000000000001E-6</v>
      </c>
      <c r="AC180" s="45">
        <v>3.0000000000000001E-6</v>
      </c>
      <c r="AD180" s="45">
        <v>3.0000000000000001E-6</v>
      </c>
      <c r="AE180" s="45">
        <v>3.0000000000000001E-6</v>
      </c>
      <c r="AF180" s="45">
        <v>3.0000000000000001E-6</v>
      </c>
      <c r="AG180" s="45">
        <v>3.0000000000000001E-6</v>
      </c>
      <c r="AH180" s="45">
        <v>3.0000000000000001E-6</v>
      </c>
      <c r="AI180" s="45">
        <v>3.0000000000000001E-6</v>
      </c>
      <c r="AJ180" s="45">
        <v>3.0000000000000001E-6</v>
      </c>
      <c r="AK180" s="45">
        <v>3.0000000000000001E-6</v>
      </c>
      <c r="AL180" s="45">
        <v>3.0000000000000001E-6</v>
      </c>
      <c r="AM180" s="45">
        <v>3.0000000000000001E-6</v>
      </c>
      <c r="AN180" s="45">
        <v>3.0000000000000001E-6</v>
      </c>
      <c r="AO180" s="45">
        <v>3.0000000000000001E-6</v>
      </c>
      <c r="AP180" s="45">
        <v>2.0000000000000002E-5</v>
      </c>
      <c r="AQ180" s="45">
        <v>2.0000000000000002E-5</v>
      </c>
      <c r="AR180" s="45">
        <v>2.0000000000000002E-5</v>
      </c>
      <c r="AS180" s="45">
        <v>2.0000000000000002E-5</v>
      </c>
      <c r="AT180" s="45">
        <v>2.0000000000000002E-5</v>
      </c>
      <c r="AU180" s="45">
        <v>3.1000000000000001E-5</v>
      </c>
      <c r="AV180" s="45">
        <v>3.1000000000000001E-5</v>
      </c>
      <c r="AW180" s="45">
        <v>3.1000000000000001E-5</v>
      </c>
      <c r="AX180" s="45">
        <v>3.1000000000000001E-5</v>
      </c>
      <c r="AY180" s="45">
        <v>3.1000000000000001E-5</v>
      </c>
      <c r="AZ180" s="45">
        <v>4.1999999999999998E-5</v>
      </c>
      <c r="BA180" s="45">
        <v>4.1999999999999998E-5</v>
      </c>
      <c r="BB180" s="45">
        <v>4.1999999999999998E-5</v>
      </c>
      <c r="BC180" s="45">
        <v>4.1999999999999998E-5</v>
      </c>
      <c r="BD180" s="45">
        <v>4.1999999999999998E-5</v>
      </c>
      <c r="BE180" s="45">
        <v>5.3000000000000001E-5</v>
      </c>
      <c r="BF180" s="45">
        <v>5.3000000000000001E-5</v>
      </c>
      <c r="BG180" s="45">
        <v>5.3000000000000001E-5</v>
      </c>
      <c r="BH180" s="45">
        <v>5.3000000000000001E-5</v>
      </c>
      <c r="BI180" s="45">
        <v>5.3000000000000001E-5</v>
      </c>
      <c r="BJ180" s="45">
        <v>6.3999999999999997E-5</v>
      </c>
      <c r="BK180" s="45">
        <v>6.3999999999999997E-5</v>
      </c>
      <c r="BL180" s="45">
        <v>6.3999999999999997E-5</v>
      </c>
      <c r="BM180" s="45">
        <v>6.3999999999999997E-5</v>
      </c>
      <c r="BN180" s="45">
        <v>6.3999999999999997E-5</v>
      </c>
      <c r="BO180" s="45">
        <v>7.7999999999999999E-5</v>
      </c>
      <c r="BP180" s="45">
        <v>7.7999999999999999E-5</v>
      </c>
      <c r="BQ180" s="45">
        <v>7.7999999999999999E-5</v>
      </c>
      <c r="BR180" s="45">
        <v>7.7999999999999999E-5</v>
      </c>
      <c r="BS180" s="45">
        <v>7.7999999999999999E-5</v>
      </c>
      <c r="BT180" s="45">
        <v>9.2999999999999997E-5</v>
      </c>
      <c r="BU180" s="45">
        <v>9.2999999999999997E-5</v>
      </c>
      <c r="BV180" s="45">
        <v>9.2999999999999997E-5</v>
      </c>
      <c r="BW180" s="45">
        <v>9.2999999999999997E-5</v>
      </c>
      <c r="BX180" s="45">
        <v>9.2999999999999997E-5</v>
      </c>
      <c r="BY180" s="45">
        <v>1.07E-4</v>
      </c>
      <c r="BZ180" s="45">
        <v>1.07E-4</v>
      </c>
      <c r="CA180" s="45">
        <v>1.07E-4</v>
      </c>
      <c r="CB180" s="45">
        <v>1.07E-4</v>
      </c>
      <c r="CC180" s="45">
        <v>1.07E-4</v>
      </c>
      <c r="CD180" s="45">
        <v>1.07E-4</v>
      </c>
      <c r="CE180" s="45">
        <v>1.07E-4</v>
      </c>
      <c r="CF180" s="45">
        <v>1.07E-4</v>
      </c>
      <c r="CG180" s="45">
        <v>1.07E-4</v>
      </c>
      <c r="CH180" s="45">
        <v>1.07E-4</v>
      </c>
      <c r="CI180" s="45">
        <v>1.07E-4</v>
      </c>
      <c r="CJ180" s="45">
        <v>1.07E-4</v>
      </c>
      <c r="CK180" s="45">
        <v>1.07E-4</v>
      </c>
      <c r="CL180" s="45">
        <v>1.07E-4</v>
      </c>
      <c r="CM180" s="45">
        <v>1.07E-4</v>
      </c>
      <c r="CN180" s="45">
        <v>1.07E-4</v>
      </c>
      <c r="CO180" s="45">
        <v>1.07E-4</v>
      </c>
      <c r="CP180" s="45">
        <v>1.07E-4</v>
      </c>
      <c r="CQ180" s="45">
        <v>1.07E-4</v>
      </c>
      <c r="CR180" s="45">
        <v>1.07E-4</v>
      </c>
      <c r="CS180" s="45">
        <v>1.07E-4</v>
      </c>
      <c r="CT180" s="45">
        <v>1.07E-4</v>
      </c>
      <c r="CU180" s="45">
        <v>1.07E-4</v>
      </c>
      <c r="CV180" s="45">
        <v>1.07E-4</v>
      </c>
      <c r="CW180" s="45">
        <v>1.07E-4</v>
      </c>
      <c r="CX180" s="45">
        <v>1.07E-4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1.2999999999999999E-5</v>
      </c>
      <c r="R181" s="45">
        <v>1.2999999999999999E-5</v>
      </c>
      <c r="S181" s="45">
        <v>1.2999999999999999E-5</v>
      </c>
      <c r="T181" s="45">
        <v>1.2999999999999999E-5</v>
      </c>
      <c r="U181" s="45">
        <v>1.2999999999999999E-5</v>
      </c>
      <c r="V181" s="45">
        <v>1.2999999999999999E-5</v>
      </c>
      <c r="W181" s="45">
        <v>1.2999999999999999E-5</v>
      </c>
      <c r="X181" s="45">
        <v>1.2999999999999999E-5</v>
      </c>
      <c r="Y181" s="45">
        <v>1.2999999999999999E-5</v>
      </c>
      <c r="Z181" s="45">
        <v>1.2999999999999999E-5</v>
      </c>
      <c r="AA181" s="45">
        <v>1.2999999999999999E-5</v>
      </c>
      <c r="AB181" s="45">
        <v>1.2999999999999999E-5</v>
      </c>
      <c r="AC181" s="45">
        <v>1.2999999999999999E-5</v>
      </c>
      <c r="AD181" s="45">
        <v>1.2999999999999999E-5</v>
      </c>
      <c r="AE181" s="45">
        <v>1.2999999999999999E-5</v>
      </c>
      <c r="AF181" s="45">
        <v>1.2999999999999999E-5</v>
      </c>
      <c r="AG181" s="45">
        <v>1.2999999999999999E-5</v>
      </c>
      <c r="AH181" s="45">
        <v>1.2999999999999999E-5</v>
      </c>
      <c r="AI181" s="45">
        <v>1.2999999999999999E-5</v>
      </c>
      <c r="AJ181" s="45">
        <v>1.2999999999999999E-5</v>
      </c>
      <c r="AK181" s="45">
        <v>1.2999999999999999E-5</v>
      </c>
      <c r="AL181" s="45">
        <v>1.2999999999999999E-5</v>
      </c>
      <c r="AM181" s="45">
        <v>1.2999999999999999E-5</v>
      </c>
      <c r="AN181" s="45">
        <v>1.2999999999999999E-5</v>
      </c>
      <c r="AO181" s="45">
        <v>1.2999999999999999E-5</v>
      </c>
      <c r="AP181" s="45">
        <v>6.3999999999999997E-5</v>
      </c>
      <c r="AQ181" s="45">
        <v>6.3999999999999997E-5</v>
      </c>
      <c r="AR181" s="45">
        <v>6.3999999999999997E-5</v>
      </c>
      <c r="AS181" s="45">
        <v>6.3999999999999997E-5</v>
      </c>
      <c r="AT181" s="45">
        <v>6.3999999999999997E-5</v>
      </c>
      <c r="AU181" s="45">
        <v>1.06E-4</v>
      </c>
      <c r="AV181" s="45">
        <v>1.06E-4</v>
      </c>
      <c r="AW181" s="45">
        <v>1.06E-4</v>
      </c>
      <c r="AX181" s="45">
        <v>1.06E-4</v>
      </c>
      <c r="AY181" s="45">
        <v>1.06E-4</v>
      </c>
      <c r="AZ181" s="45">
        <v>1.4799999999999999E-4</v>
      </c>
      <c r="BA181" s="45">
        <v>1.4799999999999999E-4</v>
      </c>
      <c r="BB181" s="45">
        <v>1.4799999999999999E-4</v>
      </c>
      <c r="BC181" s="45">
        <v>1.4799999999999999E-4</v>
      </c>
      <c r="BD181" s="45">
        <v>1.4799999999999999E-4</v>
      </c>
      <c r="BE181" s="45">
        <v>1.7100000000000001E-4</v>
      </c>
      <c r="BF181" s="45">
        <v>1.7100000000000001E-4</v>
      </c>
      <c r="BG181" s="45">
        <v>1.7100000000000001E-4</v>
      </c>
      <c r="BH181" s="45">
        <v>1.7100000000000001E-4</v>
      </c>
      <c r="BI181" s="45">
        <v>1.7100000000000001E-4</v>
      </c>
      <c r="BJ181" s="45">
        <v>2.04E-4</v>
      </c>
      <c r="BK181" s="45">
        <v>2.04E-4</v>
      </c>
      <c r="BL181" s="45">
        <v>2.04E-4</v>
      </c>
      <c r="BM181" s="45">
        <v>2.04E-4</v>
      </c>
      <c r="BN181" s="45">
        <v>2.04E-4</v>
      </c>
      <c r="BO181" s="45">
        <v>2.5399999999999999E-4</v>
      </c>
      <c r="BP181" s="45">
        <v>2.5399999999999999E-4</v>
      </c>
      <c r="BQ181" s="45">
        <v>2.5399999999999999E-4</v>
      </c>
      <c r="BR181" s="45">
        <v>2.5399999999999999E-4</v>
      </c>
      <c r="BS181" s="45">
        <v>2.5399999999999999E-4</v>
      </c>
      <c r="BT181" s="45">
        <v>2.9300000000000002E-4</v>
      </c>
      <c r="BU181" s="45">
        <v>2.9300000000000002E-4</v>
      </c>
      <c r="BV181" s="45">
        <v>2.9300000000000002E-4</v>
      </c>
      <c r="BW181" s="45">
        <v>2.9300000000000002E-4</v>
      </c>
      <c r="BX181" s="45">
        <v>2.9300000000000002E-4</v>
      </c>
      <c r="BY181" s="45">
        <v>3.4099999999999999E-4</v>
      </c>
      <c r="BZ181" s="45">
        <v>3.4099999999999999E-4</v>
      </c>
      <c r="CA181" s="45">
        <v>3.4099999999999999E-4</v>
      </c>
      <c r="CB181" s="45">
        <v>3.4099999999999999E-4</v>
      </c>
      <c r="CC181" s="45">
        <v>3.4099999999999999E-4</v>
      </c>
      <c r="CD181" s="45">
        <v>3.4099999999999999E-4</v>
      </c>
      <c r="CE181" s="45">
        <v>3.4099999999999999E-4</v>
      </c>
      <c r="CF181" s="45">
        <v>3.4099999999999999E-4</v>
      </c>
      <c r="CG181" s="45">
        <v>3.4099999999999999E-4</v>
      </c>
      <c r="CH181" s="45">
        <v>3.4099999999999999E-4</v>
      </c>
      <c r="CI181" s="45">
        <v>3.4099999999999999E-4</v>
      </c>
      <c r="CJ181" s="45">
        <v>3.4099999999999999E-4</v>
      </c>
      <c r="CK181" s="45">
        <v>3.4099999999999999E-4</v>
      </c>
      <c r="CL181" s="45">
        <v>3.4099999999999999E-4</v>
      </c>
      <c r="CM181" s="45">
        <v>3.4099999999999999E-4</v>
      </c>
      <c r="CN181" s="45">
        <v>3.4099999999999999E-4</v>
      </c>
      <c r="CO181" s="45">
        <v>3.4099999999999999E-4</v>
      </c>
      <c r="CP181" s="45">
        <v>3.4099999999999999E-4</v>
      </c>
      <c r="CQ181" s="45">
        <v>3.4099999999999999E-4</v>
      </c>
      <c r="CR181" s="45">
        <v>3.4099999999999999E-4</v>
      </c>
      <c r="CS181" s="45">
        <v>3.4099999999999999E-4</v>
      </c>
      <c r="CT181" s="45">
        <v>3.4099999999999999E-4</v>
      </c>
      <c r="CU181" s="45">
        <v>3.4099999999999999E-4</v>
      </c>
      <c r="CV181" s="45">
        <v>3.4099999999999999E-4</v>
      </c>
      <c r="CW181" s="45">
        <v>3.4099999999999999E-4</v>
      </c>
      <c r="CX181" s="45">
        <v>3.4099999999999999E-4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1.2999999999999999E-5</v>
      </c>
      <c r="R182" s="45">
        <v>1.2999999999999999E-5</v>
      </c>
      <c r="S182" s="45">
        <v>1.2999999999999999E-5</v>
      </c>
      <c r="T182" s="45">
        <v>1.2999999999999999E-5</v>
      </c>
      <c r="U182" s="45">
        <v>1.2999999999999999E-5</v>
      </c>
      <c r="V182" s="45">
        <v>1.2999999999999999E-5</v>
      </c>
      <c r="W182" s="45">
        <v>1.2999999999999999E-5</v>
      </c>
      <c r="X182" s="45">
        <v>1.2999999999999999E-5</v>
      </c>
      <c r="Y182" s="45">
        <v>1.2999999999999999E-5</v>
      </c>
      <c r="Z182" s="45">
        <v>1.2999999999999999E-5</v>
      </c>
      <c r="AA182" s="45">
        <v>1.2999999999999999E-5</v>
      </c>
      <c r="AB182" s="45">
        <v>1.2999999999999999E-5</v>
      </c>
      <c r="AC182" s="45">
        <v>1.2999999999999999E-5</v>
      </c>
      <c r="AD182" s="45">
        <v>1.2999999999999999E-5</v>
      </c>
      <c r="AE182" s="45">
        <v>1.2999999999999999E-5</v>
      </c>
      <c r="AF182" s="45">
        <v>1.2999999999999999E-5</v>
      </c>
      <c r="AG182" s="45">
        <v>1.2999999999999999E-5</v>
      </c>
      <c r="AH182" s="45">
        <v>1.2999999999999999E-5</v>
      </c>
      <c r="AI182" s="45">
        <v>1.2999999999999999E-5</v>
      </c>
      <c r="AJ182" s="45">
        <v>1.2999999999999999E-5</v>
      </c>
      <c r="AK182" s="45">
        <v>1.2999999999999999E-5</v>
      </c>
      <c r="AL182" s="45">
        <v>1.2999999999999999E-5</v>
      </c>
      <c r="AM182" s="45">
        <v>1.2999999999999999E-5</v>
      </c>
      <c r="AN182" s="45">
        <v>1.2999999999999999E-5</v>
      </c>
      <c r="AO182" s="45">
        <v>1.2999999999999999E-5</v>
      </c>
      <c r="AP182" s="45">
        <v>5.1E-5</v>
      </c>
      <c r="AQ182" s="45">
        <v>5.1E-5</v>
      </c>
      <c r="AR182" s="45">
        <v>5.1E-5</v>
      </c>
      <c r="AS182" s="45">
        <v>5.1E-5</v>
      </c>
      <c r="AT182" s="45">
        <v>5.1E-5</v>
      </c>
      <c r="AU182" s="45">
        <v>6.9999999999999994E-5</v>
      </c>
      <c r="AV182" s="45">
        <v>6.9999999999999994E-5</v>
      </c>
      <c r="AW182" s="45">
        <v>6.9999999999999994E-5</v>
      </c>
      <c r="AX182" s="45">
        <v>6.9999999999999994E-5</v>
      </c>
      <c r="AY182" s="45">
        <v>6.9999999999999994E-5</v>
      </c>
      <c r="AZ182" s="45">
        <v>8.7999999999999998E-5</v>
      </c>
      <c r="BA182" s="45">
        <v>8.7999999999999998E-5</v>
      </c>
      <c r="BB182" s="45">
        <v>8.7999999999999998E-5</v>
      </c>
      <c r="BC182" s="45">
        <v>8.7999999999999998E-5</v>
      </c>
      <c r="BD182" s="45">
        <v>8.7999999999999998E-5</v>
      </c>
      <c r="BE182" s="45">
        <v>9.7E-5</v>
      </c>
      <c r="BF182" s="45">
        <v>9.7E-5</v>
      </c>
      <c r="BG182" s="45">
        <v>9.7E-5</v>
      </c>
      <c r="BH182" s="45">
        <v>9.7E-5</v>
      </c>
      <c r="BI182" s="45">
        <v>9.7E-5</v>
      </c>
      <c r="BJ182" s="45">
        <v>1.06E-4</v>
      </c>
      <c r="BK182" s="45">
        <v>1.06E-4</v>
      </c>
      <c r="BL182" s="45">
        <v>1.06E-4</v>
      </c>
      <c r="BM182" s="45">
        <v>1.06E-4</v>
      </c>
      <c r="BN182" s="45">
        <v>1.06E-4</v>
      </c>
      <c r="BO182" s="45">
        <v>1.2E-4</v>
      </c>
      <c r="BP182" s="45">
        <v>1.2E-4</v>
      </c>
      <c r="BQ182" s="45">
        <v>1.2E-4</v>
      </c>
      <c r="BR182" s="45">
        <v>1.2E-4</v>
      </c>
      <c r="BS182" s="45">
        <v>1.2E-4</v>
      </c>
      <c r="BT182" s="45">
        <v>1.4300000000000001E-4</v>
      </c>
      <c r="BU182" s="45">
        <v>1.4300000000000001E-4</v>
      </c>
      <c r="BV182" s="45">
        <v>1.4300000000000001E-4</v>
      </c>
      <c r="BW182" s="45">
        <v>1.4300000000000001E-4</v>
      </c>
      <c r="BX182" s="45">
        <v>1.4300000000000001E-4</v>
      </c>
      <c r="BY182" s="45">
        <v>2.2100000000000001E-4</v>
      </c>
      <c r="BZ182" s="45">
        <v>2.2100000000000001E-4</v>
      </c>
      <c r="CA182" s="45">
        <v>2.2100000000000001E-4</v>
      </c>
      <c r="CB182" s="45">
        <v>2.2100000000000001E-4</v>
      </c>
      <c r="CC182" s="45">
        <v>2.2100000000000001E-4</v>
      </c>
      <c r="CD182" s="45">
        <v>2.2100000000000001E-4</v>
      </c>
      <c r="CE182" s="45">
        <v>2.2100000000000001E-4</v>
      </c>
      <c r="CF182" s="45">
        <v>2.2100000000000001E-4</v>
      </c>
      <c r="CG182" s="45">
        <v>2.2100000000000001E-4</v>
      </c>
      <c r="CH182" s="45">
        <v>2.2100000000000001E-4</v>
      </c>
      <c r="CI182" s="45">
        <v>2.2100000000000001E-4</v>
      </c>
      <c r="CJ182" s="45">
        <v>2.2100000000000001E-4</v>
      </c>
      <c r="CK182" s="45">
        <v>2.2100000000000001E-4</v>
      </c>
      <c r="CL182" s="45">
        <v>2.2100000000000001E-4</v>
      </c>
      <c r="CM182" s="45">
        <v>2.2100000000000001E-4</v>
      </c>
      <c r="CN182" s="45">
        <v>2.2100000000000001E-4</v>
      </c>
      <c r="CO182" s="45">
        <v>2.2100000000000001E-4</v>
      </c>
      <c r="CP182" s="45">
        <v>2.2100000000000001E-4</v>
      </c>
      <c r="CQ182" s="45">
        <v>2.2100000000000001E-4</v>
      </c>
      <c r="CR182" s="45">
        <v>2.2100000000000001E-4</v>
      </c>
      <c r="CS182" s="45">
        <v>2.2100000000000001E-4</v>
      </c>
      <c r="CT182" s="45">
        <v>2.2100000000000001E-4</v>
      </c>
      <c r="CU182" s="45">
        <v>2.2100000000000001E-4</v>
      </c>
      <c r="CV182" s="45">
        <v>2.2100000000000001E-4</v>
      </c>
      <c r="CW182" s="45">
        <v>2.2100000000000001E-4</v>
      </c>
      <c r="CX182" s="45">
        <v>2.2100000000000001E-4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6.0999999999999999E-5</v>
      </c>
      <c r="R183" s="45">
        <v>6.0999999999999999E-5</v>
      </c>
      <c r="S183" s="45">
        <v>6.0999999999999999E-5</v>
      </c>
      <c r="T183" s="45">
        <v>6.0999999999999999E-5</v>
      </c>
      <c r="U183" s="45">
        <v>6.0999999999999999E-5</v>
      </c>
      <c r="V183" s="45">
        <v>6.0999999999999999E-5</v>
      </c>
      <c r="W183" s="45">
        <v>6.0999999999999999E-5</v>
      </c>
      <c r="X183" s="45">
        <v>6.0999999999999999E-5</v>
      </c>
      <c r="Y183" s="45">
        <v>6.0999999999999999E-5</v>
      </c>
      <c r="Z183" s="45">
        <v>6.0999999999999999E-5</v>
      </c>
      <c r="AA183" s="45">
        <v>6.0999999999999999E-5</v>
      </c>
      <c r="AB183" s="45">
        <v>6.0999999999999999E-5</v>
      </c>
      <c r="AC183" s="45">
        <v>6.0999999999999999E-5</v>
      </c>
      <c r="AD183" s="45">
        <v>6.0999999999999999E-5</v>
      </c>
      <c r="AE183" s="45">
        <v>6.0999999999999999E-5</v>
      </c>
      <c r="AF183" s="45">
        <v>6.0999999999999999E-5</v>
      </c>
      <c r="AG183" s="45">
        <v>6.0999999999999999E-5</v>
      </c>
      <c r="AH183" s="45">
        <v>6.0999999999999999E-5</v>
      </c>
      <c r="AI183" s="45">
        <v>6.0999999999999999E-5</v>
      </c>
      <c r="AJ183" s="45">
        <v>6.0999999999999999E-5</v>
      </c>
      <c r="AK183" s="45">
        <v>6.0999999999999999E-5</v>
      </c>
      <c r="AL183" s="45">
        <v>6.0999999999999999E-5</v>
      </c>
      <c r="AM183" s="45">
        <v>6.0999999999999999E-5</v>
      </c>
      <c r="AN183" s="45">
        <v>6.0999999999999999E-5</v>
      </c>
      <c r="AO183" s="45">
        <v>6.0999999999999999E-5</v>
      </c>
      <c r="AP183" s="45">
        <v>3.8900000000000002E-4</v>
      </c>
      <c r="AQ183" s="45">
        <v>3.8900000000000002E-4</v>
      </c>
      <c r="AR183" s="45">
        <v>3.8900000000000002E-4</v>
      </c>
      <c r="AS183" s="45">
        <v>3.8900000000000002E-4</v>
      </c>
      <c r="AT183" s="45">
        <v>3.8900000000000002E-4</v>
      </c>
      <c r="AU183" s="45">
        <v>5.6700000000000001E-4</v>
      </c>
      <c r="AV183" s="45">
        <v>5.6700000000000001E-4</v>
      </c>
      <c r="AW183" s="45">
        <v>5.6700000000000001E-4</v>
      </c>
      <c r="AX183" s="45">
        <v>5.6700000000000001E-4</v>
      </c>
      <c r="AY183" s="45">
        <v>5.6700000000000001E-4</v>
      </c>
      <c r="AZ183" s="45">
        <v>7.3499999999999998E-4</v>
      </c>
      <c r="BA183" s="45">
        <v>7.3499999999999998E-4</v>
      </c>
      <c r="BB183" s="45">
        <v>7.3499999999999998E-4</v>
      </c>
      <c r="BC183" s="45">
        <v>7.3499999999999998E-4</v>
      </c>
      <c r="BD183" s="45">
        <v>7.3499999999999998E-4</v>
      </c>
      <c r="BE183" s="45">
        <v>8.7900000000000001E-4</v>
      </c>
      <c r="BF183" s="45">
        <v>8.7900000000000001E-4</v>
      </c>
      <c r="BG183" s="45">
        <v>8.7900000000000001E-4</v>
      </c>
      <c r="BH183" s="45">
        <v>8.7900000000000001E-4</v>
      </c>
      <c r="BI183" s="45">
        <v>8.7900000000000001E-4</v>
      </c>
      <c r="BJ183" s="45">
        <v>1.0070000000000001E-3</v>
      </c>
      <c r="BK183" s="45">
        <v>1.0070000000000001E-3</v>
      </c>
      <c r="BL183" s="45">
        <v>1.0070000000000001E-3</v>
      </c>
      <c r="BM183" s="45">
        <v>1.0070000000000001E-3</v>
      </c>
      <c r="BN183" s="45">
        <v>1.0070000000000001E-3</v>
      </c>
      <c r="BO183" s="45">
        <v>1.0989999999999999E-3</v>
      </c>
      <c r="BP183" s="45">
        <v>1.0989999999999999E-3</v>
      </c>
      <c r="BQ183" s="45">
        <v>1.0989999999999999E-3</v>
      </c>
      <c r="BR183" s="45">
        <v>1.0989999999999999E-3</v>
      </c>
      <c r="BS183" s="45">
        <v>1.0989999999999999E-3</v>
      </c>
      <c r="BT183" s="45">
        <v>1.16E-3</v>
      </c>
      <c r="BU183" s="45">
        <v>1.16E-3</v>
      </c>
      <c r="BV183" s="45">
        <v>1.16E-3</v>
      </c>
      <c r="BW183" s="45">
        <v>1.16E-3</v>
      </c>
      <c r="BX183" s="45">
        <v>1.16E-3</v>
      </c>
      <c r="BY183" s="45">
        <v>1.189E-3</v>
      </c>
      <c r="BZ183" s="45">
        <v>1.189E-3</v>
      </c>
      <c r="CA183" s="45">
        <v>1.189E-3</v>
      </c>
      <c r="CB183" s="45">
        <v>1.189E-3</v>
      </c>
      <c r="CC183" s="45">
        <v>1.189E-3</v>
      </c>
      <c r="CD183" s="45">
        <v>1.189E-3</v>
      </c>
      <c r="CE183" s="45">
        <v>1.189E-3</v>
      </c>
      <c r="CF183" s="45">
        <v>1.189E-3</v>
      </c>
      <c r="CG183" s="45">
        <v>1.189E-3</v>
      </c>
      <c r="CH183" s="45">
        <v>1.189E-3</v>
      </c>
      <c r="CI183" s="45">
        <v>1.189E-3</v>
      </c>
      <c r="CJ183" s="45">
        <v>1.189E-3</v>
      </c>
      <c r="CK183" s="45">
        <v>1.189E-3</v>
      </c>
      <c r="CL183" s="45">
        <v>1.189E-3</v>
      </c>
      <c r="CM183" s="45">
        <v>1.189E-3</v>
      </c>
      <c r="CN183" s="45">
        <v>1.189E-3</v>
      </c>
      <c r="CO183" s="45">
        <v>1.189E-3</v>
      </c>
      <c r="CP183" s="45">
        <v>1.189E-3</v>
      </c>
      <c r="CQ183" s="45">
        <v>1.189E-3</v>
      </c>
      <c r="CR183" s="45">
        <v>1.189E-3</v>
      </c>
      <c r="CS183" s="45">
        <v>1.189E-3</v>
      </c>
      <c r="CT183" s="45">
        <v>1.189E-3</v>
      </c>
      <c r="CU183" s="45">
        <v>1.189E-3</v>
      </c>
      <c r="CV183" s="45">
        <v>1.189E-3</v>
      </c>
      <c r="CW183" s="45">
        <v>1.189E-3</v>
      </c>
      <c r="CX183" s="45">
        <v>1.189E-3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4.5000000000000003E-5</v>
      </c>
      <c r="R184" s="45">
        <v>4.5000000000000003E-5</v>
      </c>
      <c r="S184" s="45">
        <v>4.5000000000000003E-5</v>
      </c>
      <c r="T184" s="45">
        <v>4.5000000000000003E-5</v>
      </c>
      <c r="U184" s="45">
        <v>4.5000000000000003E-5</v>
      </c>
      <c r="V184" s="45">
        <v>4.5000000000000003E-5</v>
      </c>
      <c r="W184" s="45">
        <v>4.5000000000000003E-5</v>
      </c>
      <c r="X184" s="45">
        <v>4.5000000000000003E-5</v>
      </c>
      <c r="Y184" s="45">
        <v>4.5000000000000003E-5</v>
      </c>
      <c r="Z184" s="45">
        <v>4.5000000000000003E-5</v>
      </c>
      <c r="AA184" s="45">
        <v>4.5000000000000003E-5</v>
      </c>
      <c r="AB184" s="45">
        <v>4.5000000000000003E-5</v>
      </c>
      <c r="AC184" s="45">
        <v>4.5000000000000003E-5</v>
      </c>
      <c r="AD184" s="45">
        <v>4.5000000000000003E-5</v>
      </c>
      <c r="AE184" s="45">
        <v>4.5000000000000003E-5</v>
      </c>
      <c r="AF184" s="45">
        <v>4.5000000000000003E-5</v>
      </c>
      <c r="AG184" s="45">
        <v>4.5000000000000003E-5</v>
      </c>
      <c r="AH184" s="45">
        <v>4.5000000000000003E-5</v>
      </c>
      <c r="AI184" s="45">
        <v>4.5000000000000003E-5</v>
      </c>
      <c r="AJ184" s="45">
        <v>4.5000000000000003E-5</v>
      </c>
      <c r="AK184" s="45">
        <v>4.5000000000000003E-5</v>
      </c>
      <c r="AL184" s="45">
        <v>4.5000000000000003E-5</v>
      </c>
      <c r="AM184" s="45">
        <v>4.5000000000000003E-5</v>
      </c>
      <c r="AN184" s="45">
        <v>4.5000000000000003E-5</v>
      </c>
      <c r="AO184" s="45">
        <v>4.5000000000000003E-5</v>
      </c>
      <c r="AP184" s="45">
        <v>1.2999999999999999E-4</v>
      </c>
      <c r="AQ184" s="45">
        <v>1.2999999999999999E-4</v>
      </c>
      <c r="AR184" s="45">
        <v>1.2999999999999999E-4</v>
      </c>
      <c r="AS184" s="45">
        <v>1.2999999999999999E-4</v>
      </c>
      <c r="AT184" s="45">
        <v>1.2999999999999999E-4</v>
      </c>
      <c r="AU184" s="45">
        <v>1.47E-4</v>
      </c>
      <c r="AV184" s="45">
        <v>1.47E-4</v>
      </c>
      <c r="AW184" s="45">
        <v>1.47E-4</v>
      </c>
      <c r="AX184" s="45">
        <v>1.47E-4</v>
      </c>
      <c r="AY184" s="45">
        <v>1.47E-4</v>
      </c>
      <c r="AZ184" s="45">
        <v>1.5100000000000001E-4</v>
      </c>
      <c r="BA184" s="45">
        <v>1.5100000000000001E-4</v>
      </c>
      <c r="BB184" s="45">
        <v>1.5100000000000001E-4</v>
      </c>
      <c r="BC184" s="45">
        <v>1.5100000000000001E-4</v>
      </c>
      <c r="BD184" s="45">
        <v>1.5100000000000001E-4</v>
      </c>
      <c r="BE184" s="45">
        <v>1.5100000000000001E-4</v>
      </c>
      <c r="BF184" s="45">
        <v>1.5100000000000001E-4</v>
      </c>
      <c r="BG184" s="45">
        <v>1.5100000000000001E-4</v>
      </c>
      <c r="BH184" s="45">
        <v>1.5100000000000001E-4</v>
      </c>
      <c r="BI184" s="45">
        <v>1.5100000000000001E-4</v>
      </c>
      <c r="BJ184" s="45">
        <v>1.4899999999999999E-4</v>
      </c>
      <c r="BK184" s="45">
        <v>1.4899999999999999E-4</v>
      </c>
      <c r="BL184" s="45">
        <v>1.4899999999999999E-4</v>
      </c>
      <c r="BM184" s="45">
        <v>1.4899999999999999E-4</v>
      </c>
      <c r="BN184" s="45">
        <v>1.4899999999999999E-4</v>
      </c>
      <c r="BO184" s="45">
        <v>1.55E-4</v>
      </c>
      <c r="BP184" s="45">
        <v>1.55E-4</v>
      </c>
      <c r="BQ184" s="45">
        <v>1.55E-4</v>
      </c>
      <c r="BR184" s="45">
        <v>1.55E-4</v>
      </c>
      <c r="BS184" s="45">
        <v>1.55E-4</v>
      </c>
      <c r="BT184" s="45">
        <v>1.5699999999999999E-4</v>
      </c>
      <c r="BU184" s="45">
        <v>1.5699999999999999E-4</v>
      </c>
      <c r="BV184" s="45">
        <v>1.5699999999999999E-4</v>
      </c>
      <c r="BW184" s="45">
        <v>1.5699999999999999E-4</v>
      </c>
      <c r="BX184" s="45">
        <v>1.5699999999999999E-4</v>
      </c>
      <c r="BY184" s="45">
        <v>1.36E-4</v>
      </c>
      <c r="BZ184" s="45">
        <v>1.36E-4</v>
      </c>
      <c r="CA184" s="45">
        <v>1.36E-4</v>
      </c>
      <c r="CB184" s="45">
        <v>1.36E-4</v>
      </c>
      <c r="CC184" s="45">
        <v>1.36E-4</v>
      </c>
      <c r="CD184" s="45">
        <v>1.36E-4</v>
      </c>
      <c r="CE184" s="45">
        <v>1.36E-4</v>
      </c>
      <c r="CF184" s="45">
        <v>1.36E-4</v>
      </c>
      <c r="CG184" s="45">
        <v>1.36E-4</v>
      </c>
      <c r="CH184" s="45">
        <v>1.36E-4</v>
      </c>
      <c r="CI184" s="45">
        <v>1.36E-4</v>
      </c>
      <c r="CJ184" s="45">
        <v>1.36E-4</v>
      </c>
      <c r="CK184" s="45">
        <v>1.36E-4</v>
      </c>
      <c r="CL184" s="45">
        <v>1.36E-4</v>
      </c>
      <c r="CM184" s="45">
        <v>1.36E-4</v>
      </c>
      <c r="CN184" s="45">
        <v>1.36E-4</v>
      </c>
      <c r="CO184" s="45">
        <v>1.36E-4</v>
      </c>
      <c r="CP184" s="45">
        <v>1.36E-4</v>
      </c>
      <c r="CQ184" s="45">
        <v>1.36E-4</v>
      </c>
      <c r="CR184" s="45">
        <v>1.36E-4</v>
      </c>
      <c r="CS184" s="45">
        <v>1.36E-4</v>
      </c>
      <c r="CT184" s="45">
        <v>1.36E-4</v>
      </c>
      <c r="CU184" s="45">
        <v>1.36E-4</v>
      </c>
      <c r="CV184" s="45">
        <v>1.36E-4</v>
      </c>
      <c r="CW184" s="45">
        <v>1.36E-4</v>
      </c>
      <c r="CX184" s="45">
        <v>1.36E-4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0</v>
      </c>
      <c r="R185" s="45">
        <v>0</v>
      </c>
      <c r="S185" s="45">
        <v>0</v>
      </c>
      <c r="T185" s="45">
        <v>0</v>
      </c>
      <c r="U185" s="45">
        <v>0</v>
      </c>
      <c r="V185" s="45">
        <v>0</v>
      </c>
      <c r="W185" s="45">
        <v>0</v>
      </c>
      <c r="X185" s="45">
        <v>0</v>
      </c>
      <c r="Y185" s="45">
        <v>0</v>
      </c>
      <c r="Z185" s="45">
        <v>0</v>
      </c>
      <c r="AA185" s="45">
        <v>0</v>
      </c>
      <c r="AB185" s="45">
        <v>0</v>
      </c>
      <c r="AC185" s="45">
        <v>0</v>
      </c>
      <c r="AD185" s="45">
        <v>0</v>
      </c>
      <c r="AE185" s="45">
        <v>0</v>
      </c>
      <c r="AF185" s="45">
        <v>0</v>
      </c>
      <c r="AG185" s="45">
        <v>0</v>
      </c>
      <c r="AH185" s="45">
        <v>0</v>
      </c>
      <c r="AI185" s="45">
        <v>0</v>
      </c>
      <c r="AJ185" s="45">
        <v>0</v>
      </c>
      <c r="AK185" s="45">
        <v>0</v>
      </c>
      <c r="AL185" s="45">
        <v>0</v>
      </c>
      <c r="AM185" s="45">
        <v>0</v>
      </c>
      <c r="AN185" s="45">
        <v>0</v>
      </c>
      <c r="AO185" s="45">
        <v>0</v>
      </c>
      <c r="AP185" s="45">
        <v>2.1999999999999999E-5</v>
      </c>
      <c r="AQ185" s="45">
        <v>2.1999999999999999E-5</v>
      </c>
      <c r="AR185" s="45">
        <v>2.1999999999999999E-5</v>
      </c>
      <c r="AS185" s="45">
        <v>2.1999999999999999E-5</v>
      </c>
      <c r="AT185" s="45">
        <v>2.1999999999999999E-5</v>
      </c>
      <c r="AU185" s="45">
        <v>4.1999999999999998E-5</v>
      </c>
      <c r="AV185" s="45">
        <v>4.1999999999999998E-5</v>
      </c>
      <c r="AW185" s="45">
        <v>4.1999999999999998E-5</v>
      </c>
      <c r="AX185" s="45">
        <v>4.1999999999999998E-5</v>
      </c>
      <c r="AY185" s="45">
        <v>4.1999999999999998E-5</v>
      </c>
      <c r="AZ185" s="45">
        <v>0</v>
      </c>
      <c r="BA185" s="45">
        <v>0</v>
      </c>
      <c r="BB185" s="45">
        <v>0</v>
      </c>
      <c r="BC185" s="45">
        <v>0</v>
      </c>
      <c r="BD185" s="45">
        <v>0</v>
      </c>
      <c r="BE185" s="45">
        <v>0</v>
      </c>
      <c r="BF185" s="45">
        <v>0</v>
      </c>
      <c r="BG185" s="45">
        <v>0</v>
      </c>
      <c r="BH185" s="45">
        <v>0</v>
      </c>
      <c r="BI185" s="45">
        <v>0</v>
      </c>
      <c r="BJ185" s="45">
        <v>0</v>
      </c>
      <c r="BK185" s="45">
        <v>0</v>
      </c>
      <c r="BL185" s="45">
        <v>0</v>
      </c>
      <c r="BM185" s="45">
        <v>0</v>
      </c>
      <c r="BN185" s="45">
        <v>0</v>
      </c>
      <c r="BO185" s="45">
        <v>0</v>
      </c>
      <c r="BP185" s="45">
        <v>0</v>
      </c>
      <c r="BQ185" s="45">
        <v>0</v>
      </c>
      <c r="BR185" s="45">
        <v>0</v>
      </c>
      <c r="BS185" s="45">
        <v>0</v>
      </c>
      <c r="BT185" s="45">
        <v>0</v>
      </c>
      <c r="BU185" s="45">
        <v>0</v>
      </c>
      <c r="BV185" s="45">
        <v>0</v>
      </c>
      <c r="BW185" s="45">
        <v>0</v>
      </c>
      <c r="BX185" s="45">
        <v>0</v>
      </c>
      <c r="BY185" s="45">
        <v>0</v>
      </c>
      <c r="BZ185" s="45">
        <v>0</v>
      </c>
      <c r="CA185" s="45">
        <v>0</v>
      </c>
      <c r="CB185" s="45">
        <v>0</v>
      </c>
      <c r="CC185" s="45">
        <v>0</v>
      </c>
      <c r="CD185" s="45">
        <v>0</v>
      </c>
      <c r="CE185" s="45">
        <v>0</v>
      </c>
      <c r="CF185" s="45">
        <v>0</v>
      </c>
      <c r="CG185" s="45">
        <v>0</v>
      </c>
      <c r="CH185" s="45">
        <v>0</v>
      </c>
      <c r="CI185" s="45">
        <v>0</v>
      </c>
      <c r="CJ185" s="45">
        <v>0</v>
      </c>
      <c r="CK185" s="45">
        <v>0</v>
      </c>
      <c r="CL185" s="45">
        <v>0</v>
      </c>
      <c r="CM185" s="45">
        <v>0</v>
      </c>
      <c r="CN185" s="45">
        <v>0</v>
      </c>
      <c r="CO185" s="45">
        <v>0</v>
      </c>
      <c r="CP185" s="45">
        <v>0</v>
      </c>
      <c r="CQ185" s="45">
        <v>0</v>
      </c>
      <c r="CR185" s="45">
        <v>0</v>
      </c>
      <c r="CS185" s="45">
        <v>0</v>
      </c>
      <c r="CT185" s="45">
        <v>0</v>
      </c>
      <c r="CU185" s="45">
        <v>0</v>
      </c>
      <c r="CV185" s="45">
        <v>0</v>
      </c>
      <c r="CW185" s="45">
        <v>0</v>
      </c>
      <c r="CX185" s="45">
        <v>0</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1.0000000000000001E-5</v>
      </c>
      <c r="R186" s="45">
        <v>1.0000000000000001E-5</v>
      </c>
      <c r="S186" s="45">
        <v>1.0000000000000001E-5</v>
      </c>
      <c r="T186" s="45">
        <v>1.0000000000000001E-5</v>
      </c>
      <c r="U186" s="45">
        <v>1.0000000000000001E-5</v>
      </c>
      <c r="V186" s="45">
        <v>1.0000000000000001E-5</v>
      </c>
      <c r="W186" s="45">
        <v>1.0000000000000001E-5</v>
      </c>
      <c r="X186" s="45">
        <v>1.0000000000000001E-5</v>
      </c>
      <c r="Y186" s="45">
        <v>1.0000000000000001E-5</v>
      </c>
      <c r="Z186" s="45">
        <v>1.0000000000000001E-5</v>
      </c>
      <c r="AA186" s="45">
        <v>1.0000000000000001E-5</v>
      </c>
      <c r="AB186" s="45">
        <v>1.0000000000000001E-5</v>
      </c>
      <c r="AC186" s="45">
        <v>1.0000000000000001E-5</v>
      </c>
      <c r="AD186" s="45">
        <v>1.0000000000000001E-5</v>
      </c>
      <c r="AE186" s="45">
        <v>1.0000000000000001E-5</v>
      </c>
      <c r="AF186" s="45">
        <v>1.0000000000000001E-5</v>
      </c>
      <c r="AG186" s="45">
        <v>1.0000000000000001E-5</v>
      </c>
      <c r="AH186" s="45">
        <v>1.0000000000000001E-5</v>
      </c>
      <c r="AI186" s="45">
        <v>1.0000000000000001E-5</v>
      </c>
      <c r="AJ186" s="45">
        <v>1.0000000000000001E-5</v>
      </c>
      <c r="AK186" s="45">
        <v>1.0000000000000001E-5</v>
      </c>
      <c r="AL186" s="45">
        <v>1.0000000000000001E-5</v>
      </c>
      <c r="AM186" s="45">
        <v>1.0000000000000001E-5</v>
      </c>
      <c r="AN186" s="45">
        <v>1.0000000000000001E-5</v>
      </c>
      <c r="AO186" s="45">
        <v>1.0000000000000001E-5</v>
      </c>
      <c r="AP186" s="45">
        <v>2.5999999999999998E-5</v>
      </c>
      <c r="AQ186" s="45">
        <v>2.5999999999999998E-5</v>
      </c>
      <c r="AR186" s="45">
        <v>2.5999999999999998E-5</v>
      </c>
      <c r="AS186" s="45">
        <v>2.5999999999999998E-5</v>
      </c>
      <c r="AT186" s="45">
        <v>2.5999999999999998E-5</v>
      </c>
      <c r="AU186" s="45">
        <v>2.9E-5</v>
      </c>
      <c r="AV186" s="45">
        <v>2.9E-5</v>
      </c>
      <c r="AW186" s="45">
        <v>2.9E-5</v>
      </c>
      <c r="AX186" s="45">
        <v>2.9E-5</v>
      </c>
      <c r="AY186" s="45">
        <v>2.9E-5</v>
      </c>
      <c r="AZ186" s="45">
        <v>3.6000000000000001E-5</v>
      </c>
      <c r="BA186" s="45">
        <v>3.6000000000000001E-5</v>
      </c>
      <c r="BB186" s="45">
        <v>3.6000000000000001E-5</v>
      </c>
      <c r="BC186" s="45">
        <v>3.6000000000000001E-5</v>
      </c>
      <c r="BD186" s="45">
        <v>3.6000000000000001E-5</v>
      </c>
      <c r="BE186" s="45">
        <v>4.3000000000000002E-5</v>
      </c>
      <c r="BF186" s="45">
        <v>4.3000000000000002E-5</v>
      </c>
      <c r="BG186" s="45">
        <v>4.3000000000000002E-5</v>
      </c>
      <c r="BH186" s="45">
        <v>4.3000000000000002E-5</v>
      </c>
      <c r="BI186" s="45">
        <v>4.3000000000000002E-5</v>
      </c>
      <c r="BJ186" s="45">
        <v>5.0000000000000002E-5</v>
      </c>
      <c r="BK186" s="45">
        <v>5.0000000000000002E-5</v>
      </c>
      <c r="BL186" s="45">
        <v>5.0000000000000002E-5</v>
      </c>
      <c r="BM186" s="45">
        <v>5.0000000000000002E-5</v>
      </c>
      <c r="BN186" s="45">
        <v>5.0000000000000002E-5</v>
      </c>
      <c r="BO186" s="45">
        <v>5.7000000000000003E-5</v>
      </c>
      <c r="BP186" s="45">
        <v>5.7000000000000003E-5</v>
      </c>
      <c r="BQ186" s="45">
        <v>5.7000000000000003E-5</v>
      </c>
      <c r="BR186" s="45">
        <v>5.7000000000000003E-5</v>
      </c>
      <c r="BS186" s="45">
        <v>5.7000000000000003E-5</v>
      </c>
      <c r="BT186" s="45">
        <v>6.8999999999999997E-5</v>
      </c>
      <c r="BU186" s="45">
        <v>6.8999999999999997E-5</v>
      </c>
      <c r="BV186" s="45">
        <v>6.8999999999999997E-5</v>
      </c>
      <c r="BW186" s="45">
        <v>6.8999999999999997E-5</v>
      </c>
      <c r="BX186" s="45">
        <v>6.8999999999999997E-5</v>
      </c>
      <c r="BY186" s="45">
        <v>1.0399999999999999E-4</v>
      </c>
      <c r="BZ186" s="45">
        <v>1.0399999999999999E-4</v>
      </c>
      <c r="CA186" s="45">
        <v>1.0399999999999999E-4</v>
      </c>
      <c r="CB186" s="45">
        <v>1.0399999999999999E-4</v>
      </c>
      <c r="CC186" s="45">
        <v>1.0399999999999999E-4</v>
      </c>
      <c r="CD186" s="45">
        <v>1.0399999999999999E-4</v>
      </c>
      <c r="CE186" s="45">
        <v>1.0399999999999999E-4</v>
      </c>
      <c r="CF186" s="45">
        <v>1.0399999999999999E-4</v>
      </c>
      <c r="CG186" s="45">
        <v>1.0399999999999999E-4</v>
      </c>
      <c r="CH186" s="45">
        <v>1.0399999999999999E-4</v>
      </c>
      <c r="CI186" s="45">
        <v>1.0399999999999999E-4</v>
      </c>
      <c r="CJ186" s="45">
        <v>1.0399999999999999E-4</v>
      </c>
      <c r="CK186" s="45">
        <v>1.0399999999999999E-4</v>
      </c>
      <c r="CL186" s="45">
        <v>1.0399999999999999E-4</v>
      </c>
      <c r="CM186" s="45">
        <v>1.0399999999999999E-4</v>
      </c>
      <c r="CN186" s="45">
        <v>1.0399999999999999E-4</v>
      </c>
      <c r="CO186" s="45">
        <v>1.0399999999999999E-4</v>
      </c>
      <c r="CP186" s="45">
        <v>1.0399999999999999E-4</v>
      </c>
      <c r="CQ186" s="45">
        <v>1.0399999999999999E-4</v>
      </c>
      <c r="CR186" s="45">
        <v>1.0399999999999999E-4</v>
      </c>
      <c r="CS186" s="45">
        <v>1.0399999999999999E-4</v>
      </c>
      <c r="CT186" s="45">
        <v>1.0399999999999999E-4</v>
      </c>
      <c r="CU186" s="45">
        <v>1.0399999999999999E-4</v>
      </c>
      <c r="CV186" s="45">
        <v>1.0399999999999999E-4</v>
      </c>
      <c r="CW186" s="45">
        <v>1.0399999999999999E-4</v>
      </c>
      <c r="CX186" s="45">
        <v>1.0399999999999999E-4</v>
      </c>
    </row>
    <row r="187" spans="1:102" ht="14.25" customHeight="1" x14ac:dyDescent="0.3">
      <c r="A187" s="45" t="s">
        <v>492</v>
      </c>
      <c r="B187" s="45" t="s">
        <v>512</v>
      </c>
      <c r="C187" s="45" t="s">
        <v>512</v>
      </c>
      <c r="D187" s="45" t="s">
        <v>512</v>
      </c>
      <c r="E187" s="45" t="s">
        <v>512</v>
      </c>
      <c r="F187" s="45" t="s">
        <v>512</v>
      </c>
      <c r="G187" s="45" t="s">
        <v>512</v>
      </c>
      <c r="H187" s="45" t="s">
        <v>512</v>
      </c>
      <c r="I187" s="45" t="s">
        <v>512</v>
      </c>
      <c r="J187" s="45" t="s">
        <v>512</v>
      </c>
      <c r="K187" s="45" t="s">
        <v>512</v>
      </c>
      <c r="L187" s="45" t="s">
        <v>512</v>
      </c>
      <c r="M187" s="45" t="s">
        <v>512</v>
      </c>
      <c r="N187" s="45" t="s">
        <v>512</v>
      </c>
      <c r="O187" s="45" t="s">
        <v>512</v>
      </c>
      <c r="P187" s="45" t="s">
        <v>512</v>
      </c>
      <c r="Q187" s="45">
        <v>1.0000000000000001E-5</v>
      </c>
      <c r="R187" s="45">
        <v>1.0000000000000001E-5</v>
      </c>
      <c r="S187" s="45">
        <v>1.0000000000000001E-5</v>
      </c>
      <c r="T187" s="45">
        <v>1.0000000000000001E-5</v>
      </c>
      <c r="U187" s="45">
        <v>1.0000000000000001E-5</v>
      </c>
      <c r="V187" s="45">
        <v>1.0000000000000001E-5</v>
      </c>
      <c r="W187" s="45">
        <v>1.0000000000000001E-5</v>
      </c>
      <c r="X187" s="45">
        <v>1.0000000000000001E-5</v>
      </c>
      <c r="Y187" s="45">
        <v>1.0000000000000001E-5</v>
      </c>
      <c r="Z187" s="45">
        <v>1.0000000000000001E-5</v>
      </c>
      <c r="AA187" s="45">
        <v>1.0000000000000001E-5</v>
      </c>
      <c r="AB187" s="45">
        <v>1.0000000000000001E-5</v>
      </c>
      <c r="AC187" s="45">
        <v>1.0000000000000001E-5</v>
      </c>
      <c r="AD187" s="45">
        <v>1.0000000000000001E-5</v>
      </c>
      <c r="AE187" s="45">
        <v>1.0000000000000001E-5</v>
      </c>
      <c r="AF187" s="45">
        <v>1.0000000000000001E-5</v>
      </c>
      <c r="AG187" s="45">
        <v>1.0000000000000001E-5</v>
      </c>
      <c r="AH187" s="45">
        <v>1.0000000000000001E-5</v>
      </c>
      <c r="AI187" s="45">
        <v>1.0000000000000001E-5</v>
      </c>
      <c r="AJ187" s="45">
        <v>1.0000000000000001E-5</v>
      </c>
      <c r="AK187" s="45">
        <v>1.0000000000000001E-5</v>
      </c>
      <c r="AL187" s="45">
        <v>1.0000000000000001E-5</v>
      </c>
      <c r="AM187" s="45">
        <v>1.0000000000000001E-5</v>
      </c>
      <c r="AN187" s="45">
        <v>1.0000000000000001E-5</v>
      </c>
      <c r="AO187" s="45">
        <v>1.0000000000000001E-5</v>
      </c>
      <c r="AP187" s="45">
        <v>4.0000000000000003E-5</v>
      </c>
      <c r="AQ187" s="45">
        <v>4.0000000000000003E-5</v>
      </c>
      <c r="AR187" s="45">
        <v>4.0000000000000003E-5</v>
      </c>
      <c r="AS187" s="45">
        <v>4.0000000000000003E-5</v>
      </c>
      <c r="AT187" s="45">
        <v>4.0000000000000003E-5</v>
      </c>
      <c r="AU187" s="45">
        <v>5.3999999999999998E-5</v>
      </c>
      <c r="AV187" s="45">
        <v>5.3999999999999998E-5</v>
      </c>
      <c r="AW187" s="45">
        <v>5.3999999999999998E-5</v>
      </c>
      <c r="AX187" s="45">
        <v>5.3999999999999998E-5</v>
      </c>
      <c r="AY187" s="45">
        <v>5.3999999999999998E-5</v>
      </c>
      <c r="AZ187" s="45">
        <v>6.6000000000000005E-5</v>
      </c>
      <c r="BA187" s="45">
        <v>6.6000000000000005E-5</v>
      </c>
      <c r="BB187" s="45">
        <v>6.6000000000000005E-5</v>
      </c>
      <c r="BC187" s="45">
        <v>6.6000000000000005E-5</v>
      </c>
      <c r="BD187" s="45">
        <v>6.6000000000000005E-5</v>
      </c>
      <c r="BE187" s="45">
        <v>7.7999999999999999E-5</v>
      </c>
      <c r="BF187" s="45">
        <v>7.7999999999999999E-5</v>
      </c>
      <c r="BG187" s="45">
        <v>7.7999999999999999E-5</v>
      </c>
      <c r="BH187" s="45">
        <v>7.7999999999999999E-5</v>
      </c>
      <c r="BI187" s="45">
        <v>7.7999999999999999E-5</v>
      </c>
      <c r="BJ187" s="45">
        <v>8.8999999999999995E-5</v>
      </c>
      <c r="BK187" s="45">
        <v>8.8999999999999995E-5</v>
      </c>
      <c r="BL187" s="45">
        <v>8.8999999999999995E-5</v>
      </c>
      <c r="BM187" s="45">
        <v>8.8999999999999995E-5</v>
      </c>
      <c r="BN187" s="45">
        <v>8.8999999999999995E-5</v>
      </c>
      <c r="BO187" s="45">
        <v>9.8999999999999994E-5</v>
      </c>
      <c r="BP187" s="45">
        <v>9.8999999999999994E-5</v>
      </c>
      <c r="BQ187" s="45">
        <v>9.8999999999999994E-5</v>
      </c>
      <c r="BR187" s="45">
        <v>9.8999999999999994E-5</v>
      </c>
      <c r="BS187" s="45">
        <v>9.8999999999999994E-5</v>
      </c>
      <c r="BT187" s="45">
        <v>1.0399999999999999E-4</v>
      </c>
      <c r="BU187" s="45">
        <v>1.0399999999999999E-4</v>
      </c>
      <c r="BV187" s="45">
        <v>1.0399999999999999E-4</v>
      </c>
      <c r="BW187" s="45">
        <v>1.0399999999999999E-4</v>
      </c>
      <c r="BX187" s="45">
        <v>1.0399999999999999E-4</v>
      </c>
      <c r="BY187" s="45">
        <v>1.18E-4</v>
      </c>
      <c r="BZ187" s="45">
        <v>1.18E-4</v>
      </c>
      <c r="CA187" s="45">
        <v>1.18E-4</v>
      </c>
      <c r="CB187" s="45">
        <v>1.18E-4</v>
      </c>
      <c r="CC187" s="45">
        <v>1.18E-4</v>
      </c>
      <c r="CD187" s="45">
        <v>1.18E-4</v>
      </c>
      <c r="CE187" s="45">
        <v>1.18E-4</v>
      </c>
      <c r="CF187" s="45">
        <v>1.18E-4</v>
      </c>
      <c r="CG187" s="45">
        <v>1.18E-4</v>
      </c>
      <c r="CH187" s="45">
        <v>1.18E-4</v>
      </c>
      <c r="CI187" s="45">
        <v>1.18E-4</v>
      </c>
      <c r="CJ187" s="45">
        <v>1.18E-4</v>
      </c>
      <c r="CK187" s="45">
        <v>1.18E-4</v>
      </c>
      <c r="CL187" s="45">
        <v>1.18E-4</v>
      </c>
      <c r="CM187" s="45">
        <v>1.18E-4</v>
      </c>
      <c r="CN187" s="45">
        <v>1.18E-4</v>
      </c>
      <c r="CO187" s="45">
        <v>1.18E-4</v>
      </c>
      <c r="CP187" s="45">
        <v>1.18E-4</v>
      </c>
      <c r="CQ187" s="45">
        <v>1.18E-4</v>
      </c>
      <c r="CR187" s="45">
        <v>1.18E-4</v>
      </c>
      <c r="CS187" s="45">
        <v>1.18E-4</v>
      </c>
      <c r="CT187" s="45">
        <v>1.18E-4</v>
      </c>
      <c r="CU187" s="45">
        <v>1.18E-4</v>
      </c>
      <c r="CV187" s="45">
        <v>1.18E-4</v>
      </c>
      <c r="CW187" s="45">
        <v>1.18E-4</v>
      </c>
      <c r="CX187" s="45">
        <v>1.18E-4</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3.4999999999999997E-5</v>
      </c>
      <c r="R188" s="45">
        <v>3.4999999999999997E-5</v>
      </c>
      <c r="S188" s="45">
        <v>3.4999999999999997E-5</v>
      </c>
      <c r="T188" s="45">
        <v>3.4999999999999997E-5</v>
      </c>
      <c r="U188" s="45">
        <v>3.4999999999999997E-5</v>
      </c>
      <c r="V188" s="45">
        <v>3.4999999999999997E-5</v>
      </c>
      <c r="W188" s="45">
        <v>3.4999999999999997E-5</v>
      </c>
      <c r="X188" s="45">
        <v>3.4999999999999997E-5</v>
      </c>
      <c r="Y188" s="45">
        <v>3.4999999999999997E-5</v>
      </c>
      <c r="Z188" s="45">
        <v>3.4999999999999997E-5</v>
      </c>
      <c r="AA188" s="45">
        <v>3.4999999999999997E-5</v>
      </c>
      <c r="AB188" s="45">
        <v>3.4999999999999997E-5</v>
      </c>
      <c r="AC188" s="45">
        <v>3.4999999999999997E-5</v>
      </c>
      <c r="AD188" s="45">
        <v>3.4999999999999997E-5</v>
      </c>
      <c r="AE188" s="45">
        <v>3.4999999999999997E-5</v>
      </c>
      <c r="AF188" s="45">
        <v>3.4999999999999997E-5</v>
      </c>
      <c r="AG188" s="45">
        <v>3.4999999999999997E-5</v>
      </c>
      <c r="AH188" s="45">
        <v>3.4999999999999997E-5</v>
      </c>
      <c r="AI188" s="45">
        <v>3.4999999999999997E-5</v>
      </c>
      <c r="AJ188" s="45">
        <v>3.4999999999999997E-5</v>
      </c>
      <c r="AK188" s="45">
        <v>3.4999999999999997E-5</v>
      </c>
      <c r="AL188" s="45">
        <v>3.4999999999999997E-5</v>
      </c>
      <c r="AM188" s="45">
        <v>3.4999999999999997E-5</v>
      </c>
      <c r="AN188" s="45">
        <v>3.4999999999999997E-5</v>
      </c>
      <c r="AO188" s="45">
        <v>3.4999999999999997E-5</v>
      </c>
      <c r="AP188" s="45">
        <v>1.2999999999999999E-4</v>
      </c>
      <c r="AQ188" s="45">
        <v>1.2999999999999999E-4</v>
      </c>
      <c r="AR188" s="45">
        <v>1.2999999999999999E-4</v>
      </c>
      <c r="AS188" s="45">
        <v>1.2999999999999999E-4</v>
      </c>
      <c r="AT188" s="45">
        <v>1.2999999999999999E-4</v>
      </c>
      <c r="AU188" s="45">
        <v>1.6200000000000001E-4</v>
      </c>
      <c r="AV188" s="45">
        <v>1.6200000000000001E-4</v>
      </c>
      <c r="AW188" s="45">
        <v>1.6200000000000001E-4</v>
      </c>
      <c r="AX188" s="45">
        <v>1.6200000000000001E-4</v>
      </c>
      <c r="AY188" s="45">
        <v>1.6200000000000001E-4</v>
      </c>
      <c r="AZ188" s="45">
        <v>1.7200000000000001E-4</v>
      </c>
      <c r="BA188" s="45">
        <v>1.7200000000000001E-4</v>
      </c>
      <c r="BB188" s="45">
        <v>1.7200000000000001E-4</v>
      </c>
      <c r="BC188" s="45">
        <v>1.7200000000000001E-4</v>
      </c>
      <c r="BD188" s="45">
        <v>1.7200000000000001E-4</v>
      </c>
      <c r="BE188" s="45">
        <v>1.92E-4</v>
      </c>
      <c r="BF188" s="45">
        <v>1.92E-4</v>
      </c>
      <c r="BG188" s="45">
        <v>1.92E-4</v>
      </c>
      <c r="BH188" s="45">
        <v>1.92E-4</v>
      </c>
      <c r="BI188" s="45">
        <v>1.92E-4</v>
      </c>
      <c r="BJ188" s="45">
        <v>2.03E-4</v>
      </c>
      <c r="BK188" s="45">
        <v>2.03E-4</v>
      </c>
      <c r="BL188" s="45">
        <v>2.03E-4</v>
      </c>
      <c r="BM188" s="45">
        <v>2.03E-4</v>
      </c>
      <c r="BN188" s="45">
        <v>2.03E-4</v>
      </c>
      <c r="BO188" s="45">
        <v>2.12E-4</v>
      </c>
      <c r="BP188" s="45">
        <v>2.12E-4</v>
      </c>
      <c r="BQ188" s="45">
        <v>2.12E-4</v>
      </c>
      <c r="BR188" s="45">
        <v>2.12E-4</v>
      </c>
      <c r="BS188" s="45">
        <v>2.12E-4</v>
      </c>
      <c r="BT188" s="45">
        <v>2.2599999999999999E-4</v>
      </c>
      <c r="BU188" s="45">
        <v>2.2599999999999999E-4</v>
      </c>
      <c r="BV188" s="45">
        <v>2.2599999999999999E-4</v>
      </c>
      <c r="BW188" s="45">
        <v>2.2599999999999999E-4</v>
      </c>
      <c r="BX188" s="45">
        <v>2.2599999999999999E-4</v>
      </c>
      <c r="BY188" s="45">
        <v>2.6899999999999998E-4</v>
      </c>
      <c r="BZ188" s="45">
        <v>2.6899999999999998E-4</v>
      </c>
      <c r="CA188" s="45">
        <v>2.6899999999999998E-4</v>
      </c>
      <c r="CB188" s="45">
        <v>2.6899999999999998E-4</v>
      </c>
      <c r="CC188" s="45">
        <v>2.6899999999999998E-4</v>
      </c>
      <c r="CD188" s="45">
        <v>2.6899999999999998E-4</v>
      </c>
      <c r="CE188" s="45">
        <v>2.6899999999999998E-4</v>
      </c>
      <c r="CF188" s="45">
        <v>2.6899999999999998E-4</v>
      </c>
      <c r="CG188" s="45">
        <v>2.6899999999999998E-4</v>
      </c>
      <c r="CH188" s="45">
        <v>2.6899999999999998E-4</v>
      </c>
      <c r="CI188" s="45">
        <v>2.6899999999999998E-4</v>
      </c>
      <c r="CJ188" s="45">
        <v>2.6899999999999998E-4</v>
      </c>
      <c r="CK188" s="45">
        <v>2.6899999999999998E-4</v>
      </c>
      <c r="CL188" s="45">
        <v>2.6899999999999998E-4</v>
      </c>
      <c r="CM188" s="45">
        <v>2.6899999999999998E-4</v>
      </c>
      <c r="CN188" s="45">
        <v>2.6899999999999998E-4</v>
      </c>
      <c r="CO188" s="45">
        <v>2.6899999999999998E-4</v>
      </c>
      <c r="CP188" s="45">
        <v>2.6899999999999998E-4</v>
      </c>
      <c r="CQ188" s="45">
        <v>2.6899999999999998E-4</v>
      </c>
      <c r="CR188" s="45">
        <v>2.6899999999999998E-4</v>
      </c>
      <c r="CS188" s="45">
        <v>2.6899999999999998E-4</v>
      </c>
      <c r="CT188" s="45">
        <v>2.6899999999999998E-4</v>
      </c>
      <c r="CU188" s="45">
        <v>2.6899999999999998E-4</v>
      </c>
      <c r="CV188" s="45">
        <v>2.6899999999999998E-4</v>
      </c>
      <c r="CW188" s="45">
        <v>2.6899999999999998E-4</v>
      </c>
      <c r="CX188" s="45">
        <v>2.6899999999999998E-4</v>
      </c>
    </row>
    <row r="189" spans="1:102" ht="14.25" customHeight="1" x14ac:dyDescent="0.3">
      <c r="A189" s="45" t="s">
        <v>496</v>
      </c>
      <c r="B189" s="45">
        <v>9.9999999999999995E-7</v>
      </c>
      <c r="C189" s="45">
        <v>9.9999999999999995E-7</v>
      </c>
      <c r="D189" s="45">
        <v>9.9999999999999995E-7</v>
      </c>
      <c r="E189" s="45">
        <v>9.9999999999999995E-7</v>
      </c>
      <c r="F189" s="45">
        <v>9.9999999999999995E-7</v>
      </c>
      <c r="G189" s="45">
        <v>9.9999999999999995E-7</v>
      </c>
      <c r="H189" s="45">
        <v>9.9999999999999995E-7</v>
      </c>
      <c r="I189" s="45">
        <v>9.9999999999999995E-7</v>
      </c>
      <c r="J189" s="45">
        <v>9.9999999999999995E-7</v>
      </c>
      <c r="K189" s="45">
        <v>9.9999999999999995E-7</v>
      </c>
      <c r="L189" s="45">
        <v>9.9999999999999995E-7</v>
      </c>
      <c r="M189" s="45">
        <v>9.9999999999999995E-7</v>
      </c>
      <c r="N189" s="45">
        <v>9.9999999999999995E-7</v>
      </c>
      <c r="O189" s="45">
        <v>9.9999999999999995E-7</v>
      </c>
      <c r="P189" s="45">
        <v>9.9999999999999995E-7</v>
      </c>
      <c r="Q189" s="45">
        <v>1.5999999999999999E-5</v>
      </c>
      <c r="R189" s="45">
        <v>1.5999999999999999E-5</v>
      </c>
      <c r="S189" s="45">
        <v>1.5999999999999999E-5</v>
      </c>
      <c r="T189" s="45">
        <v>1.5999999999999999E-5</v>
      </c>
      <c r="U189" s="45">
        <v>1.5999999999999999E-5</v>
      </c>
      <c r="V189" s="45">
        <v>1.5999999999999999E-5</v>
      </c>
      <c r="W189" s="45">
        <v>1.5999999999999999E-5</v>
      </c>
      <c r="X189" s="45">
        <v>1.5999999999999999E-5</v>
      </c>
      <c r="Y189" s="45">
        <v>1.5999999999999999E-5</v>
      </c>
      <c r="Z189" s="45">
        <v>1.5999999999999999E-5</v>
      </c>
      <c r="AA189" s="45">
        <v>1.5999999999999999E-5</v>
      </c>
      <c r="AB189" s="45">
        <v>1.5999999999999999E-5</v>
      </c>
      <c r="AC189" s="45">
        <v>1.5999999999999999E-5</v>
      </c>
      <c r="AD189" s="45">
        <v>1.5999999999999999E-5</v>
      </c>
      <c r="AE189" s="45">
        <v>1.5999999999999999E-5</v>
      </c>
      <c r="AF189" s="45">
        <v>1.5999999999999999E-5</v>
      </c>
      <c r="AG189" s="45">
        <v>1.5999999999999999E-5</v>
      </c>
      <c r="AH189" s="45">
        <v>1.5999999999999999E-5</v>
      </c>
      <c r="AI189" s="45">
        <v>1.5999999999999999E-5</v>
      </c>
      <c r="AJ189" s="45">
        <v>1.5999999999999999E-5</v>
      </c>
      <c r="AK189" s="45">
        <v>1.5999999999999999E-5</v>
      </c>
      <c r="AL189" s="45">
        <v>1.5999999999999999E-5</v>
      </c>
      <c r="AM189" s="45">
        <v>1.5999999999999999E-5</v>
      </c>
      <c r="AN189" s="45">
        <v>1.5999999999999999E-5</v>
      </c>
      <c r="AO189" s="45">
        <v>1.5999999999999999E-5</v>
      </c>
      <c r="AP189" s="45">
        <v>9.3999999999999994E-5</v>
      </c>
      <c r="AQ189" s="45">
        <v>9.3999999999999994E-5</v>
      </c>
      <c r="AR189" s="45">
        <v>9.3999999999999994E-5</v>
      </c>
      <c r="AS189" s="45">
        <v>9.3999999999999994E-5</v>
      </c>
      <c r="AT189" s="45">
        <v>9.3999999999999994E-5</v>
      </c>
      <c r="AU189" s="45">
        <v>1.3999999999999999E-4</v>
      </c>
      <c r="AV189" s="45">
        <v>1.3999999999999999E-4</v>
      </c>
      <c r="AW189" s="45">
        <v>1.3999999999999999E-4</v>
      </c>
      <c r="AX189" s="45">
        <v>1.3999999999999999E-4</v>
      </c>
      <c r="AY189" s="45">
        <v>1.3999999999999999E-4</v>
      </c>
      <c r="AZ189" s="45">
        <v>1.85E-4</v>
      </c>
      <c r="BA189" s="45">
        <v>1.85E-4</v>
      </c>
      <c r="BB189" s="45">
        <v>1.85E-4</v>
      </c>
      <c r="BC189" s="45">
        <v>1.85E-4</v>
      </c>
      <c r="BD189" s="45">
        <v>1.85E-4</v>
      </c>
      <c r="BE189" s="45">
        <v>2.1800000000000001E-4</v>
      </c>
      <c r="BF189" s="45">
        <v>2.1800000000000001E-4</v>
      </c>
      <c r="BG189" s="45">
        <v>2.1800000000000001E-4</v>
      </c>
      <c r="BH189" s="45">
        <v>2.1800000000000001E-4</v>
      </c>
      <c r="BI189" s="45">
        <v>2.1800000000000001E-4</v>
      </c>
      <c r="BJ189" s="45">
        <v>2.3699999999999999E-4</v>
      </c>
      <c r="BK189" s="45">
        <v>2.3699999999999999E-4</v>
      </c>
      <c r="BL189" s="45">
        <v>2.3699999999999999E-4</v>
      </c>
      <c r="BM189" s="45">
        <v>2.3699999999999999E-4</v>
      </c>
      <c r="BN189" s="45">
        <v>2.3699999999999999E-4</v>
      </c>
      <c r="BO189" s="45">
        <v>2.42E-4</v>
      </c>
      <c r="BP189" s="45">
        <v>2.42E-4</v>
      </c>
      <c r="BQ189" s="45">
        <v>2.42E-4</v>
      </c>
      <c r="BR189" s="45">
        <v>2.42E-4</v>
      </c>
      <c r="BS189" s="45">
        <v>2.42E-4</v>
      </c>
      <c r="BT189" s="45">
        <v>2.34E-4</v>
      </c>
      <c r="BU189" s="45">
        <v>2.34E-4</v>
      </c>
      <c r="BV189" s="45">
        <v>2.34E-4</v>
      </c>
      <c r="BW189" s="45">
        <v>2.34E-4</v>
      </c>
      <c r="BX189" s="45">
        <v>2.34E-4</v>
      </c>
      <c r="BY189" s="45">
        <v>2.1100000000000001E-4</v>
      </c>
      <c r="BZ189" s="45">
        <v>2.1100000000000001E-4</v>
      </c>
      <c r="CA189" s="45">
        <v>2.1100000000000001E-4</v>
      </c>
      <c r="CB189" s="45">
        <v>2.1100000000000001E-4</v>
      </c>
      <c r="CC189" s="45">
        <v>2.1100000000000001E-4</v>
      </c>
      <c r="CD189" s="45">
        <v>2.1100000000000001E-4</v>
      </c>
      <c r="CE189" s="45">
        <v>2.1100000000000001E-4</v>
      </c>
      <c r="CF189" s="45">
        <v>2.1100000000000001E-4</v>
      </c>
      <c r="CG189" s="45">
        <v>2.1100000000000001E-4</v>
      </c>
      <c r="CH189" s="45">
        <v>2.1100000000000001E-4</v>
      </c>
      <c r="CI189" s="45">
        <v>2.1100000000000001E-4</v>
      </c>
      <c r="CJ189" s="45">
        <v>2.1100000000000001E-4</v>
      </c>
      <c r="CK189" s="45">
        <v>2.1100000000000001E-4</v>
      </c>
      <c r="CL189" s="45">
        <v>2.1100000000000001E-4</v>
      </c>
      <c r="CM189" s="45">
        <v>2.1100000000000001E-4</v>
      </c>
      <c r="CN189" s="45">
        <v>2.1100000000000001E-4</v>
      </c>
      <c r="CO189" s="45">
        <v>2.1100000000000001E-4</v>
      </c>
      <c r="CP189" s="45">
        <v>2.1100000000000001E-4</v>
      </c>
      <c r="CQ189" s="45">
        <v>2.1100000000000001E-4</v>
      </c>
      <c r="CR189" s="45">
        <v>2.1100000000000001E-4</v>
      </c>
      <c r="CS189" s="45">
        <v>2.1100000000000001E-4</v>
      </c>
      <c r="CT189" s="45">
        <v>2.1100000000000001E-4</v>
      </c>
      <c r="CU189" s="45">
        <v>2.1100000000000001E-4</v>
      </c>
      <c r="CV189" s="45">
        <v>2.1100000000000001E-4</v>
      </c>
      <c r="CW189" s="45">
        <v>2.1100000000000001E-4</v>
      </c>
      <c r="CX189" s="45">
        <v>2.1100000000000001E-4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2.0000000000000002E-5</v>
      </c>
      <c r="R190" s="45">
        <v>2.0000000000000002E-5</v>
      </c>
      <c r="S190" s="45">
        <v>2.0000000000000002E-5</v>
      </c>
      <c r="T190" s="45">
        <v>2.0000000000000002E-5</v>
      </c>
      <c r="U190" s="45">
        <v>2.0000000000000002E-5</v>
      </c>
      <c r="V190" s="45">
        <v>2.0000000000000002E-5</v>
      </c>
      <c r="W190" s="45">
        <v>2.0000000000000002E-5</v>
      </c>
      <c r="X190" s="45">
        <v>2.0000000000000002E-5</v>
      </c>
      <c r="Y190" s="45">
        <v>2.0000000000000002E-5</v>
      </c>
      <c r="Z190" s="45">
        <v>2.0000000000000002E-5</v>
      </c>
      <c r="AA190" s="45">
        <v>2.0000000000000002E-5</v>
      </c>
      <c r="AB190" s="45">
        <v>2.0000000000000002E-5</v>
      </c>
      <c r="AC190" s="45">
        <v>2.0000000000000002E-5</v>
      </c>
      <c r="AD190" s="45">
        <v>2.0000000000000002E-5</v>
      </c>
      <c r="AE190" s="45">
        <v>2.0000000000000002E-5</v>
      </c>
      <c r="AF190" s="45">
        <v>2.0000000000000002E-5</v>
      </c>
      <c r="AG190" s="45">
        <v>2.0000000000000002E-5</v>
      </c>
      <c r="AH190" s="45">
        <v>2.0000000000000002E-5</v>
      </c>
      <c r="AI190" s="45">
        <v>2.0000000000000002E-5</v>
      </c>
      <c r="AJ190" s="45">
        <v>2.0000000000000002E-5</v>
      </c>
      <c r="AK190" s="45">
        <v>2.0000000000000002E-5</v>
      </c>
      <c r="AL190" s="45">
        <v>2.0000000000000002E-5</v>
      </c>
      <c r="AM190" s="45">
        <v>2.0000000000000002E-5</v>
      </c>
      <c r="AN190" s="45">
        <v>2.0000000000000002E-5</v>
      </c>
      <c r="AO190" s="45">
        <v>2.0000000000000002E-5</v>
      </c>
      <c r="AP190" s="45">
        <v>1.54E-4</v>
      </c>
      <c r="AQ190" s="45">
        <v>1.54E-4</v>
      </c>
      <c r="AR190" s="45">
        <v>1.54E-4</v>
      </c>
      <c r="AS190" s="45">
        <v>1.54E-4</v>
      </c>
      <c r="AT190" s="45">
        <v>1.54E-4</v>
      </c>
      <c r="AU190" s="45">
        <v>1.74E-4</v>
      </c>
      <c r="AV190" s="45">
        <v>1.74E-4</v>
      </c>
      <c r="AW190" s="45">
        <v>1.74E-4</v>
      </c>
      <c r="AX190" s="45">
        <v>1.74E-4</v>
      </c>
      <c r="AY190" s="45">
        <v>1.74E-4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4.6E-5</v>
      </c>
      <c r="R191" s="45">
        <v>4.6E-5</v>
      </c>
      <c r="S191" s="45">
        <v>4.6E-5</v>
      </c>
      <c r="T191" s="45">
        <v>4.6E-5</v>
      </c>
      <c r="U191" s="45">
        <v>4.6E-5</v>
      </c>
      <c r="V191" s="45">
        <v>4.6E-5</v>
      </c>
      <c r="W191" s="45">
        <v>4.6E-5</v>
      </c>
      <c r="X191" s="45">
        <v>4.6E-5</v>
      </c>
      <c r="Y191" s="45">
        <v>4.6E-5</v>
      </c>
      <c r="Z191" s="45">
        <v>4.6E-5</v>
      </c>
      <c r="AA191" s="45">
        <v>4.6E-5</v>
      </c>
      <c r="AB191" s="45">
        <v>4.6E-5</v>
      </c>
      <c r="AC191" s="45">
        <v>4.6E-5</v>
      </c>
      <c r="AD191" s="45">
        <v>4.6E-5</v>
      </c>
      <c r="AE191" s="45">
        <v>4.6E-5</v>
      </c>
      <c r="AF191" s="45">
        <v>4.6E-5</v>
      </c>
      <c r="AG191" s="45">
        <v>4.6E-5</v>
      </c>
      <c r="AH191" s="45">
        <v>4.6E-5</v>
      </c>
      <c r="AI191" s="45">
        <v>4.6E-5</v>
      </c>
      <c r="AJ191" s="45">
        <v>4.6E-5</v>
      </c>
      <c r="AK191" s="45">
        <v>4.6E-5</v>
      </c>
      <c r="AL191" s="45">
        <v>4.6E-5</v>
      </c>
      <c r="AM191" s="45">
        <v>4.6E-5</v>
      </c>
      <c r="AN191" s="45">
        <v>4.6E-5</v>
      </c>
      <c r="AO191" s="45">
        <v>4.6E-5</v>
      </c>
      <c r="AP191" s="45">
        <v>1.8699999999999999E-4</v>
      </c>
      <c r="AQ191" s="45">
        <v>1.8699999999999999E-4</v>
      </c>
      <c r="AR191" s="45">
        <v>1.8699999999999999E-4</v>
      </c>
      <c r="AS191" s="45">
        <v>1.8699999999999999E-4</v>
      </c>
      <c r="AT191" s="45">
        <v>1.8699999999999999E-4</v>
      </c>
      <c r="AU191" s="45">
        <v>2.4600000000000002E-4</v>
      </c>
      <c r="AV191" s="45">
        <v>2.4600000000000002E-4</v>
      </c>
      <c r="AW191" s="45">
        <v>2.4600000000000002E-4</v>
      </c>
      <c r="AX191" s="45">
        <v>2.4600000000000002E-4</v>
      </c>
      <c r="AY191" s="45">
        <v>2.4600000000000002E-4</v>
      </c>
      <c r="AZ191" s="45">
        <v>2.8600000000000001E-4</v>
      </c>
      <c r="BA191" s="45">
        <v>2.8600000000000001E-4</v>
      </c>
      <c r="BB191" s="45">
        <v>2.8600000000000001E-4</v>
      </c>
      <c r="BC191" s="45">
        <v>2.8600000000000001E-4</v>
      </c>
      <c r="BD191" s="45">
        <v>2.8600000000000001E-4</v>
      </c>
      <c r="BE191" s="45">
        <v>3.1599999999999998E-4</v>
      </c>
      <c r="BF191" s="45">
        <v>3.1599999999999998E-4</v>
      </c>
      <c r="BG191" s="45">
        <v>3.1599999999999998E-4</v>
      </c>
      <c r="BH191" s="45">
        <v>3.1599999999999998E-4</v>
      </c>
      <c r="BI191" s="45">
        <v>3.1599999999999998E-4</v>
      </c>
      <c r="BJ191" s="45">
        <v>3.5300000000000002E-4</v>
      </c>
      <c r="BK191" s="45">
        <v>3.5300000000000002E-4</v>
      </c>
      <c r="BL191" s="45">
        <v>3.5300000000000002E-4</v>
      </c>
      <c r="BM191" s="45">
        <v>3.5300000000000002E-4</v>
      </c>
      <c r="BN191" s="45">
        <v>3.5300000000000002E-4</v>
      </c>
      <c r="BO191" s="45">
        <v>4.3399999999999998E-4</v>
      </c>
      <c r="BP191" s="45">
        <v>4.3399999999999998E-4</v>
      </c>
      <c r="BQ191" s="45">
        <v>4.3399999999999998E-4</v>
      </c>
      <c r="BR191" s="45">
        <v>4.3399999999999998E-4</v>
      </c>
      <c r="BS191" s="45">
        <v>4.3399999999999998E-4</v>
      </c>
      <c r="BT191" s="45">
        <v>5.5500000000000005E-4</v>
      </c>
      <c r="BU191" s="45">
        <v>5.5500000000000005E-4</v>
      </c>
      <c r="BV191" s="45">
        <v>5.5500000000000005E-4</v>
      </c>
      <c r="BW191" s="45">
        <v>5.5500000000000005E-4</v>
      </c>
      <c r="BX191" s="45">
        <v>5.5500000000000005E-4</v>
      </c>
      <c r="BY191" s="45">
        <v>7.1100000000000004E-4</v>
      </c>
      <c r="BZ191" s="45">
        <v>7.1100000000000004E-4</v>
      </c>
      <c r="CA191" s="45">
        <v>7.1100000000000004E-4</v>
      </c>
      <c r="CB191" s="45">
        <v>7.1100000000000004E-4</v>
      </c>
      <c r="CC191" s="45">
        <v>7.1100000000000004E-4</v>
      </c>
      <c r="CD191" s="45">
        <v>7.1100000000000004E-4</v>
      </c>
      <c r="CE191" s="45">
        <v>7.1100000000000004E-4</v>
      </c>
      <c r="CF191" s="45">
        <v>7.1100000000000004E-4</v>
      </c>
      <c r="CG191" s="45">
        <v>7.1100000000000004E-4</v>
      </c>
      <c r="CH191" s="45">
        <v>7.1100000000000004E-4</v>
      </c>
      <c r="CI191" s="45">
        <v>7.1100000000000004E-4</v>
      </c>
      <c r="CJ191" s="45">
        <v>7.1100000000000004E-4</v>
      </c>
      <c r="CK191" s="45">
        <v>7.1100000000000004E-4</v>
      </c>
      <c r="CL191" s="45">
        <v>7.1100000000000004E-4</v>
      </c>
      <c r="CM191" s="45">
        <v>7.1100000000000004E-4</v>
      </c>
      <c r="CN191" s="45">
        <v>7.1100000000000004E-4</v>
      </c>
      <c r="CO191" s="45">
        <v>7.1100000000000004E-4</v>
      </c>
      <c r="CP191" s="45">
        <v>7.1100000000000004E-4</v>
      </c>
      <c r="CQ191" s="45">
        <v>7.1100000000000004E-4</v>
      </c>
      <c r="CR191" s="45">
        <v>7.1100000000000004E-4</v>
      </c>
      <c r="CS191" s="45">
        <v>7.1100000000000004E-4</v>
      </c>
      <c r="CT191" s="45">
        <v>7.1100000000000004E-4</v>
      </c>
      <c r="CU191" s="45">
        <v>7.1100000000000004E-4</v>
      </c>
      <c r="CV191" s="45">
        <v>7.1100000000000004E-4</v>
      </c>
      <c r="CW191" s="45">
        <v>7.1100000000000004E-4</v>
      </c>
      <c r="CX191" s="45">
        <v>7.1100000000000004E-4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1.1E-5</v>
      </c>
      <c r="R192" s="45">
        <v>1.1E-5</v>
      </c>
      <c r="S192" s="45">
        <v>1.1E-5</v>
      </c>
      <c r="T192" s="45">
        <v>1.1E-5</v>
      </c>
      <c r="U192" s="45">
        <v>1.1E-5</v>
      </c>
      <c r="V192" s="45">
        <v>1.1E-5</v>
      </c>
      <c r="W192" s="45">
        <v>1.1E-5</v>
      </c>
      <c r="X192" s="45">
        <v>1.1E-5</v>
      </c>
      <c r="Y192" s="45">
        <v>1.1E-5</v>
      </c>
      <c r="Z192" s="45">
        <v>1.1E-5</v>
      </c>
      <c r="AA192" s="45">
        <v>1.1E-5</v>
      </c>
      <c r="AB192" s="45">
        <v>1.1E-5</v>
      </c>
      <c r="AC192" s="45">
        <v>1.1E-5</v>
      </c>
      <c r="AD192" s="45">
        <v>1.1E-5</v>
      </c>
      <c r="AE192" s="45">
        <v>1.1E-5</v>
      </c>
      <c r="AF192" s="45">
        <v>1.1E-5</v>
      </c>
      <c r="AG192" s="45">
        <v>1.1E-5</v>
      </c>
      <c r="AH192" s="45">
        <v>1.1E-5</v>
      </c>
      <c r="AI192" s="45">
        <v>1.1E-5</v>
      </c>
      <c r="AJ192" s="45">
        <v>1.1E-5</v>
      </c>
      <c r="AK192" s="45">
        <v>1.1E-5</v>
      </c>
      <c r="AL192" s="45">
        <v>1.1E-5</v>
      </c>
      <c r="AM192" s="45">
        <v>1.1E-5</v>
      </c>
      <c r="AN192" s="45">
        <v>1.1E-5</v>
      </c>
      <c r="AO192" s="45">
        <v>1.1E-5</v>
      </c>
      <c r="AP192" s="45">
        <v>6.4999999999999994E-5</v>
      </c>
      <c r="AQ192" s="45">
        <v>6.4999999999999994E-5</v>
      </c>
      <c r="AR192" s="45">
        <v>6.4999999999999994E-5</v>
      </c>
      <c r="AS192" s="45">
        <v>6.4999999999999994E-5</v>
      </c>
      <c r="AT192" s="45">
        <v>6.4999999999999994E-5</v>
      </c>
      <c r="AU192" s="45">
        <v>1.07E-4</v>
      </c>
      <c r="AV192" s="45">
        <v>1.07E-4</v>
      </c>
      <c r="AW192" s="45">
        <v>1.07E-4</v>
      </c>
      <c r="AX192" s="45">
        <v>1.07E-4</v>
      </c>
      <c r="AY192" s="45">
        <v>1.07E-4</v>
      </c>
      <c r="AZ192" s="45">
        <v>1.5100000000000001E-4</v>
      </c>
      <c r="BA192" s="45">
        <v>1.5100000000000001E-4</v>
      </c>
      <c r="BB192" s="45">
        <v>1.5100000000000001E-4</v>
      </c>
      <c r="BC192" s="45">
        <v>1.5100000000000001E-4</v>
      </c>
      <c r="BD192" s="45">
        <v>1.5100000000000001E-4</v>
      </c>
      <c r="BE192" s="45">
        <v>1.8799999999999999E-4</v>
      </c>
      <c r="BF192" s="45">
        <v>1.8799999999999999E-4</v>
      </c>
      <c r="BG192" s="45">
        <v>1.8799999999999999E-4</v>
      </c>
      <c r="BH192" s="45">
        <v>1.8799999999999999E-4</v>
      </c>
      <c r="BI192" s="45">
        <v>1.8799999999999999E-4</v>
      </c>
      <c r="BJ192" s="45">
        <v>2.13E-4</v>
      </c>
      <c r="BK192" s="45">
        <v>2.13E-4</v>
      </c>
      <c r="BL192" s="45">
        <v>2.13E-4</v>
      </c>
      <c r="BM192" s="45">
        <v>2.13E-4</v>
      </c>
      <c r="BN192" s="45">
        <v>2.13E-4</v>
      </c>
      <c r="BO192" s="45">
        <v>2.1800000000000001E-4</v>
      </c>
      <c r="BP192" s="45">
        <v>2.1800000000000001E-4</v>
      </c>
      <c r="BQ192" s="45">
        <v>2.1800000000000001E-4</v>
      </c>
      <c r="BR192" s="45">
        <v>2.1800000000000001E-4</v>
      </c>
      <c r="BS192" s="45">
        <v>2.1800000000000001E-4</v>
      </c>
      <c r="BT192" s="45">
        <v>2.0000000000000001E-4</v>
      </c>
      <c r="BU192" s="45">
        <v>2.0000000000000001E-4</v>
      </c>
      <c r="BV192" s="45">
        <v>2.0000000000000001E-4</v>
      </c>
      <c r="BW192" s="45">
        <v>2.0000000000000001E-4</v>
      </c>
      <c r="BX192" s="45">
        <v>2.0000000000000001E-4</v>
      </c>
      <c r="BY192" s="45">
        <v>1.6100000000000001E-4</v>
      </c>
      <c r="BZ192" s="45">
        <v>1.6100000000000001E-4</v>
      </c>
      <c r="CA192" s="45">
        <v>1.6100000000000001E-4</v>
      </c>
      <c r="CB192" s="45">
        <v>1.6100000000000001E-4</v>
      </c>
      <c r="CC192" s="45">
        <v>1.6100000000000001E-4</v>
      </c>
      <c r="CD192" s="45">
        <v>1.6100000000000001E-4</v>
      </c>
      <c r="CE192" s="45">
        <v>1.6100000000000001E-4</v>
      </c>
      <c r="CF192" s="45">
        <v>1.6100000000000001E-4</v>
      </c>
      <c r="CG192" s="45">
        <v>1.6100000000000001E-4</v>
      </c>
      <c r="CH192" s="45">
        <v>1.6100000000000001E-4</v>
      </c>
      <c r="CI192" s="45">
        <v>1.6100000000000001E-4</v>
      </c>
      <c r="CJ192" s="45">
        <v>1.6100000000000001E-4</v>
      </c>
      <c r="CK192" s="45">
        <v>1.6100000000000001E-4</v>
      </c>
      <c r="CL192" s="45">
        <v>1.6100000000000001E-4</v>
      </c>
      <c r="CM192" s="45">
        <v>1.6100000000000001E-4</v>
      </c>
      <c r="CN192" s="45">
        <v>1.6100000000000001E-4</v>
      </c>
      <c r="CO192" s="45">
        <v>1.6100000000000001E-4</v>
      </c>
      <c r="CP192" s="45">
        <v>1.6100000000000001E-4</v>
      </c>
      <c r="CQ192" s="45">
        <v>1.6100000000000001E-4</v>
      </c>
      <c r="CR192" s="45">
        <v>1.6100000000000001E-4</v>
      </c>
      <c r="CS192" s="45">
        <v>1.6100000000000001E-4</v>
      </c>
      <c r="CT192" s="45">
        <v>1.6100000000000001E-4</v>
      </c>
      <c r="CU192" s="45">
        <v>1.6100000000000001E-4</v>
      </c>
      <c r="CV192" s="45">
        <v>1.6100000000000001E-4</v>
      </c>
      <c r="CW192" s="45">
        <v>1.6100000000000001E-4</v>
      </c>
      <c r="CX192" s="45">
        <v>1.6100000000000001E-4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9.9999999999999995E-7</v>
      </c>
      <c r="R193" s="45">
        <v>9.9999999999999995E-7</v>
      </c>
      <c r="S193" s="45">
        <v>9.9999999999999995E-7</v>
      </c>
      <c r="T193" s="45">
        <v>9.9999999999999995E-7</v>
      </c>
      <c r="U193" s="45">
        <v>9.9999999999999995E-7</v>
      </c>
      <c r="V193" s="45">
        <v>9.9999999999999995E-7</v>
      </c>
      <c r="W193" s="45">
        <v>9.9999999999999995E-7</v>
      </c>
      <c r="X193" s="45">
        <v>9.9999999999999995E-7</v>
      </c>
      <c r="Y193" s="45">
        <v>9.9999999999999995E-7</v>
      </c>
      <c r="Z193" s="45">
        <v>9.9999999999999995E-7</v>
      </c>
      <c r="AA193" s="45">
        <v>9.9999999999999995E-7</v>
      </c>
      <c r="AB193" s="45">
        <v>9.9999999999999995E-7</v>
      </c>
      <c r="AC193" s="45">
        <v>9.9999999999999995E-7</v>
      </c>
      <c r="AD193" s="45">
        <v>9.9999999999999995E-7</v>
      </c>
      <c r="AE193" s="45">
        <v>9.9999999999999995E-7</v>
      </c>
      <c r="AF193" s="45">
        <v>9.9999999999999995E-7</v>
      </c>
      <c r="AG193" s="45">
        <v>9.9999999999999995E-7</v>
      </c>
      <c r="AH193" s="45">
        <v>9.9999999999999995E-7</v>
      </c>
      <c r="AI193" s="45">
        <v>9.9999999999999995E-7</v>
      </c>
      <c r="AJ193" s="45">
        <v>9.9999999999999995E-7</v>
      </c>
      <c r="AK193" s="45">
        <v>9.9999999999999995E-7</v>
      </c>
      <c r="AL193" s="45">
        <v>9.9999999999999995E-7</v>
      </c>
      <c r="AM193" s="45">
        <v>9.9999999999999995E-7</v>
      </c>
      <c r="AN193" s="45">
        <v>9.9999999999999995E-7</v>
      </c>
      <c r="AO193" s="45">
        <v>9.9999999999999995E-7</v>
      </c>
      <c r="AP193" s="45">
        <v>1.5999999999999999E-5</v>
      </c>
      <c r="AQ193" s="45">
        <v>1.5999999999999999E-5</v>
      </c>
      <c r="AR193" s="45">
        <v>1.5999999999999999E-5</v>
      </c>
      <c r="AS193" s="45">
        <v>1.5999999999999999E-5</v>
      </c>
      <c r="AT193" s="45">
        <v>1.5999999999999999E-5</v>
      </c>
      <c r="AU193" s="45">
        <v>3.0000000000000001E-5</v>
      </c>
      <c r="AV193" s="45">
        <v>3.0000000000000001E-5</v>
      </c>
      <c r="AW193" s="45">
        <v>3.0000000000000001E-5</v>
      </c>
      <c r="AX193" s="45">
        <v>3.0000000000000001E-5</v>
      </c>
      <c r="AY193" s="45">
        <v>3.0000000000000001E-5</v>
      </c>
      <c r="AZ193" s="45">
        <v>4.5000000000000003E-5</v>
      </c>
      <c r="BA193" s="45">
        <v>4.5000000000000003E-5</v>
      </c>
      <c r="BB193" s="45">
        <v>4.5000000000000003E-5</v>
      </c>
      <c r="BC193" s="45">
        <v>4.5000000000000003E-5</v>
      </c>
      <c r="BD193" s="45">
        <v>4.5000000000000003E-5</v>
      </c>
      <c r="BE193" s="45">
        <v>5.3999999999999998E-5</v>
      </c>
      <c r="BF193" s="45">
        <v>5.3999999999999998E-5</v>
      </c>
      <c r="BG193" s="45">
        <v>5.3999999999999998E-5</v>
      </c>
      <c r="BH193" s="45">
        <v>5.3999999999999998E-5</v>
      </c>
      <c r="BI193" s="45">
        <v>5.3999999999999998E-5</v>
      </c>
      <c r="BJ193" s="45">
        <v>6.7999999999999999E-5</v>
      </c>
      <c r="BK193" s="45">
        <v>6.7999999999999999E-5</v>
      </c>
      <c r="BL193" s="45">
        <v>6.7999999999999999E-5</v>
      </c>
      <c r="BM193" s="45">
        <v>6.7999999999999999E-5</v>
      </c>
      <c r="BN193" s="45">
        <v>6.7999999999999999E-5</v>
      </c>
      <c r="BO193" s="45">
        <v>9.7E-5</v>
      </c>
      <c r="BP193" s="45">
        <v>9.7E-5</v>
      </c>
      <c r="BQ193" s="45">
        <v>9.7E-5</v>
      </c>
      <c r="BR193" s="45">
        <v>9.7E-5</v>
      </c>
      <c r="BS193" s="45">
        <v>9.7E-5</v>
      </c>
      <c r="BT193" s="45">
        <v>1.46E-4</v>
      </c>
      <c r="BU193" s="45">
        <v>1.46E-4</v>
      </c>
      <c r="BV193" s="45">
        <v>1.46E-4</v>
      </c>
      <c r="BW193" s="45">
        <v>1.46E-4</v>
      </c>
      <c r="BX193" s="45">
        <v>1.46E-4</v>
      </c>
      <c r="BY193" s="45">
        <v>2.0599999999999999E-4</v>
      </c>
      <c r="BZ193" s="45">
        <v>2.0599999999999999E-4</v>
      </c>
      <c r="CA193" s="45">
        <v>2.0599999999999999E-4</v>
      </c>
      <c r="CB193" s="45">
        <v>2.0599999999999999E-4</v>
      </c>
      <c r="CC193" s="45">
        <v>2.0599999999999999E-4</v>
      </c>
      <c r="CD193" s="45">
        <v>2.0599999999999999E-4</v>
      </c>
      <c r="CE193" s="45">
        <v>2.0599999999999999E-4</v>
      </c>
      <c r="CF193" s="45">
        <v>2.0599999999999999E-4</v>
      </c>
      <c r="CG193" s="45">
        <v>2.0599999999999999E-4</v>
      </c>
      <c r="CH193" s="45">
        <v>2.0599999999999999E-4</v>
      </c>
      <c r="CI193" s="45">
        <v>2.0599999999999999E-4</v>
      </c>
      <c r="CJ193" s="45">
        <v>2.0599999999999999E-4</v>
      </c>
      <c r="CK193" s="45">
        <v>2.0599999999999999E-4</v>
      </c>
      <c r="CL193" s="45">
        <v>2.0599999999999999E-4</v>
      </c>
      <c r="CM193" s="45">
        <v>2.0599999999999999E-4</v>
      </c>
      <c r="CN193" s="45">
        <v>2.0599999999999999E-4</v>
      </c>
      <c r="CO193" s="45">
        <v>2.0599999999999999E-4</v>
      </c>
      <c r="CP193" s="45">
        <v>2.0599999999999999E-4</v>
      </c>
      <c r="CQ193" s="45">
        <v>2.0599999999999999E-4</v>
      </c>
      <c r="CR193" s="45">
        <v>2.0599999999999999E-4</v>
      </c>
      <c r="CS193" s="45">
        <v>2.0599999999999999E-4</v>
      </c>
      <c r="CT193" s="45">
        <v>2.0599999999999999E-4</v>
      </c>
      <c r="CU193" s="45">
        <v>2.0599999999999999E-4</v>
      </c>
      <c r="CV193" s="45">
        <v>2.0599999999999999E-4</v>
      </c>
      <c r="CW193" s="45">
        <v>2.0599999999999999E-4</v>
      </c>
      <c r="CX193" s="45">
        <v>2.0599999999999999E-4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1.4100000000000001E-4</v>
      </c>
      <c r="R194" s="45">
        <v>1.4100000000000001E-4</v>
      </c>
      <c r="S194" s="45">
        <v>1.4100000000000001E-4</v>
      </c>
      <c r="T194" s="45">
        <v>1.4100000000000001E-4</v>
      </c>
      <c r="U194" s="45">
        <v>1.4100000000000001E-4</v>
      </c>
      <c r="V194" s="45">
        <v>1.4100000000000001E-4</v>
      </c>
      <c r="W194" s="45">
        <v>1.4100000000000001E-4</v>
      </c>
      <c r="X194" s="45">
        <v>1.4100000000000001E-4</v>
      </c>
      <c r="Y194" s="45">
        <v>1.4100000000000001E-4</v>
      </c>
      <c r="Z194" s="45">
        <v>1.4100000000000001E-4</v>
      </c>
      <c r="AA194" s="45">
        <v>1.4100000000000001E-4</v>
      </c>
      <c r="AB194" s="45">
        <v>1.4100000000000001E-4</v>
      </c>
      <c r="AC194" s="45">
        <v>1.4100000000000001E-4</v>
      </c>
      <c r="AD194" s="45">
        <v>1.4100000000000001E-4</v>
      </c>
      <c r="AE194" s="45">
        <v>1.4100000000000001E-4</v>
      </c>
      <c r="AF194" s="45">
        <v>1.4100000000000001E-4</v>
      </c>
      <c r="AG194" s="45">
        <v>1.4100000000000001E-4</v>
      </c>
      <c r="AH194" s="45">
        <v>1.4100000000000001E-4</v>
      </c>
      <c r="AI194" s="45">
        <v>1.4100000000000001E-4</v>
      </c>
      <c r="AJ194" s="45">
        <v>1.4100000000000001E-4</v>
      </c>
      <c r="AK194" s="45">
        <v>1.4100000000000001E-4</v>
      </c>
      <c r="AL194" s="45">
        <v>1.4100000000000001E-4</v>
      </c>
      <c r="AM194" s="45">
        <v>1.4100000000000001E-4</v>
      </c>
      <c r="AN194" s="45">
        <v>1.4100000000000001E-4</v>
      </c>
      <c r="AO194" s="45">
        <v>1.4100000000000001E-4</v>
      </c>
      <c r="AP194" s="45">
        <v>4.8999999999999998E-4</v>
      </c>
      <c r="AQ194" s="45">
        <v>4.8999999999999998E-4</v>
      </c>
      <c r="AR194" s="45">
        <v>4.8999999999999998E-4</v>
      </c>
      <c r="AS194" s="45">
        <v>4.8999999999999998E-4</v>
      </c>
      <c r="AT194" s="45">
        <v>4.8999999999999998E-4</v>
      </c>
      <c r="AU194" s="45">
        <v>6.4400000000000004E-4</v>
      </c>
      <c r="AV194" s="45">
        <v>6.4400000000000004E-4</v>
      </c>
      <c r="AW194" s="45">
        <v>6.4400000000000004E-4</v>
      </c>
      <c r="AX194" s="45">
        <v>6.4400000000000004E-4</v>
      </c>
      <c r="AY194" s="45">
        <v>6.4400000000000004E-4</v>
      </c>
      <c r="AZ194" s="45">
        <v>7.7800000000000005E-4</v>
      </c>
      <c r="BA194" s="45">
        <v>7.7800000000000005E-4</v>
      </c>
      <c r="BB194" s="45">
        <v>7.7800000000000005E-4</v>
      </c>
      <c r="BC194" s="45">
        <v>7.7800000000000005E-4</v>
      </c>
      <c r="BD194" s="45">
        <v>7.7800000000000005E-4</v>
      </c>
      <c r="BE194" s="45">
        <v>9.0399999999999996E-4</v>
      </c>
      <c r="BF194" s="45">
        <v>9.0399999999999996E-4</v>
      </c>
      <c r="BG194" s="45">
        <v>9.0399999999999996E-4</v>
      </c>
      <c r="BH194" s="45">
        <v>9.0399999999999996E-4</v>
      </c>
      <c r="BI194" s="45">
        <v>9.0399999999999996E-4</v>
      </c>
      <c r="BJ194" s="45">
        <v>1.073E-3</v>
      </c>
      <c r="BK194" s="45">
        <v>1.073E-3</v>
      </c>
      <c r="BL194" s="45">
        <v>1.073E-3</v>
      </c>
      <c r="BM194" s="45">
        <v>1.073E-3</v>
      </c>
      <c r="BN194" s="45">
        <v>1.073E-3</v>
      </c>
      <c r="BO194" s="45">
        <v>1.3730000000000001E-3</v>
      </c>
      <c r="BP194" s="45">
        <v>1.3730000000000001E-3</v>
      </c>
      <c r="BQ194" s="45">
        <v>1.3730000000000001E-3</v>
      </c>
      <c r="BR194" s="45">
        <v>1.3730000000000001E-3</v>
      </c>
      <c r="BS194" s="45">
        <v>1.3730000000000001E-3</v>
      </c>
      <c r="BT194" s="45">
        <v>1.7930000000000001E-3</v>
      </c>
      <c r="BU194" s="45">
        <v>1.7930000000000001E-3</v>
      </c>
      <c r="BV194" s="45">
        <v>1.7930000000000001E-3</v>
      </c>
      <c r="BW194" s="45">
        <v>1.7930000000000001E-3</v>
      </c>
      <c r="BX194" s="45">
        <v>1.7930000000000001E-3</v>
      </c>
      <c r="BY194" s="45">
        <v>2.3389999999999999E-3</v>
      </c>
      <c r="BZ194" s="45">
        <v>2.3389999999999999E-3</v>
      </c>
      <c r="CA194" s="45">
        <v>2.3389999999999999E-3</v>
      </c>
      <c r="CB194" s="45">
        <v>2.3389999999999999E-3</v>
      </c>
      <c r="CC194" s="45">
        <v>2.3389999999999999E-3</v>
      </c>
      <c r="CD194" s="45">
        <v>2.3389999999999999E-3</v>
      </c>
      <c r="CE194" s="45">
        <v>2.3389999999999999E-3</v>
      </c>
      <c r="CF194" s="45">
        <v>2.3389999999999999E-3</v>
      </c>
      <c r="CG194" s="45">
        <v>2.3389999999999999E-3</v>
      </c>
      <c r="CH194" s="45">
        <v>2.3389999999999999E-3</v>
      </c>
      <c r="CI194" s="45">
        <v>2.3389999999999999E-3</v>
      </c>
      <c r="CJ194" s="45">
        <v>2.3389999999999999E-3</v>
      </c>
      <c r="CK194" s="45">
        <v>2.3389999999999999E-3</v>
      </c>
      <c r="CL194" s="45">
        <v>2.3389999999999999E-3</v>
      </c>
      <c r="CM194" s="45">
        <v>2.3389999999999999E-3</v>
      </c>
      <c r="CN194" s="45">
        <v>2.3389999999999999E-3</v>
      </c>
      <c r="CO194" s="45">
        <v>2.3389999999999999E-3</v>
      </c>
      <c r="CP194" s="45">
        <v>2.3389999999999999E-3</v>
      </c>
      <c r="CQ194" s="45">
        <v>2.3389999999999999E-3</v>
      </c>
      <c r="CR194" s="45">
        <v>2.3389999999999999E-3</v>
      </c>
      <c r="CS194" s="45">
        <v>2.3389999999999999E-3</v>
      </c>
      <c r="CT194" s="45">
        <v>2.3389999999999999E-3</v>
      </c>
      <c r="CU194" s="45">
        <v>2.3389999999999999E-3</v>
      </c>
      <c r="CV194" s="45">
        <v>2.3389999999999999E-3</v>
      </c>
      <c r="CW194" s="45">
        <v>2.3389999999999999E-3</v>
      </c>
      <c r="CX194" s="45">
        <v>2.3389999999999999E-3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3.0000000000000001E-5</v>
      </c>
      <c r="R195" s="45">
        <v>3.0000000000000001E-5</v>
      </c>
      <c r="S195" s="45">
        <v>3.0000000000000001E-5</v>
      </c>
      <c r="T195" s="45">
        <v>3.0000000000000001E-5</v>
      </c>
      <c r="U195" s="45">
        <v>3.0000000000000001E-5</v>
      </c>
      <c r="V195" s="45">
        <v>3.0000000000000001E-5</v>
      </c>
      <c r="W195" s="45">
        <v>3.0000000000000001E-5</v>
      </c>
      <c r="X195" s="45">
        <v>3.0000000000000001E-5</v>
      </c>
      <c r="Y195" s="45">
        <v>3.0000000000000001E-5</v>
      </c>
      <c r="Z195" s="45">
        <v>3.0000000000000001E-5</v>
      </c>
      <c r="AA195" s="45">
        <v>3.0000000000000001E-5</v>
      </c>
      <c r="AB195" s="45">
        <v>3.0000000000000001E-5</v>
      </c>
      <c r="AC195" s="45">
        <v>3.0000000000000001E-5</v>
      </c>
      <c r="AD195" s="45">
        <v>3.0000000000000001E-5</v>
      </c>
      <c r="AE195" s="45">
        <v>3.0000000000000001E-5</v>
      </c>
      <c r="AF195" s="45">
        <v>3.0000000000000001E-5</v>
      </c>
      <c r="AG195" s="45">
        <v>3.0000000000000001E-5</v>
      </c>
      <c r="AH195" s="45">
        <v>3.0000000000000001E-5</v>
      </c>
      <c r="AI195" s="45">
        <v>3.0000000000000001E-5</v>
      </c>
      <c r="AJ195" s="45">
        <v>3.0000000000000001E-5</v>
      </c>
      <c r="AK195" s="45">
        <v>3.0000000000000001E-5</v>
      </c>
      <c r="AL195" s="45">
        <v>3.0000000000000001E-5</v>
      </c>
      <c r="AM195" s="45">
        <v>3.0000000000000001E-5</v>
      </c>
      <c r="AN195" s="45">
        <v>3.0000000000000001E-5</v>
      </c>
      <c r="AO195" s="45">
        <v>3.0000000000000001E-5</v>
      </c>
      <c r="AP195" s="45">
        <v>2.92E-4</v>
      </c>
      <c r="AQ195" s="45">
        <v>2.92E-4</v>
      </c>
      <c r="AR195" s="45">
        <v>2.92E-4</v>
      </c>
      <c r="AS195" s="45">
        <v>2.92E-4</v>
      </c>
      <c r="AT195" s="45">
        <v>2.92E-4</v>
      </c>
      <c r="AU195" s="45">
        <v>4.6900000000000002E-4</v>
      </c>
      <c r="AV195" s="45">
        <v>4.6900000000000002E-4</v>
      </c>
      <c r="AW195" s="45">
        <v>4.6900000000000002E-4</v>
      </c>
      <c r="AX195" s="45">
        <v>4.6900000000000002E-4</v>
      </c>
      <c r="AY195" s="45">
        <v>4.6900000000000002E-4</v>
      </c>
      <c r="AZ195" s="45">
        <v>6.9399999999999996E-4</v>
      </c>
      <c r="BA195" s="45">
        <v>6.9399999999999996E-4</v>
      </c>
      <c r="BB195" s="45">
        <v>6.9399999999999996E-4</v>
      </c>
      <c r="BC195" s="45">
        <v>6.9399999999999996E-4</v>
      </c>
      <c r="BD195" s="45">
        <v>6.9399999999999996E-4</v>
      </c>
      <c r="BE195" s="45">
        <v>1.0009999999999999E-3</v>
      </c>
      <c r="BF195" s="45">
        <v>1.0009999999999999E-3</v>
      </c>
      <c r="BG195" s="45">
        <v>1.0009999999999999E-3</v>
      </c>
      <c r="BH195" s="45">
        <v>1.0009999999999999E-3</v>
      </c>
      <c r="BI195" s="45">
        <v>1.0009999999999999E-3</v>
      </c>
      <c r="BJ195" s="45">
        <v>1.4059999999999999E-3</v>
      </c>
      <c r="BK195" s="45">
        <v>1.4059999999999999E-3</v>
      </c>
      <c r="BL195" s="45">
        <v>1.4059999999999999E-3</v>
      </c>
      <c r="BM195" s="45">
        <v>1.4059999999999999E-3</v>
      </c>
      <c r="BN195" s="45">
        <v>1.4059999999999999E-3</v>
      </c>
      <c r="BO195" s="45">
        <v>1.8829999999999999E-3</v>
      </c>
      <c r="BP195" s="45">
        <v>1.8829999999999999E-3</v>
      </c>
      <c r="BQ195" s="45">
        <v>1.8829999999999999E-3</v>
      </c>
      <c r="BR195" s="45">
        <v>1.8829999999999999E-3</v>
      </c>
      <c r="BS195" s="45">
        <v>1.8829999999999999E-3</v>
      </c>
      <c r="BT195" s="45">
        <v>2.4199999999999998E-3</v>
      </c>
      <c r="BU195" s="45">
        <v>2.4199999999999998E-3</v>
      </c>
      <c r="BV195" s="45">
        <v>2.4199999999999998E-3</v>
      </c>
      <c r="BW195" s="45">
        <v>2.4199999999999998E-3</v>
      </c>
      <c r="BX195" s="45">
        <v>2.4199999999999998E-3</v>
      </c>
      <c r="BY195" s="45">
        <v>3.039E-3</v>
      </c>
      <c r="BZ195" s="45">
        <v>3.039E-3</v>
      </c>
      <c r="CA195" s="45">
        <v>3.039E-3</v>
      </c>
      <c r="CB195" s="45">
        <v>3.039E-3</v>
      </c>
      <c r="CC195" s="45">
        <v>3.039E-3</v>
      </c>
      <c r="CD195" s="45">
        <v>3.039E-3</v>
      </c>
      <c r="CE195" s="45">
        <v>3.039E-3</v>
      </c>
      <c r="CF195" s="45">
        <v>3.039E-3</v>
      </c>
      <c r="CG195" s="45">
        <v>3.039E-3</v>
      </c>
      <c r="CH195" s="45">
        <v>3.039E-3</v>
      </c>
      <c r="CI195" s="45">
        <v>3.039E-3</v>
      </c>
      <c r="CJ195" s="45">
        <v>3.039E-3</v>
      </c>
      <c r="CK195" s="45">
        <v>3.039E-3</v>
      </c>
      <c r="CL195" s="45">
        <v>3.039E-3</v>
      </c>
      <c r="CM195" s="45">
        <v>3.039E-3</v>
      </c>
      <c r="CN195" s="45">
        <v>3.039E-3</v>
      </c>
      <c r="CO195" s="45">
        <v>3.039E-3</v>
      </c>
      <c r="CP195" s="45">
        <v>3.039E-3</v>
      </c>
      <c r="CQ195" s="45">
        <v>3.039E-3</v>
      </c>
      <c r="CR195" s="45">
        <v>3.039E-3</v>
      </c>
      <c r="CS195" s="45">
        <v>3.039E-3</v>
      </c>
      <c r="CT195" s="45">
        <v>3.039E-3</v>
      </c>
      <c r="CU195" s="45">
        <v>3.039E-3</v>
      </c>
      <c r="CV195" s="45">
        <v>3.039E-3</v>
      </c>
      <c r="CW195" s="45">
        <v>3.039E-3</v>
      </c>
      <c r="CX195" s="45">
        <v>3.039E-3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1000"/>
  <sheetViews>
    <sheetView workbookViewId="0">
      <selection activeCell="Q4" sqref="Q4"/>
    </sheetView>
  </sheetViews>
  <sheetFormatPr baseColWidth="10" defaultColWidth="14.44140625" defaultRowHeight="15" customHeight="1" x14ac:dyDescent="0.3"/>
  <cols>
    <col min="1" max="1" width="27" customWidth="1"/>
    <col min="2" max="102" width="8.6640625" customWidth="1"/>
  </cols>
  <sheetData>
    <row r="1" spans="1:102" ht="14.25" customHeight="1" x14ac:dyDescent="0.3">
      <c r="A1" s="45" t="s">
        <v>515</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4.6E-5</v>
      </c>
      <c r="R2" s="45">
        <v>4.6E-5</v>
      </c>
      <c r="S2" s="45">
        <v>4.6E-5</v>
      </c>
      <c r="T2" s="45">
        <v>4.6E-5</v>
      </c>
      <c r="U2" s="45">
        <v>4.6E-5</v>
      </c>
      <c r="V2" s="45">
        <v>4.6E-5</v>
      </c>
      <c r="W2" s="45">
        <v>4.6E-5</v>
      </c>
      <c r="X2" s="45">
        <v>4.6E-5</v>
      </c>
      <c r="Y2" s="45">
        <v>4.6E-5</v>
      </c>
      <c r="Z2" s="45">
        <v>4.6E-5</v>
      </c>
      <c r="AA2" s="45">
        <v>4.6E-5</v>
      </c>
      <c r="AB2" s="45">
        <v>4.6E-5</v>
      </c>
      <c r="AC2" s="45">
        <v>4.6E-5</v>
      </c>
      <c r="AD2" s="45">
        <v>4.6E-5</v>
      </c>
      <c r="AE2" s="45">
        <v>4.6E-5</v>
      </c>
      <c r="AF2" s="45">
        <v>4.6E-5</v>
      </c>
      <c r="AG2" s="45">
        <v>4.6E-5</v>
      </c>
      <c r="AH2" s="45">
        <v>4.6E-5</v>
      </c>
      <c r="AI2" s="45">
        <v>4.6E-5</v>
      </c>
      <c r="AJ2" s="45">
        <v>4.6E-5</v>
      </c>
      <c r="AK2" s="45">
        <v>4.6E-5</v>
      </c>
      <c r="AL2" s="45">
        <v>4.6E-5</v>
      </c>
      <c r="AM2" s="45">
        <v>4.6E-5</v>
      </c>
      <c r="AN2" s="45">
        <v>4.6E-5</v>
      </c>
      <c r="AO2" s="45">
        <v>4.6E-5</v>
      </c>
      <c r="AP2" s="45">
        <v>2.1900000000000001E-4</v>
      </c>
      <c r="AQ2" s="45">
        <v>2.1900000000000001E-4</v>
      </c>
      <c r="AR2" s="45">
        <v>2.1900000000000001E-4</v>
      </c>
      <c r="AS2" s="45">
        <v>2.1900000000000001E-4</v>
      </c>
      <c r="AT2" s="45">
        <v>2.1900000000000001E-4</v>
      </c>
      <c r="AU2" s="45">
        <v>2.7E-4</v>
      </c>
      <c r="AV2" s="45">
        <v>2.7E-4</v>
      </c>
      <c r="AW2" s="45">
        <v>2.7E-4</v>
      </c>
      <c r="AX2" s="45">
        <v>2.7E-4</v>
      </c>
      <c r="AY2" s="45">
        <v>2.7E-4</v>
      </c>
      <c r="AZ2" s="45">
        <v>2.92E-4</v>
      </c>
      <c r="BA2" s="45">
        <v>2.92E-4</v>
      </c>
      <c r="BB2" s="45">
        <v>2.92E-4</v>
      </c>
      <c r="BC2" s="45">
        <v>2.92E-4</v>
      </c>
      <c r="BD2" s="45">
        <v>2.92E-4</v>
      </c>
      <c r="BE2" s="45">
        <v>2.6800000000000001E-4</v>
      </c>
      <c r="BF2" s="45">
        <v>2.6800000000000001E-4</v>
      </c>
      <c r="BG2" s="45">
        <v>2.6800000000000001E-4</v>
      </c>
      <c r="BH2" s="45">
        <v>2.6800000000000001E-4</v>
      </c>
      <c r="BI2" s="45">
        <v>2.6800000000000001E-4</v>
      </c>
      <c r="BJ2" s="45">
        <v>2.04E-4</v>
      </c>
      <c r="BK2" s="45">
        <v>2.04E-4</v>
      </c>
      <c r="BL2" s="45">
        <v>2.04E-4</v>
      </c>
      <c r="BM2" s="45">
        <v>2.04E-4</v>
      </c>
      <c r="BN2" s="45">
        <v>2.04E-4</v>
      </c>
      <c r="BO2" s="45">
        <v>1.5300000000000001E-4</v>
      </c>
      <c r="BP2" s="45">
        <v>1.5300000000000001E-4</v>
      </c>
      <c r="BQ2" s="45">
        <v>1.5300000000000001E-4</v>
      </c>
      <c r="BR2" s="45">
        <v>1.5300000000000001E-4</v>
      </c>
      <c r="BS2" s="45">
        <v>1.5300000000000001E-4</v>
      </c>
      <c r="BT2" s="45">
        <v>1.16E-4</v>
      </c>
      <c r="BU2" s="45">
        <v>1.16E-4</v>
      </c>
      <c r="BV2" s="45">
        <v>1.16E-4</v>
      </c>
      <c r="BW2" s="45">
        <v>1.16E-4</v>
      </c>
      <c r="BX2" s="45">
        <v>1.16E-4</v>
      </c>
      <c r="BY2" s="45">
        <v>7.8999999999999996E-5</v>
      </c>
      <c r="BZ2" s="45">
        <v>7.8999999999999996E-5</v>
      </c>
      <c r="CA2" s="45">
        <v>7.8999999999999996E-5</v>
      </c>
      <c r="CB2" s="45">
        <v>7.8999999999999996E-5</v>
      </c>
      <c r="CC2" s="45">
        <v>7.8999999999999996E-5</v>
      </c>
      <c r="CD2" s="45">
        <v>7.8999999999999996E-5</v>
      </c>
      <c r="CE2" s="45">
        <v>7.8999999999999996E-5</v>
      </c>
      <c r="CF2" s="45">
        <v>7.8999999999999996E-5</v>
      </c>
      <c r="CG2" s="45">
        <v>7.8999999999999996E-5</v>
      </c>
      <c r="CH2" s="45">
        <v>7.8999999999999996E-5</v>
      </c>
      <c r="CI2" s="45">
        <v>7.8999999999999996E-5</v>
      </c>
      <c r="CJ2" s="45">
        <v>7.8999999999999996E-5</v>
      </c>
      <c r="CK2" s="45">
        <v>7.8999999999999996E-5</v>
      </c>
      <c r="CL2" s="45">
        <v>7.8999999999999996E-5</v>
      </c>
      <c r="CM2" s="45">
        <v>7.8999999999999996E-5</v>
      </c>
      <c r="CN2" s="45">
        <v>7.8999999999999996E-5</v>
      </c>
      <c r="CO2" s="45">
        <v>7.8999999999999996E-5</v>
      </c>
      <c r="CP2" s="45">
        <v>7.8999999999999996E-5</v>
      </c>
      <c r="CQ2" s="45">
        <v>7.8999999999999996E-5</v>
      </c>
      <c r="CR2" s="45">
        <v>7.8999999999999996E-5</v>
      </c>
      <c r="CS2" s="45">
        <v>7.8999999999999996E-5</v>
      </c>
      <c r="CT2" s="45">
        <v>7.8999999999999996E-5</v>
      </c>
      <c r="CU2" s="45">
        <v>7.8999999999999996E-5</v>
      </c>
      <c r="CV2" s="45">
        <v>7.8999999999999996E-5</v>
      </c>
      <c r="CW2" s="45">
        <v>7.8999999999999996E-5</v>
      </c>
      <c r="CX2" s="45">
        <v>7.8999999999999996E-5</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3.4999999999999997E-5</v>
      </c>
      <c r="R3" s="45">
        <v>3.4999999999999997E-5</v>
      </c>
      <c r="S3" s="45">
        <v>3.4999999999999997E-5</v>
      </c>
      <c r="T3" s="45">
        <v>3.4999999999999997E-5</v>
      </c>
      <c r="U3" s="45">
        <v>3.4999999999999997E-5</v>
      </c>
      <c r="V3" s="45">
        <v>3.4999999999999997E-5</v>
      </c>
      <c r="W3" s="45">
        <v>3.4999999999999997E-5</v>
      </c>
      <c r="X3" s="45">
        <v>3.4999999999999997E-5</v>
      </c>
      <c r="Y3" s="45">
        <v>3.4999999999999997E-5</v>
      </c>
      <c r="Z3" s="45">
        <v>3.4999999999999997E-5</v>
      </c>
      <c r="AA3" s="45">
        <v>3.4999999999999997E-5</v>
      </c>
      <c r="AB3" s="45">
        <v>3.4999999999999997E-5</v>
      </c>
      <c r="AC3" s="45">
        <v>3.4999999999999997E-5</v>
      </c>
      <c r="AD3" s="45">
        <v>3.4999999999999997E-5</v>
      </c>
      <c r="AE3" s="45">
        <v>3.4999999999999997E-5</v>
      </c>
      <c r="AF3" s="45">
        <v>3.4999999999999997E-5</v>
      </c>
      <c r="AG3" s="45">
        <v>3.4999999999999997E-5</v>
      </c>
      <c r="AH3" s="45">
        <v>3.4999999999999997E-5</v>
      </c>
      <c r="AI3" s="45">
        <v>3.4999999999999997E-5</v>
      </c>
      <c r="AJ3" s="45">
        <v>3.4999999999999997E-5</v>
      </c>
      <c r="AK3" s="45">
        <v>3.4999999999999997E-5</v>
      </c>
      <c r="AL3" s="45">
        <v>3.4999999999999997E-5</v>
      </c>
      <c r="AM3" s="45">
        <v>3.4999999999999997E-5</v>
      </c>
      <c r="AN3" s="45">
        <v>3.4999999999999997E-5</v>
      </c>
      <c r="AO3" s="45">
        <v>3.4999999999999997E-5</v>
      </c>
      <c r="AP3" s="45">
        <v>1.5300000000000001E-4</v>
      </c>
      <c r="AQ3" s="45">
        <v>1.5300000000000001E-4</v>
      </c>
      <c r="AR3" s="45">
        <v>1.5300000000000001E-4</v>
      </c>
      <c r="AS3" s="45">
        <v>1.5300000000000001E-4</v>
      </c>
      <c r="AT3" s="45">
        <v>1.5300000000000001E-4</v>
      </c>
      <c r="AU3" s="45">
        <v>9.7999999999999997E-5</v>
      </c>
      <c r="AV3" s="45">
        <v>9.7999999999999997E-5</v>
      </c>
      <c r="AW3" s="45">
        <v>9.7999999999999997E-5</v>
      </c>
      <c r="AX3" s="45">
        <v>9.7999999999999997E-5</v>
      </c>
      <c r="AY3" s="45">
        <v>9.7999999999999997E-5</v>
      </c>
      <c r="AZ3" s="45">
        <v>1.8000000000000001E-4</v>
      </c>
      <c r="BA3" s="45">
        <v>1.8000000000000001E-4</v>
      </c>
      <c r="BB3" s="45">
        <v>1.8000000000000001E-4</v>
      </c>
      <c r="BC3" s="45">
        <v>1.8000000000000001E-4</v>
      </c>
      <c r="BD3" s="45">
        <v>1.8000000000000001E-4</v>
      </c>
      <c r="BE3" s="45">
        <v>7.2000000000000002E-5</v>
      </c>
      <c r="BF3" s="45">
        <v>7.2000000000000002E-5</v>
      </c>
      <c r="BG3" s="45">
        <v>7.2000000000000002E-5</v>
      </c>
      <c r="BH3" s="45">
        <v>7.2000000000000002E-5</v>
      </c>
      <c r="BI3" s="45">
        <v>7.2000000000000002E-5</v>
      </c>
      <c r="BJ3" s="45">
        <v>8.5000000000000006E-5</v>
      </c>
      <c r="BK3" s="45">
        <v>8.5000000000000006E-5</v>
      </c>
      <c r="BL3" s="45">
        <v>8.5000000000000006E-5</v>
      </c>
      <c r="BM3" s="45">
        <v>8.5000000000000006E-5</v>
      </c>
      <c r="BN3" s="45">
        <v>8.5000000000000006E-5</v>
      </c>
      <c r="BO3" s="45">
        <v>1.08E-4</v>
      </c>
      <c r="BP3" s="45">
        <v>1.08E-4</v>
      </c>
      <c r="BQ3" s="45">
        <v>1.08E-4</v>
      </c>
      <c r="BR3" s="45">
        <v>1.08E-4</v>
      </c>
      <c r="BS3" s="45">
        <v>1.08E-4</v>
      </c>
      <c r="BT3" s="45">
        <v>1.2300000000000001E-4</v>
      </c>
      <c r="BU3" s="45">
        <v>1.2300000000000001E-4</v>
      </c>
      <c r="BV3" s="45">
        <v>1.2300000000000001E-4</v>
      </c>
      <c r="BW3" s="45">
        <v>1.2300000000000001E-4</v>
      </c>
      <c r="BX3" s="45">
        <v>1.2300000000000001E-4</v>
      </c>
      <c r="BY3" s="45">
        <v>2.9E-5</v>
      </c>
      <c r="BZ3" s="45">
        <v>2.9E-5</v>
      </c>
      <c r="CA3" s="45">
        <v>2.9E-5</v>
      </c>
      <c r="CB3" s="45">
        <v>2.9E-5</v>
      </c>
      <c r="CC3" s="45">
        <v>2.9E-5</v>
      </c>
      <c r="CD3" s="45">
        <v>2.9E-5</v>
      </c>
      <c r="CE3" s="45">
        <v>2.9E-5</v>
      </c>
      <c r="CF3" s="45">
        <v>2.9E-5</v>
      </c>
      <c r="CG3" s="45">
        <v>2.9E-5</v>
      </c>
      <c r="CH3" s="45">
        <v>2.9E-5</v>
      </c>
      <c r="CI3" s="45">
        <v>2.9E-5</v>
      </c>
      <c r="CJ3" s="45">
        <v>2.9E-5</v>
      </c>
      <c r="CK3" s="45">
        <v>2.9E-5</v>
      </c>
      <c r="CL3" s="45">
        <v>2.9E-5</v>
      </c>
      <c r="CM3" s="45">
        <v>2.9E-5</v>
      </c>
      <c r="CN3" s="45">
        <v>2.9E-5</v>
      </c>
      <c r="CO3" s="45">
        <v>2.9E-5</v>
      </c>
      <c r="CP3" s="45">
        <v>2.9E-5</v>
      </c>
      <c r="CQ3" s="45">
        <v>2.9E-5</v>
      </c>
      <c r="CR3" s="45">
        <v>2.9E-5</v>
      </c>
      <c r="CS3" s="45">
        <v>2.9E-5</v>
      </c>
      <c r="CT3" s="45">
        <v>2.9E-5</v>
      </c>
      <c r="CU3" s="45">
        <v>2.9E-5</v>
      </c>
      <c r="CV3" s="45">
        <v>2.9E-5</v>
      </c>
      <c r="CW3" s="45">
        <v>2.9E-5</v>
      </c>
      <c r="CX3" s="45">
        <v>2.9E-5</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1.1E-5</v>
      </c>
      <c r="R4" s="45">
        <v>1.1E-5</v>
      </c>
      <c r="S4" s="45">
        <v>1.1E-5</v>
      </c>
      <c r="T4" s="45">
        <v>1.1E-5</v>
      </c>
      <c r="U4" s="45">
        <v>1.1E-5</v>
      </c>
      <c r="V4" s="45">
        <v>1.1E-5</v>
      </c>
      <c r="W4" s="45">
        <v>1.1E-5</v>
      </c>
      <c r="X4" s="45">
        <v>1.1E-5</v>
      </c>
      <c r="Y4" s="45">
        <v>1.1E-5</v>
      </c>
      <c r="Z4" s="45">
        <v>1.1E-5</v>
      </c>
      <c r="AA4" s="45">
        <v>1.1E-5</v>
      </c>
      <c r="AB4" s="45">
        <v>1.1E-5</v>
      </c>
      <c r="AC4" s="45">
        <v>1.1E-5</v>
      </c>
      <c r="AD4" s="45">
        <v>1.1E-5</v>
      </c>
      <c r="AE4" s="45">
        <v>1.1E-5</v>
      </c>
      <c r="AF4" s="45">
        <v>1.1E-5</v>
      </c>
      <c r="AG4" s="45">
        <v>1.1E-5</v>
      </c>
      <c r="AH4" s="45">
        <v>1.1E-5</v>
      </c>
      <c r="AI4" s="45">
        <v>1.1E-5</v>
      </c>
      <c r="AJ4" s="45">
        <v>1.1E-5</v>
      </c>
      <c r="AK4" s="45">
        <v>1.1E-5</v>
      </c>
      <c r="AL4" s="45">
        <v>1.1E-5</v>
      </c>
      <c r="AM4" s="45">
        <v>1.1E-5</v>
      </c>
      <c r="AN4" s="45">
        <v>1.1E-5</v>
      </c>
      <c r="AO4" s="45">
        <v>1.1E-5</v>
      </c>
      <c r="AP4" s="45">
        <v>9.8999999999999994E-5</v>
      </c>
      <c r="AQ4" s="45">
        <v>9.8999999999999994E-5</v>
      </c>
      <c r="AR4" s="45">
        <v>9.8999999999999994E-5</v>
      </c>
      <c r="AS4" s="45">
        <v>9.8999999999999994E-5</v>
      </c>
      <c r="AT4" s="45">
        <v>9.8999999999999994E-5</v>
      </c>
      <c r="AU4" s="45">
        <v>1.84E-4</v>
      </c>
      <c r="AV4" s="45">
        <v>1.84E-4</v>
      </c>
      <c r="AW4" s="45">
        <v>1.84E-4</v>
      </c>
      <c r="AX4" s="45">
        <v>1.84E-4</v>
      </c>
      <c r="AY4" s="45">
        <v>1.84E-4</v>
      </c>
      <c r="AZ4" s="45">
        <v>2.6899999999999998E-4</v>
      </c>
      <c r="BA4" s="45">
        <v>2.6899999999999998E-4</v>
      </c>
      <c r="BB4" s="45">
        <v>2.6899999999999998E-4</v>
      </c>
      <c r="BC4" s="45">
        <v>2.6899999999999998E-4</v>
      </c>
      <c r="BD4" s="45">
        <v>2.6899999999999998E-4</v>
      </c>
      <c r="BE4" s="45">
        <v>3.3300000000000002E-4</v>
      </c>
      <c r="BF4" s="45">
        <v>3.3300000000000002E-4</v>
      </c>
      <c r="BG4" s="45">
        <v>3.3300000000000002E-4</v>
      </c>
      <c r="BH4" s="45">
        <v>3.3300000000000002E-4</v>
      </c>
      <c r="BI4" s="45">
        <v>3.3300000000000002E-4</v>
      </c>
      <c r="BJ4" s="45">
        <v>3.6099999999999999E-4</v>
      </c>
      <c r="BK4" s="45">
        <v>3.6099999999999999E-4</v>
      </c>
      <c r="BL4" s="45">
        <v>3.6099999999999999E-4</v>
      </c>
      <c r="BM4" s="45">
        <v>3.6099999999999999E-4</v>
      </c>
      <c r="BN4" s="45">
        <v>3.6099999999999999E-4</v>
      </c>
      <c r="BO4" s="45">
        <v>3.6699999999999998E-4</v>
      </c>
      <c r="BP4" s="45">
        <v>3.6699999999999998E-4</v>
      </c>
      <c r="BQ4" s="45">
        <v>3.6699999999999998E-4</v>
      </c>
      <c r="BR4" s="45">
        <v>3.6699999999999998E-4</v>
      </c>
      <c r="BS4" s="45">
        <v>3.6699999999999998E-4</v>
      </c>
      <c r="BT4" s="45">
        <v>3.3399999999999999E-4</v>
      </c>
      <c r="BU4" s="45">
        <v>3.3399999999999999E-4</v>
      </c>
      <c r="BV4" s="45">
        <v>3.3399999999999999E-4</v>
      </c>
      <c r="BW4" s="45">
        <v>3.3399999999999999E-4</v>
      </c>
      <c r="BX4" s="45">
        <v>3.3399999999999999E-4</v>
      </c>
      <c r="BY4" s="45">
        <v>2.6800000000000001E-4</v>
      </c>
      <c r="BZ4" s="45">
        <v>2.6800000000000001E-4</v>
      </c>
      <c r="CA4" s="45">
        <v>2.6800000000000001E-4</v>
      </c>
      <c r="CB4" s="45">
        <v>2.6800000000000001E-4</v>
      </c>
      <c r="CC4" s="45">
        <v>2.6800000000000001E-4</v>
      </c>
      <c r="CD4" s="45">
        <v>2.6800000000000001E-4</v>
      </c>
      <c r="CE4" s="45">
        <v>2.6800000000000001E-4</v>
      </c>
      <c r="CF4" s="45">
        <v>2.6800000000000001E-4</v>
      </c>
      <c r="CG4" s="45">
        <v>2.6800000000000001E-4</v>
      </c>
      <c r="CH4" s="45">
        <v>2.6800000000000001E-4</v>
      </c>
      <c r="CI4" s="45">
        <v>2.6800000000000001E-4</v>
      </c>
      <c r="CJ4" s="45">
        <v>2.6800000000000001E-4</v>
      </c>
      <c r="CK4" s="45">
        <v>2.6800000000000001E-4</v>
      </c>
      <c r="CL4" s="45">
        <v>2.6800000000000001E-4</v>
      </c>
      <c r="CM4" s="45">
        <v>2.6800000000000001E-4</v>
      </c>
      <c r="CN4" s="45">
        <v>2.6800000000000001E-4</v>
      </c>
      <c r="CO4" s="45">
        <v>2.6800000000000001E-4</v>
      </c>
      <c r="CP4" s="45">
        <v>2.6800000000000001E-4</v>
      </c>
      <c r="CQ4" s="45">
        <v>2.6800000000000001E-4</v>
      </c>
      <c r="CR4" s="45">
        <v>2.6800000000000001E-4</v>
      </c>
      <c r="CS4" s="45">
        <v>2.6800000000000001E-4</v>
      </c>
      <c r="CT4" s="45">
        <v>2.6800000000000001E-4</v>
      </c>
      <c r="CU4" s="45">
        <v>2.6800000000000001E-4</v>
      </c>
      <c r="CV4" s="45">
        <v>2.6800000000000001E-4</v>
      </c>
      <c r="CW4" s="45">
        <v>2.6800000000000001E-4</v>
      </c>
      <c r="CX4" s="45">
        <v>2.6800000000000001E-4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1.02E-4</v>
      </c>
      <c r="R5" s="45">
        <v>1.02E-4</v>
      </c>
      <c r="S5" s="45">
        <v>1.02E-4</v>
      </c>
      <c r="T5" s="45">
        <v>1.02E-4</v>
      </c>
      <c r="U5" s="45">
        <v>1.02E-4</v>
      </c>
      <c r="V5" s="45">
        <v>1.02E-4</v>
      </c>
      <c r="W5" s="45">
        <v>1.02E-4</v>
      </c>
      <c r="X5" s="45">
        <v>1.02E-4</v>
      </c>
      <c r="Y5" s="45">
        <v>1.02E-4</v>
      </c>
      <c r="Z5" s="45">
        <v>1.02E-4</v>
      </c>
      <c r="AA5" s="45">
        <v>1.02E-4</v>
      </c>
      <c r="AB5" s="45">
        <v>1.02E-4</v>
      </c>
      <c r="AC5" s="45">
        <v>1.02E-4</v>
      </c>
      <c r="AD5" s="45">
        <v>1.02E-4</v>
      </c>
      <c r="AE5" s="45">
        <v>1.02E-4</v>
      </c>
      <c r="AF5" s="45">
        <v>1.02E-4</v>
      </c>
      <c r="AG5" s="45">
        <v>1.02E-4</v>
      </c>
      <c r="AH5" s="45">
        <v>1.02E-4</v>
      </c>
      <c r="AI5" s="45">
        <v>1.02E-4</v>
      </c>
      <c r="AJ5" s="45">
        <v>1.02E-4</v>
      </c>
      <c r="AK5" s="45">
        <v>1.02E-4</v>
      </c>
      <c r="AL5" s="45">
        <v>1.02E-4</v>
      </c>
      <c r="AM5" s="45">
        <v>1.02E-4</v>
      </c>
      <c r="AN5" s="45">
        <v>1.02E-4</v>
      </c>
      <c r="AO5" s="45">
        <v>1.02E-4</v>
      </c>
      <c r="AP5" s="45">
        <v>2.41E-4</v>
      </c>
      <c r="AQ5" s="45">
        <v>2.41E-4</v>
      </c>
      <c r="AR5" s="45">
        <v>2.41E-4</v>
      </c>
      <c r="AS5" s="45">
        <v>2.41E-4</v>
      </c>
      <c r="AT5" s="45">
        <v>2.41E-4</v>
      </c>
      <c r="AU5" s="45">
        <v>2.5399999999999999E-4</v>
      </c>
      <c r="AV5" s="45">
        <v>2.5399999999999999E-4</v>
      </c>
      <c r="AW5" s="45">
        <v>2.5399999999999999E-4</v>
      </c>
      <c r="AX5" s="45">
        <v>2.5399999999999999E-4</v>
      </c>
      <c r="AY5" s="45">
        <v>2.5399999999999999E-4</v>
      </c>
      <c r="AZ5" s="45">
        <v>2.5700000000000001E-4</v>
      </c>
      <c r="BA5" s="45">
        <v>2.5700000000000001E-4</v>
      </c>
      <c r="BB5" s="45">
        <v>2.5700000000000001E-4</v>
      </c>
      <c r="BC5" s="45">
        <v>2.5700000000000001E-4</v>
      </c>
      <c r="BD5" s="45">
        <v>2.5700000000000001E-4</v>
      </c>
      <c r="BE5" s="45">
        <v>2.4899999999999998E-4</v>
      </c>
      <c r="BF5" s="45">
        <v>2.4899999999999998E-4</v>
      </c>
      <c r="BG5" s="45">
        <v>2.4899999999999998E-4</v>
      </c>
      <c r="BH5" s="45">
        <v>2.4899999999999998E-4</v>
      </c>
      <c r="BI5" s="45">
        <v>2.4899999999999998E-4</v>
      </c>
      <c r="BJ5" s="45">
        <v>2.22E-4</v>
      </c>
      <c r="BK5" s="45">
        <v>2.22E-4</v>
      </c>
      <c r="BL5" s="45">
        <v>2.22E-4</v>
      </c>
      <c r="BM5" s="45">
        <v>2.22E-4</v>
      </c>
      <c r="BN5" s="45">
        <v>2.22E-4</v>
      </c>
      <c r="BO5" s="45">
        <v>1.9799999999999999E-4</v>
      </c>
      <c r="BP5" s="45">
        <v>1.9799999999999999E-4</v>
      </c>
      <c r="BQ5" s="45">
        <v>1.9799999999999999E-4</v>
      </c>
      <c r="BR5" s="45">
        <v>1.9799999999999999E-4</v>
      </c>
      <c r="BS5" s="45">
        <v>1.9799999999999999E-4</v>
      </c>
      <c r="BT5" s="45">
        <v>1.9000000000000001E-4</v>
      </c>
      <c r="BU5" s="45">
        <v>1.9000000000000001E-4</v>
      </c>
      <c r="BV5" s="45">
        <v>1.9000000000000001E-4</v>
      </c>
      <c r="BW5" s="45">
        <v>1.9000000000000001E-4</v>
      </c>
      <c r="BX5" s="45">
        <v>1.9000000000000001E-4</v>
      </c>
      <c r="BY5" s="45">
        <v>1.56E-4</v>
      </c>
      <c r="BZ5" s="45">
        <v>1.56E-4</v>
      </c>
      <c r="CA5" s="45">
        <v>1.56E-4</v>
      </c>
      <c r="CB5" s="45">
        <v>1.56E-4</v>
      </c>
      <c r="CC5" s="45">
        <v>1.56E-4</v>
      </c>
      <c r="CD5" s="45">
        <v>1.56E-4</v>
      </c>
      <c r="CE5" s="45">
        <v>1.56E-4</v>
      </c>
      <c r="CF5" s="45">
        <v>1.56E-4</v>
      </c>
      <c r="CG5" s="45">
        <v>1.56E-4</v>
      </c>
      <c r="CH5" s="45">
        <v>1.56E-4</v>
      </c>
      <c r="CI5" s="45">
        <v>1.56E-4</v>
      </c>
      <c r="CJ5" s="45">
        <v>1.56E-4</v>
      </c>
      <c r="CK5" s="45">
        <v>1.56E-4</v>
      </c>
      <c r="CL5" s="45">
        <v>1.56E-4</v>
      </c>
      <c r="CM5" s="45">
        <v>1.56E-4</v>
      </c>
      <c r="CN5" s="45">
        <v>1.56E-4</v>
      </c>
      <c r="CO5" s="45">
        <v>1.56E-4</v>
      </c>
      <c r="CP5" s="45">
        <v>1.56E-4</v>
      </c>
      <c r="CQ5" s="45">
        <v>1.56E-4</v>
      </c>
      <c r="CR5" s="45">
        <v>1.56E-4</v>
      </c>
      <c r="CS5" s="45">
        <v>1.56E-4</v>
      </c>
      <c r="CT5" s="45">
        <v>1.56E-4</v>
      </c>
      <c r="CU5" s="45">
        <v>1.56E-4</v>
      </c>
      <c r="CV5" s="45">
        <v>1.56E-4</v>
      </c>
      <c r="CW5" s="45">
        <v>1.56E-4</v>
      </c>
      <c r="CX5" s="45">
        <v>1.56E-4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1.47E-4</v>
      </c>
      <c r="R6" s="45">
        <v>1.47E-4</v>
      </c>
      <c r="S6" s="45">
        <v>1.47E-4</v>
      </c>
      <c r="T6" s="45">
        <v>1.47E-4</v>
      </c>
      <c r="U6" s="45">
        <v>1.47E-4</v>
      </c>
      <c r="V6" s="45">
        <v>1.47E-4</v>
      </c>
      <c r="W6" s="45">
        <v>1.47E-4</v>
      </c>
      <c r="X6" s="45">
        <v>1.47E-4</v>
      </c>
      <c r="Y6" s="45">
        <v>1.47E-4</v>
      </c>
      <c r="Z6" s="45">
        <v>1.47E-4</v>
      </c>
      <c r="AA6" s="45">
        <v>1.47E-4</v>
      </c>
      <c r="AB6" s="45">
        <v>1.47E-4</v>
      </c>
      <c r="AC6" s="45">
        <v>1.47E-4</v>
      </c>
      <c r="AD6" s="45">
        <v>1.47E-4</v>
      </c>
      <c r="AE6" s="45">
        <v>1.47E-4</v>
      </c>
      <c r="AF6" s="45">
        <v>1.47E-4</v>
      </c>
      <c r="AG6" s="45">
        <v>1.47E-4</v>
      </c>
      <c r="AH6" s="45">
        <v>1.47E-4</v>
      </c>
      <c r="AI6" s="45">
        <v>1.47E-4</v>
      </c>
      <c r="AJ6" s="45">
        <v>1.47E-4</v>
      </c>
      <c r="AK6" s="45">
        <v>1.47E-4</v>
      </c>
      <c r="AL6" s="45">
        <v>1.47E-4</v>
      </c>
      <c r="AM6" s="45">
        <v>1.47E-4</v>
      </c>
      <c r="AN6" s="45">
        <v>1.47E-4</v>
      </c>
      <c r="AO6" s="45">
        <v>1.47E-4</v>
      </c>
      <c r="AP6" s="45">
        <v>6.1300000000000005E-4</v>
      </c>
      <c r="AQ6" s="45">
        <v>6.1300000000000005E-4</v>
      </c>
      <c r="AR6" s="45">
        <v>6.1300000000000005E-4</v>
      </c>
      <c r="AS6" s="45">
        <v>6.1300000000000005E-4</v>
      </c>
      <c r="AT6" s="45">
        <v>6.1300000000000005E-4</v>
      </c>
      <c r="AU6" s="45">
        <v>7.8799999999999996E-4</v>
      </c>
      <c r="AV6" s="45">
        <v>7.8799999999999996E-4</v>
      </c>
      <c r="AW6" s="45">
        <v>7.8799999999999996E-4</v>
      </c>
      <c r="AX6" s="45">
        <v>7.8799999999999996E-4</v>
      </c>
      <c r="AY6" s="45">
        <v>7.8799999999999996E-4</v>
      </c>
      <c r="AZ6" s="45">
        <v>9.3899999999999995E-4</v>
      </c>
      <c r="BA6" s="45">
        <v>9.3899999999999995E-4</v>
      </c>
      <c r="BB6" s="45">
        <v>9.3899999999999995E-4</v>
      </c>
      <c r="BC6" s="45">
        <v>9.3899999999999995E-4</v>
      </c>
      <c r="BD6" s="45">
        <v>9.3899999999999995E-4</v>
      </c>
      <c r="BE6" s="45">
        <v>1.044E-3</v>
      </c>
      <c r="BF6" s="45">
        <v>1.044E-3</v>
      </c>
      <c r="BG6" s="45">
        <v>1.044E-3</v>
      </c>
      <c r="BH6" s="45">
        <v>1.044E-3</v>
      </c>
      <c r="BI6" s="45">
        <v>1.044E-3</v>
      </c>
      <c r="BJ6" s="45">
        <v>1.108E-3</v>
      </c>
      <c r="BK6" s="45">
        <v>1.108E-3</v>
      </c>
      <c r="BL6" s="45">
        <v>1.108E-3</v>
      </c>
      <c r="BM6" s="45">
        <v>1.108E-3</v>
      </c>
      <c r="BN6" s="45">
        <v>1.108E-3</v>
      </c>
      <c r="BO6" s="45">
        <v>1.163E-3</v>
      </c>
      <c r="BP6" s="45">
        <v>1.163E-3</v>
      </c>
      <c r="BQ6" s="45">
        <v>1.163E-3</v>
      </c>
      <c r="BR6" s="45">
        <v>1.163E-3</v>
      </c>
      <c r="BS6" s="45">
        <v>1.163E-3</v>
      </c>
      <c r="BT6" s="45">
        <v>1.2030000000000001E-3</v>
      </c>
      <c r="BU6" s="45">
        <v>1.2030000000000001E-3</v>
      </c>
      <c r="BV6" s="45">
        <v>1.2030000000000001E-3</v>
      </c>
      <c r="BW6" s="45">
        <v>1.2030000000000001E-3</v>
      </c>
      <c r="BX6" s="45">
        <v>1.2030000000000001E-3</v>
      </c>
      <c r="BY6" s="45">
        <v>1.225E-3</v>
      </c>
      <c r="BZ6" s="45">
        <v>1.225E-3</v>
      </c>
      <c r="CA6" s="45">
        <v>1.225E-3</v>
      </c>
      <c r="CB6" s="45">
        <v>1.225E-3</v>
      </c>
      <c r="CC6" s="45">
        <v>1.225E-3</v>
      </c>
      <c r="CD6" s="45">
        <v>1.225E-3</v>
      </c>
      <c r="CE6" s="45">
        <v>1.225E-3</v>
      </c>
      <c r="CF6" s="45">
        <v>1.225E-3</v>
      </c>
      <c r="CG6" s="45">
        <v>1.225E-3</v>
      </c>
      <c r="CH6" s="45">
        <v>1.225E-3</v>
      </c>
      <c r="CI6" s="45">
        <v>1.225E-3</v>
      </c>
      <c r="CJ6" s="45">
        <v>1.225E-3</v>
      </c>
      <c r="CK6" s="45">
        <v>1.225E-3</v>
      </c>
      <c r="CL6" s="45">
        <v>1.225E-3</v>
      </c>
      <c r="CM6" s="45">
        <v>1.225E-3</v>
      </c>
      <c r="CN6" s="45">
        <v>1.225E-3</v>
      </c>
      <c r="CO6" s="45">
        <v>1.225E-3</v>
      </c>
      <c r="CP6" s="45">
        <v>1.225E-3</v>
      </c>
      <c r="CQ6" s="45">
        <v>1.225E-3</v>
      </c>
      <c r="CR6" s="45">
        <v>1.225E-3</v>
      </c>
      <c r="CS6" s="45">
        <v>1.225E-3</v>
      </c>
      <c r="CT6" s="45">
        <v>1.225E-3</v>
      </c>
      <c r="CU6" s="45">
        <v>1.225E-3</v>
      </c>
      <c r="CV6" s="45">
        <v>1.225E-3</v>
      </c>
      <c r="CW6" s="45">
        <v>1.225E-3</v>
      </c>
      <c r="CX6" s="45">
        <v>1.225E-3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1.25E-4</v>
      </c>
      <c r="R7" s="45">
        <v>1.25E-4</v>
      </c>
      <c r="S7" s="45">
        <v>1.25E-4</v>
      </c>
      <c r="T7" s="45">
        <v>1.25E-4</v>
      </c>
      <c r="U7" s="45">
        <v>1.25E-4</v>
      </c>
      <c r="V7" s="45">
        <v>1.25E-4</v>
      </c>
      <c r="W7" s="45">
        <v>1.25E-4</v>
      </c>
      <c r="X7" s="45">
        <v>1.25E-4</v>
      </c>
      <c r="Y7" s="45">
        <v>1.25E-4</v>
      </c>
      <c r="Z7" s="45">
        <v>1.25E-4</v>
      </c>
      <c r="AA7" s="45">
        <v>1.25E-4</v>
      </c>
      <c r="AB7" s="45">
        <v>1.25E-4</v>
      </c>
      <c r="AC7" s="45">
        <v>1.25E-4</v>
      </c>
      <c r="AD7" s="45">
        <v>1.25E-4</v>
      </c>
      <c r="AE7" s="45">
        <v>1.25E-4</v>
      </c>
      <c r="AF7" s="45">
        <v>1.25E-4</v>
      </c>
      <c r="AG7" s="45">
        <v>1.25E-4</v>
      </c>
      <c r="AH7" s="45">
        <v>1.25E-4</v>
      </c>
      <c r="AI7" s="45">
        <v>1.25E-4</v>
      </c>
      <c r="AJ7" s="45">
        <v>1.25E-4</v>
      </c>
      <c r="AK7" s="45">
        <v>1.25E-4</v>
      </c>
      <c r="AL7" s="45">
        <v>1.25E-4</v>
      </c>
      <c r="AM7" s="45">
        <v>1.25E-4</v>
      </c>
      <c r="AN7" s="45">
        <v>1.25E-4</v>
      </c>
      <c r="AO7" s="45">
        <v>1.25E-4</v>
      </c>
      <c r="AP7" s="45">
        <v>3.1500000000000001E-4</v>
      </c>
      <c r="AQ7" s="45">
        <v>3.1500000000000001E-4</v>
      </c>
      <c r="AR7" s="45">
        <v>3.1500000000000001E-4</v>
      </c>
      <c r="AS7" s="45">
        <v>3.1500000000000001E-4</v>
      </c>
      <c r="AT7" s="45">
        <v>3.1500000000000001E-4</v>
      </c>
      <c r="AU7" s="45">
        <v>3.21E-4</v>
      </c>
      <c r="AV7" s="45">
        <v>3.21E-4</v>
      </c>
      <c r="AW7" s="45">
        <v>3.21E-4</v>
      </c>
      <c r="AX7" s="45">
        <v>3.21E-4</v>
      </c>
      <c r="AY7" s="45">
        <v>3.21E-4</v>
      </c>
      <c r="AZ7" s="45">
        <v>3.1100000000000002E-4</v>
      </c>
      <c r="BA7" s="45">
        <v>3.1100000000000002E-4</v>
      </c>
      <c r="BB7" s="45">
        <v>3.1100000000000002E-4</v>
      </c>
      <c r="BC7" s="45">
        <v>3.1100000000000002E-4</v>
      </c>
      <c r="BD7" s="45">
        <v>3.1100000000000002E-4</v>
      </c>
      <c r="BE7" s="45">
        <v>3.1199999999999999E-4</v>
      </c>
      <c r="BF7" s="45">
        <v>3.1199999999999999E-4</v>
      </c>
      <c r="BG7" s="45">
        <v>3.1199999999999999E-4</v>
      </c>
      <c r="BH7" s="45">
        <v>3.1199999999999999E-4</v>
      </c>
      <c r="BI7" s="45">
        <v>3.1199999999999999E-4</v>
      </c>
      <c r="BJ7" s="45">
        <v>3.1599999999999998E-4</v>
      </c>
      <c r="BK7" s="45">
        <v>3.1599999999999998E-4</v>
      </c>
      <c r="BL7" s="45">
        <v>3.1599999999999998E-4</v>
      </c>
      <c r="BM7" s="45">
        <v>3.1599999999999998E-4</v>
      </c>
      <c r="BN7" s="45">
        <v>3.1599999999999998E-4</v>
      </c>
      <c r="BO7" s="45">
        <v>3.3199999999999999E-4</v>
      </c>
      <c r="BP7" s="45">
        <v>3.3199999999999999E-4</v>
      </c>
      <c r="BQ7" s="45">
        <v>3.3199999999999999E-4</v>
      </c>
      <c r="BR7" s="45">
        <v>3.3199999999999999E-4</v>
      </c>
      <c r="BS7" s="45">
        <v>3.3199999999999999E-4</v>
      </c>
      <c r="BT7" s="45">
        <v>3.6299999999999999E-4</v>
      </c>
      <c r="BU7" s="45">
        <v>3.6299999999999999E-4</v>
      </c>
      <c r="BV7" s="45">
        <v>3.6299999999999999E-4</v>
      </c>
      <c r="BW7" s="45">
        <v>3.6299999999999999E-4</v>
      </c>
      <c r="BX7" s="45">
        <v>3.6299999999999999E-4</v>
      </c>
      <c r="BY7" s="45">
        <v>3.3599999999999998E-4</v>
      </c>
      <c r="BZ7" s="45">
        <v>3.3599999999999998E-4</v>
      </c>
      <c r="CA7" s="45">
        <v>3.3599999999999998E-4</v>
      </c>
      <c r="CB7" s="45">
        <v>3.3599999999999998E-4</v>
      </c>
      <c r="CC7" s="45">
        <v>3.3599999999999998E-4</v>
      </c>
      <c r="CD7" s="45">
        <v>3.3599999999999998E-4</v>
      </c>
      <c r="CE7" s="45">
        <v>3.3599999999999998E-4</v>
      </c>
      <c r="CF7" s="45">
        <v>3.3599999999999998E-4</v>
      </c>
      <c r="CG7" s="45">
        <v>3.3599999999999998E-4</v>
      </c>
      <c r="CH7" s="45">
        <v>3.3599999999999998E-4</v>
      </c>
      <c r="CI7" s="45">
        <v>3.3599999999999998E-4</v>
      </c>
      <c r="CJ7" s="45">
        <v>3.3599999999999998E-4</v>
      </c>
      <c r="CK7" s="45">
        <v>3.3599999999999998E-4</v>
      </c>
      <c r="CL7" s="45">
        <v>3.3599999999999998E-4</v>
      </c>
      <c r="CM7" s="45">
        <v>3.3599999999999998E-4</v>
      </c>
      <c r="CN7" s="45">
        <v>3.3599999999999998E-4</v>
      </c>
      <c r="CO7" s="45">
        <v>3.3599999999999998E-4</v>
      </c>
      <c r="CP7" s="45">
        <v>3.3599999999999998E-4</v>
      </c>
      <c r="CQ7" s="45">
        <v>3.3599999999999998E-4</v>
      </c>
      <c r="CR7" s="45">
        <v>3.3599999999999998E-4</v>
      </c>
      <c r="CS7" s="45">
        <v>3.3599999999999998E-4</v>
      </c>
      <c r="CT7" s="45">
        <v>3.3599999999999998E-4</v>
      </c>
      <c r="CU7" s="45">
        <v>3.3599999999999998E-4</v>
      </c>
      <c r="CV7" s="45">
        <v>3.3599999999999998E-4</v>
      </c>
      <c r="CW7" s="45">
        <v>3.3599999999999998E-4</v>
      </c>
      <c r="CX7" s="45">
        <v>3.3599999999999998E-4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1.7200000000000001E-4</v>
      </c>
      <c r="R8" s="45">
        <v>1.7200000000000001E-4</v>
      </c>
      <c r="S8" s="45">
        <v>1.7200000000000001E-4</v>
      </c>
      <c r="T8" s="45">
        <v>1.7200000000000001E-4</v>
      </c>
      <c r="U8" s="45">
        <v>1.7200000000000001E-4</v>
      </c>
      <c r="V8" s="45">
        <v>1.7200000000000001E-4</v>
      </c>
      <c r="W8" s="45">
        <v>1.7200000000000001E-4</v>
      </c>
      <c r="X8" s="45">
        <v>1.7200000000000001E-4</v>
      </c>
      <c r="Y8" s="45">
        <v>1.7200000000000001E-4</v>
      </c>
      <c r="Z8" s="45">
        <v>1.7200000000000001E-4</v>
      </c>
      <c r="AA8" s="45">
        <v>1.7200000000000001E-4</v>
      </c>
      <c r="AB8" s="45">
        <v>1.7200000000000001E-4</v>
      </c>
      <c r="AC8" s="45">
        <v>1.7200000000000001E-4</v>
      </c>
      <c r="AD8" s="45">
        <v>1.7200000000000001E-4</v>
      </c>
      <c r="AE8" s="45">
        <v>1.7200000000000001E-4</v>
      </c>
      <c r="AF8" s="45">
        <v>1.7200000000000001E-4</v>
      </c>
      <c r="AG8" s="45">
        <v>1.7200000000000001E-4</v>
      </c>
      <c r="AH8" s="45">
        <v>1.7200000000000001E-4</v>
      </c>
      <c r="AI8" s="45">
        <v>1.7200000000000001E-4</v>
      </c>
      <c r="AJ8" s="45">
        <v>1.7200000000000001E-4</v>
      </c>
      <c r="AK8" s="45">
        <v>1.7200000000000001E-4</v>
      </c>
      <c r="AL8" s="45">
        <v>1.7200000000000001E-4</v>
      </c>
      <c r="AM8" s="45">
        <v>1.7200000000000001E-4</v>
      </c>
      <c r="AN8" s="45">
        <v>1.7200000000000001E-4</v>
      </c>
      <c r="AO8" s="45">
        <v>1.7200000000000001E-4</v>
      </c>
      <c r="AP8" s="45">
        <v>4.4200000000000001E-4</v>
      </c>
      <c r="AQ8" s="45">
        <v>4.4200000000000001E-4</v>
      </c>
      <c r="AR8" s="45">
        <v>4.4200000000000001E-4</v>
      </c>
      <c r="AS8" s="45">
        <v>4.4200000000000001E-4</v>
      </c>
      <c r="AT8" s="45">
        <v>4.4200000000000001E-4</v>
      </c>
      <c r="AU8" s="45">
        <v>4.6299999999999998E-4</v>
      </c>
      <c r="AV8" s="45">
        <v>4.6299999999999998E-4</v>
      </c>
      <c r="AW8" s="45">
        <v>4.6299999999999998E-4</v>
      </c>
      <c r="AX8" s="45">
        <v>4.6299999999999998E-4</v>
      </c>
      <c r="AY8" s="45">
        <v>4.6299999999999998E-4</v>
      </c>
      <c r="AZ8" s="45">
        <v>4.6099999999999998E-4</v>
      </c>
      <c r="BA8" s="45">
        <v>4.6099999999999998E-4</v>
      </c>
      <c r="BB8" s="45">
        <v>4.6099999999999998E-4</v>
      </c>
      <c r="BC8" s="45">
        <v>4.6099999999999998E-4</v>
      </c>
      <c r="BD8" s="45">
        <v>4.6099999999999998E-4</v>
      </c>
      <c r="BE8" s="45">
        <v>4.6900000000000002E-4</v>
      </c>
      <c r="BF8" s="45">
        <v>4.6900000000000002E-4</v>
      </c>
      <c r="BG8" s="45">
        <v>4.6900000000000002E-4</v>
      </c>
      <c r="BH8" s="45">
        <v>4.6900000000000002E-4</v>
      </c>
      <c r="BI8" s="45">
        <v>4.6900000000000002E-4</v>
      </c>
      <c r="BJ8" s="45">
        <v>4.75E-4</v>
      </c>
      <c r="BK8" s="45">
        <v>4.75E-4</v>
      </c>
      <c r="BL8" s="45">
        <v>4.75E-4</v>
      </c>
      <c r="BM8" s="45">
        <v>4.75E-4</v>
      </c>
      <c r="BN8" s="45">
        <v>4.75E-4</v>
      </c>
      <c r="BO8" s="45">
        <v>4.5800000000000002E-4</v>
      </c>
      <c r="BP8" s="45">
        <v>4.5800000000000002E-4</v>
      </c>
      <c r="BQ8" s="45">
        <v>4.5800000000000002E-4</v>
      </c>
      <c r="BR8" s="45">
        <v>4.5800000000000002E-4</v>
      </c>
      <c r="BS8" s="45">
        <v>4.5800000000000002E-4</v>
      </c>
      <c r="BT8" s="45">
        <v>4.2299999999999998E-4</v>
      </c>
      <c r="BU8" s="45">
        <v>4.2299999999999998E-4</v>
      </c>
      <c r="BV8" s="45">
        <v>4.2299999999999998E-4</v>
      </c>
      <c r="BW8" s="45">
        <v>4.2299999999999998E-4</v>
      </c>
      <c r="BX8" s="45">
        <v>4.2299999999999998E-4</v>
      </c>
      <c r="BY8" s="45">
        <v>3.6900000000000002E-4</v>
      </c>
      <c r="BZ8" s="45">
        <v>3.6900000000000002E-4</v>
      </c>
      <c r="CA8" s="45">
        <v>3.6900000000000002E-4</v>
      </c>
      <c r="CB8" s="45">
        <v>3.6900000000000002E-4</v>
      </c>
      <c r="CC8" s="45">
        <v>3.6900000000000002E-4</v>
      </c>
      <c r="CD8" s="45">
        <v>3.6900000000000002E-4</v>
      </c>
      <c r="CE8" s="45">
        <v>3.6900000000000002E-4</v>
      </c>
      <c r="CF8" s="45">
        <v>3.6900000000000002E-4</v>
      </c>
      <c r="CG8" s="45">
        <v>3.6900000000000002E-4</v>
      </c>
      <c r="CH8" s="45">
        <v>3.6900000000000002E-4</v>
      </c>
      <c r="CI8" s="45">
        <v>3.6900000000000002E-4</v>
      </c>
      <c r="CJ8" s="45">
        <v>3.6900000000000002E-4</v>
      </c>
      <c r="CK8" s="45">
        <v>3.6900000000000002E-4</v>
      </c>
      <c r="CL8" s="45">
        <v>3.6900000000000002E-4</v>
      </c>
      <c r="CM8" s="45">
        <v>3.6900000000000002E-4</v>
      </c>
      <c r="CN8" s="45">
        <v>3.6900000000000002E-4</v>
      </c>
      <c r="CO8" s="45">
        <v>3.6900000000000002E-4</v>
      </c>
      <c r="CP8" s="45">
        <v>3.6900000000000002E-4</v>
      </c>
      <c r="CQ8" s="45">
        <v>3.6900000000000002E-4</v>
      </c>
      <c r="CR8" s="45">
        <v>3.6900000000000002E-4</v>
      </c>
      <c r="CS8" s="45">
        <v>3.6900000000000002E-4</v>
      </c>
      <c r="CT8" s="45">
        <v>3.6900000000000002E-4</v>
      </c>
      <c r="CU8" s="45">
        <v>3.6900000000000002E-4</v>
      </c>
      <c r="CV8" s="45">
        <v>3.6900000000000002E-4</v>
      </c>
      <c r="CW8" s="45">
        <v>3.6900000000000002E-4</v>
      </c>
      <c r="CX8" s="45">
        <v>3.6900000000000002E-4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1.2300000000000001E-4</v>
      </c>
      <c r="R9" s="45">
        <v>1.2300000000000001E-4</v>
      </c>
      <c r="S9" s="45">
        <v>1.2300000000000001E-4</v>
      </c>
      <c r="T9" s="45">
        <v>1.2300000000000001E-4</v>
      </c>
      <c r="U9" s="45">
        <v>1.2300000000000001E-4</v>
      </c>
      <c r="V9" s="45">
        <v>1.2300000000000001E-4</v>
      </c>
      <c r="W9" s="45">
        <v>1.2300000000000001E-4</v>
      </c>
      <c r="X9" s="45">
        <v>1.2300000000000001E-4</v>
      </c>
      <c r="Y9" s="45">
        <v>1.2300000000000001E-4</v>
      </c>
      <c r="Z9" s="45">
        <v>1.2300000000000001E-4</v>
      </c>
      <c r="AA9" s="45">
        <v>1.2300000000000001E-4</v>
      </c>
      <c r="AB9" s="45">
        <v>1.2300000000000001E-4</v>
      </c>
      <c r="AC9" s="45">
        <v>1.2300000000000001E-4</v>
      </c>
      <c r="AD9" s="45">
        <v>1.2300000000000001E-4</v>
      </c>
      <c r="AE9" s="45">
        <v>1.2300000000000001E-4</v>
      </c>
      <c r="AF9" s="45">
        <v>1.2300000000000001E-4</v>
      </c>
      <c r="AG9" s="45">
        <v>1.2300000000000001E-4</v>
      </c>
      <c r="AH9" s="45">
        <v>1.2300000000000001E-4</v>
      </c>
      <c r="AI9" s="45">
        <v>1.2300000000000001E-4</v>
      </c>
      <c r="AJ9" s="45">
        <v>1.2300000000000001E-4</v>
      </c>
      <c r="AK9" s="45">
        <v>1.2300000000000001E-4</v>
      </c>
      <c r="AL9" s="45">
        <v>1.2300000000000001E-4</v>
      </c>
      <c r="AM9" s="45">
        <v>1.2300000000000001E-4</v>
      </c>
      <c r="AN9" s="45">
        <v>1.2300000000000001E-4</v>
      </c>
      <c r="AO9" s="45">
        <v>1.2300000000000001E-4</v>
      </c>
      <c r="AP9" s="45">
        <v>4.6999999999999999E-4</v>
      </c>
      <c r="AQ9" s="45">
        <v>4.6999999999999999E-4</v>
      </c>
      <c r="AR9" s="45">
        <v>4.6999999999999999E-4</v>
      </c>
      <c r="AS9" s="45">
        <v>4.6999999999999999E-4</v>
      </c>
      <c r="AT9" s="45">
        <v>4.6999999999999999E-4</v>
      </c>
      <c r="AU9" s="45">
        <v>4.0000000000000002E-4</v>
      </c>
      <c r="AV9" s="45">
        <v>4.0000000000000002E-4</v>
      </c>
      <c r="AW9" s="45">
        <v>4.0000000000000002E-4</v>
      </c>
      <c r="AX9" s="45">
        <v>4.0000000000000002E-4</v>
      </c>
      <c r="AY9" s="45">
        <v>4.0000000000000002E-4</v>
      </c>
      <c r="AZ9" s="45">
        <v>3.1100000000000002E-4</v>
      </c>
      <c r="BA9" s="45">
        <v>3.1100000000000002E-4</v>
      </c>
      <c r="BB9" s="45">
        <v>3.1100000000000002E-4</v>
      </c>
      <c r="BC9" s="45">
        <v>3.1100000000000002E-4</v>
      </c>
      <c r="BD9" s="45">
        <v>3.1100000000000002E-4</v>
      </c>
      <c r="BE9" s="45">
        <v>2.3900000000000001E-4</v>
      </c>
      <c r="BF9" s="45">
        <v>2.3900000000000001E-4</v>
      </c>
      <c r="BG9" s="45">
        <v>2.3900000000000001E-4</v>
      </c>
      <c r="BH9" s="45">
        <v>2.3900000000000001E-4</v>
      </c>
      <c r="BI9" s="45">
        <v>2.3900000000000001E-4</v>
      </c>
      <c r="BJ9" s="45">
        <v>1.73E-4</v>
      </c>
      <c r="BK9" s="45">
        <v>1.73E-4</v>
      </c>
      <c r="BL9" s="45">
        <v>1.73E-4</v>
      </c>
      <c r="BM9" s="45">
        <v>1.73E-4</v>
      </c>
      <c r="BN9" s="45">
        <v>1.73E-4</v>
      </c>
      <c r="BO9" s="45">
        <v>1.2300000000000001E-4</v>
      </c>
      <c r="BP9" s="45">
        <v>1.2300000000000001E-4</v>
      </c>
      <c r="BQ9" s="45">
        <v>1.2300000000000001E-4</v>
      </c>
      <c r="BR9" s="45">
        <v>1.2300000000000001E-4</v>
      </c>
      <c r="BS9" s="45">
        <v>1.2300000000000001E-4</v>
      </c>
      <c r="BT9" s="45">
        <v>1.0399999999999999E-4</v>
      </c>
      <c r="BU9" s="45">
        <v>1.0399999999999999E-4</v>
      </c>
      <c r="BV9" s="45">
        <v>1.0399999999999999E-4</v>
      </c>
      <c r="BW9" s="45">
        <v>1.0399999999999999E-4</v>
      </c>
      <c r="BX9" s="45">
        <v>1.0399999999999999E-4</v>
      </c>
      <c r="BY9" s="45">
        <v>1.15E-4</v>
      </c>
      <c r="BZ9" s="45">
        <v>1.15E-4</v>
      </c>
      <c r="CA9" s="45">
        <v>1.15E-4</v>
      </c>
      <c r="CB9" s="45">
        <v>1.15E-4</v>
      </c>
      <c r="CC9" s="45">
        <v>1.15E-4</v>
      </c>
      <c r="CD9" s="45">
        <v>1.15E-4</v>
      </c>
      <c r="CE9" s="45">
        <v>1.15E-4</v>
      </c>
      <c r="CF9" s="45">
        <v>1.15E-4</v>
      </c>
      <c r="CG9" s="45">
        <v>1.15E-4</v>
      </c>
      <c r="CH9" s="45">
        <v>1.15E-4</v>
      </c>
      <c r="CI9" s="45">
        <v>1.15E-4</v>
      </c>
      <c r="CJ9" s="45">
        <v>1.15E-4</v>
      </c>
      <c r="CK9" s="45">
        <v>1.15E-4</v>
      </c>
      <c r="CL9" s="45">
        <v>1.15E-4</v>
      </c>
      <c r="CM9" s="45">
        <v>1.15E-4</v>
      </c>
      <c r="CN9" s="45">
        <v>1.15E-4</v>
      </c>
      <c r="CO9" s="45">
        <v>1.15E-4</v>
      </c>
      <c r="CP9" s="45">
        <v>1.15E-4</v>
      </c>
      <c r="CQ9" s="45">
        <v>1.15E-4</v>
      </c>
      <c r="CR9" s="45">
        <v>1.15E-4</v>
      </c>
      <c r="CS9" s="45">
        <v>1.15E-4</v>
      </c>
      <c r="CT9" s="45">
        <v>1.15E-4</v>
      </c>
      <c r="CU9" s="45">
        <v>1.15E-4</v>
      </c>
      <c r="CV9" s="45">
        <v>1.15E-4</v>
      </c>
      <c r="CW9" s="45">
        <v>1.15E-4</v>
      </c>
      <c r="CX9" s="45">
        <v>1.15E-4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6.4999999999999994E-5</v>
      </c>
      <c r="R10" s="45">
        <v>6.4999999999999994E-5</v>
      </c>
      <c r="S10" s="45">
        <v>6.4999999999999994E-5</v>
      </c>
      <c r="T10" s="45">
        <v>6.4999999999999994E-5</v>
      </c>
      <c r="U10" s="45">
        <v>6.4999999999999994E-5</v>
      </c>
      <c r="V10" s="45">
        <v>6.4999999999999994E-5</v>
      </c>
      <c r="W10" s="45">
        <v>6.4999999999999994E-5</v>
      </c>
      <c r="X10" s="45">
        <v>6.4999999999999994E-5</v>
      </c>
      <c r="Y10" s="45">
        <v>6.4999999999999994E-5</v>
      </c>
      <c r="Z10" s="45">
        <v>6.4999999999999994E-5</v>
      </c>
      <c r="AA10" s="45">
        <v>6.4999999999999994E-5</v>
      </c>
      <c r="AB10" s="45">
        <v>6.4999999999999994E-5</v>
      </c>
      <c r="AC10" s="45">
        <v>6.4999999999999994E-5</v>
      </c>
      <c r="AD10" s="45">
        <v>6.4999999999999994E-5</v>
      </c>
      <c r="AE10" s="45">
        <v>6.4999999999999994E-5</v>
      </c>
      <c r="AF10" s="45">
        <v>6.4999999999999994E-5</v>
      </c>
      <c r="AG10" s="45">
        <v>6.4999999999999994E-5</v>
      </c>
      <c r="AH10" s="45">
        <v>6.4999999999999994E-5</v>
      </c>
      <c r="AI10" s="45">
        <v>6.4999999999999994E-5</v>
      </c>
      <c r="AJ10" s="45">
        <v>6.4999999999999994E-5</v>
      </c>
      <c r="AK10" s="45">
        <v>6.4999999999999994E-5</v>
      </c>
      <c r="AL10" s="45">
        <v>6.4999999999999994E-5</v>
      </c>
      <c r="AM10" s="45">
        <v>6.4999999999999994E-5</v>
      </c>
      <c r="AN10" s="45">
        <v>6.4999999999999994E-5</v>
      </c>
      <c r="AO10" s="45">
        <v>6.4999999999999994E-5</v>
      </c>
      <c r="AP10" s="45">
        <v>1.12E-4</v>
      </c>
      <c r="AQ10" s="45">
        <v>1.12E-4</v>
      </c>
      <c r="AR10" s="45">
        <v>1.12E-4</v>
      </c>
      <c r="AS10" s="45">
        <v>1.12E-4</v>
      </c>
      <c r="AT10" s="45">
        <v>1.12E-4</v>
      </c>
      <c r="AU10" s="45">
        <v>1.01E-4</v>
      </c>
      <c r="AV10" s="45">
        <v>1.01E-4</v>
      </c>
      <c r="AW10" s="45">
        <v>1.01E-4</v>
      </c>
      <c r="AX10" s="45">
        <v>1.01E-4</v>
      </c>
      <c r="AY10" s="45">
        <v>1.01E-4</v>
      </c>
      <c r="AZ10" s="45">
        <v>8.8999999999999995E-5</v>
      </c>
      <c r="BA10" s="45">
        <v>8.8999999999999995E-5</v>
      </c>
      <c r="BB10" s="45">
        <v>8.8999999999999995E-5</v>
      </c>
      <c r="BC10" s="45">
        <v>8.8999999999999995E-5</v>
      </c>
      <c r="BD10" s="45">
        <v>8.8999999999999995E-5</v>
      </c>
      <c r="BE10" s="45">
        <v>8.5000000000000006E-5</v>
      </c>
      <c r="BF10" s="45">
        <v>8.5000000000000006E-5</v>
      </c>
      <c r="BG10" s="45">
        <v>8.5000000000000006E-5</v>
      </c>
      <c r="BH10" s="45">
        <v>8.5000000000000006E-5</v>
      </c>
      <c r="BI10" s="45">
        <v>8.5000000000000006E-5</v>
      </c>
      <c r="BJ10" s="45">
        <v>8.3999999999999995E-5</v>
      </c>
      <c r="BK10" s="45">
        <v>8.3999999999999995E-5</v>
      </c>
      <c r="BL10" s="45">
        <v>8.3999999999999995E-5</v>
      </c>
      <c r="BM10" s="45">
        <v>8.3999999999999995E-5</v>
      </c>
      <c r="BN10" s="45">
        <v>8.3999999999999995E-5</v>
      </c>
      <c r="BO10" s="45">
        <v>8.8999999999999995E-5</v>
      </c>
      <c r="BP10" s="45">
        <v>8.8999999999999995E-5</v>
      </c>
      <c r="BQ10" s="45">
        <v>8.8999999999999995E-5</v>
      </c>
      <c r="BR10" s="45">
        <v>8.8999999999999995E-5</v>
      </c>
      <c r="BS10" s="45">
        <v>8.8999999999999995E-5</v>
      </c>
      <c r="BT10" s="45">
        <v>9.6000000000000002E-5</v>
      </c>
      <c r="BU10" s="45">
        <v>9.6000000000000002E-5</v>
      </c>
      <c r="BV10" s="45">
        <v>9.6000000000000002E-5</v>
      </c>
      <c r="BW10" s="45">
        <v>9.6000000000000002E-5</v>
      </c>
      <c r="BX10" s="45">
        <v>9.6000000000000002E-5</v>
      </c>
      <c r="BY10" s="45">
        <v>1.22E-4</v>
      </c>
      <c r="BZ10" s="45">
        <v>1.22E-4</v>
      </c>
      <c r="CA10" s="45">
        <v>1.22E-4</v>
      </c>
      <c r="CB10" s="45">
        <v>1.22E-4</v>
      </c>
      <c r="CC10" s="45">
        <v>1.22E-4</v>
      </c>
      <c r="CD10" s="45">
        <v>1.22E-4</v>
      </c>
      <c r="CE10" s="45">
        <v>1.22E-4</v>
      </c>
      <c r="CF10" s="45">
        <v>1.22E-4</v>
      </c>
      <c r="CG10" s="45">
        <v>1.22E-4</v>
      </c>
      <c r="CH10" s="45">
        <v>1.22E-4</v>
      </c>
      <c r="CI10" s="45">
        <v>1.22E-4</v>
      </c>
      <c r="CJ10" s="45">
        <v>1.22E-4</v>
      </c>
      <c r="CK10" s="45">
        <v>1.22E-4</v>
      </c>
      <c r="CL10" s="45">
        <v>1.22E-4</v>
      </c>
      <c r="CM10" s="45">
        <v>1.22E-4</v>
      </c>
      <c r="CN10" s="45">
        <v>1.22E-4</v>
      </c>
      <c r="CO10" s="45">
        <v>1.22E-4</v>
      </c>
      <c r="CP10" s="45">
        <v>1.22E-4</v>
      </c>
      <c r="CQ10" s="45">
        <v>1.22E-4</v>
      </c>
      <c r="CR10" s="45">
        <v>1.22E-4</v>
      </c>
      <c r="CS10" s="45">
        <v>1.22E-4</v>
      </c>
      <c r="CT10" s="45">
        <v>1.22E-4</v>
      </c>
      <c r="CU10" s="45">
        <v>1.22E-4</v>
      </c>
      <c r="CV10" s="45">
        <v>1.22E-4</v>
      </c>
      <c r="CW10" s="45">
        <v>1.22E-4</v>
      </c>
      <c r="CX10" s="45">
        <v>1.22E-4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5.1999999999999997E-5</v>
      </c>
      <c r="R11" s="45">
        <v>5.1999999999999997E-5</v>
      </c>
      <c r="S11" s="45">
        <v>5.1999999999999997E-5</v>
      </c>
      <c r="T11" s="45">
        <v>5.1999999999999997E-5</v>
      </c>
      <c r="U11" s="45">
        <v>5.1999999999999997E-5</v>
      </c>
      <c r="V11" s="45">
        <v>5.1999999999999997E-5</v>
      </c>
      <c r="W11" s="45">
        <v>5.1999999999999997E-5</v>
      </c>
      <c r="X11" s="45">
        <v>5.1999999999999997E-5</v>
      </c>
      <c r="Y11" s="45">
        <v>5.1999999999999997E-5</v>
      </c>
      <c r="Z11" s="45">
        <v>5.1999999999999997E-5</v>
      </c>
      <c r="AA11" s="45">
        <v>5.1999999999999997E-5</v>
      </c>
      <c r="AB11" s="45">
        <v>5.1999999999999997E-5</v>
      </c>
      <c r="AC11" s="45">
        <v>5.1999999999999997E-5</v>
      </c>
      <c r="AD11" s="45">
        <v>5.1999999999999997E-5</v>
      </c>
      <c r="AE11" s="45">
        <v>5.1999999999999997E-5</v>
      </c>
      <c r="AF11" s="45">
        <v>5.1999999999999997E-5</v>
      </c>
      <c r="AG11" s="45">
        <v>5.1999999999999997E-5</v>
      </c>
      <c r="AH11" s="45">
        <v>5.1999999999999997E-5</v>
      </c>
      <c r="AI11" s="45">
        <v>5.1999999999999997E-5</v>
      </c>
      <c r="AJ11" s="45">
        <v>5.1999999999999997E-5</v>
      </c>
      <c r="AK11" s="45">
        <v>5.1999999999999997E-5</v>
      </c>
      <c r="AL11" s="45">
        <v>5.1999999999999997E-5</v>
      </c>
      <c r="AM11" s="45">
        <v>5.1999999999999997E-5</v>
      </c>
      <c r="AN11" s="45">
        <v>5.1999999999999997E-5</v>
      </c>
      <c r="AO11" s="45">
        <v>5.1999999999999997E-5</v>
      </c>
      <c r="AP11" s="45">
        <v>1.15E-4</v>
      </c>
      <c r="AQ11" s="45">
        <v>1.15E-4</v>
      </c>
      <c r="AR11" s="45">
        <v>1.15E-4</v>
      </c>
      <c r="AS11" s="45">
        <v>1.15E-4</v>
      </c>
      <c r="AT11" s="45">
        <v>1.15E-4</v>
      </c>
      <c r="AU11" s="45">
        <v>1.18E-4</v>
      </c>
      <c r="AV11" s="45">
        <v>1.18E-4</v>
      </c>
      <c r="AW11" s="45">
        <v>1.18E-4</v>
      </c>
      <c r="AX11" s="45">
        <v>1.18E-4</v>
      </c>
      <c r="AY11" s="45">
        <v>1.18E-4</v>
      </c>
      <c r="AZ11" s="45">
        <v>1.21E-4</v>
      </c>
      <c r="BA11" s="45">
        <v>1.21E-4</v>
      </c>
      <c r="BB11" s="45">
        <v>1.21E-4</v>
      </c>
      <c r="BC11" s="45">
        <v>1.21E-4</v>
      </c>
      <c r="BD11" s="45">
        <v>1.21E-4</v>
      </c>
      <c r="BE11" s="45">
        <v>1.2300000000000001E-4</v>
      </c>
      <c r="BF11" s="45">
        <v>1.2300000000000001E-4</v>
      </c>
      <c r="BG11" s="45">
        <v>1.2300000000000001E-4</v>
      </c>
      <c r="BH11" s="45">
        <v>1.2300000000000001E-4</v>
      </c>
      <c r="BI11" s="45">
        <v>1.2300000000000001E-4</v>
      </c>
      <c r="BJ11" s="45">
        <v>1.25E-4</v>
      </c>
      <c r="BK11" s="45">
        <v>1.25E-4</v>
      </c>
      <c r="BL11" s="45">
        <v>1.25E-4</v>
      </c>
      <c r="BM11" s="45">
        <v>1.25E-4</v>
      </c>
      <c r="BN11" s="45">
        <v>1.25E-4</v>
      </c>
      <c r="BO11" s="45">
        <v>1.22E-4</v>
      </c>
      <c r="BP11" s="45">
        <v>1.22E-4</v>
      </c>
      <c r="BQ11" s="45">
        <v>1.22E-4</v>
      </c>
      <c r="BR11" s="45">
        <v>1.22E-4</v>
      </c>
      <c r="BS11" s="45">
        <v>1.22E-4</v>
      </c>
      <c r="BT11" s="45">
        <v>1.2E-4</v>
      </c>
      <c r="BU11" s="45">
        <v>1.2E-4</v>
      </c>
      <c r="BV11" s="45">
        <v>1.2E-4</v>
      </c>
      <c r="BW11" s="45">
        <v>1.2E-4</v>
      </c>
      <c r="BX11" s="45">
        <v>1.2E-4</v>
      </c>
      <c r="BY11" s="45">
        <v>1.3200000000000001E-4</v>
      </c>
      <c r="BZ11" s="45">
        <v>1.3200000000000001E-4</v>
      </c>
      <c r="CA11" s="45">
        <v>1.3200000000000001E-4</v>
      </c>
      <c r="CB11" s="45">
        <v>1.3200000000000001E-4</v>
      </c>
      <c r="CC11" s="45">
        <v>1.3200000000000001E-4</v>
      </c>
      <c r="CD11" s="45">
        <v>1.3200000000000001E-4</v>
      </c>
      <c r="CE11" s="45">
        <v>1.3200000000000001E-4</v>
      </c>
      <c r="CF11" s="45">
        <v>1.3200000000000001E-4</v>
      </c>
      <c r="CG11" s="45">
        <v>1.3200000000000001E-4</v>
      </c>
      <c r="CH11" s="45">
        <v>1.3200000000000001E-4</v>
      </c>
      <c r="CI11" s="45">
        <v>1.3200000000000001E-4</v>
      </c>
      <c r="CJ11" s="45">
        <v>1.3200000000000001E-4</v>
      </c>
      <c r="CK11" s="45">
        <v>1.3200000000000001E-4</v>
      </c>
      <c r="CL11" s="45">
        <v>1.3200000000000001E-4</v>
      </c>
      <c r="CM11" s="45">
        <v>1.3200000000000001E-4</v>
      </c>
      <c r="CN11" s="45">
        <v>1.3200000000000001E-4</v>
      </c>
      <c r="CO11" s="45">
        <v>1.3200000000000001E-4</v>
      </c>
      <c r="CP11" s="45">
        <v>1.3200000000000001E-4</v>
      </c>
      <c r="CQ11" s="45">
        <v>1.3200000000000001E-4</v>
      </c>
      <c r="CR11" s="45">
        <v>1.3200000000000001E-4</v>
      </c>
      <c r="CS11" s="45">
        <v>1.3200000000000001E-4</v>
      </c>
      <c r="CT11" s="45">
        <v>1.3200000000000001E-4</v>
      </c>
      <c r="CU11" s="45">
        <v>1.3200000000000001E-4</v>
      </c>
      <c r="CV11" s="45">
        <v>1.3200000000000001E-4</v>
      </c>
      <c r="CW11" s="45">
        <v>1.3200000000000001E-4</v>
      </c>
      <c r="CX11" s="45">
        <v>1.3200000000000001E-4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7.2000000000000002E-5</v>
      </c>
      <c r="R12" s="45">
        <v>7.2000000000000002E-5</v>
      </c>
      <c r="S12" s="45">
        <v>7.2000000000000002E-5</v>
      </c>
      <c r="T12" s="45">
        <v>7.2000000000000002E-5</v>
      </c>
      <c r="U12" s="45">
        <v>7.2000000000000002E-5</v>
      </c>
      <c r="V12" s="45">
        <v>7.2000000000000002E-5</v>
      </c>
      <c r="W12" s="45">
        <v>7.2000000000000002E-5</v>
      </c>
      <c r="X12" s="45">
        <v>7.2000000000000002E-5</v>
      </c>
      <c r="Y12" s="45">
        <v>7.2000000000000002E-5</v>
      </c>
      <c r="Z12" s="45">
        <v>7.2000000000000002E-5</v>
      </c>
      <c r="AA12" s="45">
        <v>7.2000000000000002E-5</v>
      </c>
      <c r="AB12" s="45">
        <v>7.2000000000000002E-5</v>
      </c>
      <c r="AC12" s="45">
        <v>7.2000000000000002E-5</v>
      </c>
      <c r="AD12" s="45">
        <v>7.2000000000000002E-5</v>
      </c>
      <c r="AE12" s="45">
        <v>7.2000000000000002E-5</v>
      </c>
      <c r="AF12" s="45">
        <v>7.2000000000000002E-5</v>
      </c>
      <c r="AG12" s="45">
        <v>7.2000000000000002E-5</v>
      </c>
      <c r="AH12" s="45">
        <v>7.2000000000000002E-5</v>
      </c>
      <c r="AI12" s="45">
        <v>7.2000000000000002E-5</v>
      </c>
      <c r="AJ12" s="45">
        <v>7.2000000000000002E-5</v>
      </c>
      <c r="AK12" s="45">
        <v>7.2000000000000002E-5</v>
      </c>
      <c r="AL12" s="45">
        <v>7.2000000000000002E-5</v>
      </c>
      <c r="AM12" s="45">
        <v>7.2000000000000002E-5</v>
      </c>
      <c r="AN12" s="45">
        <v>7.2000000000000002E-5</v>
      </c>
      <c r="AO12" s="45">
        <v>7.2000000000000002E-5</v>
      </c>
      <c r="AP12" s="45">
        <v>2.1499999999999999E-4</v>
      </c>
      <c r="AQ12" s="45">
        <v>2.1499999999999999E-4</v>
      </c>
      <c r="AR12" s="45">
        <v>2.1499999999999999E-4</v>
      </c>
      <c r="AS12" s="45">
        <v>2.1499999999999999E-4</v>
      </c>
      <c r="AT12" s="45">
        <v>2.1499999999999999E-4</v>
      </c>
      <c r="AU12" s="45">
        <v>2.32E-4</v>
      </c>
      <c r="AV12" s="45">
        <v>2.32E-4</v>
      </c>
      <c r="AW12" s="45">
        <v>2.32E-4</v>
      </c>
      <c r="AX12" s="45">
        <v>2.32E-4</v>
      </c>
      <c r="AY12" s="45">
        <v>2.32E-4</v>
      </c>
      <c r="AZ12" s="45">
        <v>2.4499999999999999E-4</v>
      </c>
      <c r="BA12" s="45">
        <v>2.4499999999999999E-4</v>
      </c>
      <c r="BB12" s="45">
        <v>2.4499999999999999E-4</v>
      </c>
      <c r="BC12" s="45">
        <v>2.4499999999999999E-4</v>
      </c>
      <c r="BD12" s="45">
        <v>2.4499999999999999E-4</v>
      </c>
      <c r="BE12" s="45">
        <v>2.52E-4</v>
      </c>
      <c r="BF12" s="45">
        <v>2.52E-4</v>
      </c>
      <c r="BG12" s="45">
        <v>2.52E-4</v>
      </c>
      <c r="BH12" s="45">
        <v>2.52E-4</v>
      </c>
      <c r="BI12" s="45">
        <v>2.52E-4</v>
      </c>
      <c r="BJ12" s="45">
        <v>2.41E-4</v>
      </c>
      <c r="BK12" s="45">
        <v>2.41E-4</v>
      </c>
      <c r="BL12" s="45">
        <v>2.41E-4</v>
      </c>
      <c r="BM12" s="45">
        <v>2.41E-4</v>
      </c>
      <c r="BN12" s="45">
        <v>2.41E-4</v>
      </c>
      <c r="BO12" s="45">
        <v>2.1599999999999999E-4</v>
      </c>
      <c r="BP12" s="45">
        <v>2.1599999999999999E-4</v>
      </c>
      <c r="BQ12" s="45">
        <v>2.1599999999999999E-4</v>
      </c>
      <c r="BR12" s="45">
        <v>2.1599999999999999E-4</v>
      </c>
      <c r="BS12" s="45">
        <v>2.1599999999999999E-4</v>
      </c>
      <c r="BT12" s="45">
        <v>1.7799999999999999E-4</v>
      </c>
      <c r="BU12" s="45">
        <v>1.7799999999999999E-4</v>
      </c>
      <c r="BV12" s="45">
        <v>1.7799999999999999E-4</v>
      </c>
      <c r="BW12" s="45">
        <v>1.7799999999999999E-4</v>
      </c>
      <c r="BX12" s="45">
        <v>1.7799999999999999E-4</v>
      </c>
      <c r="BY12" s="45">
        <v>1.27E-4</v>
      </c>
      <c r="BZ12" s="45">
        <v>1.27E-4</v>
      </c>
      <c r="CA12" s="45">
        <v>1.27E-4</v>
      </c>
      <c r="CB12" s="45">
        <v>1.27E-4</v>
      </c>
      <c r="CC12" s="45">
        <v>1.27E-4</v>
      </c>
      <c r="CD12" s="45">
        <v>1.27E-4</v>
      </c>
      <c r="CE12" s="45">
        <v>1.27E-4</v>
      </c>
      <c r="CF12" s="45">
        <v>1.27E-4</v>
      </c>
      <c r="CG12" s="45">
        <v>1.27E-4</v>
      </c>
      <c r="CH12" s="45">
        <v>1.27E-4</v>
      </c>
      <c r="CI12" s="45">
        <v>1.27E-4</v>
      </c>
      <c r="CJ12" s="45">
        <v>1.27E-4</v>
      </c>
      <c r="CK12" s="45">
        <v>1.27E-4</v>
      </c>
      <c r="CL12" s="45">
        <v>1.27E-4</v>
      </c>
      <c r="CM12" s="45">
        <v>1.27E-4</v>
      </c>
      <c r="CN12" s="45">
        <v>1.27E-4</v>
      </c>
      <c r="CO12" s="45">
        <v>1.27E-4</v>
      </c>
      <c r="CP12" s="45">
        <v>1.27E-4</v>
      </c>
      <c r="CQ12" s="45">
        <v>1.27E-4</v>
      </c>
      <c r="CR12" s="45">
        <v>1.27E-4</v>
      </c>
      <c r="CS12" s="45">
        <v>1.27E-4</v>
      </c>
      <c r="CT12" s="45">
        <v>1.27E-4</v>
      </c>
      <c r="CU12" s="45">
        <v>1.27E-4</v>
      </c>
      <c r="CV12" s="45">
        <v>1.27E-4</v>
      </c>
      <c r="CW12" s="45">
        <v>1.27E-4</v>
      </c>
      <c r="CX12" s="45">
        <v>1.27E-4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9.7999999999999997E-5</v>
      </c>
      <c r="R13" s="45">
        <v>9.7999999999999997E-5</v>
      </c>
      <c r="S13" s="45">
        <v>9.7999999999999997E-5</v>
      </c>
      <c r="T13" s="45">
        <v>9.7999999999999997E-5</v>
      </c>
      <c r="U13" s="45">
        <v>9.7999999999999997E-5</v>
      </c>
      <c r="V13" s="45">
        <v>9.7999999999999997E-5</v>
      </c>
      <c r="W13" s="45">
        <v>9.7999999999999997E-5</v>
      </c>
      <c r="X13" s="45">
        <v>9.7999999999999997E-5</v>
      </c>
      <c r="Y13" s="45">
        <v>9.7999999999999997E-5</v>
      </c>
      <c r="Z13" s="45">
        <v>9.7999999999999997E-5</v>
      </c>
      <c r="AA13" s="45">
        <v>9.7999999999999997E-5</v>
      </c>
      <c r="AB13" s="45">
        <v>9.7999999999999997E-5</v>
      </c>
      <c r="AC13" s="45">
        <v>9.7999999999999997E-5</v>
      </c>
      <c r="AD13" s="45">
        <v>9.7999999999999997E-5</v>
      </c>
      <c r="AE13" s="45">
        <v>9.7999999999999997E-5</v>
      </c>
      <c r="AF13" s="45">
        <v>9.7999999999999997E-5</v>
      </c>
      <c r="AG13" s="45">
        <v>9.7999999999999997E-5</v>
      </c>
      <c r="AH13" s="45">
        <v>9.7999999999999997E-5</v>
      </c>
      <c r="AI13" s="45">
        <v>9.7999999999999997E-5</v>
      </c>
      <c r="AJ13" s="45">
        <v>9.7999999999999997E-5</v>
      </c>
      <c r="AK13" s="45">
        <v>9.7999999999999997E-5</v>
      </c>
      <c r="AL13" s="45">
        <v>9.7999999999999997E-5</v>
      </c>
      <c r="AM13" s="45">
        <v>9.7999999999999997E-5</v>
      </c>
      <c r="AN13" s="45">
        <v>9.7999999999999997E-5</v>
      </c>
      <c r="AO13" s="45">
        <v>9.7999999999999997E-5</v>
      </c>
      <c r="AP13" s="45">
        <v>3.79E-4</v>
      </c>
      <c r="AQ13" s="45">
        <v>3.79E-4</v>
      </c>
      <c r="AR13" s="45">
        <v>3.79E-4</v>
      </c>
      <c r="AS13" s="45">
        <v>3.79E-4</v>
      </c>
      <c r="AT13" s="45">
        <v>3.79E-4</v>
      </c>
      <c r="AU13" s="45">
        <v>6.0800000000000003E-4</v>
      </c>
      <c r="AV13" s="45">
        <v>6.0800000000000003E-4</v>
      </c>
      <c r="AW13" s="45">
        <v>6.0800000000000003E-4</v>
      </c>
      <c r="AX13" s="45">
        <v>6.0800000000000003E-4</v>
      </c>
      <c r="AY13" s="45">
        <v>6.0800000000000003E-4</v>
      </c>
      <c r="AZ13" s="45">
        <v>4.9899999999999999E-4</v>
      </c>
      <c r="BA13" s="45">
        <v>4.9899999999999999E-4</v>
      </c>
      <c r="BB13" s="45">
        <v>4.9899999999999999E-4</v>
      </c>
      <c r="BC13" s="45">
        <v>4.9899999999999999E-4</v>
      </c>
      <c r="BD13" s="45">
        <v>4.9899999999999999E-4</v>
      </c>
      <c r="BE13" s="45">
        <v>5.2099999999999998E-4</v>
      </c>
      <c r="BF13" s="45">
        <v>5.2099999999999998E-4</v>
      </c>
      <c r="BG13" s="45">
        <v>5.2099999999999998E-4</v>
      </c>
      <c r="BH13" s="45">
        <v>5.2099999999999998E-4</v>
      </c>
      <c r="BI13" s="45">
        <v>5.2099999999999998E-4</v>
      </c>
      <c r="BJ13" s="45">
        <v>5.4600000000000004E-4</v>
      </c>
      <c r="BK13" s="45">
        <v>5.4600000000000004E-4</v>
      </c>
      <c r="BL13" s="45">
        <v>5.4600000000000004E-4</v>
      </c>
      <c r="BM13" s="45">
        <v>5.4600000000000004E-4</v>
      </c>
      <c r="BN13" s="45">
        <v>5.4600000000000004E-4</v>
      </c>
      <c r="BO13" s="45">
        <v>7.6900000000000004E-4</v>
      </c>
      <c r="BP13" s="45">
        <v>7.6900000000000004E-4</v>
      </c>
      <c r="BQ13" s="45">
        <v>7.6900000000000004E-4</v>
      </c>
      <c r="BR13" s="45">
        <v>7.6900000000000004E-4</v>
      </c>
      <c r="BS13" s="45">
        <v>7.6900000000000004E-4</v>
      </c>
      <c r="BT13" s="45">
        <v>4.9899999999999999E-4</v>
      </c>
      <c r="BU13" s="45">
        <v>4.9899999999999999E-4</v>
      </c>
      <c r="BV13" s="45">
        <v>4.9899999999999999E-4</v>
      </c>
      <c r="BW13" s="45">
        <v>4.9899999999999999E-4</v>
      </c>
      <c r="BX13" s="45">
        <v>4.9899999999999999E-4</v>
      </c>
      <c r="BY13" s="45">
        <v>5.1699999999999999E-4</v>
      </c>
      <c r="BZ13" s="45">
        <v>5.1699999999999999E-4</v>
      </c>
      <c r="CA13" s="45">
        <v>5.1699999999999999E-4</v>
      </c>
      <c r="CB13" s="45">
        <v>5.1699999999999999E-4</v>
      </c>
      <c r="CC13" s="45">
        <v>5.1699999999999999E-4</v>
      </c>
      <c r="CD13" s="45">
        <v>5.1699999999999999E-4</v>
      </c>
      <c r="CE13" s="45">
        <v>5.1699999999999999E-4</v>
      </c>
      <c r="CF13" s="45">
        <v>5.1699999999999999E-4</v>
      </c>
      <c r="CG13" s="45">
        <v>5.1699999999999999E-4</v>
      </c>
      <c r="CH13" s="45">
        <v>5.1699999999999999E-4</v>
      </c>
      <c r="CI13" s="45">
        <v>5.1699999999999999E-4</v>
      </c>
      <c r="CJ13" s="45">
        <v>5.1699999999999999E-4</v>
      </c>
      <c r="CK13" s="45">
        <v>5.1699999999999999E-4</v>
      </c>
      <c r="CL13" s="45">
        <v>5.1699999999999999E-4</v>
      </c>
      <c r="CM13" s="45">
        <v>5.1699999999999999E-4</v>
      </c>
      <c r="CN13" s="45">
        <v>5.1699999999999999E-4</v>
      </c>
      <c r="CO13" s="45">
        <v>5.1699999999999999E-4</v>
      </c>
      <c r="CP13" s="45">
        <v>5.1699999999999999E-4</v>
      </c>
      <c r="CQ13" s="45">
        <v>5.1699999999999999E-4</v>
      </c>
      <c r="CR13" s="45">
        <v>5.1699999999999999E-4</v>
      </c>
      <c r="CS13" s="45">
        <v>5.1699999999999999E-4</v>
      </c>
      <c r="CT13" s="45">
        <v>5.1699999999999999E-4</v>
      </c>
      <c r="CU13" s="45">
        <v>5.1699999999999999E-4</v>
      </c>
      <c r="CV13" s="45">
        <v>5.1699999999999999E-4</v>
      </c>
      <c r="CW13" s="45">
        <v>5.1699999999999999E-4</v>
      </c>
      <c r="CX13" s="45">
        <v>5.1699999999999999E-4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v>1.2999999999999999E-5</v>
      </c>
      <c r="R14" s="45">
        <v>1.2999999999999999E-5</v>
      </c>
      <c r="S14" s="45">
        <v>1.2999999999999999E-5</v>
      </c>
      <c r="T14" s="45">
        <v>1.2999999999999999E-5</v>
      </c>
      <c r="U14" s="45">
        <v>1.2999999999999999E-5</v>
      </c>
      <c r="V14" s="45">
        <v>1.2999999999999999E-5</v>
      </c>
      <c r="W14" s="45">
        <v>1.2999999999999999E-5</v>
      </c>
      <c r="X14" s="45">
        <v>1.2999999999999999E-5</v>
      </c>
      <c r="Y14" s="45">
        <v>1.2999999999999999E-5</v>
      </c>
      <c r="Z14" s="45">
        <v>1.2999999999999999E-5</v>
      </c>
      <c r="AA14" s="45">
        <v>1.2999999999999999E-5</v>
      </c>
      <c r="AB14" s="45">
        <v>1.2999999999999999E-5</v>
      </c>
      <c r="AC14" s="45">
        <v>1.2999999999999999E-5</v>
      </c>
      <c r="AD14" s="45">
        <v>1.2999999999999999E-5</v>
      </c>
      <c r="AE14" s="45">
        <v>1.2999999999999999E-5</v>
      </c>
      <c r="AF14" s="45">
        <v>1.2999999999999999E-5</v>
      </c>
      <c r="AG14" s="45">
        <v>1.2999999999999999E-5</v>
      </c>
      <c r="AH14" s="45">
        <v>1.2999999999999999E-5</v>
      </c>
      <c r="AI14" s="45">
        <v>1.2999999999999999E-5</v>
      </c>
      <c r="AJ14" s="45">
        <v>1.2999999999999999E-5</v>
      </c>
      <c r="AK14" s="45">
        <v>1.2999999999999999E-5</v>
      </c>
      <c r="AL14" s="45">
        <v>1.2999999999999999E-5</v>
      </c>
      <c r="AM14" s="45">
        <v>1.2999999999999999E-5</v>
      </c>
      <c r="AN14" s="45">
        <v>1.2999999999999999E-5</v>
      </c>
      <c r="AO14" s="45">
        <v>1.2999999999999999E-5</v>
      </c>
      <c r="AP14" s="45">
        <v>5.1999999999999997E-5</v>
      </c>
      <c r="AQ14" s="45">
        <v>5.1999999999999997E-5</v>
      </c>
      <c r="AR14" s="45">
        <v>5.1999999999999997E-5</v>
      </c>
      <c r="AS14" s="45">
        <v>5.1999999999999997E-5</v>
      </c>
      <c r="AT14" s="45">
        <v>5.1999999999999997E-5</v>
      </c>
      <c r="AU14" s="45">
        <v>1.21E-4</v>
      </c>
      <c r="AV14" s="45">
        <v>1.21E-4</v>
      </c>
      <c r="AW14" s="45">
        <v>1.21E-4</v>
      </c>
      <c r="AX14" s="45">
        <v>1.21E-4</v>
      </c>
      <c r="AY14" s="45">
        <v>1.21E-4</v>
      </c>
      <c r="AZ14" s="45">
        <v>1.9599999999999999E-4</v>
      </c>
      <c r="BA14" s="45">
        <v>1.9599999999999999E-4</v>
      </c>
      <c r="BB14" s="45">
        <v>1.9599999999999999E-4</v>
      </c>
      <c r="BC14" s="45">
        <v>1.9599999999999999E-4</v>
      </c>
      <c r="BD14" s="45">
        <v>1.9599999999999999E-4</v>
      </c>
      <c r="BE14" s="45">
        <v>1.2400000000000001E-4</v>
      </c>
      <c r="BF14" s="45">
        <v>1.2400000000000001E-4</v>
      </c>
      <c r="BG14" s="45">
        <v>1.2400000000000001E-4</v>
      </c>
      <c r="BH14" s="45">
        <v>1.2400000000000001E-4</v>
      </c>
      <c r="BI14" s="45">
        <v>1.2400000000000001E-4</v>
      </c>
      <c r="BJ14" s="45">
        <v>2.3000000000000001E-4</v>
      </c>
      <c r="BK14" s="45">
        <v>2.3000000000000001E-4</v>
      </c>
      <c r="BL14" s="45">
        <v>2.3000000000000001E-4</v>
      </c>
      <c r="BM14" s="45">
        <v>2.3000000000000001E-4</v>
      </c>
      <c r="BN14" s="45">
        <v>2.3000000000000001E-4</v>
      </c>
      <c r="BO14" s="45">
        <v>3.9899999999999999E-4</v>
      </c>
      <c r="BP14" s="45">
        <v>3.9899999999999999E-4</v>
      </c>
      <c r="BQ14" s="45">
        <v>3.9899999999999999E-4</v>
      </c>
      <c r="BR14" s="45">
        <v>3.9899999999999999E-4</v>
      </c>
      <c r="BS14" s="45">
        <v>3.9899999999999999E-4</v>
      </c>
      <c r="BT14" s="45">
        <v>0</v>
      </c>
      <c r="BU14" s="45">
        <v>0</v>
      </c>
      <c r="BV14" s="45">
        <v>0</v>
      </c>
      <c r="BW14" s="45">
        <v>0</v>
      </c>
      <c r="BX14" s="45">
        <v>0</v>
      </c>
      <c r="BY14" s="45">
        <v>4.1300000000000001E-4</v>
      </c>
      <c r="BZ14" s="45">
        <v>4.1300000000000001E-4</v>
      </c>
      <c r="CA14" s="45">
        <v>4.1300000000000001E-4</v>
      </c>
      <c r="CB14" s="45">
        <v>4.1300000000000001E-4</v>
      </c>
      <c r="CC14" s="45">
        <v>4.1300000000000001E-4</v>
      </c>
      <c r="CD14" s="45">
        <v>4.1300000000000001E-4</v>
      </c>
      <c r="CE14" s="45">
        <v>4.1300000000000001E-4</v>
      </c>
      <c r="CF14" s="45">
        <v>4.1300000000000001E-4</v>
      </c>
      <c r="CG14" s="45">
        <v>4.1300000000000001E-4</v>
      </c>
      <c r="CH14" s="45">
        <v>4.1300000000000001E-4</v>
      </c>
      <c r="CI14" s="45">
        <v>4.1300000000000001E-4</v>
      </c>
      <c r="CJ14" s="45">
        <v>4.1300000000000001E-4</v>
      </c>
      <c r="CK14" s="45">
        <v>4.1300000000000001E-4</v>
      </c>
      <c r="CL14" s="45">
        <v>4.1300000000000001E-4</v>
      </c>
      <c r="CM14" s="45">
        <v>4.1300000000000001E-4</v>
      </c>
      <c r="CN14" s="45">
        <v>4.1300000000000001E-4</v>
      </c>
      <c r="CO14" s="45">
        <v>4.1300000000000001E-4</v>
      </c>
      <c r="CP14" s="45">
        <v>4.1300000000000001E-4</v>
      </c>
      <c r="CQ14" s="45">
        <v>4.1300000000000001E-4</v>
      </c>
      <c r="CR14" s="45">
        <v>4.1300000000000001E-4</v>
      </c>
      <c r="CS14" s="45">
        <v>4.1300000000000001E-4</v>
      </c>
      <c r="CT14" s="45">
        <v>4.1300000000000001E-4</v>
      </c>
      <c r="CU14" s="45">
        <v>4.1300000000000001E-4</v>
      </c>
      <c r="CV14" s="45">
        <v>4.1300000000000001E-4</v>
      </c>
      <c r="CW14" s="45">
        <v>4.1300000000000001E-4</v>
      </c>
      <c r="CX14" s="45">
        <v>4.1300000000000001E-4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5.8E-5</v>
      </c>
      <c r="R15" s="45">
        <v>5.8E-5</v>
      </c>
      <c r="S15" s="45">
        <v>5.8E-5</v>
      </c>
      <c r="T15" s="45">
        <v>5.8E-5</v>
      </c>
      <c r="U15" s="45">
        <v>5.8E-5</v>
      </c>
      <c r="V15" s="45">
        <v>5.8E-5</v>
      </c>
      <c r="W15" s="45">
        <v>5.8E-5</v>
      </c>
      <c r="X15" s="45">
        <v>5.8E-5</v>
      </c>
      <c r="Y15" s="45">
        <v>5.8E-5</v>
      </c>
      <c r="Z15" s="45">
        <v>5.8E-5</v>
      </c>
      <c r="AA15" s="45">
        <v>5.8E-5</v>
      </c>
      <c r="AB15" s="45">
        <v>5.8E-5</v>
      </c>
      <c r="AC15" s="45">
        <v>5.8E-5</v>
      </c>
      <c r="AD15" s="45">
        <v>5.8E-5</v>
      </c>
      <c r="AE15" s="45">
        <v>5.8E-5</v>
      </c>
      <c r="AF15" s="45">
        <v>5.8E-5</v>
      </c>
      <c r="AG15" s="45">
        <v>5.8E-5</v>
      </c>
      <c r="AH15" s="45">
        <v>5.8E-5</v>
      </c>
      <c r="AI15" s="45">
        <v>5.8E-5</v>
      </c>
      <c r="AJ15" s="45">
        <v>5.8E-5</v>
      </c>
      <c r="AK15" s="45">
        <v>5.8E-5</v>
      </c>
      <c r="AL15" s="45">
        <v>5.8E-5</v>
      </c>
      <c r="AM15" s="45">
        <v>5.8E-5</v>
      </c>
      <c r="AN15" s="45">
        <v>5.8E-5</v>
      </c>
      <c r="AO15" s="45">
        <v>5.8E-5</v>
      </c>
      <c r="AP15" s="45">
        <v>3.59E-4</v>
      </c>
      <c r="AQ15" s="45">
        <v>3.59E-4</v>
      </c>
      <c r="AR15" s="45">
        <v>3.59E-4</v>
      </c>
      <c r="AS15" s="45">
        <v>3.59E-4</v>
      </c>
      <c r="AT15" s="45">
        <v>3.59E-4</v>
      </c>
      <c r="AU15" s="45">
        <v>5.4900000000000001E-4</v>
      </c>
      <c r="AV15" s="45">
        <v>5.4900000000000001E-4</v>
      </c>
      <c r="AW15" s="45">
        <v>5.4900000000000001E-4</v>
      </c>
      <c r="AX15" s="45">
        <v>5.4900000000000001E-4</v>
      </c>
      <c r="AY15" s="45">
        <v>5.4900000000000001E-4</v>
      </c>
      <c r="AZ15" s="45">
        <v>6.4300000000000002E-4</v>
      </c>
      <c r="BA15" s="45">
        <v>6.4300000000000002E-4</v>
      </c>
      <c r="BB15" s="45">
        <v>6.4300000000000002E-4</v>
      </c>
      <c r="BC15" s="45">
        <v>6.4300000000000002E-4</v>
      </c>
      <c r="BD15" s="45">
        <v>6.4300000000000002E-4</v>
      </c>
      <c r="BE15" s="45">
        <v>6.3000000000000003E-4</v>
      </c>
      <c r="BF15" s="45">
        <v>6.3000000000000003E-4</v>
      </c>
      <c r="BG15" s="45">
        <v>6.3000000000000003E-4</v>
      </c>
      <c r="BH15" s="45">
        <v>6.3000000000000003E-4</v>
      </c>
      <c r="BI15" s="45">
        <v>6.3000000000000003E-4</v>
      </c>
      <c r="BJ15" s="45">
        <v>6.2E-4</v>
      </c>
      <c r="BK15" s="45">
        <v>6.2E-4</v>
      </c>
      <c r="BL15" s="45">
        <v>6.2E-4</v>
      </c>
      <c r="BM15" s="45">
        <v>6.2E-4</v>
      </c>
      <c r="BN15" s="45">
        <v>6.2E-4</v>
      </c>
      <c r="BO15" s="45">
        <v>5.6899999999999995E-4</v>
      </c>
      <c r="BP15" s="45">
        <v>5.6899999999999995E-4</v>
      </c>
      <c r="BQ15" s="45">
        <v>5.6899999999999995E-4</v>
      </c>
      <c r="BR15" s="45">
        <v>5.6899999999999995E-4</v>
      </c>
      <c r="BS15" s="45">
        <v>5.6899999999999995E-4</v>
      </c>
      <c r="BT15" s="45">
        <v>4.8200000000000001E-4</v>
      </c>
      <c r="BU15" s="45">
        <v>4.8200000000000001E-4</v>
      </c>
      <c r="BV15" s="45">
        <v>4.8200000000000001E-4</v>
      </c>
      <c r="BW15" s="45">
        <v>4.8200000000000001E-4</v>
      </c>
      <c r="BX15" s="45">
        <v>4.8200000000000001E-4</v>
      </c>
      <c r="BY15" s="45">
        <v>3.6000000000000002E-4</v>
      </c>
      <c r="BZ15" s="45">
        <v>3.6000000000000002E-4</v>
      </c>
      <c r="CA15" s="45">
        <v>3.6000000000000002E-4</v>
      </c>
      <c r="CB15" s="45">
        <v>3.6000000000000002E-4</v>
      </c>
      <c r="CC15" s="45">
        <v>3.6000000000000002E-4</v>
      </c>
      <c r="CD15" s="45">
        <v>3.6000000000000002E-4</v>
      </c>
      <c r="CE15" s="45">
        <v>3.6000000000000002E-4</v>
      </c>
      <c r="CF15" s="45">
        <v>3.6000000000000002E-4</v>
      </c>
      <c r="CG15" s="45">
        <v>3.6000000000000002E-4</v>
      </c>
      <c r="CH15" s="45">
        <v>3.6000000000000002E-4</v>
      </c>
      <c r="CI15" s="45">
        <v>3.6000000000000002E-4</v>
      </c>
      <c r="CJ15" s="45">
        <v>3.6000000000000002E-4</v>
      </c>
      <c r="CK15" s="45">
        <v>3.6000000000000002E-4</v>
      </c>
      <c r="CL15" s="45">
        <v>3.6000000000000002E-4</v>
      </c>
      <c r="CM15" s="45">
        <v>3.6000000000000002E-4</v>
      </c>
      <c r="CN15" s="45">
        <v>3.6000000000000002E-4</v>
      </c>
      <c r="CO15" s="45">
        <v>3.6000000000000002E-4</v>
      </c>
      <c r="CP15" s="45">
        <v>3.6000000000000002E-4</v>
      </c>
      <c r="CQ15" s="45">
        <v>3.6000000000000002E-4</v>
      </c>
      <c r="CR15" s="45">
        <v>3.6000000000000002E-4</v>
      </c>
      <c r="CS15" s="45">
        <v>3.6000000000000002E-4</v>
      </c>
      <c r="CT15" s="45">
        <v>3.6000000000000002E-4</v>
      </c>
      <c r="CU15" s="45">
        <v>3.6000000000000002E-4</v>
      </c>
      <c r="CV15" s="45">
        <v>3.6000000000000002E-4</v>
      </c>
      <c r="CW15" s="45">
        <v>3.6000000000000002E-4</v>
      </c>
      <c r="CX15" s="45">
        <v>3.6000000000000002E-4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2.9599999999999998E-4</v>
      </c>
      <c r="R16" s="45">
        <v>2.9599999999999998E-4</v>
      </c>
      <c r="S16" s="45">
        <v>2.9599999999999998E-4</v>
      </c>
      <c r="T16" s="45">
        <v>2.9599999999999998E-4</v>
      </c>
      <c r="U16" s="45">
        <v>2.9599999999999998E-4</v>
      </c>
      <c r="V16" s="45">
        <v>2.9599999999999998E-4</v>
      </c>
      <c r="W16" s="45">
        <v>2.9599999999999998E-4</v>
      </c>
      <c r="X16" s="45">
        <v>2.9599999999999998E-4</v>
      </c>
      <c r="Y16" s="45">
        <v>2.9599999999999998E-4</v>
      </c>
      <c r="Z16" s="45">
        <v>2.9599999999999998E-4</v>
      </c>
      <c r="AA16" s="45">
        <v>2.9599999999999998E-4</v>
      </c>
      <c r="AB16" s="45">
        <v>2.9599999999999998E-4</v>
      </c>
      <c r="AC16" s="45">
        <v>2.9599999999999998E-4</v>
      </c>
      <c r="AD16" s="45">
        <v>2.9599999999999998E-4</v>
      </c>
      <c r="AE16" s="45">
        <v>2.9599999999999998E-4</v>
      </c>
      <c r="AF16" s="45">
        <v>2.9599999999999998E-4</v>
      </c>
      <c r="AG16" s="45">
        <v>2.9599999999999998E-4</v>
      </c>
      <c r="AH16" s="45">
        <v>2.9599999999999998E-4</v>
      </c>
      <c r="AI16" s="45">
        <v>2.9599999999999998E-4</v>
      </c>
      <c r="AJ16" s="45">
        <v>2.9599999999999998E-4</v>
      </c>
      <c r="AK16" s="45">
        <v>2.9599999999999998E-4</v>
      </c>
      <c r="AL16" s="45">
        <v>2.9599999999999998E-4</v>
      </c>
      <c r="AM16" s="45">
        <v>2.9599999999999998E-4</v>
      </c>
      <c r="AN16" s="45">
        <v>2.9599999999999998E-4</v>
      </c>
      <c r="AO16" s="45">
        <v>2.9599999999999998E-4</v>
      </c>
      <c r="AP16" s="45">
        <v>4.8999999999999998E-4</v>
      </c>
      <c r="AQ16" s="45">
        <v>4.8999999999999998E-4</v>
      </c>
      <c r="AR16" s="45">
        <v>4.8999999999999998E-4</v>
      </c>
      <c r="AS16" s="45">
        <v>4.8999999999999998E-4</v>
      </c>
      <c r="AT16" s="45">
        <v>4.8999999999999998E-4</v>
      </c>
      <c r="AU16" s="45">
        <v>6.4099999999999997E-4</v>
      </c>
      <c r="AV16" s="45">
        <v>6.4099999999999997E-4</v>
      </c>
      <c r="AW16" s="45">
        <v>6.4099999999999997E-4</v>
      </c>
      <c r="AX16" s="45">
        <v>6.4099999999999997E-4</v>
      </c>
      <c r="AY16" s="45">
        <v>6.4099999999999997E-4</v>
      </c>
      <c r="AZ16" s="45">
        <v>7.2199999999999999E-4</v>
      </c>
      <c r="BA16" s="45">
        <v>7.2199999999999999E-4</v>
      </c>
      <c r="BB16" s="45">
        <v>7.2199999999999999E-4</v>
      </c>
      <c r="BC16" s="45">
        <v>7.2199999999999999E-4</v>
      </c>
      <c r="BD16" s="45">
        <v>7.2199999999999999E-4</v>
      </c>
      <c r="BE16" s="45">
        <v>2.1100000000000001E-4</v>
      </c>
      <c r="BF16" s="45">
        <v>2.1100000000000001E-4</v>
      </c>
      <c r="BG16" s="45">
        <v>2.1100000000000001E-4</v>
      </c>
      <c r="BH16" s="45">
        <v>2.1100000000000001E-4</v>
      </c>
      <c r="BI16" s="45">
        <v>2.1100000000000001E-4</v>
      </c>
      <c r="BJ16" s="45">
        <v>2.63E-4</v>
      </c>
      <c r="BK16" s="45">
        <v>2.63E-4</v>
      </c>
      <c r="BL16" s="45">
        <v>2.63E-4</v>
      </c>
      <c r="BM16" s="45">
        <v>2.63E-4</v>
      </c>
      <c r="BN16" s="45">
        <v>2.63E-4</v>
      </c>
      <c r="BO16" s="45">
        <v>3.6200000000000002E-4</v>
      </c>
      <c r="BP16" s="45">
        <v>3.6200000000000002E-4</v>
      </c>
      <c r="BQ16" s="45">
        <v>3.6200000000000002E-4</v>
      </c>
      <c r="BR16" s="45">
        <v>3.6200000000000002E-4</v>
      </c>
      <c r="BS16" s="45">
        <v>3.6200000000000002E-4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1.11E-4</v>
      </c>
      <c r="R17" s="45">
        <v>1.11E-4</v>
      </c>
      <c r="S17" s="45">
        <v>1.11E-4</v>
      </c>
      <c r="T17" s="45">
        <v>1.11E-4</v>
      </c>
      <c r="U17" s="45">
        <v>1.11E-4</v>
      </c>
      <c r="V17" s="45">
        <v>1.11E-4</v>
      </c>
      <c r="W17" s="45">
        <v>1.11E-4</v>
      </c>
      <c r="X17" s="45">
        <v>1.11E-4</v>
      </c>
      <c r="Y17" s="45">
        <v>1.11E-4</v>
      </c>
      <c r="Z17" s="45">
        <v>1.11E-4</v>
      </c>
      <c r="AA17" s="45">
        <v>1.11E-4</v>
      </c>
      <c r="AB17" s="45">
        <v>1.11E-4</v>
      </c>
      <c r="AC17" s="45">
        <v>1.11E-4</v>
      </c>
      <c r="AD17" s="45">
        <v>1.11E-4</v>
      </c>
      <c r="AE17" s="45">
        <v>1.11E-4</v>
      </c>
      <c r="AF17" s="45">
        <v>1.11E-4</v>
      </c>
      <c r="AG17" s="45">
        <v>1.11E-4</v>
      </c>
      <c r="AH17" s="45">
        <v>1.11E-4</v>
      </c>
      <c r="AI17" s="45">
        <v>1.11E-4</v>
      </c>
      <c r="AJ17" s="45">
        <v>1.11E-4</v>
      </c>
      <c r="AK17" s="45">
        <v>1.11E-4</v>
      </c>
      <c r="AL17" s="45">
        <v>1.11E-4</v>
      </c>
      <c r="AM17" s="45">
        <v>1.11E-4</v>
      </c>
      <c r="AN17" s="45">
        <v>1.11E-4</v>
      </c>
      <c r="AO17" s="45">
        <v>1.11E-4</v>
      </c>
      <c r="AP17" s="45">
        <v>2.7300000000000002E-4</v>
      </c>
      <c r="AQ17" s="45">
        <v>2.7300000000000002E-4</v>
      </c>
      <c r="AR17" s="45">
        <v>2.7300000000000002E-4</v>
      </c>
      <c r="AS17" s="45">
        <v>2.7300000000000002E-4</v>
      </c>
      <c r="AT17" s="45">
        <v>2.7300000000000002E-4</v>
      </c>
      <c r="AU17" s="45">
        <v>3.0200000000000002E-4</v>
      </c>
      <c r="AV17" s="45">
        <v>3.0200000000000002E-4</v>
      </c>
      <c r="AW17" s="45">
        <v>3.0200000000000002E-4</v>
      </c>
      <c r="AX17" s="45">
        <v>3.0200000000000002E-4</v>
      </c>
      <c r="AY17" s="45">
        <v>3.0200000000000002E-4</v>
      </c>
      <c r="AZ17" s="45">
        <v>3.1599999999999998E-4</v>
      </c>
      <c r="BA17" s="45">
        <v>3.1599999999999998E-4</v>
      </c>
      <c r="BB17" s="45">
        <v>3.1599999999999998E-4</v>
      </c>
      <c r="BC17" s="45">
        <v>3.1599999999999998E-4</v>
      </c>
      <c r="BD17" s="45">
        <v>3.1599999999999998E-4</v>
      </c>
      <c r="BE17" s="45">
        <v>3.0499999999999999E-4</v>
      </c>
      <c r="BF17" s="45">
        <v>3.0499999999999999E-4</v>
      </c>
      <c r="BG17" s="45">
        <v>3.0499999999999999E-4</v>
      </c>
      <c r="BH17" s="45">
        <v>3.0499999999999999E-4</v>
      </c>
      <c r="BI17" s="45">
        <v>3.0499999999999999E-4</v>
      </c>
      <c r="BJ17" s="45">
        <v>2.8600000000000001E-4</v>
      </c>
      <c r="BK17" s="45">
        <v>2.8600000000000001E-4</v>
      </c>
      <c r="BL17" s="45">
        <v>2.8600000000000001E-4</v>
      </c>
      <c r="BM17" s="45">
        <v>2.8600000000000001E-4</v>
      </c>
      <c r="BN17" s="45">
        <v>2.8600000000000001E-4</v>
      </c>
      <c r="BO17" s="45">
        <v>2.6400000000000002E-4</v>
      </c>
      <c r="BP17" s="45">
        <v>2.6400000000000002E-4</v>
      </c>
      <c r="BQ17" s="45">
        <v>2.6400000000000002E-4</v>
      </c>
      <c r="BR17" s="45">
        <v>2.6400000000000002E-4</v>
      </c>
      <c r="BS17" s="45">
        <v>2.6400000000000002E-4</v>
      </c>
      <c r="BT17" s="45">
        <v>2.4600000000000002E-4</v>
      </c>
      <c r="BU17" s="45">
        <v>2.4600000000000002E-4</v>
      </c>
      <c r="BV17" s="45">
        <v>2.4600000000000002E-4</v>
      </c>
      <c r="BW17" s="45">
        <v>2.4600000000000002E-4</v>
      </c>
      <c r="BX17" s="45">
        <v>2.4600000000000002E-4</v>
      </c>
      <c r="BY17" s="45">
        <v>2.0599999999999999E-4</v>
      </c>
      <c r="BZ17" s="45">
        <v>2.0599999999999999E-4</v>
      </c>
      <c r="CA17" s="45">
        <v>2.0599999999999999E-4</v>
      </c>
      <c r="CB17" s="45">
        <v>2.0599999999999999E-4</v>
      </c>
      <c r="CC17" s="45">
        <v>2.0599999999999999E-4</v>
      </c>
      <c r="CD17" s="45">
        <v>2.0599999999999999E-4</v>
      </c>
      <c r="CE17" s="45">
        <v>2.0599999999999999E-4</v>
      </c>
      <c r="CF17" s="45">
        <v>2.0599999999999999E-4</v>
      </c>
      <c r="CG17" s="45">
        <v>2.0599999999999999E-4</v>
      </c>
      <c r="CH17" s="45">
        <v>2.0599999999999999E-4</v>
      </c>
      <c r="CI17" s="45">
        <v>2.0599999999999999E-4</v>
      </c>
      <c r="CJ17" s="45">
        <v>2.0599999999999999E-4</v>
      </c>
      <c r="CK17" s="45">
        <v>2.0599999999999999E-4</v>
      </c>
      <c r="CL17" s="45">
        <v>2.0599999999999999E-4</v>
      </c>
      <c r="CM17" s="45">
        <v>2.0599999999999999E-4</v>
      </c>
      <c r="CN17" s="45">
        <v>2.0599999999999999E-4</v>
      </c>
      <c r="CO17" s="45">
        <v>2.0599999999999999E-4</v>
      </c>
      <c r="CP17" s="45">
        <v>2.0599999999999999E-4</v>
      </c>
      <c r="CQ17" s="45">
        <v>2.0599999999999999E-4</v>
      </c>
      <c r="CR17" s="45">
        <v>2.0599999999999999E-4</v>
      </c>
      <c r="CS17" s="45">
        <v>2.0599999999999999E-4</v>
      </c>
      <c r="CT17" s="45">
        <v>2.0599999999999999E-4</v>
      </c>
      <c r="CU17" s="45">
        <v>2.0599999999999999E-4</v>
      </c>
      <c r="CV17" s="45">
        <v>2.0599999999999999E-4</v>
      </c>
      <c r="CW17" s="45">
        <v>2.0599999999999999E-4</v>
      </c>
      <c r="CX17" s="45">
        <v>2.0599999999999999E-4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8.0000000000000007E-5</v>
      </c>
      <c r="R18" s="45">
        <v>8.0000000000000007E-5</v>
      </c>
      <c r="S18" s="45">
        <v>8.0000000000000007E-5</v>
      </c>
      <c r="T18" s="45">
        <v>8.0000000000000007E-5</v>
      </c>
      <c r="U18" s="45">
        <v>8.0000000000000007E-5</v>
      </c>
      <c r="V18" s="45">
        <v>8.0000000000000007E-5</v>
      </c>
      <c r="W18" s="45">
        <v>8.0000000000000007E-5</v>
      </c>
      <c r="X18" s="45">
        <v>8.0000000000000007E-5</v>
      </c>
      <c r="Y18" s="45">
        <v>8.0000000000000007E-5</v>
      </c>
      <c r="Z18" s="45">
        <v>8.0000000000000007E-5</v>
      </c>
      <c r="AA18" s="45">
        <v>8.0000000000000007E-5</v>
      </c>
      <c r="AB18" s="45">
        <v>8.0000000000000007E-5</v>
      </c>
      <c r="AC18" s="45">
        <v>8.0000000000000007E-5</v>
      </c>
      <c r="AD18" s="45">
        <v>8.0000000000000007E-5</v>
      </c>
      <c r="AE18" s="45">
        <v>8.0000000000000007E-5</v>
      </c>
      <c r="AF18" s="45">
        <v>8.0000000000000007E-5</v>
      </c>
      <c r="AG18" s="45">
        <v>8.0000000000000007E-5</v>
      </c>
      <c r="AH18" s="45">
        <v>8.0000000000000007E-5</v>
      </c>
      <c r="AI18" s="45">
        <v>8.0000000000000007E-5</v>
      </c>
      <c r="AJ18" s="45">
        <v>8.0000000000000007E-5</v>
      </c>
      <c r="AK18" s="45">
        <v>8.0000000000000007E-5</v>
      </c>
      <c r="AL18" s="45">
        <v>8.0000000000000007E-5</v>
      </c>
      <c r="AM18" s="45">
        <v>8.0000000000000007E-5</v>
      </c>
      <c r="AN18" s="45">
        <v>8.0000000000000007E-5</v>
      </c>
      <c r="AO18" s="45">
        <v>8.0000000000000007E-5</v>
      </c>
      <c r="AP18" s="45">
        <v>1.9699999999999999E-4</v>
      </c>
      <c r="AQ18" s="45">
        <v>1.9699999999999999E-4</v>
      </c>
      <c r="AR18" s="45">
        <v>1.9699999999999999E-4</v>
      </c>
      <c r="AS18" s="45">
        <v>1.9699999999999999E-4</v>
      </c>
      <c r="AT18" s="45">
        <v>1.9699999999999999E-4</v>
      </c>
      <c r="AU18" s="45">
        <v>2.02E-4</v>
      </c>
      <c r="AV18" s="45">
        <v>2.02E-4</v>
      </c>
      <c r="AW18" s="45">
        <v>2.02E-4</v>
      </c>
      <c r="AX18" s="45">
        <v>2.02E-4</v>
      </c>
      <c r="AY18" s="45">
        <v>2.02E-4</v>
      </c>
      <c r="AZ18" s="45">
        <v>1.8000000000000001E-4</v>
      </c>
      <c r="BA18" s="45">
        <v>1.8000000000000001E-4</v>
      </c>
      <c r="BB18" s="45">
        <v>1.8000000000000001E-4</v>
      </c>
      <c r="BC18" s="45">
        <v>1.8000000000000001E-4</v>
      </c>
      <c r="BD18" s="45">
        <v>1.8000000000000001E-4</v>
      </c>
      <c r="BE18" s="45">
        <v>1.65E-4</v>
      </c>
      <c r="BF18" s="45">
        <v>1.65E-4</v>
      </c>
      <c r="BG18" s="45">
        <v>1.65E-4</v>
      </c>
      <c r="BH18" s="45">
        <v>1.65E-4</v>
      </c>
      <c r="BI18" s="45">
        <v>1.65E-4</v>
      </c>
      <c r="BJ18" s="45">
        <v>1.56E-4</v>
      </c>
      <c r="BK18" s="45">
        <v>1.56E-4</v>
      </c>
      <c r="BL18" s="45">
        <v>1.56E-4</v>
      </c>
      <c r="BM18" s="45">
        <v>1.56E-4</v>
      </c>
      <c r="BN18" s="45">
        <v>1.56E-4</v>
      </c>
      <c r="BO18" s="45">
        <v>1.5699999999999999E-4</v>
      </c>
      <c r="BP18" s="45">
        <v>1.5699999999999999E-4</v>
      </c>
      <c r="BQ18" s="45">
        <v>1.5699999999999999E-4</v>
      </c>
      <c r="BR18" s="45">
        <v>1.5699999999999999E-4</v>
      </c>
      <c r="BS18" s="45">
        <v>1.5699999999999999E-4</v>
      </c>
      <c r="BT18" s="45">
        <v>1.5799999999999999E-4</v>
      </c>
      <c r="BU18" s="45">
        <v>1.5799999999999999E-4</v>
      </c>
      <c r="BV18" s="45">
        <v>1.5799999999999999E-4</v>
      </c>
      <c r="BW18" s="45">
        <v>1.5799999999999999E-4</v>
      </c>
      <c r="BX18" s="45">
        <v>1.5799999999999999E-4</v>
      </c>
      <c r="BY18" s="45">
        <v>1.5300000000000001E-4</v>
      </c>
      <c r="BZ18" s="45">
        <v>1.5300000000000001E-4</v>
      </c>
      <c r="CA18" s="45">
        <v>1.5300000000000001E-4</v>
      </c>
      <c r="CB18" s="45">
        <v>1.5300000000000001E-4</v>
      </c>
      <c r="CC18" s="45">
        <v>1.5300000000000001E-4</v>
      </c>
      <c r="CD18" s="45">
        <v>1.5300000000000001E-4</v>
      </c>
      <c r="CE18" s="45">
        <v>1.5300000000000001E-4</v>
      </c>
      <c r="CF18" s="45">
        <v>1.5300000000000001E-4</v>
      </c>
      <c r="CG18" s="45">
        <v>1.5300000000000001E-4</v>
      </c>
      <c r="CH18" s="45">
        <v>1.5300000000000001E-4</v>
      </c>
      <c r="CI18" s="45">
        <v>1.5300000000000001E-4</v>
      </c>
      <c r="CJ18" s="45">
        <v>1.5300000000000001E-4</v>
      </c>
      <c r="CK18" s="45">
        <v>1.5300000000000001E-4</v>
      </c>
      <c r="CL18" s="45">
        <v>1.5300000000000001E-4</v>
      </c>
      <c r="CM18" s="45">
        <v>1.5300000000000001E-4</v>
      </c>
      <c r="CN18" s="45">
        <v>1.5300000000000001E-4</v>
      </c>
      <c r="CO18" s="45">
        <v>1.5300000000000001E-4</v>
      </c>
      <c r="CP18" s="45">
        <v>1.5300000000000001E-4</v>
      </c>
      <c r="CQ18" s="45">
        <v>1.5300000000000001E-4</v>
      </c>
      <c r="CR18" s="45">
        <v>1.5300000000000001E-4</v>
      </c>
      <c r="CS18" s="45">
        <v>1.5300000000000001E-4</v>
      </c>
      <c r="CT18" s="45">
        <v>1.5300000000000001E-4</v>
      </c>
      <c r="CU18" s="45">
        <v>1.5300000000000001E-4</v>
      </c>
      <c r="CV18" s="45">
        <v>1.5300000000000001E-4</v>
      </c>
      <c r="CW18" s="45">
        <v>1.5300000000000001E-4</v>
      </c>
      <c r="CX18" s="45">
        <v>1.5300000000000001E-4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1.9599999999999999E-4</v>
      </c>
      <c r="R19" s="45">
        <v>1.9599999999999999E-4</v>
      </c>
      <c r="S19" s="45">
        <v>1.9599999999999999E-4</v>
      </c>
      <c r="T19" s="45">
        <v>1.9599999999999999E-4</v>
      </c>
      <c r="U19" s="45">
        <v>1.9599999999999999E-4</v>
      </c>
      <c r="V19" s="45">
        <v>1.9599999999999999E-4</v>
      </c>
      <c r="W19" s="45">
        <v>1.9599999999999999E-4</v>
      </c>
      <c r="X19" s="45">
        <v>1.9599999999999999E-4</v>
      </c>
      <c r="Y19" s="45">
        <v>1.9599999999999999E-4</v>
      </c>
      <c r="Z19" s="45">
        <v>1.9599999999999999E-4</v>
      </c>
      <c r="AA19" s="45">
        <v>1.9599999999999999E-4</v>
      </c>
      <c r="AB19" s="45">
        <v>1.9599999999999999E-4</v>
      </c>
      <c r="AC19" s="45">
        <v>1.9599999999999999E-4</v>
      </c>
      <c r="AD19" s="45">
        <v>1.9599999999999999E-4</v>
      </c>
      <c r="AE19" s="45">
        <v>1.9599999999999999E-4</v>
      </c>
      <c r="AF19" s="45">
        <v>1.9599999999999999E-4</v>
      </c>
      <c r="AG19" s="45">
        <v>1.9599999999999999E-4</v>
      </c>
      <c r="AH19" s="45">
        <v>1.9599999999999999E-4</v>
      </c>
      <c r="AI19" s="45">
        <v>1.9599999999999999E-4</v>
      </c>
      <c r="AJ19" s="45">
        <v>1.9599999999999999E-4</v>
      </c>
      <c r="AK19" s="45">
        <v>1.9599999999999999E-4</v>
      </c>
      <c r="AL19" s="45">
        <v>1.9599999999999999E-4</v>
      </c>
      <c r="AM19" s="45">
        <v>1.9599999999999999E-4</v>
      </c>
      <c r="AN19" s="45">
        <v>1.9599999999999999E-4</v>
      </c>
      <c r="AO19" s="45">
        <v>1.9599999999999999E-4</v>
      </c>
      <c r="AP19" s="45">
        <v>8.9300000000000002E-4</v>
      </c>
      <c r="AQ19" s="45">
        <v>8.9300000000000002E-4</v>
      </c>
      <c r="AR19" s="45">
        <v>8.9300000000000002E-4</v>
      </c>
      <c r="AS19" s="45">
        <v>8.9300000000000002E-4</v>
      </c>
      <c r="AT19" s="45">
        <v>8.9300000000000002E-4</v>
      </c>
      <c r="AU19" s="45">
        <v>7.5100000000000004E-4</v>
      </c>
      <c r="AV19" s="45">
        <v>7.5100000000000004E-4</v>
      </c>
      <c r="AW19" s="45">
        <v>7.5100000000000004E-4</v>
      </c>
      <c r="AX19" s="45">
        <v>7.5100000000000004E-4</v>
      </c>
      <c r="AY19" s="45">
        <v>7.5100000000000004E-4</v>
      </c>
      <c r="AZ19" s="45" t="s">
        <v>512</v>
      </c>
      <c r="BA19" s="45" t="s">
        <v>512</v>
      </c>
      <c r="BB19" s="45" t="s">
        <v>512</v>
      </c>
      <c r="BC19" s="45" t="s">
        <v>512</v>
      </c>
      <c r="BD19" s="45" t="s">
        <v>512</v>
      </c>
      <c r="BE19" s="45">
        <v>9.2000000000000003E-4</v>
      </c>
      <c r="BF19" s="45">
        <v>9.2000000000000003E-4</v>
      </c>
      <c r="BG19" s="45">
        <v>9.2000000000000003E-4</v>
      </c>
      <c r="BH19" s="45">
        <v>9.2000000000000003E-4</v>
      </c>
      <c r="BI19" s="45">
        <v>9.2000000000000003E-4</v>
      </c>
      <c r="BJ19" s="45">
        <v>1.663E-3</v>
      </c>
      <c r="BK19" s="45">
        <v>1.663E-3</v>
      </c>
      <c r="BL19" s="45">
        <v>1.663E-3</v>
      </c>
      <c r="BM19" s="45">
        <v>1.663E-3</v>
      </c>
      <c r="BN19" s="45">
        <v>1.663E-3</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7.3999999999999996E-5</v>
      </c>
      <c r="R20" s="45">
        <v>7.3999999999999996E-5</v>
      </c>
      <c r="S20" s="45">
        <v>7.3999999999999996E-5</v>
      </c>
      <c r="T20" s="45">
        <v>7.3999999999999996E-5</v>
      </c>
      <c r="U20" s="45">
        <v>7.3999999999999996E-5</v>
      </c>
      <c r="V20" s="45">
        <v>7.3999999999999996E-5</v>
      </c>
      <c r="W20" s="45">
        <v>7.3999999999999996E-5</v>
      </c>
      <c r="X20" s="45">
        <v>7.3999999999999996E-5</v>
      </c>
      <c r="Y20" s="45">
        <v>7.3999999999999996E-5</v>
      </c>
      <c r="Z20" s="45">
        <v>7.3999999999999996E-5</v>
      </c>
      <c r="AA20" s="45">
        <v>7.3999999999999996E-5</v>
      </c>
      <c r="AB20" s="45">
        <v>7.3999999999999996E-5</v>
      </c>
      <c r="AC20" s="45">
        <v>7.3999999999999996E-5</v>
      </c>
      <c r="AD20" s="45">
        <v>7.3999999999999996E-5</v>
      </c>
      <c r="AE20" s="45">
        <v>7.3999999999999996E-5</v>
      </c>
      <c r="AF20" s="45">
        <v>7.3999999999999996E-5</v>
      </c>
      <c r="AG20" s="45">
        <v>7.3999999999999996E-5</v>
      </c>
      <c r="AH20" s="45">
        <v>7.3999999999999996E-5</v>
      </c>
      <c r="AI20" s="45">
        <v>7.3999999999999996E-5</v>
      </c>
      <c r="AJ20" s="45">
        <v>7.3999999999999996E-5</v>
      </c>
      <c r="AK20" s="45">
        <v>7.3999999999999996E-5</v>
      </c>
      <c r="AL20" s="45">
        <v>7.3999999999999996E-5</v>
      </c>
      <c r="AM20" s="45">
        <v>7.3999999999999996E-5</v>
      </c>
      <c r="AN20" s="45">
        <v>7.3999999999999996E-5</v>
      </c>
      <c r="AO20" s="45">
        <v>7.3999999999999996E-5</v>
      </c>
      <c r="AP20" s="45">
        <v>3.7399999999999998E-4</v>
      </c>
      <c r="AQ20" s="45">
        <v>3.7399999999999998E-4</v>
      </c>
      <c r="AR20" s="45">
        <v>3.7399999999999998E-4</v>
      </c>
      <c r="AS20" s="45">
        <v>3.7399999999999998E-4</v>
      </c>
      <c r="AT20" s="45">
        <v>3.7399999999999998E-4</v>
      </c>
      <c r="AU20" s="45">
        <v>4.8200000000000001E-4</v>
      </c>
      <c r="AV20" s="45">
        <v>4.8200000000000001E-4</v>
      </c>
      <c r="AW20" s="45">
        <v>4.8200000000000001E-4</v>
      </c>
      <c r="AX20" s="45">
        <v>4.8200000000000001E-4</v>
      </c>
      <c r="AY20" s="45">
        <v>4.8200000000000001E-4</v>
      </c>
      <c r="AZ20" s="45">
        <v>5.9999999999999995E-4</v>
      </c>
      <c r="BA20" s="45">
        <v>5.9999999999999995E-4</v>
      </c>
      <c r="BB20" s="45">
        <v>5.9999999999999995E-4</v>
      </c>
      <c r="BC20" s="45">
        <v>5.9999999999999995E-4</v>
      </c>
      <c r="BD20" s="45">
        <v>5.9999999999999995E-4</v>
      </c>
      <c r="BE20" s="45">
        <v>7.4700000000000005E-4</v>
      </c>
      <c r="BF20" s="45">
        <v>7.4700000000000005E-4</v>
      </c>
      <c r="BG20" s="45">
        <v>7.4700000000000005E-4</v>
      </c>
      <c r="BH20" s="45">
        <v>7.4700000000000005E-4</v>
      </c>
      <c r="BI20" s="45">
        <v>7.4700000000000005E-4</v>
      </c>
      <c r="BJ20" s="45">
        <v>8.4400000000000002E-4</v>
      </c>
      <c r="BK20" s="45">
        <v>8.4400000000000002E-4</v>
      </c>
      <c r="BL20" s="45">
        <v>8.4400000000000002E-4</v>
      </c>
      <c r="BM20" s="45">
        <v>8.4400000000000002E-4</v>
      </c>
      <c r="BN20" s="45">
        <v>8.4400000000000002E-4</v>
      </c>
      <c r="BO20" s="45">
        <v>1.0989999999999999E-3</v>
      </c>
      <c r="BP20" s="45">
        <v>1.0989999999999999E-3</v>
      </c>
      <c r="BQ20" s="45">
        <v>1.0989999999999999E-3</v>
      </c>
      <c r="BR20" s="45">
        <v>1.0989999999999999E-3</v>
      </c>
      <c r="BS20" s="45">
        <v>1.0989999999999999E-3</v>
      </c>
      <c r="BT20" s="45">
        <v>1.4970000000000001E-3</v>
      </c>
      <c r="BU20" s="45">
        <v>1.4970000000000001E-3</v>
      </c>
      <c r="BV20" s="45">
        <v>1.4970000000000001E-3</v>
      </c>
      <c r="BW20" s="45">
        <v>1.4970000000000001E-3</v>
      </c>
      <c r="BX20" s="45">
        <v>1.4970000000000001E-3</v>
      </c>
      <c r="BY20" s="45">
        <v>2.0249999999999999E-3</v>
      </c>
      <c r="BZ20" s="45">
        <v>2.0249999999999999E-3</v>
      </c>
      <c r="CA20" s="45">
        <v>2.0249999999999999E-3</v>
      </c>
      <c r="CB20" s="45">
        <v>2.0249999999999999E-3</v>
      </c>
      <c r="CC20" s="45">
        <v>2.0249999999999999E-3</v>
      </c>
      <c r="CD20" s="45">
        <v>2.0249999999999999E-3</v>
      </c>
      <c r="CE20" s="45">
        <v>2.0249999999999999E-3</v>
      </c>
      <c r="CF20" s="45">
        <v>2.0249999999999999E-3</v>
      </c>
      <c r="CG20" s="45">
        <v>2.0249999999999999E-3</v>
      </c>
      <c r="CH20" s="45">
        <v>2.0249999999999999E-3</v>
      </c>
      <c r="CI20" s="45">
        <v>2.0249999999999999E-3</v>
      </c>
      <c r="CJ20" s="45">
        <v>2.0249999999999999E-3</v>
      </c>
      <c r="CK20" s="45">
        <v>2.0249999999999999E-3</v>
      </c>
      <c r="CL20" s="45">
        <v>2.0249999999999999E-3</v>
      </c>
      <c r="CM20" s="45">
        <v>2.0249999999999999E-3</v>
      </c>
      <c r="CN20" s="45">
        <v>2.0249999999999999E-3</v>
      </c>
      <c r="CO20" s="45">
        <v>2.0249999999999999E-3</v>
      </c>
      <c r="CP20" s="45">
        <v>2.0249999999999999E-3</v>
      </c>
      <c r="CQ20" s="45">
        <v>2.0249999999999999E-3</v>
      </c>
      <c r="CR20" s="45">
        <v>2.0249999999999999E-3</v>
      </c>
      <c r="CS20" s="45">
        <v>2.0249999999999999E-3</v>
      </c>
      <c r="CT20" s="45">
        <v>2.0249999999999999E-3</v>
      </c>
      <c r="CU20" s="45">
        <v>2.0249999999999999E-3</v>
      </c>
      <c r="CV20" s="45">
        <v>2.0249999999999999E-3</v>
      </c>
      <c r="CW20" s="45">
        <v>2.0249999999999999E-3</v>
      </c>
      <c r="CX20" s="45">
        <v>2.0249999999999999E-3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4.8999999999999998E-5</v>
      </c>
      <c r="R21" s="45">
        <v>4.8999999999999998E-5</v>
      </c>
      <c r="S21" s="45">
        <v>4.8999999999999998E-5</v>
      </c>
      <c r="T21" s="45">
        <v>4.8999999999999998E-5</v>
      </c>
      <c r="U21" s="45">
        <v>4.8999999999999998E-5</v>
      </c>
      <c r="V21" s="45">
        <v>4.8999999999999998E-5</v>
      </c>
      <c r="W21" s="45">
        <v>4.8999999999999998E-5</v>
      </c>
      <c r="X21" s="45">
        <v>4.8999999999999998E-5</v>
      </c>
      <c r="Y21" s="45">
        <v>4.8999999999999998E-5</v>
      </c>
      <c r="Z21" s="45">
        <v>4.8999999999999998E-5</v>
      </c>
      <c r="AA21" s="45">
        <v>4.8999999999999998E-5</v>
      </c>
      <c r="AB21" s="45">
        <v>4.8999999999999998E-5</v>
      </c>
      <c r="AC21" s="45">
        <v>4.8999999999999998E-5</v>
      </c>
      <c r="AD21" s="45">
        <v>4.8999999999999998E-5</v>
      </c>
      <c r="AE21" s="45">
        <v>4.8999999999999998E-5</v>
      </c>
      <c r="AF21" s="45">
        <v>4.8999999999999998E-5</v>
      </c>
      <c r="AG21" s="45">
        <v>4.8999999999999998E-5</v>
      </c>
      <c r="AH21" s="45">
        <v>4.8999999999999998E-5</v>
      </c>
      <c r="AI21" s="45">
        <v>4.8999999999999998E-5</v>
      </c>
      <c r="AJ21" s="45">
        <v>4.8999999999999998E-5</v>
      </c>
      <c r="AK21" s="45">
        <v>4.8999999999999998E-5</v>
      </c>
      <c r="AL21" s="45">
        <v>4.8999999999999998E-5</v>
      </c>
      <c r="AM21" s="45">
        <v>4.8999999999999998E-5</v>
      </c>
      <c r="AN21" s="45">
        <v>4.8999999999999998E-5</v>
      </c>
      <c r="AO21" s="45">
        <v>4.8999999999999998E-5</v>
      </c>
      <c r="AP21" s="45">
        <v>2.63E-4</v>
      </c>
      <c r="AQ21" s="45">
        <v>2.63E-4</v>
      </c>
      <c r="AR21" s="45">
        <v>2.63E-4</v>
      </c>
      <c r="AS21" s="45">
        <v>2.63E-4</v>
      </c>
      <c r="AT21" s="45">
        <v>2.63E-4</v>
      </c>
      <c r="AU21" s="45">
        <v>3.8699999999999997E-4</v>
      </c>
      <c r="AV21" s="45">
        <v>3.8699999999999997E-4</v>
      </c>
      <c r="AW21" s="45">
        <v>3.8699999999999997E-4</v>
      </c>
      <c r="AX21" s="45">
        <v>3.8699999999999997E-4</v>
      </c>
      <c r="AY21" s="45">
        <v>3.8699999999999997E-4</v>
      </c>
      <c r="AZ21" s="45">
        <v>4.4700000000000002E-4</v>
      </c>
      <c r="BA21" s="45">
        <v>4.4700000000000002E-4</v>
      </c>
      <c r="BB21" s="45">
        <v>4.4700000000000002E-4</v>
      </c>
      <c r="BC21" s="45">
        <v>4.4700000000000002E-4</v>
      </c>
      <c r="BD21" s="45">
        <v>4.4700000000000002E-4</v>
      </c>
      <c r="BE21" s="45">
        <v>4.4299999999999998E-4</v>
      </c>
      <c r="BF21" s="45">
        <v>4.4299999999999998E-4</v>
      </c>
      <c r="BG21" s="45">
        <v>4.4299999999999998E-4</v>
      </c>
      <c r="BH21" s="45">
        <v>4.4299999999999998E-4</v>
      </c>
      <c r="BI21" s="45">
        <v>4.4299999999999998E-4</v>
      </c>
      <c r="BJ21" s="45">
        <v>3.6699999999999998E-4</v>
      </c>
      <c r="BK21" s="45">
        <v>3.6699999999999998E-4</v>
      </c>
      <c r="BL21" s="45">
        <v>3.6699999999999998E-4</v>
      </c>
      <c r="BM21" s="45">
        <v>3.6699999999999998E-4</v>
      </c>
      <c r="BN21" s="45">
        <v>3.6699999999999998E-4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2.42E-4</v>
      </c>
      <c r="R22" s="45">
        <v>2.42E-4</v>
      </c>
      <c r="S22" s="45">
        <v>2.42E-4</v>
      </c>
      <c r="T22" s="45">
        <v>2.42E-4</v>
      </c>
      <c r="U22" s="45">
        <v>2.42E-4</v>
      </c>
      <c r="V22" s="45">
        <v>2.42E-4</v>
      </c>
      <c r="W22" s="45">
        <v>2.42E-4</v>
      </c>
      <c r="X22" s="45">
        <v>2.42E-4</v>
      </c>
      <c r="Y22" s="45">
        <v>2.42E-4</v>
      </c>
      <c r="Z22" s="45">
        <v>2.42E-4</v>
      </c>
      <c r="AA22" s="45">
        <v>2.42E-4</v>
      </c>
      <c r="AB22" s="45">
        <v>2.42E-4</v>
      </c>
      <c r="AC22" s="45">
        <v>2.42E-4</v>
      </c>
      <c r="AD22" s="45">
        <v>2.42E-4</v>
      </c>
      <c r="AE22" s="45">
        <v>2.42E-4</v>
      </c>
      <c r="AF22" s="45">
        <v>2.42E-4</v>
      </c>
      <c r="AG22" s="45">
        <v>2.42E-4</v>
      </c>
      <c r="AH22" s="45">
        <v>2.42E-4</v>
      </c>
      <c r="AI22" s="45">
        <v>2.42E-4</v>
      </c>
      <c r="AJ22" s="45">
        <v>2.42E-4</v>
      </c>
      <c r="AK22" s="45">
        <v>2.42E-4</v>
      </c>
      <c r="AL22" s="45">
        <v>2.42E-4</v>
      </c>
      <c r="AM22" s="45">
        <v>2.42E-4</v>
      </c>
      <c r="AN22" s="45">
        <v>2.42E-4</v>
      </c>
      <c r="AO22" s="45">
        <v>2.42E-4</v>
      </c>
      <c r="AP22" s="45">
        <v>8.7900000000000001E-4</v>
      </c>
      <c r="AQ22" s="45">
        <v>8.7900000000000001E-4</v>
      </c>
      <c r="AR22" s="45">
        <v>8.7900000000000001E-4</v>
      </c>
      <c r="AS22" s="45">
        <v>8.7900000000000001E-4</v>
      </c>
      <c r="AT22" s="45">
        <v>8.7900000000000001E-4</v>
      </c>
      <c r="AU22" s="45">
        <v>1.0480000000000001E-3</v>
      </c>
      <c r="AV22" s="45">
        <v>1.0480000000000001E-3</v>
      </c>
      <c r="AW22" s="45">
        <v>1.0480000000000001E-3</v>
      </c>
      <c r="AX22" s="45">
        <v>1.0480000000000001E-3</v>
      </c>
      <c r="AY22" s="45">
        <v>1.0480000000000001E-3</v>
      </c>
      <c r="AZ22" s="45">
        <v>1.1919999999999999E-3</v>
      </c>
      <c r="BA22" s="45">
        <v>1.1919999999999999E-3</v>
      </c>
      <c r="BB22" s="45">
        <v>1.1919999999999999E-3</v>
      </c>
      <c r="BC22" s="45">
        <v>1.1919999999999999E-3</v>
      </c>
      <c r="BD22" s="45">
        <v>1.1919999999999999E-3</v>
      </c>
      <c r="BE22" s="45">
        <v>1.3090000000000001E-3</v>
      </c>
      <c r="BF22" s="45">
        <v>1.3090000000000001E-3</v>
      </c>
      <c r="BG22" s="45">
        <v>1.3090000000000001E-3</v>
      </c>
      <c r="BH22" s="45">
        <v>1.3090000000000001E-3</v>
      </c>
      <c r="BI22" s="45">
        <v>1.3090000000000001E-3</v>
      </c>
      <c r="BJ22" s="45">
        <v>1.4059999999999999E-3</v>
      </c>
      <c r="BK22" s="45">
        <v>1.4059999999999999E-3</v>
      </c>
      <c r="BL22" s="45">
        <v>1.4059999999999999E-3</v>
      </c>
      <c r="BM22" s="45">
        <v>1.4059999999999999E-3</v>
      </c>
      <c r="BN22" s="45">
        <v>1.4059999999999999E-3</v>
      </c>
      <c r="BO22" s="45">
        <v>1.4599999999999999E-3</v>
      </c>
      <c r="BP22" s="45">
        <v>1.4599999999999999E-3</v>
      </c>
      <c r="BQ22" s="45">
        <v>1.4599999999999999E-3</v>
      </c>
      <c r="BR22" s="45">
        <v>1.4599999999999999E-3</v>
      </c>
      <c r="BS22" s="45">
        <v>1.4599999999999999E-3</v>
      </c>
      <c r="BT22" s="45">
        <v>1.493E-3</v>
      </c>
      <c r="BU22" s="45">
        <v>1.493E-3</v>
      </c>
      <c r="BV22" s="45">
        <v>1.493E-3</v>
      </c>
      <c r="BW22" s="45">
        <v>1.493E-3</v>
      </c>
      <c r="BX22" s="45">
        <v>1.493E-3</v>
      </c>
      <c r="BY22" s="45">
        <v>1.48E-3</v>
      </c>
      <c r="BZ22" s="45">
        <v>1.48E-3</v>
      </c>
      <c r="CA22" s="45">
        <v>1.48E-3</v>
      </c>
      <c r="CB22" s="45">
        <v>1.48E-3</v>
      </c>
      <c r="CC22" s="45">
        <v>1.48E-3</v>
      </c>
      <c r="CD22" s="45">
        <v>1.48E-3</v>
      </c>
      <c r="CE22" s="45">
        <v>1.48E-3</v>
      </c>
      <c r="CF22" s="45">
        <v>1.48E-3</v>
      </c>
      <c r="CG22" s="45">
        <v>1.48E-3</v>
      </c>
      <c r="CH22" s="45">
        <v>1.48E-3</v>
      </c>
      <c r="CI22" s="45">
        <v>1.48E-3</v>
      </c>
      <c r="CJ22" s="45">
        <v>1.48E-3</v>
      </c>
      <c r="CK22" s="45">
        <v>1.48E-3</v>
      </c>
      <c r="CL22" s="45">
        <v>1.48E-3</v>
      </c>
      <c r="CM22" s="45">
        <v>1.48E-3</v>
      </c>
      <c r="CN22" s="45">
        <v>1.48E-3</v>
      </c>
      <c r="CO22" s="45">
        <v>1.48E-3</v>
      </c>
      <c r="CP22" s="45">
        <v>1.48E-3</v>
      </c>
      <c r="CQ22" s="45">
        <v>1.48E-3</v>
      </c>
      <c r="CR22" s="45">
        <v>1.48E-3</v>
      </c>
      <c r="CS22" s="45">
        <v>1.48E-3</v>
      </c>
      <c r="CT22" s="45">
        <v>1.48E-3</v>
      </c>
      <c r="CU22" s="45">
        <v>1.48E-3</v>
      </c>
      <c r="CV22" s="45">
        <v>1.48E-3</v>
      </c>
      <c r="CW22" s="45">
        <v>1.48E-3</v>
      </c>
      <c r="CX22" s="45">
        <v>1.48E-3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1.0399999999999999E-4</v>
      </c>
      <c r="R23" s="45">
        <v>1.0399999999999999E-4</v>
      </c>
      <c r="S23" s="45">
        <v>1.0399999999999999E-4</v>
      </c>
      <c r="T23" s="45">
        <v>1.0399999999999999E-4</v>
      </c>
      <c r="U23" s="45">
        <v>1.0399999999999999E-4</v>
      </c>
      <c r="V23" s="45">
        <v>1.0399999999999999E-4</v>
      </c>
      <c r="W23" s="45">
        <v>1.0399999999999999E-4</v>
      </c>
      <c r="X23" s="45">
        <v>1.0399999999999999E-4</v>
      </c>
      <c r="Y23" s="45">
        <v>1.0399999999999999E-4</v>
      </c>
      <c r="Z23" s="45">
        <v>1.0399999999999999E-4</v>
      </c>
      <c r="AA23" s="45">
        <v>1.0399999999999999E-4</v>
      </c>
      <c r="AB23" s="45">
        <v>1.0399999999999999E-4</v>
      </c>
      <c r="AC23" s="45">
        <v>1.0399999999999999E-4</v>
      </c>
      <c r="AD23" s="45">
        <v>1.0399999999999999E-4</v>
      </c>
      <c r="AE23" s="45">
        <v>1.0399999999999999E-4</v>
      </c>
      <c r="AF23" s="45">
        <v>1.0399999999999999E-4</v>
      </c>
      <c r="AG23" s="45">
        <v>1.0399999999999999E-4</v>
      </c>
      <c r="AH23" s="45">
        <v>1.0399999999999999E-4</v>
      </c>
      <c r="AI23" s="45">
        <v>1.0399999999999999E-4</v>
      </c>
      <c r="AJ23" s="45">
        <v>1.0399999999999999E-4</v>
      </c>
      <c r="AK23" s="45">
        <v>1.0399999999999999E-4</v>
      </c>
      <c r="AL23" s="45">
        <v>1.0399999999999999E-4</v>
      </c>
      <c r="AM23" s="45">
        <v>1.0399999999999999E-4</v>
      </c>
      <c r="AN23" s="45">
        <v>1.0399999999999999E-4</v>
      </c>
      <c r="AO23" s="45">
        <v>1.0399999999999999E-4</v>
      </c>
      <c r="AP23" s="45">
        <v>3.3300000000000002E-4</v>
      </c>
      <c r="AQ23" s="45">
        <v>3.3300000000000002E-4</v>
      </c>
      <c r="AR23" s="45">
        <v>3.3300000000000002E-4</v>
      </c>
      <c r="AS23" s="45">
        <v>3.3300000000000002E-4</v>
      </c>
      <c r="AT23" s="45">
        <v>3.3300000000000002E-4</v>
      </c>
      <c r="AU23" s="45">
        <v>4.0200000000000001E-4</v>
      </c>
      <c r="AV23" s="45">
        <v>4.0200000000000001E-4</v>
      </c>
      <c r="AW23" s="45">
        <v>4.0200000000000001E-4</v>
      </c>
      <c r="AX23" s="45">
        <v>4.0200000000000001E-4</v>
      </c>
      <c r="AY23" s="45">
        <v>4.0200000000000001E-4</v>
      </c>
      <c r="AZ23" s="45">
        <v>3.9500000000000001E-4</v>
      </c>
      <c r="BA23" s="45">
        <v>3.9500000000000001E-4</v>
      </c>
      <c r="BB23" s="45">
        <v>3.9500000000000001E-4</v>
      </c>
      <c r="BC23" s="45">
        <v>3.9500000000000001E-4</v>
      </c>
      <c r="BD23" s="45">
        <v>3.9500000000000001E-4</v>
      </c>
      <c r="BE23" s="45">
        <v>2.34E-4</v>
      </c>
      <c r="BF23" s="45">
        <v>2.34E-4</v>
      </c>
      <c r="BG23" s="45">
        <v>2.34E-4</v>
      </c>
      <c r="BH23" s="45">
        <v>2.34E-4</v>
      </c>
      <c r="BI23" s="45">
        <v>2.34E-4</v>
      </c>
      <c r="BJ23" s="45">
        <v>2.43E-4</v>
      </c>
      <c r="BK23" s="45">
        <v>2.43E-4</v>
      </c>
      <c r="BL23" s="45">
        <v>2.43E-4</v>
      </c>
      <c r="BM23" s="45">
        <v>2.43E-4</v>
      </c>
      <c r="BN23" s="45">
        <v>2.43E-4</v>
      </c>
      <c r="BO23" s="45">
        <v>2.9999999999999997E-4</v>
      </c>
      <c r="BP23" s="45">
        <v>2.9999999999999997E-4</v>
      </c>
      <c r="BQ23" s="45">
        <v>2.9999999999999997E-4</v>
      </c>
      <c r="BR23" s="45">
        <v>2.9999999999999997E-4</v>
      </c>
      <c r="BS23" s="45">
        <v>2.9999999999999997E-4</v>
      </c>
      <c r="BT23" s="45">
        <v>2.42E-4</v>
      </c>
      <c r="BU23" s="45">
        <v>2.42E-4</v>
      </c>
      <c r="BV23" s="45">
        <v>2.42E-4</v>
      </c>
      <c r="BW23" s="45">
        <v>2.42E-4</v>
      </c>
      <c r="BX23" s="45">
        <v>2.42E-4</v>
      </c>
      <c r="BY23" s="45">
        <v>8.8999999999999995E-5</v>
      </c>
      <c r="BZ23" s="45">
        <v>8.8999999999999995E-5</v>
      </c>
      <c r="CA23" s="45">
        <v>8.8999999999999995E-5</v>
      </c>
      <c r="CB23" s="45">
        <v>8.8999999999999995E-5</v>
      </c>
      <c r="CC23" s="45">
        <v>8.8999999999999995E-5</v>
      </c>
      <c r="CD23" s="45">
        <v>8.8999999999999995E-5</v>
      </c>
      <c r="CE23" s="45">
        <v>8.8999999999999995E-5</v>
      </c>
      <c r="CF23" s="45">
        <v>8.8999999999999995E-5</v>
      </c>
      <c r="CG23" s="45">
        <v>8.8999999999999995E-5</v>
      </c>
      <c r="CH23" s="45">
        <v>8.8999999999999995E-5</v>
      </c>
      <c r="CI23" s="45">
        <v>8.8999999999999995E-5</v>
      </c>
      <c r="CJ23" s="45">
        <v>8.8999999999999995E-5</v>
      </c>
      <c r="CK23" s="45">
        <v>8.8999999999999995E-5</v>
      </c>
      <c r="CL23" s="45">
        <v>8.8999999999999995E-5</v>
      </c>
      <c r="CM23" s="45">
        <v>8.8999999999999995E-5</v>
      </c>
      <c r="CN23" s="45">
        <v>8.8999999999999995E-5</v>
      </c>
      <c r="CO23" s="45">
        <v>8.8999999999999995E-5</v>
      </c>
      <c r="CP23" s="45">
        <v>8.8999999999999995E-5</v>
      </c>
      <c r="CQ23" s="45">
        <v>8.8999999999999995E-5</v>
      </c>
      <c r="CR23" s="45">
        <v>8.8999999999999995E-5</v>
      </c>
      <c r="CS23" s="45">
        <v>8.8999999999999995E-5</v>
      </c>
      <c r="CT23" s="45">
        <v>8.8999999999999995E-5</v>
      </c>
      <c r="CU23" s="45">
        <v>8.8999999999999995E-5</v>
      </c>
      <c r="CV23" s="45">
        <v>8.8999999999999995E-5</v>
      </c>
      <c r="CW23" s="45">
        <v>8.8999999999999995E-5</v>
      </c>
      <c r="CX23" s="45">
        <v>8.8999999999999995E-5</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1.63E-4</v>
      </c>
      <c r="R24" s="45">
        <v>1.63E-4</v>
      </c>
      <c r="S24" s="45">
        <v>1.63E-4</v>
      </c>
      <c r="T24" s="45">
        <v>1.63E-4</v>
      </c>
      <c r="U24" s="45">
        <v>1.63E-4</v>
      </c>
      <c r="V24" s="45">
        <v>1.63E-4</v>
      </c>
      <c r="W24" s="45">
        <v>1.63E-4</v>
      </c>
      <c r="X24" s="45">
        <v>1.63E-4</v>
      </c>
      <c r="Y24" s="45">
        <v>1.63E-4</v>
      </c>
      <c r="Z24" s="45">
        <v>1.63E-4</v>
      </c>
      <c r="AA24" s="45">
        <v>1.63E-4</v>
      </c>
      <c r="AB24" s="45">
        <v>1.63E-4</v>
      </c>
      <c r="AC24" s="45">
        <v>1.63E-4</v>
      </c>
      <c r="AD24" s="45">
        <v>1.63E-4</v>
      </c>
      <c r="AE24" s="45">
        <v>1.63E-4</v>
      </c>
      <c r="AF24" s="45">
        <v>1.63E-4</v>
      </c>
      <c r="AG24" s="45">
        <v>1.63E-4</v>
      </c>
      <c r="AH24" s="45">
        <v>1.63E-4</v>
      </c>
      <c r="AI24" s="45">
        <v>1.63E-4</v>
      </c>
      <c r="AJ24" s="45">
        <v>1.63E-4</v>
      </c>
      <c r="AK24" s="45">
        <v>1.63E-4</v>
      </c>
      <c r="AL24" s="45">
        <v>1.63E-4</v>
      </c>
      <c r="AM24" s="45">
        <v>1.63E-4</v>
      </c>
      <c r="AN24" s="45">
        <v>1.63E-4</v>
      </c>
      <c r="AO24" s="45">
        <v>1.63E-4</v>
      </c>
      <c r="AP24" s="45">
        <v>5.5400000000000002E-4</v>
      </c>
      <c r="AQ24" s="45">
        <v>5.5400000000000002E-4</v>
      </c>
      <c r="AR24" s="45">
        <v>5.5400000000000002E-4</v>
      </c>
      <c r="AS24" s="45">
        <v>5.5400000000000002E-4</v>
      </c>
      <c r="AT24" s="45">
        <v>5.5400000000000002E-4</v>
      </c>
      <c r="AU24" s="45">
        <v>6.0499999999999996E-4</v>
      </c>
      <c r="AV24" s="45">
        <v>6.0499999999999996E-4</v>
      </c>
      <c r="AW24" s="45">
        <v>6.0499999999999996E-4</v>
      </c>
      <c r="AX24" s="45">
        <v>6.0499999999999996E-4</v>
      </c>
      <c r="AY24" s="45">
        <v>6.0499999999999996E-4</v>
      </c>
      <c r="AZ24" s="45">
        <v>6.3400000000000001E-4</v>
      </c>
      <c r="BA24" s="45">
        <v>6.3400000000000001E-4</v>
      </c>
      <c r="BB24" s="45">
        <v>6.3400000000000001E-4</v>
      </c>
      <c r="BC24" s="45">
        <v>6.3400000000000001E-4</v>
      </c>
      <c r="BD24" s="45">
        <v>6.3400000000000001E-4</v>
      </c>
      <c r="BE24" s="45">
        <v>6.9200000000000002E-4</v>
      </c>
      <c r="BF24" s="45">
        <v>6.9200000000000002E-4</v>
      </c>
      <c r="BG24" s="45">
        <v>6.9200000000000002E-4</v>
      </c>
      <c r="BH24" s="45">
        <v>6.9200000000000002E-4</v>
      </c>
      <c r="BI24" s="45">
        <v>6.9200000000000002E-4</v>
      </c>
      <c r="BJ24" s="45">
        <v>7.85E-4</v>
      </c>
      <c r="BK24" s="45">
        <v>7.85E-4</v>
      </c>
      <c r="BL24" s="45">
        <v>7.85E-4</v>
      </c>
      <c r="BM24" s="45">
        <v>7.85E-4</v>
      </c>
      <c r="BN24" s="45">
        <v>7.85E-4</v>
      </c>
      <c r="BO24" s="45">
        <v>9.5600000000000004E-4</v>
      </c>
      <c r="BP24" s="45">
        <v>9.5600000000000004E-4</v>
      </c>
      <c r="BQ24" s="45">
        <v>9.5600000000000004E-4</v>
      </c>
      <c r="BR24" s="45">
        <v>9.5600000000000004E-4</v>
      </c>
      <c r="BS24" s="45">
        <v>9.5600000000000004E-4</v>
      </c>
      <c r="BT24" s="45">
        <v>1.189E-3</v>
      </c>
      <c r="BU24" s="45">
        <v>1.189E-3</v>
      </c>
      <c r="BV24" s="45">
        <v>1.189E-3</v>
      </c>
      <c r="BW24" s="45">
        <v>1.189E-3</v>
      </c>
      <c r="BX24" s="45">
        <v>1.189E-3</v>
      </c>
      <c r="BY24" s="45">
        <v>1.5009999999999999E-3</v>
      </c>
      <c r="BZ24" s="45">
        <v>1.5009999999999999E-3</v>
      </c>
      <c r="CA24" s="45">
        <v>1.5009999999999999E-3</v>
      </c>
      <c r="CB24" s="45">
        <v>1.5009999999999999E-3</v>
      </c>
      <c r="CC24" s="45">
        <v>1.5009999999999999E-3</v>
      </c>
      <c r="CD24" s="45">
        <v>1.5009999999999999E-3</v>
      </c>
      <c r="CE24" s="45">
        <v>1.5009999999999999E-3</v>
      </c>
      <c r="CF24" s="45">
        <v>1.5009999999999999E-3</v>
      </c>
      <c r="CG24" s="45">
        <v>1.5009999999999999E-3</v>
      </c>
      <c r="CH24" s="45">
        <v>1.5009999999999999E-3</v>
      </c>
      <c r="CI24" s="45">
        <v>1.5009999999999999E-3</v>
      </c>
      <c r="CJ24" s="45">
        <v>1.5009999999999999E-3</v>
      </c>
      <c r="CK24" s="45">
        <v>1.5009999999999999E-3</v>
      </c>
      <c r="CL24" s="45">
        <v>1.5009999999999999E-3</v>
      </c>
      <c r="CM24" s="45">
        <v>1.5009999999999999E-3</v>
      </c>
      <c r="CN24" s="45">
        <v>1.5009999999999999E-3</v>
      </c>
      <c r="CO24" s="45">
        <v>1.5009999999999999E-3</v>
      </c>
      <c r="CP24" s="45">
        <v>1.5009999999999999E-3</v>
      </c>
      <c r="CQ24" s="45">
        <v>1.5009999999999999E-3</v>
      </c>
      <c r="CR24" s="45">
        <v>1.5009999999999999E-3</v>
      </c>
      <c r="CS24" s="45">
        <v>1.5009999999999999E-3</v>
      </c>
      <c r="CT24" s="45">
        <v>1.5009999999999999E-3</v>
      </c>
      <c r="CU24" s="45">
        <v>1.5009999999999999E-3</v>
      </c>
      <c r="CV24" s="45">
        <v>1.5009999999999999E-3</v>
      </c>
      <c r="CW24" s="45">
        <v>1.5009999999999999E-3</v>
      </c>
      <c r="CX24" s="45">
        <v>1.5009999999999999E-3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1.01E-4</v>
      </c>
      <c r="R25" s="45">
        <v>1.01E-4</v>
      </c>
      <c r="S25" s="45">
        <v>1.01E-4</v>
      </c>
      <c r="T25" s="45">
        <v>1.01E-4</v>
      </c>
      <c r="U25" s="45">
        <v>1.01E-4</v>
      </c>
      <c r="V25" s="45">
        <v>1.01E-4</v>
      </c>
      <c r="W25" s="45">
        <v>1.01E-4</v>
      </c>
      <c r="X25" s="45">
        <v>1.01E-4</v>
      </c>
      <c r="Y25" s="45">
        <v>1.01E-4</v>
      </c>
      <c r="Z25" s="45">
        <v>1.01E-4</v>
      </c>
      <c r="AA25" s="45">
        <v>1.01E-4</v>
      </c>
      <c r="AB25" s="45">
        <v>1.01E-4</v>
      </c>
      <c r="AC25" s="45">
        <v>1.01E-4</v>
      </c>
      <c r="AD25" s="45">
        <v>1.01E-4</v>
      </c>
      <c r="AE25" s="45">
        <v>1.01E-4</v>
      </c>
      <c r="AF25" s="45">
        <v>1.01E-4</v>
      </c>
      <c r="AG25" s="45">
        <v>1.01E-4</v>
      </c>
      <c r="AH25" s="45">
        <v>1.01E-4</v>
      </c>
      <c r="AI25" s="45">
        <v>1.01E-4</v>
      </c>
      <c r="AJ25" s="45">
        <v>1.01E-4</v>
      </c>
      <c r="AK25" s="45">
        <v>1.01E-4</v>
      </c>
      <c r="AL25" s="45">
        <v>1.01E-4</v>
      </c>
      <c r="AM25" s="45">
        <v>1.01E-4</v>
      </c>
      <c r="AN25" s="45">
        <v>1.01E-4</v>
      </c>
      <c r="AO25" s="45">
        <v>1.01E-4</v>
      </c>
      <c r="AP25" s="45">
        <v>2.7099999999999997E-4</v>
      </c>
      <c r="AQ25" s="45">
        <v>2.7099999999999997E-4</v>
      </c>
      <c r="AR25" s="45">
        <v>2.7099999999999997E-4</v>
      </c>
      <c r="AS25" s="45">
        <v>2.7099999999999997E-4</v>
      </c>
      <c r="AT25" s="45">
        <v>2.7099999999999997E-4</v>
      </c>
      <c r="AU25" s="45">
        <v>3.1599999999999998E-4</v>
      </c>
      <c r="AV25" s="45">
        <v>3.1599999999999998E-4</v>
      </c>
      <c r="AW25" s="45">
        <v>3.1599999999999998E-4</v>
      </c>
      <c r="AX25" s="45">
        <v>3.1599999999999998E-4</v>
      </c>
      <c r="AY25" s="45">
        <v>3.1599999999999998E-4</v>
      </c>
      <c r="AZ25" s="45">
        <v>3.5199999999999999E-4</v>
      </c>
      <c r="BA25" s="45">
        <v>3.5199999999999999E-4</v>
      </c>
      <c r="BB25" s="45">
        <v>3.5199999999999999E-4</v>
      </c>
      <c r="BC25" s="45">
        <v>3.5199999999999999E-4</v>
      </c>
      <c r="BD25" s="45">
        <v>3.5199999999999999E-4</v>
      </c>
      <c r="BE25" s="45">
        <v>3.8499999999999998E-4</v>
      </c>
      <c r="BF25" s="45">
        <v>3.8499999999999998E-4</v>
      </c>
      <c r="BG25" s="45">
        <v>3.8499999999999998E-4</v>
      </c>
      <c r="BH25" s="45">
        <v>3.8499999999999998E-4</v>
      </c>
      <c r="BI25" s="45">
        <v>3.8499999999999998E-4</v>
      </c>
      <c r="BJ25" s="45">
        <v>4.2499999999999998E-4</v>
      </c>
      <c r="BK25" s="45">
        <v>4.2499999999999998E-4</v>
      </c>
      <c r="BL25" s="45">
        <v>4.2499999999999998E-4</v>
      </c>
      <c r="BM25" s="45">
        <v>4.2499999999999998E-4</v>
      </c>
      <c r="BN25" s="45">
        <v>4.2499999999999998E-4</v>
      </c>
      <c r="BO25" s="45">
        <v>4.9200000000000003E-4</v>
      </c>
      <c r="BP25" s="45">
        <v>4.9200000000000003E-4</v>
      </c>
      <c r="BQ25" s="45">
        <v>4.9200000000000003E-4</v>
      </c>
      <c r="BR25" s="45">
        <v>4.9200000000000003E-4</v>
      </c>
      <c r="BS25" s="45">
        <v>4.9200000000000003E-4</v>
      </c>
      <c r="BT25" s="45">
        <v>5.8299999999999997E-4</v>
      </c>
      <c r="BU25" s="45">
        <v>5.8299999999999997E-4</v>
      </c>
      <c r="BV25" s="45">
        <v>5.8299999999999997E-4</v>
      </c>
      <c r="BW25" s="45">
        <v>5.8299999999999997E-4</v>
      </c>
      <c r="BX25" s="45">
        <v>5.8299999999999997E-4</v>
      </c>
      <c r="BY25" s="45">
        <v>6.9700000000000003E-4</v>
      </c>
      <c r="BZ25" s="45">
        <v>6.9700000000000003E-4</v>
      </c>
      <c r="CA25" s="45">
        <v>6.9700000000000003E-4</v>
      </c>
      <c r="CB25" s="45">
        <v>6.9700000000000003E-4</v>
      </c>
      <c r="CC25" s="45">
        <v>6.9700000000000003E-4</v>
      </c>
      <c r="CD25" s="45">
        <v>6.9700000000000003E-4</v>
      </c>
      <c r="CE25" s="45">
        <v>6.9700000000000003E-4</v>
      </c>
      <c r="CF25" s="45">
        <v>6.9700000000000003E-4</v>
      </c>
      <c r="CG25" s="45">
        <v>6.9700000000000003E-4</v>
      </c>
      <c r="CH25" s="45">
        <v>6.9700000000000003E-4</v>
      </c>
      <c r="CI25" s="45">
        <v>6.9700000000000003E-4</v>
      </c>
      <c r="CJ25" s="45">
        <v>6.9700000000000003E-4</v>
      </c>
      <c r="CK25" s="45">
        <v>6.9700000000000003E-4</v>
      </c>
      <c r="CL25" s="45">
        <v>6.9700000000000003E-4</v>
      </c>
      <c r="CM25" s="45">
        <v>6.9700000000000003E-4</v>
      </c>
      <c r="CN25" s="45">
        <v>6.9700000000000003E-4</v>
      </c>
      <c r="CO25" s="45">
        <v>6.9700000000000003E-4</v>
      </c>
      <c r="CP25" s="45">
        <v>6.9700000000000003E-4</v>
      </c>
      <c r="CQ25" s="45">
        <v>6.9700000000000003E-4</v>
      </c>
      <c r="CR25" s="45">
        <v>6.9700000000000003E-4</v>
      </c>
      <c r="CS25" s="45">
        <v>6.9700000000000003E-4</v>
      </c>
      <c r="CT25" s="45">
        <v>6.9700000000000003E-4</v>
      </c>
      <c r="CU25" s="45">
        <v>6.9700000000000003E-4</v>
      </c>
      <c r="CV25" s="45">
        <v>6.9700000000000003E-4</v>
      </c>
      <c r="CW25" s="45">
        <v>6.9700000000000003E-4</v>
      </c>
      <c r="CX25" s="45">
        <v>6.9700000000000003E-4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9.6000000000000002E-5</v>
      </c>
      <c r="R26" s="45">
        <v>9.6000000000000002E-5</v>
      </c>
      <c r="S26" s="45">
        <v>9.6000000000000002E-5</v>
      </c>
      <c r="T26" s="45">
        <v>9.6000000000000002E-5</v>
      </c>
      <c r="U26" s="45">
        <v>9.6000000000000002E-5</v>
      </c>
      <c r="V26" s="45">
        <v>9.6000000000000002E-5</v>
      </c>
      <c r="W26" s="45">
        <v>9.6000000000000002E-5</v>
      </c>
      <c r="X26" s="45">
        <v>9.6000000000000002E-5</v>
      </c>
      <c r="Y26" s="45">
        <v>9.6000000000000002E-5</v>
      </c>
      <c r="Z26" s="45">
        <v>9.6000000000000002E-5</v>
      </c>
      <c r="AA26" s="45">
        <v>9.6000000000000002E-5</v>
      </c>
      <c r="AB26" s="45">
        <v>9.6000000000000002E-5</v>
      </c>
      <c r="AC26" s="45">
        <v>9.6000000000000002E-5</v>
      </c>
      <c r="AD26" s="45">
        <v>9.6000000000000002E-5</v>
      </c>
      <c r="AE26" s="45">
        <v>9.6000000000000002E-5</v>
      </c>
      <c r="AF26" s="45">
        <v>9.6000000000000002E-5</v>
      </c>
      <c r="AG26" s="45">
        <v>9.6000000000000002E-5</v>
      </c>
      <c r="AH26" s="45">
        <v>9.6000000000000002E-5</v>
      </c>
      <c r="AI26" s="45">
        <v>9.6000000000000002E-5</v>
      </c>
      <c r="AJ26" s="45">
        <v>9.6000000000000002E-5</v>
      </c>
      <c r="AK26" s="45">
        <v>9.6000000000000002E-5</v>
      </c>
      <c r="AL26" s="45">
        <v>9.6000000000000002E-5</v>
      </c>
      <c r="AM26" s="45">
        <v>9.6000000000000002E-5</v>
      </c>
      <c r="AN26" s="45">
        <v>9.6000000000000002E-5</v>
      </c>
      <c r="AO26" s="45">
        <v>9.6000000000000002E-5</v>
      </c>
      <c r="AP26" s="45" t="s">
        <v>512</v>
      </c>
      <c r="AQ26" s="45" t="s">
        <v>512</v>
      </c>
      <c r="AR26" s="45" t="s">
        <v>512</v>
      </c>
      <c r="AS26" s="45" t="s">
        <v>512</v>
      </c>
      <c r="AT26" s="45" t="s">
        <v>512</v>
      </c>
      <c r="AU26" s="45">
        <v>3.01E-4</v>
      </c>
      <c r="AV26" s="45">
        <v>3.01E-4</v>
      </c>
      <c r="AW26" s="45">
        <v>3.01E-4</v>
      </c>
      <c r="AX26" s="45">
        <v>3.01E-4</v>
      </c>
      <c r="AY26" s="45">
        <v>3.01E-4</v>
      </c>
      <c r="AZ26" s="45">
        <v>1.1379999999999999E-3</v>
      </c>
      <c r="BA26" s="45">
        <v>1.1379999999999999E-3</v>
      </c>
      <c r="BB26" s="45">
        <v>1.1379999999999999E-3</v>
      </c>
      <c r="BC26" s="45">
        <v>1.1379999999999999E-3</v>
      </c>
      <c r="BD26" s="45">
        <v>1.1379999999999999E-3</v>
      </c>
      <c r="BE26" s="45">
        <v>1.0480000000000001E-3</v>
      </c>
      <c r="BF26" s="45">
        <v>1.0480000000000001E-3</v>
      </c>
      <c r="BG26" s="45">
        <v>1.0480000000000001E-3</v>
      </c>
      <c r="BH26" s="45">
        <v>1.0480000000000001E-3</v>
      </c>
      <c r="BI26" s="45">
        <v>1.0480000000000001E-3</v>
      </c>
      <c r="BJ26" s="45" t="s">
        <v>512</v>
      </c>
      <c r="BK26" s="45" t="s">
        <v>512</v>
      </c>
      <c r="BL26" s="45" t="s">
        <v>512</v>
      </c>
      <c r="BM26" s="45" t="s">
        <v>512</v>
      </c>
      <c r="BN26" s="45" t="s">
        <v>512</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2.1499999999999999E-4</v>
      </c>
      <c r="R27" s="45">
        <v>2.1499999999999999E-4</v>
      </c>
      <c r="S27" s="45">
        <v>2.1499999999999999E-4</v>
      </c>
      <c r="T27" s="45">
        <v>2.1499999999999999E-4</v>
      </c>
      <c r="U27" s="45">
        <v>2.1499999999999999E-4</v>
      </c>
      <c r="V27" s="45">
        <v>2.1499999999999999E-4</v>
      </c>
      <c r="W27" s="45">
        <v>2.1499999999999999E-4</v>
      </c>
      <c r="X27" s="45">
        <v>2.1499999999999999E-4</v>
      </c>
      <c r="Y27" s="45">
        <v>2.1499999999999999E-4</v>
      </c>
      <c r="Z27" s="45">
        <v>2.1499999999999999E-4</v>
      </c>
      <c r="AA27" s="45">
        <v>2.1499999999999999E-4</v>
      </c>
      <c r="AB27" s="45">
        <v>2.1499999999999999E-4</v>
      </c>
      <c r="AC27" s="45">
        <v>2.1499999999999999E-4</v>
      </c>
      <c r="AD27" s="45">
        <v>2.1499999999999999E-4</v>
      </c>
      <c r="AE27" s="45">
        <v>2.1499999999999999E-4</v>
      </c>
      <c r="AF27" s="45">
        <v>2.1499999999999999E-4</v>
      </c>
      <c r="AG27" s="45">
        <v>2.1499999999999999E-4</v>
      </c>
      <c r="AH27" s="45">
        <v>2.1499999999999999E-4</v>
      </c>
      <c r="AI27" s="45">
        <v>2.1499999999999999E-4</v>
      </c>
      <c r="AJ27" s="45">
        <v>2.1499999999999999E-4</v>
      </c>
      <c r="AK27" s="45">
        <v>2.1499999999999999E-4</v>
      </c>
      <c r="AL27" s="45">
        <v>2.1499999999999999E-4</v>
      </c>
      <c r="AM27" s="45">
        <v>2.1499999999999999E-4</v>
      </c>
      <c r="AN27" s="45">
        <v>2.1499999999999999E-4</v>
      </c>
      <c r="AO27" s="45">
        <v>2.1499999999999999E-4</v>
      </c>
      <c r="AP27" s="45">
        <v>5.5400000000000002E-4</v>
      </c>
      <c r="AQ27" s="45">
        <v>5.5400000000000002E-4</v>
      </c>
      <c r="AR27" s="45">
        <v>5.5400000000000002E-4</v>
      </c>
      <c r="AS27" s="45">
        <v>5.5400000000000002E-4</v>
      </c>
      <c r="AT27" s="45">
        <v>5.5400000000000002E-4</v>
      </c>
      <c r="AU27" s="45">
        <v>6.0400000000000004E-4</v>
      </c>
      <c r="AV27" s="45">
        <v>6.0400000000000004E-4</v>
      </c>
      <c r="AW27" s="45">
        <v>6.0400000000000004E-4</v>
      </c>
      <c r="AX27" s="45">
        <v>6.0400000000000004E-4</v>
      </c>
      <c r="AY27" s="45">
        <v>6.0400000000000004E-4</v>
      </c>
      <c r="AZ27" s="45">
        <v>6.0999999999999997E-4</v>
      </c>
      <c r="BA27" s="45">
        <v>6.0999999999999997E-4</v>
      </c>
      <c r="BB27" s="45">
        <v>6.0999999999999997E-4</v>
      </c>
      <c r="BC27" s="45">
        <v>6.0999999999999997E-4</v>
      </c>
      <c r="BD27" s="45">
        <v>6.0999999999999997E-4</v>
      </c>
      <c r="BE27" s="45">
        <v>5.4900000000000001E-4</v>
      </c>
      <c r="BF27" s="45">
        <v>5.4900000000000001E-4</v>
      </c>
      <c r="BG27" s="45">
        <v>5.4900000000000001E-4</v>
      </c>
      <c r="BH27" s="45">
        <v>5.4900000000000001E-4</v>
      </c>
      <c r="BI27" s="45">
        <v>5.4900000000000001E-4</v>
      </c>
      <c r="BJ27" s="45">
        <v>4.6700000000000002E-4</v>
      </c>
      <c r="BK27" s="45">
        <v>4.6700000000000002E-4</v>
      </c>
      <c r="BL27" s="45">
        <v>4.6700000000000002E-4</v>
      </c>
      <c r="BM27" s="45">
        <v>4.6700000000000002E-4</v>
      </c>
      <c r="BN27" s="45">
        <v>4.6700000000000002E-4</v>
      </c>
      <c r="BO27" s="45">
        <v>4.1199999999999999E-4</v>
      </c>
      <c r="BP27" s="45">
        <v>4.1199999999999999E-4</v>
      </c>
      <c r="BQ27" s="45">
        <v>4.1199999999999999E-4</v>
      </c>
      <c r="BR27" s="45">
        <v>4.1199999999999999E-4</v>
      </c>
      <c r="BS27" s="45">
        <v>4.1199999999999999E-4</v>
      </c>
      <c r="BT27" s="45">
        <v>3.5399999999999999E-4</v>
      </c>
      <c r="BU27" s="45">
        <v>3.5399999999999999E-4</v>
      </c>
      <c r="BV27" s="45">
        <v>3.5399999999999999E-4</v>
      </c>
      <c r="BW27" s="45">
        <v>3.5399999999999999E-4</v>
      </c>
      <c r="BX27" s="45">
        <v>3.5399999999999999E-4</v>
      </c>
      <c r="BY27" s="45">
        <v>2.5399999999999999E-4</v>
      </c>
      <c r="BZ27" s="45">
        <v>2.5399999999999999E-4</v>
      </c>
      <c r="CA27" s="45">
        <v>2.5399999999999999E-4</v>
      </c>
      <c r="CB27" s="45">
        <v>2.5399999999999999E-4</v>
      </c>
      <c r="CC27" s="45">
        <v>2.5399999999999999E-4</v>
      </c>
      <c r="CD27" s="45">
        <v>2.5399999999999999E-4</v>
      </c>
      <c r="CE27" s="45">
        <v>2.5399999999999999E-4</v>
      </c>
      <c r="CF27" s="45">
        <v>2.5399999999999999E-4</v>
      </c>
      <c r="CG27" s="45">
        <v>2.5399999999999999E-4</v>
      </c>
      <c r="CH27" s="45">
        <v>2.5399999999999999E-4</v>
      </c>
      <c r="CI27" s="45">
        <v>2.5399999999999999E-4</v>
      </c>
      <c r="CJ27" s="45">
        <v>2.5399999999999999E-4</v>
      </c>
      <c r="CK27" s="45">
        <v>2.5399999999999999E-4</v>
      </c>
      <c r="CL27" s="45">
        <v>2.5399999999999999E-4</v>
      </c>
      <c r="CM27" s="45">
        <v>2.5399999999999999E-4</v>
      </c>
      <c r="CN27" s="45">
        <v>2.5399999999999999E-4</v>
      </c>
      <c r="CO27" s="45">
        <v>2.5399999999999999E-4</v>
      </c>
      <c r="CP27" s="45">
        <v>2.5399999999999999E-4</v>
      </c>
      <c r="CQ27" s="45">
        <v>2.5399999999999999E-4</v>
      </c>
      <c r="CR27" s="45">
        <v>2.5399999999999999E-4</v>
      </c>
      <c r="CS27" s="45">
        <v>2.5399999999999999E-4</v>
      </c>
      <c r="CT27" s="45">
        <v>2.5399999999999999E-4</v>
      </c>
      <c r="CU27" s="45">
        <v>2.5399999999999999E-4</v>
      </c>
      <c r="CV27" s="45">
        <v>2.5399999999999999E-4</v>
      </c>
      <c r="CW27" s="45">
        <v>2.5399999999999999E-4</v>
      </c>
      <c r="CX27" s="45">
        <v>2.5399999999999999E-4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6.8999999999999997E-5</v>
      </c>
      <c r="R28" s="45">
        <v>6.8999999999999997E-5</v>
      </c>
      <c r="S28" s="45">
        <v>6.8999999999999997E-5</v>
      </c>
      <c r="T28" s="45">
        <v>6.8999999999999997E-5</v>
      </c>
      <c r="U28" s="45">
        <v>6.8999999999999997E-5</v>
      </c>
      <c r="V28" s="45">
        <v>6.8999999999999997E-5</v>
      </c>
      <c r="W28" s="45">
        <v>6.8999999999999997E-5</v>
      </c>
      <c r="X28" s="45">
        <v>6.8999999999999997E-5</v>
      </c>
      <c r="Y28" s="45">
        <v>6.8999999999999997E-5</v>
      </c>
      <c r="Z28" s="45">
        <v>6.8999999999999997E-5</v>
      </c>
      <c r="AA28" s="45">
        <v>6.8999999999999997E-5</v>
      </c>
      <c r="AB28" s="45">
        <v>6.8999999999999997E-5</v>
      </c>
      <c r="AC28" s="45">
        <v>6.8999999999999997E-5</v>
      </c>
      <c r="AD28" s="45">
        <v>6.8999999999999997E-5</v>
      </c>
      <c r="AE28" s="45">
        <v>6.8999999999999997E-5</v>
      </c>
      <c r="AF28" s="45">
        <v>6.8999999999999997E-5</v>
      </c>
      <c r="AG28" s="45">
        <v>6.8999999999999997E-5</v>
      </c>
      <c r="AH28" s="45">
        <v>6.8999999999999997E-5</v>
      </c>
      <c r="AI28" s="45">
        <v>6.8999999999999997E-5</v>
      </c>
      <c r="AJ28" s="45">
        <v>6.8999999999999997E-5</v>
      </c>
      <c r="AK28" s="45">
        <v>6.8999999999999997E-5</v>
      </c>
      <c r="AL28" s="45">
        <v>6.8999999999999997E-5</v>
      </c>
      <c r="AM28" s="45">
        <v>6.8999999999999997E-5</v>
      </c>
      <c r="AN28" s="45">
        <v>6.8999999999999997E-5</v>
      </c>
      <c r="AO28" s="45">
        <v>6.8999999999999997E-5</v>
      </c>
      <c r="AP28" s="45">
        <v>3.9899999999999999E-4</v>
      </c>
      <c r="AQ28" s="45">
        <v>3.9899999999999999E-4</v>
      </c>
      <c r="AR28" s="45">
        <v>3.9899999999999999E-4</v>
      </c>
      <c r="AS28" s="45">
        <v>3.9899999999999999E-4</v>
      </c>
      <c r="AT28" s="45">
        <v>3.9899999999999999E-4</v>
      </c>
      <c r="AU28" s="45">
        <v>5.71E-4</v>
      </c>
      <c r="AV28" s="45">
        <v>5.71E-4</v>
      </c>
      <c r="AW28" s="45">
        <v>5.71E-4</v>
      </c>
      <c r="AX28" s="45">
        <v>5.71E-4</v>
      </c>
      <c r="AY28" s="45">
        <v>5.71E-4</v>
      </c>
      <c r="AZ28" s="45">
        <v>6.9899999999999997E-4</v>
      </c>
      <c r="BA28" s="45">
        <v>6.9899999999999997E-4</v>
      </c>
      <c r="BB28" s="45">
        <v>6.9899999999999997E-4</v>
      </c>
      <c r="BC28" s="45">
        <v>6.9899999999999997E-4</v>
      </c>
      <c r="BD28" s="45">
        <v>6.9899999999999997E-4</v>
      </c>
      <c r="BE28" s="45">
        <v>7.1299999999999998E-4</v>
      </c>
      <c r="BF28" s="45">
        <v>7.1299999999999998E-4</v>
      </c>
      <c r="BG28" s="45">
        <v>7.1299999999999998E-4</v>
      </c>
      <c r="BH28" s="45">
        <v>7.1299999999999998E-4</v>
      </c>
      <c r="BI28" s="45">
        <v>7.1299999999999998E-4</v>
      </c>
      <c r="BJ28" s="45">
        <v>6.7000000000000002E-4</v>
      </c>
      <c r="BK28" s="45">
        <v>6.7000000000000002E-4</v>
      </c>
      <c r="BL28" s="45">
        <v>6.7000000000000002E-4</v>
      </c>
      <c r="BM28" s="45">
        <v>6.7000000000000002E-4</v>
      </c>
      <c r="BN28" s="45">
        <v>6.7000000000000002E-4</v>
      </c>
      <c r="BO28" s="45">
        <v>7.27E-4</v>
      </c>
      <c r="BP28" s="45">
        <v>7.27E-4</v>
      </c>
      <c r="BQ28" s="45">
        <v>7.27E-4</v>
      </c>
      <c r="BR28" s="45">
        <v>7.27E-4</v>
      </c>
      <c r="BS28" s="45">
        <v>7.27E-4</v>
      </c>
      <c r="BT28" s="45">
        <v>8.3299999999999997E-4</v>
      </c>
      <c r="BU28" s="45">
        <v>8.3299999999999997E-4</v>
      </c>
      <c r="BV28" s="45">
        <v>8.3299999999999997E-4</v>
      </c>
      <c r="BW28" s="45">
        <v>8.3299999999999997E-4</v>
      </c>
      <c r="BX28" s="45">
        <v>8.3299999999999997E-4</v>
      </c>
      <c r="BY28" s="45">
        <v>1.0139999999999999E-3</v>
      </c>
      <c r="BZ28" s="45">
        <v>1.0139999999999999E-3</v>
      </c>
      <c r="CA28" s="45">
        <v>1.0139999999999999E-3</v>
      </c>
      <c r="CB28" s="45">
        <v>1.0139999999999999E-3</v>
      </c>
      <c r="CC28" s="45">
        <v>1.0139999999999999E-3</v>
      </c>
      <c r="CD28" s="45">
        <v>1.0139999999999999E-3</v>
      </c>
      <c r="CE28" s="45">
        <v>1.0139999999999999E-3</v>
      </c>
      <c r="CF28" s="45">
        <v>1.0139999999999999E-3</v>
      </c>
      <c r="CG28" s="45">
        <v>1.0139999999999999E-3</v>
      </c>
      <c r="CH28" s="45">
        <v>1.0139999999999999E-3</v>
      </c>
      <c r="CI28" s="45">
        <v>1.0139999999999999E-3</v>
      </c>
      <c r="CJ28" s="45">
        <v>1.0139999999999999E-3</v>
      </c>
      <c r="CK28" s="45">
        <v>1.0139999999999999E-3</v>
      </c>
      <c r="CL28" s="45">
        <v>1.0139999999999999E-3</v>
      </c>
      <c r="CM28" s="45">
        <v>1.0139999999999999E-3</v>
      </c>
      <c r="CN28" s="45">
        <v>1.0139999999999999E-3</v>
      </c>
      <c r="CO28" s="45">
        <v>1.0139999999999999E-3</v>
      </c>
      <c r="CP28" s="45">
        <v>1.0139999999999999E-3</v>
      </c>
      <c r="CQ28" s="45">
        <v>1.0139999999999999E-3</v>
      </c>
      <c r="CR28" s="45">
        <v>1.0139999999999999E-3</v>
      </c>
      <c r="CS28" s="45">
        <v>1.0139999999999999E-3</v>
      </c>
      <c r="CT28" s="45">
        <v>1.0139999999999999E-3</v>
      </c>
      <c r="CU28" s="45">
        <v>1.0139999999999999E-3</v>
      </c>
      <c r="CV28" s="45">
        <v>1.0139999999999999E-3</v>
      </c>
      <c r="CW28" s="45">
        <v>1.0139999999999999E-3</v>
      </c>
      <c r="CX28" s="45">
        <v>1.0139999999999999E-3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1.44E-4</v>
      </c>
      <c r="R29" s="45">
        <v>1.44E-4</v>
      </c>
      <c r="S29" s="45">
        <v>1.44E-4</v>
      </c>
      <c r="T29" s="45">
        <v>1.44E-4</v>
      </c>
      <c r="U29" s="45">
        <v>1.44E-4</v>
      </c>
      <c r="V29" s="45">
        <v>1.44E-4</v>
      </c>
      <c r="W29" s="45">
        <v>1.44E-4</v>
      </c>
      <c r="X29" s="45">
        <v>1.44E-4</v>
      </c>
      <c r="Y29" s="45">
        <v>1.44E-4</v>
      </c>
      <c r="Z29" s="45">
        <v>1.44E-4</v>
      </c>
      <c r="AA29" s="45">
        <v>1.44E-4</v>
      </c>
      <c r="AB29" s="45">
        <v>1.44E-4</v>
      </c>
      <c r="AC29" s="45">
        <v>1.44E-4</v>
      </c>
      <c r="AD29" s="45">
        <v>1.44E-4</v>
      </c>
      <c r="AE29" s="45">
        <v>1.44E-4</v>
      </c>
      <c r="AF29" s="45">
        <v>1.44E-4</v>
      </c>
      <c r="AG29" s="45">
        <v>1.44E-4</v>
      </c>
      <c r="AH29" s="45">
        <v>1.44E-4</v>
      </c>
      <c r="AI29" s="45">
        <v>1.44E-4</v>
      </c>
      <c r="AJ29" s="45">
        <v>1.44E-4</v>
      </c>
      <c r="AK29" s="45">
        <v>1.44E-4</v>
      </c>
      <c r="AL29" s="45">
        <v>1.44E-4</v>
      </c>
      <c r="AM29" s="45">
        <v>1.44E-4</v>
      </c>
      <c r="AN29" s="45">
        <v>1.44E-4</v>
      </c>
      <c r="AO29" s="45">
        <v>1.44E-4</v>
      </c>
      <c r="AP29" s="45">
        <v>8.3900000000000001E-4</v>
      </c>
      <c r="AQ29" s="45">
        <v>8.3900000000000001E-4</v>
      </c>
      <c r="AR29" s="45">
        <v>8.3900000000000001E-4</v>
      </c>
      <c r="AS29" s="45">
        <v>8.3900000000000001E-4</v>
      </c>
      <c r="AT29" s="45">
        <v>8.3900000000000001E-4</v>
      </c>
      <c r="AU29" s="45">
        <v>1.1590000000000001E-3</v>
      </c>
      <c r="AV29" s="45">
        <v>1.1590000000000001E-3</v>
      </c>
      <c r="AW29" s="45">
        <v>1.1590000000000001E-3</v>
      </c>
      <c r="AX29" s="45">
        <v>1.1590000000000001E-3</v>
      </c>
      <c r="AY29" s="45">
        <v>1.1590000000000001E-3</v>
      </c>
      <c r="AZ29" s="45">
        <v>1.415E-3</v>
      </c>
      <c r="BA29" s="45">
        <v>1.415E-3</v>
      </c>
      <c r="BB29" s="45">
        <v>1.415E-3</v>
      </c>
      <c r="BC29" s="45">
        <v>1.415E-3</v>
      </c>
      <c r="BD29" s="45">
        <v>1.415E-3</v>
      </c>
      <c r="BE29" s="45">
        <v>1.5330000000000001E-3</v>
      </c>
      <c r="BF29" s="45">
        <v>1.5330000000000001E-3</v>
      </c>
      <c r="BG29" s="45">
        <v>1.5330000000000001E-3</v>
      </c>
      <c r="BH29" s="45">
        <v>1.5330000000000001E-3</v>
      </c>
      <c r="BI29" s="45">
        <v>1.5330000000000001E-3</v>
      </c>
      <c r="BJ29" s="45">
        <v>1.6149999999999999E-3</v>
      </c>
      <c r="BK29" s="45">
        <v>1.6149999999999999E-3</v>
      </c>
      <c r="BL29" s="45">
        <v>1.6149999999999999E-3</v>
      </c>
      <c r="BM29" s="45">
        <v>1.6149999999999999E-3</v>
      </c>
      <c r="BN29" s="45">
        <v>1.6149999999999999E-3</v>
      </c>
      <c r="BO29" s="45">
        <v>1.714E-3</v>
      </c>
      <c r="BP29" s="45">
        <v>1.714E-3</v>
      </c>
      <c r="BQ29" s="45">
        <v>1.714E-3</v>
      </c>
      <c r="BR29" s="45">
        <v>1.714E-3</v>
      </c>
      <c r="BS29" s="45">
        <v>1.714E-3</v>
      </c>
      <c r="BT29" s="45">
        <v>1.7799999999999999E-3</v>
      </c>
      <c r="BU29" s="45">
        <v>1.7799999999999999E-3</v>
      </c>
      <c r="BV29" s="45">
        <v>1.7799999999999999E-3</v>
      </c>
      <c r="BW29" s="45">
        <v>1.7799999999999999E-3</v>
      </c>
      <c r="BX29" s="45">
        <v>1.7799999999999999E-3</v>
      </c>
      <c r="BY29" s="45">
        <v>1.823E-3</v>
      </c>
      <c r="BZ29" s="45">
        <v>1.823E-3</v>
      </c>
      <c r="CA29" s="45">
        <v>1.823E-3</v>
      </c>
      <c r="CB29" s="45">
        <v>1.823E-3</v>
      </c>
      <c r="CC29" s="45">
        <v>1.823E-3</v>
      </c>
      <c r="CD29" s="45">
        <v>1.823E-3</v>
      </c>
      <c r="CE29" s="45">
        <v>1.823E-3</v>
      </c>
      <c r="CF29" s="45">
        <v>1.823E-3</v>
      </c>
      <c r="CG29" s="45">
        <v>1.823E-3</v>
      </c>
      <c r="CH29" s="45">
        <v>1.823E-3</v>
      </c>
      <c r="CI29" s="45">
        <v>1.823E-3</v>
      </c>
      <c r="CJ29" s="45">
        <v>1.823E-3</v>
      </c>
      <c r="CK29" s="45">
        <v>1.823E-3</v>
      </c>
      <c r="CL29" s="45">
        <v>1.823E-3</v>
      </c>
      <c r="CM29" s="45">
        <v>1.823E-3</v>
      </c>
      <c r="CN29" s="45">
        <v>1.823E-3</v>
      </c>
      <c r="CO29" s="45">
        <v>1.823E-3</v>
      </c>
      <c r="CP29" s="45">
        <v>1.823E-3</v>
      </c>
      <c r="CQ29" s="45">
        <v>1.823E-3</v>
      </c>
      <c r="CR29" s="45">
        <v>1.823E-3</v>
      </c>
      <c r="CS29" s="45">
        <v>1.823E-3</v>
      </c>
      <c r="CT29" s="45">
        <v>1.823E-3</v>
      </c>
      <c r="CU29" s="45">
        <v>1.823E-3</v>
      </c>
      <c r="CV29" s="45">
        <v>1.823E-3</v>
      </c>
      <c r="CW29" s="45">
        <v>1.823E-3</v>
      </c>
      <c r="CX29" s="45">
        <v>1.823E-3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6.3E-5</v>
      </c>
      <c r="R30" s="45">
        <v>6.3E-5</v>
      </c>
      <c r="S30" s="45">
        <v>6.3E-5</v>
      </c>
      <c r="T30" s="45">
        <v>6.3E-5</v>
      </c>
      <c r="U30" s="45">
        <v>6.3E-5</v>
      </c>
      <c r="V30" s="45">
        <v>6.3E-5</v>
      </c>
      <c r="W30" s="45">
        <v>6.3E-5</v>
      </c>
      <c r="X30" s="45">
        <v>6.3E-5</v>
      </c>
      <c r="Y30" s="45">
        <v>6.3E-5</v>
      </c>
      <c r="Z30" s="45">
        <v>6.3E-5</v>
      </c>
      <c r="AA30" s="45">
        <v>6.3E-5</v>
      </c>
      <c r="AB30" s="45">
        <v>6.3E-5</v>
      </c>
      <c r="AC30" s="45">
        <v>6.3E-5</v>
      </c>
      <c r="AD30" s="45">
        <v>6.3E-5</v>
      </c>
      <c r="AE30" s="45">
        <v>6.3E-5</v>
      </c>
      <c r="AF30" s="45">
        <v>6.3E-5</v>
      </c>
      <c r="AG30" s="45">
        <v>6.3E-5</v>
      </c>
      <c r="AH30" s="45">
        <v>6.3E-5</v>
      </c>
      <c r="AI30" s="45">
        <v>6.3E-5</v>
      </c>
      <c r="AJ30" s="45">
        <v>6.3E-5</v>
      </c>
      <c r="AK30" s="45">
        <v>6.3E-5</v>
      </c>
      <c r="AL30" s="45">
        <v>6.3E-5</v>
      </c>
      <c r="AM30" s="45">
        <v>6.3E-5</v>
      </c>
      <c r="AN30" s="45">
        <v>6.3E-5</v>
      </c>
      <c r="AO30" s="45">
        <v>6.3E-5</v>
      </c>
      <c r="AP30" s="45">
        <v>4.1399999999999998E-4</v>
      </c>
      <c r="AQ30" s="45">
        <v>4.1399999999999998E-4</v>
      </c>
      <c r="AR30" s="45">
        <v>4.1399999999999998E-4</v>
      </c>
      <c r="AS30" s="45">
        <v>4.1399999999999998E-4</v>
      </c>
      <c r="AT30" s="45">
        <v>4.1399999999999998E-4</v>
      </c>
      <c r="AU30" s="45">
        <v>6.1200000000000002E-4</v>
      </c>
      <c r="AV30" s="45">
        <v>6.1200000000000002E-4</v>
      </c>
      <c r="AW30" s="45">
        <v>6.1200000000000002E-4</v>
      </c>
      <c r="AX30" s="45">
        <v>6.1200000000000002E-4</v>
      </c>
      <c r="AY30" s="45">
        <v>6.1200000000000002E-4</v>
      </c>
      <c r="AZ30" s="45">
        <v>7.4200000000000004E-4</v>
      </c>
      <c r="BA30" s="45">
        <v>7.4200000000000004E-4</v>
      </c>
      <c r="BB30" s="45">
        <v>7.4200000000000004E-4</v>
      </c>
      <c r="BC30" s="45">
        <v>7.4200000000000004E-4</v>
      </c>
      <c r="BD30" s="45">
        <v>7.4200000000000004E-4</v>
      </c>
      <c r="BE30" s="45">
        <v>7.5100000000000004E-4</v>
      </c>
      <c r="BF30" s="45">
        <v>7.5100000000000004E-4</v>
      </c>
      <c r="BG30" s="45">
        <v>7.5100000000000004E-4</v>
      </c>
      <c r="BH30" s="45">
        <v>7.5100000000000004E-4</v>
      </c>
      <c r="BI30" s="45">
        <v>7.5100000000000004E-4</v>
      </c>
      <c r="BJ30" s="45">
        <v>7.5299999999999998E-4</v>
      </c>
      <c r="BK30" s="45">
        <v>7.5299999999999998E-4</v>
      </c>
      <c r="BL30" s="45">
        <v>7.5299999999999998E-4</v>
      </c>
      <c r="BM30" s="45">
        <v>7.5299999999999998E-4</v>
      </c>
      <c r="BN30" s="45">
        <v>7.5299999999999998E-4</v>
      </c>
      <c r="BO30" s="45">
        <v>7.7300000000000003E-4</v>
      </c>
      <c r="BP30" s="45">
        <v>7.7300000000000003E-4</v>
      </c>
      <c r="BQ30" s="45">
        <v>7.7300000000000003E-4</v>
      </c>
      <c r="BR30" s="45">
        <v>7.7300000000000003E-4</v>
      </c>
      <c r="BS30" s="45">
        <v>7.7300000000000003E-4</v>
      </c>
      <c r="BT30" s="45">
        <v>7.9900000000000001E-4</v>
      </c>
      <c r="BU30" s="45">
        <v>7.9900000000000001E-4</v>
      </c>
      <c r="BV30" s="45">
        <v>7.9900000000000001E-4</v>
      </c>
      <c r="BW30" s="45">
        <v>7.9900000000000001E-4</v>
      </c>
      <c r="BX30" s="45">
        <v>7.9900000000000001E-4</v>
      </c>
      <c r="BY30" s="45">
        <v>8.3900000000000001E-4</v>
      </c>
      <c r="BZ30" s="45">
        <v>8.3900000000000001E-4</v>
      </c>
      <c r="CA30" s="45">
        <v>8.3900000000000001E-4</v>
      </c>
      <c r="CB30" s="45">
        <v>8.3900000000000001E-4</v>
      </c>
      <c r="CC30" s="45">
        <v>8.3900000000000001E-4</v>
      </c>
      <c r="CD30" s="45">
        <v>8.3900000000000001E-4</v>
      </c>
      <c r="CE30" s="45">
        <v>8.3900000000000001E-4</v>
      </c>
      <c r="CF30" s="45">
        <v>8.3900000000000001E-4</v>
      </c>
      <c r="CG30" s="45">
        <v>8.3900000000000001E-4</v>
      </c>
      <c r="CH30" s="45">
        <v>8.3900000000000001E-4</v>
      </c>
      <c r="CI30" s="45">
        <v>8.3900000000000001E-4</v>
      </c>
      <c r="CJ30" s="45">
        <v>8.3900000000000001E-4</v>
      </c>
      <c r="CK30" s="45">
        <v>8.3900000000000001E-4</v>
      </c>
      <c r="CL30" s="45">
        <v>8.3900000000000001E-4</v>
      </c>
      <c r="CM30" s="45">
        <v>8.3900000000000001E-4</v>
      </c>
      <c r="CN30" s="45">
        <v>8.3900000000000001E-4</v>
      </c>
      <c r="CO30" s="45">
        <v>8.3900000000000001E-4</v>
      </c>
      <c r="CP30" s="45">
        <v>8.3900000000000001E-4</v>
      </c>
      <c r="CQ30" s="45">
        <v>8.3900000000000001E-4</v>
      </c>
      <c r="CR30" s="45">
        <v>8.3900000000000001E-4</v>
      </c>
      <c r="CS30" s="45">
        <v>8.3900000000000001E-4</v>
      </c>
      <c r="CT30" s="45">
        <v>8.3900000000000001E-4</v>
      </c>
      <c r="CU30" s="45">
        <v>8.3900000000000001E-4</v>
      </c>
      <c r="CV30" s="45">
        <v>8.3900000000000001E-4</v>
      </c>
      <c r="CW30" s="45">
        <v>8.3900000000000001E-4</v>
      </c>
      <c r="CX30" s="45">
        <v>8.3900000000000001E-4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9.3999999999999994E-5</v>
      </c>
      <c r="R31" s="45">
        <v>9.3999999999999994E-5</v>
      </c>
      <c r="S31" s="45">
        <v>9.3999999999999994E-5</v>
      </c>
      <c r="T31" s="45">
        <v>9.3999999999999994E-5</v>
      </c>
      <c r="U31" s="45">
        <v>9.3999999999999994E-5</v>
      </c>
      <c r="V31" s="45">
        <v>9.3999999999999994E-5</v>
      </c>
      <c r="W31" s="45">
        <v>9.3999999999999994E-5</v>
      </c>
      <c r="X31" s="45">
        <v>9.3999999999999994E-5</v>
      </c>
      <c r="Y31" s="45">
        <v>9.3999999999999994E-5</v>
      </c>
      <c r="Z31" s="45">
        <v>9.3999999999999994E-5</v>
      </c>
      <c r="AA31" s="45">
        <v>9.3999999999999994E-5</v>
      </c>
      <c r="AB31" s="45">
        <v>9.3999999999999994E-5</v>
      </c>
      <c r="AC31" s="45">
        <v>9.3999999999999994E-5</v>
      </c>
      <c r="AD31" s="45">
        <v>9.3999999999999994E-5</v>
      </c>
      <c r="AE31" s="45">
        <v>9.3999999999999994E-5</v>
      </c>
      <c r="AF31" s="45">
        <v>9.3999999999999994E-5</v>
      </c>
      <c r="AG31" s="45">
        <v>9.3999999999999994E-5</v>
      </c>
      <c r="AH31" s="45">
        <v>9.3999999999999994E-5</v>
      </c>
      <c r="AI31" s="45">
        <v>9.3999999999999994E-5</v>
      </c>
      <c r="AJ31" s="45">
        <v>9.3999999999999994E-5</v>
      </c>
      <c r="AK31" s="45">
        <v>9.3999999999999994E-5</v>
      </c>
      <c r="AL31" s="45">
        <v>9.3999999999999994E-5</v>
      </c>
      <c r="AM31" s="45">
        <v>9.3999999999999994E-5</v>
      </c>
      <c r="AN31" s="45">
        <v>9.3999999999999994E-5</v>
      </c>
      <c r="AO31" s="45">
        <v>9.3999999999999994E-5</v>
      </c>
      <c r="AP31" s="45">
        <v>6.5499999999999998E-4</v>
      </c>
      <c r="AQ31" s="45">
        <v>6.5499999999999998E-4</v>
      </c>
      <c r="AR31" s="45">
        <v>6.5499999999999998E-4</v>
      </c>
      <c r="AS31" s="45">
        <v>6.5499999999999998E-4</v>
      </c>
      <c r="AT31" s="45">
        <v>6.5499999999999998E-4</v>
      </c>
      <c r="AU31" s="45">
        <v>8.0999999999999996E-4</v>
      </c>
      <c r="AV31" s="45">
        <v>8.0999999999999996E-4</v>
      </c>
      <c r="AW31" s="45">
        <v>8.0999999999999996E-4</v>
      </c>
      <c r="AX31" s="45">
        <v>8.0999999999999996E-4</v>
      </c>
      <c r="AY31" s="45">
        <v>8.0999999999999996E-4</v>
      </c>
      <c r="AZ31" s="45">
        <v>8.8400000000000002E-4</v>
      </c>
      <c r="BA31" s="45">
        <v>8.8400000000000002E-4</v>
      </c>
      <c r="BB31" s="45">
        <v>8.8400000000000002E-4</v>
      </c>
      <c r="BC31" s="45">
        <v>8.8400000000000002E-4</v>
      </c>
      <c r="BD31" s="45">
        <v>8.8400000000000002E-4</v>
      </c>
      <c r="BE31" s="45">
        <v>9.2599999999999996E-4</v>
      </c>
      <c r="BF31" s="45">
        <v>9.2599999999999996E-4</v>
      </c>
      <c r="BG31" s="45">
        <v>9.2599999999999996E-4</v>
      </c>
      <c r="BH31" s="45">
        <v>9.2599999999999996E-4</v>
      </c>
      <c r="BI31" s="45">
        <v>9.2599999999999996E-4</v>
      </c>
      <c r="BJ31" s="45">
        <v>9.7099999999999997E-4</v>
      </c>
      <c r="BK31" s="45">
        <v>9.7099999999999997E-4</v>
      </c>
      <c r="BL31" s="45">
        <v>9.7099999999999997E-4</v>
      </c>
      <c r="BM31" s="45">
        <v>9.7099999999999997E-4</v>
      </c>
      <c r="BN31" s="45">
        <v>9.7099999999999997E-4</v>
      </c>
      <c r="BO31" s="45">
        <v>9.3800000000000003E-4</v>
      </c>
      <c r="BP31" s="45">
        <v>9.3800000000000003E-4</v>
      </c>
      <c r="BQ31" s="45">
        <v>9.3800000000000003E-4</v>
      </c>
      <c r="BR31" s="45">
        <v>9.3800000000000003E-4</v>
      </c>
      <c r="BS31" s="45">
        <v>9.3800000000000003E-4</v>
      </c>
      <c r="BT31" s="45">
        <v>8.3100000000000003E-4</v>
      </c>
      <c r="BU31" s="45">
        <v>8.3100000000000003E-4</v>
      </c>
      <c r="BV31" s="45">
        <v>8.3100000000000003E-4</v>
      </c>
      <c r="BW31" s="45">
        <v>8.3100000000000003E-4</v>
      </c>
      <c r="BX31" s="45">
        <v>8.3100000000000003E-4</v>
      </c>
      <c r="BY31" s="45">
        <v>6.3500000000000004E-4</v>
      </c>
      <c r="BZ31" s="45">
        <v>6.3500000000000004E-4</v>
      </c>
      <c r="CA31" s="45">
        <v>6.3500000000000004E-4</v>
      </c>
      <c r="CB31" s="45">
        <v>6.3500000000000004E-4</v>
      </c>
      <c r="CC31" s="45">
        <v>6.3500000000000004E-4</v>
      </c>
      <c r="CD31" s="45">
        <v>6.3500000000000004E-4</v>
      </c>
      <c r="CE31" s="45">
        <v>6.3500000000000004E-4</v>
      </c>
      <c r="CF31" s="45">
        <v>6.3500000000000004E-4</v>
      </c>
      <c r="CG31" s="45">
        <v>6.3500000000000004E-4</v>
      </c>
      <c r="CH31" s="45">
        <v>6.3500000000000004E-4</v>
      </c>
      <c r="CI31" s="45">
        <v>6.3500000000000004E-4</v>
      </c>
      <c r="CJ31" s="45">
        <v>6.3500000000000004E-4</v>
      </c>
      <c r="CK31" s="45">
        <v>6.3500000000000004E-4</v>
      </c>
      <c r="CL31" s="45">
        <v>6.3500000000000004E-4</v>
      </c>
      <c r="CM31" s="45">
        <v>6.3500000000000004E-4</v>
      </c>
      <c r="CN31" s="45">
        <v>6.3500000000000004E-4</v>
      </c>
      <c r="CO31" s="45">
        <v>6.3500000000000004E-4</v>
      </c>
      <c r="CP31" s="45">
        <v>6.3500000000000004E-4</v>
      </c>
      <c r="CQ31" s="45">
        <v>6.3500000000000004E-4</v>
      </c>
      <c r="CR31" s="45">
        <v>6.3500000000000004E-4</v>
      </c>
      <c r="CS31" s="45">
        <v>6.3500000000000004E-4</v>
      </c>
      <c r="CT31" s="45">
        <v>6.3500000000000004E-4</v>
      </c>
      <c r="CU31" s="45">
        <v>6.3500000000000004E-4</v>
      </c>
      <c r="CV31" s="45">
        <v>6.3500000000000004E-4</v>
      </c>
      <c r="CW31" s="45">
        <v>6.3500000000000004E-4</v>
      </c>
      <c r="CX31" s="45">
        <v>6.3500000000000004E-4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6.8999999999999997E-5</v>
      </c>
      <c r="R32" s="45">
        <v>6.8999999999999997E-5</v>
      </c>
      <c r="S32" s="45">
        <v>6.8999999999999997E-5</v>
      </c>
      <c r="T32" s="45">
        <v>6.8999999999999997E-5</v>
      </c>
      <c r="U32" s="45">
        <v>6.8999999999999997E-5</v>
      </c>
      <c r="V32" s="45">
        <v>6.8999999999999997E-5</v>
      </c>
      <c r="W32" s="45">
        <v>6.8999999999999997E-5</v>
      </c>
      <c r="X32" s="45">
        <v>6.8999999999999997E-5</v>
      </c>
      <c r="Y32" s="45">
        <v>6.8999999999999997E-5</v>
      </c>
      <c r="Z32" s="45">
        <v>6.8999999999999997E-5</v>
      </c>
      <c r="AA32" s="45">
        <v>6.8999999999999997E-5</v>
      </c>
      <c r="AB32" s="45">
        <v>6.8999999999999997E-5</v>
      </c>
      <c r="AC32" s="45">
        <v>6.8999999999999997E-5</v>
      </c>
      <c r="AD32" s="45">
        <v>6.8999999999999997E-5</v>
      </c>
      <c r="AE32" s="45">
        <v>6.8999999999999997E-5</v>
      </c>
      <c r="AF32" s="45">
        <v>6.8999999999999997E-5</v>
      </c>
      <c r="AG32" s="45">
        <v>6.8999999999999997E-5</v>
      </c>
      <c r="AH32" s="45">
        <v>6.8999999999999997E-5</v>
      </c>
      <c r="AI32" s="45">
        <v>6.8999999999999997E-5</v>
      </c>
      <c r="AJ32" s="45">
        <v>6.8999999999999997E-5</v>
      </c>
      <c r="AK32" s="45">
        <v>6.8999999999999997E-5</v>
      </c>
      <c r="AL32" s="45">
        <v>6.8999999999999997E-5</v>
      </c>
      <c r="AM32" s="45">
        <v>6.8999999999999997E-5</v>
      </c>
      <c r="AN32" s="45">
        <v>6.8999999999999997E-5</v>
      </c>
      <c r="AO32" s="45">
        <v>6.8999999999999997E-5</v>
      </c>
      <c r="AP32" s="45">
        <v>1.35E-4</v>
      </c>
      <c r="AQ32" s="45">
        <v>1.35E-4</v>
      </c>
      <c r="AR32" s="45">
        <v>1.35E-4</v>
      </c>
      <c r="AS32" s="45">
        <v>1.35E-4</v>
      </c>
      <c r="AT32" s="45">
        <v>1.35E-4</v>
      </c>
      <c r="AU32" s="45">
        <v>1.2899999999999999E-4</v>
      </c>
      <c r="AV32" s="45">
        <v>1.2899999999999999E-4</v>
      </c>
      <c r="AW32" s="45">
        <v>1.2899999999999999E-4</v>
      </c>
      <c r="AX32" s="45">
        <v>1.2899999999999999E-4</v>
      </c>
      <c r="AY32" s="45">
        <v>1.2899999999999999E-4</v>
      </c>
      <c r="AZ32" s="45">
        <v>1.17E-4</v>
      </c>
      <c r="BA32" s="45">
        <v>1.17E-4</v>
      </c>
      <c r="BB32" s="45">
        <v>1.17E-4</v>
      </c>
      <c r="BC32" s="45">
        <v>1.17E-4</v>
      </c>
      <c r="BD32" s="45">
        <v>1.17E-4</v>
      </c>
      <c r="BE32" s="45">
        <v>1.0900000000000001E-4</v>
      </c>
      <c r="BF32" s="45">
        <v>1.0900000000000001E-4</v>
      </c>
      <c r="BG32" s="45">
        <v>1.0900000000000001E-4</v>
      </c>
      <c r="BH32" s="45">
        <v>1.0900000000000001E-4</v>
      </c>
      <c r="BI32" s="45">
        <v>1.0900000000000001E-4</v>
      </c>
      <c r="BJ32" s="45">
        <v>1.03E-4</v>
      </c>
      <c r="BK32" s="45">
        <v>1.03E-4</v>
      </c>
      <c r="BL32" s="45">
        <v>1.03E-4</v>
      </c>
      <c r="BM32" s="45">
        <v>1.03E-4</v>
      </c>
      <c r="BN32" s="45">
        <v>1.03E-4</v>
      </c>
      <c r="BO32" s="45">
        <v>9.7999999999999997E-5</v>
      </c>
      <c r="BP32" s="45">
        <v>9.7999999999999997E-5</v>
      </c>
      <c r="BQ32" s="45">
        <v>9.7999999999999997E-5</v>
      </c>
      <c r="BR32" s="45">
        <v>9.7999999999999997E-5</v>
      </c>
      <c r="BS32" s="45">
        <v>9.7999999999999997E-5</v>
      </c>
      <c r="BT32" s="45">
        <v>9.6000000000000002E-5</v>
      </c>
      <c r="BU32" s="45">
        <v>9.6000000000000002E-5</v>
      </c>
      <c r="BV32" s="45">
        <v>9.6000000000000002E-5</v>
      </c>
      <c r="BW32" s="45">
        <v>9.6000000000000002E-5</v>
      </c>
      <c r="BX32" s="45">
        <v>9.6000000000000002E-5</v>
      </c>
      <c r="BY32" s="45">
        <v>9.7999999999999997E-5</v>
      </c>
      <c r="BZ32" s="45">
        <v>9.7999999999999997E-5</v>
      </c>
      <c r="CA32" s="45">
        <v>9.7999999999999997E-5</v>
      </c>
      <c r="CB32" s="45">
        <v>9.7999999999999997E-5</v>
      </c>
      <c r="CC32" s="45">
        <v>9.7999999999999997E-5</v>
      </c>
      <c r="CD32" s="45">
        <v>9.7999999999999997E-5</v>
      </c>
      <c r="CE32" s="45">
        <v>9.7999999999999997E-5</v>
      </c>
      <c r="CF32" s="45">
        <v>9.7999999999999997E-5</v>
      </c>
      <c r="CG32" s="45">
        <v>9.7999999999999997E-5</v>
      </c>
      <c r="CH32" s="45">
        <v>9.7999999999999997E-5</v>
      </c>
      <c r="CI32" s="45">
        <v>9.7999999999999997E-5</v>
      </c>
      <c r="CJ32" s="45">
        <v>9.7999999999999997E-5</v>
      </c>
      <c r="CK32" s="45">
        <v>9.7999999999999997E-5</v>
      </c>
      <c r="CL32" s="45">
        <v>9.7999999999999997E-5</v>
      </c>
      <c r="CM32" s="45">
        <v>9.7999999999999997E-5</v>
      </c>
      <c r="CN32" s="45">
        <v>9.7999999999999997E-5</v>
      </c>
      <c r="CO32" s="45">
        <v>9.7999999999999997E-5</v>
      </c>
      <c r="CP32" s="45">
        <v>9.7999999999999997E-5</v>
      </c>
      <c r="CQ32" s="45">
        <v>9.7999999999999997E-5</v>
      </c>
      <c r="CR32" s="45">
        <v>9.7999999999999997E-5</v>
      </c>
      <c r="CS32" s="45">
        <v>9.7999999999999997E-5</v>
      </c>
      <c r="CT32" s="45">
        <v>9.7999999999999997E-5</v>
      </c>
      <c r="CU32" s="45">
        <v>9.7999999999999997E-5</v>
      </c>
      <c r="CV32" s="45">
        <v>9.7999999999999997E-5</v>
      </c>
      <c r="CW32" s="45">
        <v>9.7999999999999997E-5</v>
      </c>
      <c r="CX32" s="45">
        <v>9.7999999999999997E-5</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6.3999999999999997E-5</v>
      </c>
      <c r="R33" s="45">
        <v>6.3999999999999997E-5</v>
      </c>
      <c r="S33" s="45">
        <v>6.3999999999999997E-5</v>
      </c>
      <c r="T33" s="45">
        <v>6.3999999999999997E-5</v>
      </c>
      <c r="U33" s="45">
        <v>6.3999999999999997E-5</v>
      </c>
      <c r="V33" s="45">
        <v>6.3999999999999997E-5</v>
      </c>
      <c r="W33" s="45">
        <v>6.3999999999999997E-5</v>
      </c>
      <c r="X33" s="45">
        <v>6.3999999999999997E-5</v>
      </c>
      <c r="Y33" s="45">
        <v>6.3999999999999997E-5</v>
      </c>
      <c r="Z33" s="45">
        <v>6.3999999999999997E-5</v>
      </c>
      <c r="AA33" s="45">
        <v>6.3999999999999997E-5</v>
      </c>
      <c r="AB33" s="45">
        <v>6.3999999999999997E-5</v>
      </c>
      <c r="AC33" s="45">
        <v>6.3999999999999997E-5</v>
      </c>
      <c r="AD33" s="45">
        <v>6.3999999999999997E-5</v>
      </c>
      <c r="AE33" s="45">
        <v>6.3999999999999997E-5</v>
      </c>
      <c r="AF33" s="45">
        <v>6.3999999999999997E-5</v>
      </c>
      <c r="AG33" s="45">
        <v>6.3999999999999997E-5</v>
      </c>
      <c r="AH33" s="45">
        <v>6.3999999999999997E-5</v>
      </c>
      <c r="AI33" s="45">
        <v>6.3999999999999997E-5</v>
      </c>
      <c r="AJ33" s="45">
        <v>6.3999999999999997E-5</v>
      </c>
      <c r="AK33" s="45">
        <v>6.3999999999999997E-5</v>
      </c>
      <c r="AL33" s="45">
        <v>6.3999999999999997E-5</v>
      </c>
      <c r="AM33" s="45">
        <v>6.3999999999999997E-5</v>
      </c>
      <c r="AN33" s="45">
        <v>6.3999999999999997E-5</v>
      </c>
      <c r="AO33" s="45">
        <v>6.3999999999999997E-5</v>
      </c>
      <c r="AP33" s="45">
        <v>3.9300000000000001E-4</v>
      </c>
      <c r="AQ33" s="45">
        <v>3.9300000000000001E-4</v>
      </c>
      <c r="AR33" s="45">
        <v>3.9300000000000001E-4</v>
      </c>
      <c r="AS33" s="45">
        <v>3.9300000000000001E-4</v>
      </c>
      <c r="AT33" s="45">
        <v>3.9300000000000001E-4</v>
      </c>
      <c r="AU33" s="45">
        <v>5.9900000000000003E-4</v>
      </c>
      <c r="AV33" s="45">
        <v>5.9900000000000003E-4</v>
      </c>
      <c r="AW33" s="45">
        <v>5.9900000000000003E-4</v>
      </c>
      <c r="AX33" s="45">
        <v>5.9900000000000003E-4</v>
      </c>
      <c r="AY33" s="45">
        <v>5.9900000000000003E-4</v>
      </c>
      <c r="AZ33" s="45">
        <v>7.18E-4</v>
      </c>
      <c r="BA33" s="45">
        <v>7.18E-4</v>
      </c>
      <c r="BB33" s="45">
        <v>7.18E-4</v>
      </c>
      <c r="BC33" s="45">
        <v>7.18E-4</v>
      </c>
      <c r="BD33" s="45">
        <v>7.18E-4</v>
      </c>
      <c r="BE33" s="45">
        <v>7.9299999999999998E-4</v>
      </c>
      <c r="BF33" s="45">
        <v>7.9299999999999998E-4</v>
      </c>
      <c r="BG33" s="45">
        <v>7.9299999999999998E-4</v>
      </c>
      <c r="BH33" s="45">
        <v>7.9299999999999998E-4</v>
      </c>
      <c r="BI33" s="45">
        <v>7.9299999999999998E-4</v>
      </c>
      <c r="BJ33" s="45">
        <v>1.049E-3</v>
      </c>
      <c r="BK33" s="45">
        <v>1.049E-3</v>
      </c>
      <c r="BL33" s="45">
        <v>1.049E-3</v>
      </c>
      <c r="BM33" s="45">
        <v>1.049E-3</v>
      </c>
      <c r="BN33" s="45">
        <v>1.049E-3</v>
      </c>
      <c r="BO33" s="45">
        <v>1.1429999999999999E-3</v>
      </c>
      <c r="BP33" s="45">
        <v>1.1429999999999999E-3</v>
      </c>
      <c r="BQ33" s="45">
        <v>1.1429999999999999E-3</v>
      </c>
      <c r="BR33" s="45">
        <v>1.1429999999999999E-3</v>
      </c>
      <c r="BS33" s="45">
        <v>1.1429999999999999E-3</v>
      </c>
      <c r="BT33" s="45">
        <v>1.0059999999999999E-3</v>
      </c>
      <c r="BU33" s="45">
        <v>1.0059999999999999E-3</v>
      </c>
      <c r="BV33" s="45">
        <v>1.0059999999999999E-3</v>
      </c>
      <c r="BW33" s="45">
        <v>1.0059999999999999E-3</v>
      </c>
      <c r="BX33" s="45">
        <v>1.0059999999999999E-3</v>
      </c>
      <c r="BY33" s="45">
        <v>2.1310000000000001E-3</v>
      </c>
      <c r="BZ33" s="45">
        <v>2.1310000000000001E-3</v>
      </c>
      <c r="CA33" s="45">
        <v>2.1310000000000001E-3</v>
      </c>
      <c r="CB33" s="45">
        <v>2.1310000000000001E-3</v>
      </c>
      <c r="CC33" s="45">
        <v>2.1310000000000001E-3</v>
      </c>
      <c r="CD33" s="45">
        <v>2.1310000000000001E-3</v>
      </c>
      <c r="CE33" s="45">
        <v>2.1310000000000001E-3</v>
      </c>
      <c r="CF33" s="45">
        <v>2.1310000000000001E-3</v>
      </c>
      <c r="CG33" s="45">
        <v>2.1310000000000001E-3</v>
      </c>
      <c r="CH33" s="45">
        <v>2.1310000000000001E-3</v>
      </c>
      <c r="CI33" s="45">
        <v>2.1310000000000001E-3</v>
      </c>
      <c r="CJ33" s="45">
        <v>2.1310000000000001E-3</v>
      </c>
      <c r="CK33" s="45">
        <v>2.1310000000000001E-3</v>
      </c>
      <c r="CL33" s="45">
        <v>2.1310000000000001E-3</v>
      </c>
      <c r="CM33" s="45">
        <v>2.1310000000000001E-3</v>
      </c>
      <c r="CN33" s="45">
        <v>2.1310000000000001E-3</v>
      </c>
      <c r="CO33" s="45">
        <v>2.1310000000000001E-3</v>
      </c>
      <c r="CP33" s="45">
        <v>2.1310000000000001E-3</v>
      </c>
      <c r="CQ33" s="45">
        <v>2.1310000000000001E-3</v>
      </c>
      <c r="CR33" s="45">
        <v>2.1310000000000001E-3</v>
      </c>
      <c r="CS33" s="45">
        <v>2.1310000000000001E-3</v>
      </c>
      <c r="CT33" s="45">
        <v>2.1310000000000001E-3</v>
      </c>
      <c r="CU33" s="45">
        <v>2.1310000000000001E-3</v>
      </c>
      <c r="CV33" s="45">
        <v>2.1310000000000001E-3</v>
      </c>
      <c r="CW33" s="45">
        <v>2.1310000000000001E-3</v>
      </c>
      <c r="CX33" s="45">
        <v>2.1310000000000001E-3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3.8000000000000002E-5</v>
      </c>
      <c r="R34" s="45">
        <v>3.8000000000000002E-5</v>
      </c>
      <c r="S34" s="45">
        <v>3.8000000000000002E-5</v>
      </c>
      <c r="T34" s="45">
        <v>3.8000000000000002E-5</v>
      </c>
      <c r="U34" s="45">
        <v>3.8000000000000002E-5</v>
      </c>
      <c r="V34" s="45">
        <v>3.8000000000000002E-5</v>
      </c>
      <c r="W34" s="45">
        <v>3.8000000000000002E-5</v>
      </c>
      <c r="X34" s="45">
        <v>3.8000000000000002E-5</v>
      </c>
      <c r="Y34" s="45">
        <v>3.8000000000000002E-5</v>
      </c>
      <c r="Z34" s="45">
        <v>3.8000000000000002E-5</v>
      </c>
      <c r="AA34" s="45">
        <v>3.8000000000000002E-5</v>
      </c>
      <c r="AB34" s="45">
        <v>3.8000000000000002E-5</v>
      </c>
      <c r="AC34" s="45">
        <v>3.8000000000000002E-5</v>
      </c>
      <c r="AD34" s="45">
        <v>3.8000000000000002E-5</v>
      </c>
      <c r="AE34" s="45">
        <v>3.8000000000000002E-5</v>
      </c>
      <c r="AF34" s="45">
        <v>3.8000000000000002E-5</v>
      </c>
      <c r="AG34" s="45">
        <v>3.8000000000000002E-5</v>
      </c>
      <c r="AH34" s="45">
        <v>3.8000000000000002E-5</v>
      </c>
      <c r="AI34" s="45">
        <v>3.8000000000000002E-5</v>
      </c>
      <c r="AJ34" s="45">
        <v>3.8000000000000002E-5</v>
      </c>
      <c r="AK34" s="45">
        <v>3.8000000000000002E-5</v>
      </c>
      <c r="AL34" s="45">
        <v>3.8000000000000002E-5</v>
      </c>
      <c r="AM34" s="45">
        <v>3.8000000000000002E-5</v>
      </c>
      <c r="AN34" s="45">
        <v>3.8000000000000002E-5</v>
      </c>
      <c r="AO34" s="45">
        <v>3.8000000000000002E-5</v>
      </c>
      <c r="AP34" s="45">
        <v>3.1700000000000001E-4</v>
      </c>
      <c r="AQ34" s="45">
        <v>3.1700000000000001E-4</v>
      </c>
      <c r="AR34" s="45">
        <v>3.1700000000000001E-4</v>
      </c>
      <c r="AS34" s="45">
        <v>3.1700000000000001E-4</v>
      </c>
      <c r="AT34" s="45">
        <v>3.1700000000000001E-4</v>
      </c>
      <c r="AU34" s="45">
        <v>4.4900000000000002E-4</v>
      </c>
      <c r="AV34" s="45">
        <v>4.4900000000000002E-4</v>
      </c>
      <c r="AW34" s="45">
        <v>4.4900000000000002E-4</v>
      </c>
      <c r="AX34" s="45">
        <v>4.4900000000000002E-4</v>
      </c>
      <c r="AY34" s="45">
        <v>4.4900000000000002E-4</v>
      </c>
      <c r="AZ34" s="45">
        <v>6.2200000000000005E-4</v>
      </c>
      <c r="BA34" s="45">
        <v>6.2200000000000005E-4</v>
      </c>
      <c r="BB34" s="45">
        <v>6.2200000000000005E-4</v>
      </c>
      <c r="BC34" s="45">
        <v>6.2200000000000005E-4</v>
      </c>
      <c r="BD34" s="45">
        <v>6.2200000000000005E-4</v>
      </c>
      <c r="BE34" s="45">
        <v>7.7999999999999999E-4</v>
      </c>
      <c r="BF34" s="45">
        <v>7.7999999999999999E-4</v>
      </c>
      <c r="BG34" s="45">
        <v>7.7999999999999999E-4</v>
      </c>
      <c r="BH34" s="45">
        <v>7.7999999999999999E-4</v>
      </c>
      <c r="BI34" s="45">
        <v>7.7999999999999999E-4</v>
      </c>
      <c r="BJ34" s="45">
        <v>8.8400000000000002E-4</v>
      </c>
      <c r="BK34" s="45">
        <v>8.8400000000000002E-4</v>
      </c>
      <c r="BL34" s="45">
        <v>8.8400000000000002E-4</v>
      </c>
      <c r="BM34" s="45">
        <v>8.8400000000000002E-4</v>
      </c>
      <c r="BN34" s="45">
        <v>8.8400000000000002E-4</v>
      </c>
      <c r="BO34" s="45">
        <v>8.8599999999999996E-4</v>
      </c>
      <c r="BP34" s="45">
        <v>8.8599999999999996E-4</v>
      </c>
      <c r="BQ34" s="45">
        <v>8.8599999999999996E-4</v>
      </c>
      <c r="BR34" s="45">
        <v>8.8599999999999996E-4</v>
      </c>
      <c r="BS34" s="45">
        <v>8.8599999999999996E-4</v>
      </c>
      <c r="BT34" s="45">
        <v>7.5299999999999998E-4</v>
      </c>
      <c r="BU34" s="45">
        <v>7.5299999999999998E-4</v>
      </c>
      <c r="BV34" s="45">
        <v>7.5299999999999998E-4</v>
      </c>
      <c r="BW34" s="45">
        <v>7.5299999999999998E-4</v>
      </c>
      <c r="BX34" s="45">
        <v>7.5299999999999998E-4</v>
      </c>
      <c r="BY34" s="45">
        <v>5.4500000000000002E-4</v>
      </c>
      <c r="BZ34" s="45">
        <v>5.4500000000000002E-4</v>
      </c>
      <c r="CA34" s="45">
        <v>5.4500000000000002E-4</v>
      </c>
      <c r="CB34" s="45">
        <v>5.4500000000000002E-4</v>
      </c>
      <c r="CC34" s="45">
        <v>5.4500000000000002E-4</v>
      </c>
      <c r="CD34" s="45">
        <v>5.4500000000000002E-4</v>
      </c>
      <c r="CE34" s="45">
        <v>5.4500000000000002E-4</v>
      </c>
      <c r="CF34" s="45">
        <v>5.4500000000000002E-4</v>
      </c>
      <c r="CG34" s="45">
        <v>5.4500000000000002E-4</v>
      </c>
      <c r="CH34" s="45">
        <v>5.4500000000000002E-4</v>
      </c>
      <c r="CI34" s="45">
        <v>5.4500000000000002E-4</v>
      </c>
      <c r="CJ34" s="45">
        <v>5.4500000000000002E-4</v>
      </c>
      <c r="CK34" s="45">
        <v>5.4500000000000002E-4</v>
      </c>
      <c r="CL34" s="45">
        <v>5.4500000000000002E-4</v>
      </c>
      <c r="CM34" s="45">
        <v>5.4500000000000002E-4</v>
      </c>
      <c r="CN34" s="45">
        <v>5.4500000000000002E-4</v>
      </c>
      <c r="CO34" s="45">
        <v>5.4500000000000002E-4</v>
      </c>
      <c r="CP34" s="45">
        <v>5.4500000000000002E-4</v>
      </c>
      <c r="CQ34" s="45">
        <v>5.4500000000000002E-4</v>
      </c>
      <c r="CR34" s="45">
        <v>5.4500000000000002E-4</v>
      </c>
      <c r="CS34" s="45">
        <v>5.4500000000000002E-4</v>
      </c>
      <c r="CT34" s="45">
        <v>5.4500000000000002E-4</v>
      </c>
      <c r="CU34" s="45">
        <v>5.4500000000000002E-4</v>
      </c>
      <c r="CV34" s="45">
        <v>5.4500000000000002E-4</v>
      </c>
      <c r="CW34" s="45">
        <v>5.4500000000000002E-4</v>
      </c>
      <c r="CX34" s="45">
        <v>5.4500000000000002E-4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4.5000000000000003E-5</v>
      </c>
      <c r="R35" s="45">
        <v>4.5000000000000003E-5</v>
      </c>
      <c r="S35" s="45">
        <v>4.5000000000000003E-5</v>
      </c>
      <c r="T35" s="45">
        <v>4.5000000000000003E-5</v>
      </c>
      <c r="U35" s="45">
        <v>4.5000000000000003E-5</v>
      </c>
      <c r="V35" s="45">
        <v>4.5000000000000003E-5</v>
      </c>
      <c r="W35" s="45">
        <v>4.5000000000000003E-5</v>
      </c>
      <c r="X35" s="45">
        <v>4.5000000000000003E-5</v>
      </c>
      <c r="Y35" s="45">
        <v>4.5000000000000003E-5</v>
      </c>
      <c r="Z35" s="45">
        <v>4.5000000000000003E-5</v>
      </c>
      <c r="AA35" s="45">
        <v>4.5000000000000003E-5</v>
      </c>
      <c r="AB35" s="45">
        <v>4.5000000000000003E-5</v>
      </c>
      <c r="AC35" s="45">
        <v>4.5000000000000003E-5</v>
      </c>
      <c r="AD35" s="45">
        <v>4.5000000000000003E-5</v>
      </c>
      <c r="AE35" s="45">
        <v>4.5000000000000003E-5</v>
      </c>
      <c r="AF35" s="45">
        <v>4.5000000000000003E-5</v>
      </c>
      <c r="AG35" s="45">
        <v>4.5000000000000003E-5</v>
      </c>
      <c r="AH35" s="45">
        <v>4.5000000000000003E-5</v>
      </c>
      <c r="AI35" s="45">
        <v>4.5000000000000003E-5</v>
      </c>
      <c r="AJ35" s="45">
        <v>4.5000000000000003E-5</v>
      </c>
      <c r="AK35" s="45">
        <v>4.5000000000000003E-5</v>
      </c>
      <c r="AL35" s="45">
        <v>4.5000000000000003E-5</v>
      </c>
      <c r="AM35" s="45">
        <v>4.5000000000000003E-5</v>
      </c>
      <c r="AN35" s="45">
        <v>4.5000000000000003E-5</v>
      </c>
      <c r="AO35" s="45">
        <v>4.5000000000000003E-5</v>
      </c>
      <c r="AP35" s="45">
        <v>3.2200000000000002E-4</v>
      </c>
      <c r="AQ35" s="45">
        <v>3.2200000000000002E-4</v>
      </c>
      <c r="AR35" s="45">
        <v>3.2200000000000002E-4</v>
      </c>
      <c r="AS35" s="45">
        <v>3.2200000000000002E-4</v>
      </c>
      <c r="AT35" s="45">
        <v>3.2200000000000002E-4</v>
      </c>
      <c r="AU35" s="45">
        <v>4.37E-4</v>
      </c>
      <c r="AV35" s="45">
        <v>4.37E-4</v>
      </c>
      <c r="AW35" s="45">
        <v>4.37E-4</v>
      </c>
      <c r="AX35" s="45">
        <v>4.37E-4</v>
      </c>
      <c r="AY35" s="45">
        <v>4.37E-4</v>
      </c>
      <c r="AZ35" s="45">
        <v>5.2800000000000004E-4</v>
      </c>
      <c r="BA35" s="45">
        <v>5.2800000000000004E-4</v>
      </c>
      <c r="BB35" s="45">
        <v>5.2800000000000004E-4</v>
      </c>
      <c r="BC35" s="45">
        <v>5.2800000000000004E-4</v>
      </c>
      <c r="BD35" s="45">
        <v>5.2800000000000004E-4</v>
      </c>
      <c r="BE35" s="45">
        <v>6.1700000000000004E-4</v>
      </c>
      <c r="BF35" s="45">
        <v>6.1700000000000004E-4</v>
      </c>
      <c r="BG35" s="45">
        <v>6.1700000000000004E-4</v>
      </c>
      <c r="BH35" s="45">
        <v>6.1700000000000004E-4</v>
      </c>
      <c r="BI35" s="45">
        <v>6.1700000000000004E-4</v>
      </c>
      <c r="BJ35" s="45">
        <v>6.8599999999999998E-4</v>
      </c>
      <c r="BK35" s="45">
        <v>6.8599999999999998E-4</v>
      </c>
      <c r="BL35" s="45">
        <v>6.8599999999999998E-4</v>
      </c>
      <c r="BM35" s="45">
        <v>6.8599999999999998E-4</v>
      </c>
      <c r="BN35" s="45">
        <v>6.8599999999999998E-4</v>
      </c>
      <c r="BO35" s="45">
        <v>7.1599999999999995E-4</v>
      </c>
      <c r="BP35" s="45">
        <v>7.1599999999999995E-4</v>
      </c>
      <c r="BQ35" s="45">
        <v>7.1599999999999995E-4</v>
      </c>
      <c r="BR35" s="45">
        <v>7.1599999999999995E-4</v>
      </c>
      <c r="BS35" s="45">
        <v>7.1599999999999995E-4</v>
      </c>
      <c r="BT35" s="45">
        <v>6.9300000000000004E-4</v>
      </c>
      <c r="BU35" s="45">
        <v>6.9300000000000004E-4</v>
      </c>
      <c r="BV35" s="45">
        <v>6.9300000000000004E-4</v>
      </c>
      <c r="BW35" s="45">
        <v>6.9300000000000004E-4</v>
      </c>
      <c r="BX35" s="45">
        <v>6.9300000000000004E-4</v>
      </c>
      <c r="BY35" s="45">
        <v>6.0899999999999995E-4</v>
      </c>
      <c r="BZ35" s="45">
        <v>6.0899999999999995E-4</v>
      </c>
      <c r="CA35" s="45">
        <v>6.0899999999999995E-4</v>
      </c>
      <c r="CB35" s="45">
        <v>6.0899999999999995E-4</v>
      </c>
      <c r="CC35" s="45">
        <v>6.0899999999999995E-4</v>
      </c>
      <c r="CD35" s="45">
        <v>6.0899999999999995E-4</v>
      </c>
      <c r="CE35" s="45">
        <v>6.0899999999999995E-4</v>
      </c>
      <c r="CF35" s="45">
        <v>6.0899999999999995E-4</v>
      </c>
      <c r="CG35" s="45">
        <v>6.0899999999999995E-4</v>
      </c>
      <c r="CH35" s="45">
        <v>6.0899999999999995E-4</v>
      </c>
      <c r="CI35" s="45">
        <v>6.0899999999999995E-4</v>
      </c>
      <c r="CJ35" s="45">
        <v>6.0899999999999995E-4</v>
      </c>
      <c r="CK35" s="45">
        <v>6.0899999999999995E-4</v>
      </c>
      <c r="CL35" s="45">
        <v>6.0899999999999995E-4</v>
      </c>
      <c r="CM35" s="45">
        <v>6.0899999999999995E-4</v>
      </c>
      <c r="CN35" s="45">
        <v>6.0899999999999995E-4</v>
      </c>
      <c r="CO35" s="45">
        <v>6.0899999999999995E-4</v>
      </c>
      <c r="CP35" s="45">
        <v>6.0899999999999995E-4</v>
      </c>
      <c r="CQ35" s="45">
        <v>6.0899999999999995E-4</v>
      </c>
      <c r="CR35" s="45">
        <v>6.0899999999999995E-4</v>
      </c>
      <c r="CS35" s="45">
        <v>6.0899999999999995E-4</v>
      </c>
      <c r="CT35" s="45">
        <v>6.0899999999999995E-4</v>
      </c>
      <c r="CU35" s="45">
        <v>6.0899999999999995E-4</v>
      </c>
      <c r="CV35" s="45">
        <v>6.0899999999999995E-4</v>
      </c>
      <c r="CW35" s="45">
        <v>6.0899999999999995E-4</v>
      </c>
      <c r="CX35" s="45">
        <v>6.0899999999999995E-4</v>
      </c>
    </row>
    <row r="36" spans="1:102" ht="14.25" customHeight="1" x14ac:dyDescent="0.3">
      <c r="A36" s="45" t="s">
        <v>190</v>
      </c>
      <c r="B36" s="45">
        <v>9.9999999999999995E-7</v>
      </c>
      <c r="C36" s="45">
        <v>9.9999999999999995E-7</v>
      </c>
      <c r="D36" s="45">
        <v>9.9999999999999995E-7</v>
      </c>
      <c r="E36" s="45">
        <v>9.9999999999999995E-7</v>
      </c>
      <c r="F36" s="45">
        <v>9.9999999999999995E-7</v>
      </c>
      <c r="G36" s="45">
        <v>9.9999999999999995E-7</v>
      </c>
      <c r="H36" s="45">
        <v>9.9999999999999995E-7</v>
      </c>
      <c r="I36" s="45">
        <v>9.9999999999999995E-7</v>
      </c>
      <c r="J36" s="45">
        <v>9.9999999999999995E-7</v>
      </c>
      <c r="K36" s="45">
        <v>9.9999999999999995E-7</v>
      </c>
      <c r="L36" s="45">
        <v>9.9999999999999995E-7</v>
      </c>
      <c r="M36" s="45">
        <v>9.9999999999999995E-7</v>
      </c>
      <c r="N36" s="45">
        <v>9.9999999999999995E-7</v>
      </c>
      <c r="O36" s="45">
        <v>9.9999999999999995E-7</v>
      </c>
      <c r="P36" s="45">
        <v>9.9999999999999995E-7</v>
      </c>
      <c r="Q36" s="45">
        <v>8.2999999999999998E-5</v>
      </c>
      <c r="R36" s="45">
        <v>8.2999999999999998E-5</v>
      </c>
      <c r="S36" s="45">
        <v>8.2999999999999998E-5</v>
      </c>
      <c r="T36" s="45">
        <v>8.2999999999999998E-5</v>
      </c>
      <c r="U36" s="45">
        <v>8.2999999999999998E-5</v>
      </c>
      <c r="V36" s="45">
        <v>8.2999999999999998E-5</v>
      </c>
      <c r="W36" s="45">
        <v>8.2999999999999998E-5</v>
      </c>
      <c r="X36" s="45">
        <v>8.2999999999999998E-5</v>
      </c>
      <c r="Y36" s="45">
        <v>8.2999999999999998E-5</v>
      </c>
      <c r="Z36" s="45">
        <v>8.2999999999999998E-5</v>
      </c>
      <c r="AA36" s="45">
        <v>8.2999999999999998E-5</v>
      </c>
      <c r="AB36" s="45">
        <v>8.2999999999999998E-5</v>
      </c>
      <c r="AC36" s="45">
        <v>8.2999999999999998E-5</v>
      </c>
      <c r="AD36" s="45">
        <v>8.2999999999999998E-5</v>
      </c>
      <c r="AE36" s="45">
        <v>8.2999999999999998E-5</v>
      </c>
      <c r="AF36" s="45">
        <v>8.2999999999999998E-5</v>
      </c>
      <c r="AG36" s="45">
        <v>8.2999999999999998E-5</v>
      </c>
      <c r="AH36" s="45">
        <v>8.2999999999999998E-5</v>
      </c>
      <c r="AI36" s="45">
        <v>8.2999999999999998E-5</v>
      </c>
      <c r="AJ36" s="45">
        <v>8.2999999999999998E-5</v>
      </c>
      <c r="AK36" s="45">
        <v>8.2999999999999998E-5</v>
      </c>
      <c r="AL36" s="45">
        <v>8.2999999999999998E-5</v>
      </c>
      <c r="AM36" s="45">
        <v>8.2999999999999998E-5</v>
      </c>
      <c r="AN36" s="45">
        <v>8.2999999999999998E-5</v>
      </c>
      <c r="AO36" s="45">
        <v>8.2999999999999998E-5</v>
      </c>
      <c r="AP36" s="45">
        <v>2.23E-4</v>
      </c>
      <c r="AQ36" s="45">
        <v>2.23E-4</v>
      </c>
      <c r="AR36" s="45">
        <v>2.23E-4</v>
      </c>
      <c r="AS36" s="45">
        <v>2.23E-4</v>
      </c>
      <c r="AT36" s="45">
        <v>2.23E-4</v>
      </c>
      <c r="AU36" s="45">
        <v>2.32E-4</v>
      </c>
      <c r="AV36" s="45">
        <v>2.32E-4</v>
      </c>
      <c r="AW36" s="45">
        <v>2.32E-4</v>
      </c>
      <c r="AX36" s="45">
        <v>2.32E-4</v>
      </c>
      <c r="AY36" s="45">
        <v>2.32E-4</v>
      </c>
      <c r="AZ36" s="45">
        <v>2.5000000000000001E-4</v>
      </c>
      <c r="BA36" s="45">
        <v>2.5000000000000001E-4</v>
      </c>
      <c r="BB36" s="45">
        <v>2.5000000000000001E-4</v>
      </c>
      <c r="BC36" s="45">
        <v>2.5000000000000001E-4</v>
      </c>
      <c r="BD36" s="45">
        <v>2.5000000000000001E-4</v>
      </c>
      <c r="BE36" s="45">
        <v>2.8299999999999999E-4</v>
      </c>
      <c r="BF36" s="45">
        <v>2.8299999999999999E-4</v>
      </c>
      <c r="BG36" s="45">
        <v>2.8299999999999999E-4</v>
      </c>
      <c r="BH36" s="45">
        <v>2.8299999999999999E-4</v>
      </c>
      <c r="BI36" s="45">
        <v>2.8299999999999999E-4</v>
      </c>
      <c r="BJ36" s="45">
        <v>3.3700000000000001E-4</v>
      </c>
      <c r="BK36" s="45">
        <v>3.3700000000000001E-4</v>
      </c>
      <c r="BL36" s="45">
        <v>3.3700000000000001E-4</v>
      </c>
      <c r="BM36" s="45">
        <v>3.3700000000000001E-4</v>
      </c>
      <c r="BN36" s="45">
        <v>3.3700000000000001E-4</v>
      </c>
      <c r="BO36" s="45">
        <v>4.0000000000000002E-4</v>
      </c>
      <c r="BP36" s="45">
        <v>4.0000000000000002E-4</v>
      </c>
      <c r="BQ36" s="45">
        <v>4.0000000000000002E-4</v>
      </c>
      <c r="BR36" s="45">
        <v>4.0000000000000002E-4</v>
      </c>
      <c r="BS36" s="45">
        <v>4.0000000000000002E-4</v>
      </c>
      <c r="BT36" s="45">
        <v>4.7199999999999998E-4</v>
      </c>
      <c r="BU36" s="45">
        <v>4.7199999999999998E-4</v>
      </c>
      <c r="BV36" s="45">
        <v>4.7199999999999998E-4</v>
      </c>
      <c r="BW36" s="45">
        <v>4.7199999999999998E-4</v>
      </c>
      <c r="BX36" s="45">
        <v>4.7199999999999998E-4</v>
      </c>
      <c r="BY36" s="45">
        <v>5.5800000000000001E-4</v>
      </c>
      <c r="BZ36" s="45">
        <v>5.5800000000000001E-4</v>
      </c>
      <c r="CA36" s="45">
        <v>5.5800000000000001E-4</v>
      </c>
      <c r="CB36" s="45">
        <v>5.5800000000000001E-4</v>
      </c>
      <c r="CC36" s="45">
        <v>5.5800000000000001E-4</v>
      </c>
      <c r="CD36" s="45">
        <v>5.5800000000000001E-4</v>
      </c>
      <c r="CE36" s="45">
        <v>5.5800000000000001E-4</v>
      </c>
      <c r="CF36" s="45">
        <v>5.5800000000000001E-4</v>
      </c>
      <c r="CG36" s="45">
        <v>5.5800000000000001E-4</v>
      </c>
      <c r="CH36" s="45">
        <v>5.5800000000000001E-4</v>
      </c>
      <c r="CI36" s="45">
        <v>5.5800000000000001E-4</v>
      </c>
      <c r="CJ36" s="45">
        <v>5.5800000000000001E-4</v>
      </c>
      <c r="CK36" s="45">
        <v>5.5800000000000001E-4</v>
      </c>
      <c r="CL36" s="45">
        <v>5.5800000000000001E-4</v>
      </c>
      <c r="CM36" s="45">
        <v>5.5800000000000001E-4</v>
      </c>
      <c r="CN36" s="45">
        <v>5.5800000000000001E-4</v>
      </c>
      <c r="CO36" s="45">
        <v>5.5800000000000001E-4</v>
      </c>
      <c r="CP36" s="45">
        <v>5.5800000000000001E-4</v>
      </c>
      <c r="CQ36" s="45">
        <v>5.5800000000000001E-4</v>
      </c>
      <c r="CR36" s="45">
        <v>5.5800000000000001E-4</v>
      </c>
      <c r="CS36" s="45">
        <v>5.5800000000000001E-4</v>
      </c>
      <c r="CT36" s="45">
        <v>5.5800000000000001E-4</v>
      </c>
      <c r="CU36" s="45">
        <v>5.5800000000000001E-4</v>
      </c>
      <c r="CV36" s="45">
        <v>5.5800000000000001E-4</v>
      </c>
      <c r="CW36" s="45">
        <v>5.5800000000000001E-4</v>
      </c>
      <c r="CX36" s="45">
        <v>5.5800000000000001E-4</v>
      </c>
    </row>
    <row r="37" spans="1:102" ht="14.25" customHeight="1" x14ac:dyDescent="0.3">
      <c r="A37" s="45" t="s">
        <v>192</v>
      </c>
      <c r="B37" s="45">
        <v>9.9999999999999995E-7</v>
      </c>
      <c r="C37" s="45">
        <v>9.9999999999999995E-7</v>
      </c>
      <c r="D37" s="45">
        <v>9.9999999999999995E-7</v>
      </c>
      <c r="E37" s="45">
        <v>9.9999999999999995E-7</v>
      </c>
      <c r="F37" s="45">
        <v>9.9999999999999995E-7</v>
      </c>
      <c r="G37" s="45">
        <v>9.9999999999999995E-7</v>
      </c>
      <c r="H37" s="45">
        <v>9.9999999999999995E-7</v>
      </c>
      <c r="I37" s="45">
        <v>9.9999999999999995E-7</v>
      </c>
      <c r="J37" s="45">
        <v>9.9999999999999995E-7</v>
      </c>
      <c r="K37" s="45">
        <v>9.9999999999999995E-7</v>
      </c>
      <c r="L37" s="45">
        <v>9.9999999999999995E-7</v>
      </c>
      <c r="M37" s="45">
        <v>9.9999999999999995E-7</v>
      </c>
      <c r="N37" s="45">
        <v>9.9999999999999995E-7</v>
      </c>
      <c r="O37" s="45">
        <v>9.9999999999999995E-7</v>
      </c>
      <c r="P37" s="45">
        <v>9.9999999999999995E-7</v>
      </c>
      <c r="Q37" s="45">
        <v>6.7000000000000002E-5</v>
      </c>
      <c r="R37" s="45">
        <v>6.7000000000000002E-5</v>
      </c>
      <c r="S37" s="45">
        <v>6.7000000000000002E-5</v>
      </c>
      <c r="T37" s="45">
        <v>6.7000000000000002E-5</v>
      </c>
      <c r="U37" s="45">
        <v>6.7000000000000002E-5</v>
      </c>
      <c r="V37" s="45">
        <v>6.7000000000000002E-5</v>
      </c>
      <c r="W37" s="45">
        <v>6.7000000000000002E-5</v>
      </c>
      <c r="X37" s="45">
        <v>6.7000000000000002E-5</v>
      </c>
      <c r="Y37" s="45">
        <v>6.7000000000000002E-5</v>
      </c>
      <c r="Z37" s="45">
        <v>6.7000000000000002E-5</v>
      </c>
      <c r="AA37" s="45">
        <v>6.7000000000000002E-5</v>
      </c>
      <c r="AB37" s="45">
        <v>6.7000000000000002E-5</v>
      </c>
      <c r="AC37" s="45">
        <v>6.7000000000000002E-5</v>
      </c>
      <c r="AD37" s="45">
        <v>6.7000000000000002E-5</v>
      </c>
      <c r="AE37" s="45">
        <v>6.7000000000000002E-5</v>
      </c>
      <c r="AF37" s="45">
        <v>6.7000000000000002E-5</v>
      </c>
      <c r="AG37" s="45">
        <v>6.7000000000000002E-5</v>
      </c>
      <c r="AH37" s="45">
        <v>6.7000000000000002E-5</v>
      </c>
      <c r="AI37" s="45">
        <v>6.7000000000000002E-5</v>
      </c>
      <c r="AJ37" s="45">
        <v>6.7000000000000002E-5</v>
      </c>
      <c r="AK37" s="45">
        <v>6.7000000000000002E-5</v>
      </c>
      <c r="AL37" s="45">
        <v>6.7000000000000002E-5</v>
      </c>
      <c r="AM37" s="45">
        <v>6.7000000000000002E-5</v>
      </c>
      <c r="AN37" s="45">
        <v>6.7000000000000002E-5</v>
      </c>
      <c r="AO37" s="45">
        <v>6.7000000000000002E-5</v>
      </c>
      <c r="AP37" s="45">
        <v>1.75E-4</v>
      </c>
      <c r="AQ37" s="45">
        <v>1.75E-4</v>
      </c>
      <c r="AR37" s="45">
        <v>1.75E-4</v>
      </c>
      <c r="AS37" s="45">
        <v>1.75E-4</v>
      </c>
      <c r="AT37" s="45">
        <v>1.75E-4</v>
      </c>
      <c r="AU37" s="45">
        <v>1.8200000000000001E-4</v>
      </c>
      <c r="AV37" s="45">
        <v>1.8200000000000001E-4</v>
      </c>
      <c r="AW37" s="45">
        <v>1.8200000000000001E-4</v>
      </c>
      <c r="AX37" s="45">
        <v>1.8200000000000001E-4</v>
      </c>
      <c r="AY37" s="45">
        <v>1.8200000000000001E-4</v>
      </c>
      <c r="AZ37" s="45">
        <v>1.74E-4</v>
      </c>
      <c r="BA37" s="45">
        <v>1.74E-4</v>
      </c>
      <c r="BB37" s="45">
        <v>1.74E-4</v>
      </c>
      <c r="BC37" s="45">
        <v>1.74E-4</v>
      </c>
      <c r="BD37" s="45">
        <v>1.74E-4</v>
      </c>
      <c r="BE37" s="45">
        <v>1.54E-4</v>
      </c>
      <c r="BF37" s="45">
        <v>1.54E-4</v>
      </c>
      <c r="BG37" s="45">
        <v>1.54E-4</v>
      </c>
      <c r="BH37" s="45">
        <v>1.54E-4</v>
      </c>
      <c r="BI37" s="45">
        <v>1.54E-4</v>
      </c>
      <c r="BJ37" s="45">
        <v>1.3200000000000001E-4</v>
      </c>
      <c r="BK37" s="45">
        <v>1.3200000000000001E-4</v>
      </c>
      <c r="BL37" s="45">
        <v>1.3200000000000001E-4</v>
      </c>
      <c r="BM37" s="45">
        <v>1.3200000000000001E-4</v>
      </c>
      <c r="BN37" s="45">
        <v>1.3200000000000001E-4</v>
      </c>
      <c r="BO37" s="45">
        <v>1.2E-4</v>
      </c>
      <c r="BP37" s="45">
        <v>1.2E-4</v>
      </c>
      <c r="BQ37" s="45">
        <v>1.2E-4</v>
      </c>
      <c r="BR37" s="45">
        <v>1.2E-4</v>
      </c>
      <c r="BS37" s="45">
        <v>1.2E-4</v>
      </c>
      <c r="BT37" s="45">
        <v>1.13E-4</v>
      </c>
      <c r="BU37" s="45">
        <v>1.13E-4</v>
      </c>
      <c r="BV37" s="45">
        <v>1.13E-4</v>
      </c>
      <c r="BW37" s="45">
        <v>1.13E-4</v>
      </c>
      <c r="BX37" s="45">
        <v>1.13E-4</v>
      </c>
      <c r="BY37" s="45">
        <v>1.1900000000000001E-4</v>
      </c>
      <c r="BZ37" s="45">
        <v>1.1900000000000001E-4</v>
      </c>
      <c r="CA37" s="45">
        <v>1.1900000000000001E-4</v>
      </c>
      <c r="CB37" s="45">
        <v>1.1900000000000001E-4</v>
      </c>
      <c r="CC37" s="45">
        <v>1.1900000000000001E-4</v>
      </c>
      <c r="CD37" s="45">
        <v>1.1900000000000001E-4</v>
      </c>
      <c r="CE37" s="45">
        <v>1.1900000000000001E-4</v>
      </c>
      <c r="CF37" s="45">
        <v>1.1900000000000001E-4</v>
      </c>
      <c r="CG37" s="45">
        <v>1.1900000000000001E-4</v>
      </c>
      <c r="CH37" s="45">
        <v>1.1900000000000001E-4</v>
      </c>
      <c r="CI37" s="45">
        <v>1.1900000000000001E-4</v>
      </c>
      <c r="CJ37" s="45">
        <v>1.1900000000000001E-4</v>
      </c>
      <c r="CK37" s="45">
        <v>1.1900000000000001E-4</v>
      </c>
      <c r="CL37" s="45">
        <v>1.1900000000000001E-4</v>
      </c>
      <c r="CM37" s="45">
        <v>1.1900000000000001E-4</v>
      </c>
      <c r="CN37" s="45">
        <v>1.1900000000000001E-4</v>
      </c>
      <c r="CO37" s="45">
        <v>1.1900000000000001E-4</v>
      </c>
      <c r="CP37" s="45">
        <v>1.1900000000000001E-4</v>
      </c>
      <c r="CQ37" s="45">
        <v>1.1900000000000001E-4</v>
      </c>
      <c r="CR37" s="45">
        <v>1.1900000000000001E-4</v>
      </c>
      <c r="CS37" s="45">
        <v>1.1900000000000001E-4</v>
      </c>
      <c r="CT37" s="45">
        <v>1.1900000000000001E-4</v>
      </c>
      <c r="CU37" s="45">
        <v>1.1900000000000001E-4</v>
      </c>
      <c r="CV37" s="45">
        <v>1.1900000000000001E-4</v>
      </c>
      <c r="CW37" s="45">
        <v>1.1900000000000001E-4</v>
      </c>
      <c r="CX37" s="45">
        <v>1.1900000000000001E-4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1.15E-4</v>
      </c>
      <c r="R38" s="45">
        <v>1.15E-4</v>
      </c>
      <c r="S38" s="45">
        <v>1.15E-4</v>
      </c>
      <c r="T38" s="45">
        <v>1.15E-4</v>
      </c>
      <c r="U38" s="45">
        <v>1.15E-4</v>
      </c>
      <c r="V38" s="45">
        <v>1.15E-4</v>
      </c>
      <c r="W38" s="45">
        <v>1.15E-4</v>
      </c>
      <c r="X38" s="45">
        <v>1.15E-4</v>
      </c>
      <c r="Y38" s="45">
        <v>1.15E-4</v>
      </c>
      <c r="Z38" s="45">
        <v>1.15E-4</v>
      </c>
      <c r="AA38" s="45">
        <v>1.15E-4</v>
      </c>
      <c r="AB38" s="45">
        <v>1.15E-4</v>
      </c>
      <c r="AC38" s="45">
        <v>1.15E-4</v>
      </c>
      <c r="AD38" s="45">
        <v>1.15E-4</v>
      </c>
      <c r="AE38" s="45">
        <v>1.15E-4</v>
      </c>
      <c r="AF38" s="45">
        <v>1.15E-4</v>
      </c>
      <c r="AG38" s="45">
        <v>1.15E-4</v>
      </c>
      <c r="AH38" s="45">
        <v>1.15E-4</v>
      </c>
      <c r="AI38" s="45">
        <v>1.15E-4</v>
      </c>
      <c r="AJ38" s="45">
        <v>1.15E-4</v>
      </c>
      <c r="AK38" s="45">
        <v>1.15E-4</v>
      </c>
      <c r="AL38" s="45">
        <v>1.15E-4</v>
      </c>
      <c r="AM38" s="45">
        <v>1.15E-4</v>
      </c>
      <c r="AN38" s="45">
        <v>1.15E-4</v>
      </c>
      <c r="AO38" s="45">
        <v>1.15E-4</v>
      </c>
      <c r="AP38" s="45">
        <v>3.3599999999999998E-4</v>
      </c>
      <c r="AQ38" s="45">
        <v>3.3599999999999998E-4</v>
      </c>
      <c r="AR38" s="45">
        <v>3.3599999999999998E-4</v>
      </c>
      <c r="AS38" s="45">
        <v>3.3599999999999998E-4</v>
      </c>
      <c r="AT38" s="45">
        <v>3.3599999999999998E-4</v>
      </c>
      <c r="AU38" s="45">
        <v>3.5300000000000002E-4</v>
      </c>
      <c r="AV38" s="45">
        <v>3.5300000000000002E-4</v>
      </c>
      <c r="AW38" s="45">
        <v>3.5300000000000002E-4</v>
      </c>
      <c r="AX38" s="45">
        <v>3.5300000000000002E-4</v>
      </c>
      <c r="AY38" s="45">
        <v>3.5300000000000002E-4</v>
      </c>
      <c r="AZ38" s="45">
        <v>3.6099999999999999E-4</v>
      </c>
      <c r="BA38" s="45">
        <v>3.6099999999999999E-4</v>
      </c>
      <c r="BB38" s="45">
        <v>3.6099999999999999E-4</v>
      </c>
      <c r="BC38" s="45">
        <v>3.6099999999999999E-4</v>
      </c>
      <c r="BD38" s="45">
        <v>3.6099999999999999E-4</v>
      </c>
      <c r="BE38" s="45">
        <v>4.0099999999999999E-4</v>
      </c>
      <c r="BF38" s="45">
        <v>4.0099999999999999E-4</v>
      </c>
      <c r="BG38" s="45">
        <v>4.0099999999999999E-4</v>
      </c>
      <c r="BH38" s="45">
        <v>4.0099999999999999E-4</v>
      </c>
      <c r="BI38" s="45">
        <v>4.0099999999999999E-4</v>
      </c>
      <c r="BJ38" s="45">
        <v>4.7899999999999999E-4</v>
      </c>
      <c r="BK38" s="45">
        <v>4.7899999999999999E-4</v>
      </c>
      <c r="BL38" s="45">
        <v>4.7899999999999999E-4</v>
      </c>
      <c r="BM38" s="45">
        <v>4.7899999999999999E-4</v>
      </c>
      <c r="BN38" s="45">
        <v>4.7899999999999999E-4</v>
      </c>
      <c r="BO38" s="45">
        <v>5.8399999999999999E-4</v>
      </c>
      <c r="BP38" s="45">
        <v>5.8399999999999999E-4</v>
      </c>
      <c r="BQ38" s="45">
        <v>5.8399999999999999E-4</v>
      </c>
      <c r="BR38" s="45">
        <v>5.8399999999999999E-4</v>
      </c>
      <c r="BS38" s="45">
        <v>5.8399999999999999E-4</v>
      </c>
      <c r="BT38" s="45">
        <v>7.1699999999999997E-4</v>
      </c>
      <c r="BU38" s="45">
        <v>7.1699999999999997E-4</v>
      </c>
      <c r="BV38" s="45">
        <v>7.1699999999999997E-4</v>
      </c>
      <c r="BW38" s="45">
        <v>7.1699999999999997E-4</v>
      </c>
      <c r="BX38" s="45">
        <v>7.1699999999999997E-4</v>
      </c>
      <c r="BY38" s="45">
        <v>8.8099999999999995E-4</v>
      </c>
      <c r="BZ38" s="45">
        <v>8.8099999999999995E-4</v>
      </c>
      <c r="CA38" s="45">
        <v>8.8099999999999995E-4</v>
      </c>
      <c r="CB38" s="45">
        <v>8.8099999999999995E-4</v>
      </c>
      <c r="CC38" s="45">
        <v>8.8099999999999995E-4</v>
      </c>
      <c r="CD38" s="45">
        <v>8.8099999999999995E-4</v>
      </c>
      <c r="CE38" s="45">
        <v>8.8099999999999995E-4</v>
      </c>
      <c r="CF38" s="45">
        <v>8.8099999999999995E-4</v>
      </c>
      <c r="CG38" s="45">
        <v>8.8099999999999995E-4</v>
      </c>
      <c r="CH38" s="45">
        <v>8.8099999999999995E-4</v>
      </c>
      <c r="CI38" s="45">
        <v>8.8099999999999995E-4</v>
      </c>
      <c r="CJ38" s="45">
        <v>8.8099999999999995E-4</v>
      </c>
      <c r="CK38" s="45">
        <v>8.8099999999999995E-4</v>
      </c>
      <c r="CL38" s="45">
        <v>8.8099999999999995E-4</v>
      </c>
      <c r="CM38" s="45">
        <v>8.8099999999999995E-4</v>
      </c>
      <c r="CN38" s="45">
        <v>8.8099999999999995E-4</v>
      </c>
      <c r="CO38" s="45">
        <v>8.8099999999999995E-4</v>
      </c>
      <c r="CP38" s="45">
        <v>8.8099999999999995E-4</v>
      </c>
      <c r="CQ38" s="45">
        <v>8.8099999999999995E-4</v>
      </c>
      <c r="CR38" s="45">
        <v>8.8099999999999995E-4</v>
      </c>
      <c r="CS38" s="45">
        <v>8.8099999999999995E-4</v>
      </c>
      <c r="CT38" s="45">
        <v>8.8099999999999995E-4</v>
      </c>
      <c r="CU38" s="45">
        <v>8.8099999999999995E-4</v>
      </c>
      <c r="CV38" s="45">
        <v>8.8099999999999995E-4</v>
      </c>
      <c r="CW38" s="45">
        <v>8.8099999999999995E-4</v>
      </c>
      <c r="CX38" s="45">
        <v>8.8099999999999995E-4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2.99E-4</v>
      </c>
      <c r="R39" s="45">
        <v>2.99E-4</v>
      </c>
      <c r="S39" s="45">
        <v>2.99E-4</v>
      </c>
      <c r="T39" s="45">
        <v>2.99E-4</v>
      </c>
      <c r="U39" s="45">
        <v>2.99E-4</v>
      </c>
      <c r="V39" s="45">
        <v>2.99E-4</v>
      </c>
      <c r="W39" s="45">
        <v>2.99E-4</v>
      </c>
      <c r="X39" s="45">
        <v>2.99E-4</v>
      </c>
      <c r="Y39" s="45">
        <v>2.99E-4</v>
      </c>
      <c r="Z39" s="45">
        <v>2.99E-4</v>
      </c>
      <c r="AA39" s="45">
        <v>2.99E-4</v>
      </c>
      <c r="AB39" s="45">
        <v>2.99E-4</v>
      </c>
      <c r="AC39" s="45">
        <v>2.99E-4</v>
      </c>
      <c r="AD39" s="45">
        <v>2.99E-4</v>
      </c>
      <c r="AE39" s="45">
        <v>2.99E-4</v>
      </c>
      <c r="AF39" s="45">
        <v>2.99E-4</v>
      </c>
      <c r="AG39" s="45">
        <v>2.99E-4</v>
      </c>
      <c r="AH39" s="45">
        <v>2.99E-4</v>
      </c>
      <c r="AI39" s="45">
        <v>2.99E-4</v>
      </c>
      <c r="AJ39" s="45">
        <v>2.99E-4</v>
      </c>
      <c r="AK39" s="45">
        <v>2.99E-4</v>
      </c>
      <c r="AL39" s="45">
        <v>2.99E-4</v>
      </c>
      <c r="AM39" s="45">
        <v>2.99E-4</v>
      </c>
      <c r="AN39" s="45">
        <v>2.99E-4</v>
      </c>
      <c r="AO39" s="45">
        <v>2.99E-4</v>
      </c>
      <c r="AP39" s="45">
        <v>9.6299999999999999E-4</v>
      </c>
      <c r="AQ39" s="45">
        <v>9.6299999999999999E-4</v>
      </c>
      <c r="AR39" s="45">
        <v>9.6299999999999999E-4</v>
      </c>
      <c r="AS39" s="45">
        <v>9.6299999999999999E-4</v>
      </c>
      <c r="AT39" s="45">
        <v>9.6299999999999999E-4</v>
      </c>
      <c r="AU39" s="45">
        <v>1.24E-3</v>
      </c>
      <c r="AV39" s="45">
        <v>1.24E-3</v>
      </c>
      <c r="AW39" s="45">
        <v>1.24E-3</v>
      </c>
      <c r="AX39" s="45">
        <v>1.24E-3</v>
      </c>
      <c r="AY39" s="45">
        <v>1.24E-3</v>
      </c>
      <c r="AZ39" s="45">
        <v>1.5870000000000001E-3</v>
      </c>
      <c r="BA39" s="45">
        <v>1.5870000000000001E-3</v>
      </c>
      <c r="BB39" s="45">
        <v>1.5870000000000001E-3</v>
      </c>
      <c r="BC39" s="45">
        <v>1.5870000000000001E-3</v>
      </c>
      <c r="BD39" s="45">
        <v>1.5870000000000001E-3</v>
      </c>
      <c r="BE39" s="45">
        <v>1.804E-3</v>
      </c>
      <c r="BF39" s="45">
        <v>1.804E-3</v>
      </c>
      <c r="BG39" s="45">
        <v>1.804E-3</v>
      </c>
      <c r="BH39" s="45">
        <v>1.804E-3</v>
      </c>
      <c r="BI39" s="45">
        <v>1.804E-3</v>
      </c>
      <c r="BJ39" s="45">
        <v>1.9250000000000001E-3</v>
      </c>
      <c r="BK39" s="45">
        <v>1.9250000000000001E-3</v>
      </c>
      <c r="BL39" s="45">
        <v>1.9250000000000001E-3</v>
      </c>
      <c r="BM39" s="45">
        <v>1.9250000000000001E-3</v>
      </c>
      <c r="BN39" s="45">
        <v>1.9250000000000001E-3</v>
      </c>
      <c r="BO39" s="45">
        <v>2.0579999999999999E-3</v>
      </c>
      <c r="BP39" s="45">
        <v>2.0579999999999999E-3</v>
      </c>
      <c r="BQ39" s="45">
        <v>2.0579999999999999E-3</v>
      </c>
      <c r="BR39" s="45">
        <v>2.0579999999999999E-3</v>
      </c>
      <c r="BS39" s="45">
        <v>2.0579999999999999E-3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1.5E-5</v>
      </c>
      <c r="R40" s="45">
        <v>1.5E-5</v>
      </c>
      <c r="S40" s="45">
        <v>1.5E-5</v>
      </c>
      <c r="T40" s="45">
        <v>1.5E-5</v>
      </c>
      <c r="U40" s="45">
        <v>1.5E-5</v>
      </c>
      <c r="V40" s="45">
        <v>1.5E-5</v>
      </c>
      <c r="W40" s="45">
        <v>1.5E-5</v>
      </c>
      <c r="X40" s="45">
        <v>1.5E-5</v>
      </c>
      <c r="Y40" s="45">
        <v>1.5E-5</v>
      </c>
      <c r="Z40" s="45">
        <v>1.5E-5</v>
      </c>
      <c r="AA40" s="45">
        <v>1.5E-5</v>
      </c>
      <c r="AB40" s="45">
        <v>1.5E-5</v>
      </c>
      <c r="AC40" s="45">
        <v>1.5E-5</v>
      </c>
      <c r="AD40" s="45">
        <v>1.5E-5</v>
      </c>
      <c r="AE40" s="45">
        <v>1.5E-5</v>
      </c>
      <c r="AF40" s="45">
        <v>1.5E-5</v>
      </c>
      <c r="AG40" s="45">
        <v>1.5E-5</v>
      </c>
      <c r="AH40" s="45">
        <v>1.5E-5</v>
      </c>
      <c r="AI40" s="45">
        <v>1.5E-5</v>
      </c>
      <c r="AJ40" s="45">
        <v>1.5E-5</v>
      </c>
      <c r="AK40" s="45">
        <v>1.5E-5</v>
      </c>
      <c r="AL40" s="45">
        <v>1.5E-5</v>
      </c>
      <c r="AM40" s="45">
        <v>1.5E-5</v>
      </c>
      <c r="AN40" s="45">
        <v>1.5E-5</v>
      </c>
      <c r="AO40" s="45">
        <v>1.5E-5</v>
      </c>
      <c r="AP40" s="45">
        <v>2.12E-4</v>
      </c>
      <c r="AQ40" s="45">
        <v>2.12E-4</v>
      </c>
      <c r="AR40" s="45">
        <v>2.12E-4</v>
      </c>
      <c r="AS40" s="45">
        <v>2.12E-4</v>
      </c>
      <c r="AT40" s="45">
        <v>2.12E-4</v>
      </c>
      <c r="AU40" s="45">
        <v>4.0299999999999998E-4</v>
      </c>
      <c r="AV40" s="45">
        <v>4.0299999999999998E-4</v>
      </c>
      <c r="AW40" s="45">
        <v>4.0299999999999998E-4</v>
      </c>
      <c r="AX40" s="45">
        <v>4.0299999999999998E-4</v>
      </c>
      <c r="AY40" s="45">
        <v>4.0299999999999998E-4</v>
      </c>
      <c r="AZ40" s="45">
        <v>7.4600000000000003E-4</v>
      </c>
      <c r="BA40" s="45">
        <v>7.4600000000000003E-4</v>
      </c>
      <c r="BB40" s="45">
        <v>7.4600000000000003E-4</v>
      </c>
      <c r="BC40" s="45">
        <v>7.4600000000000003E-4</v>
      </c>
      <c r="BD40" s="45">
        <v>7.4600000000000003E-4</v>
      </c>
      <c r="BE40" s="45">
        <v>1.1559999999999999E-3</v>
      </c>
      <c r="BF40" s="45">
        <v>1.1559999999999999E-3</v>
      </c>
      <c r="BG40" s="45">
        <v>1.1559999999999999E-3</v>
      </c>
      <c r="BH40" s="45">
        <v>1.1559999999999999E-3</v>
      </c>
      <c r="BI40" s="45">
        <v>1.1559999999999999E-3</v>
      </c>
      <c r="BJ40" s="45">
        <v>1.3879999999999999E-3</v>
      </c>
      <c r="BK40" s="45">
        <v>1.3879999999999999E-3</v>
      </c>
      <c r="BL40" s="45">
        <v>1.3879999999999999E-3</v>
      </c>
      <c r="BM40" s="45">
        <v>1.3879999999999999E-3</v>
      </c>
      <c r="BN40" s="45">
        <v>1.3879999999999999E-3</v>
      </c>
      <c r="BO40" s="45">
        <v>1.341E-3</v>
      </c>
      <c r="BP40" s="45">
        <v>1.341E-3</v>
      </c>
      <c r="BQ40" s="45">
        <v>1.341E-3</v>
      </c>
      <c r="BR40" s="45">
        <v>1.341E-3</v>
      </c>
      <c r="BS40" s="45">
        <v>1.341E-3</v>
      </c>
      <c r="BT40" s="45">
        <v>1.0059999999999999E-3</v>
      </c>
      <c r="BU40" s="45">
        <v>1.0059999999999999E-3</v>
      </c>
      <c r="BV40" s="45">
        <v>1.0059999999999999E-3</v>
      </c>
      <c r="BW40" s="45">
        <v>1.0059999999999999E-3</v>
      </c>
      <c r="BX40" s="45">
        <v>1.0059999999999999E-3</v>
      </c>
      <c r="BY40" s="45">
        <v>4.6200000000000001E-4</v>
      </c>
      <c r="BZ40" s="45">
        <v>4.6200000000000001E-4</v>
      </c>
      <c r="CA40" s="45">
        <v>4.6200000000000001E-4</v>
      </c>
      <c r="CB40" s="45">
        <v>4.6200000000000001E-4</v>
      </c>
      <c r="CC40" s="45">
        <v>4.6200000000000001E-4</v>
      </c>
      <c r="CD40" s="45">
        <v>4.6200000000000001E-4</v>
      </c>
      <c r="CE40" s="45">
        <v>4.6200000000000001E-4</v>
      </c>
      <c r="CF40" s="45">
        <v>4.6200000000000001E-4</v>
      </c>
      <c r="CG40" s="45">
        <v>4.6200000000000001E-4</v>
      </c>
      <c r="CH40" s="45">
        <v>4.6200000000000001E-4</v>
      </c>
      <c r="CI40" s="45">
        <v>4.6200000000000001E-4</v>
      </c>
      <c r="CJ40" s="45">
        <v>4.6200000000000001E-4</v>
      </c>
      <c r="CK40" s="45">
        <v>4.6200000000000001E-4</v>
      </c>
      <c r="CL40" s="45">
        <v>4.6200000000000001E-4</v>
      </c>
      <c r="CM40" s="45">
        <v>4.6200000000000001E-4</v>
      </c>
      <c r="CN40" s="45">
        <v>4.6200000000000001E-4</v>
      </c>
      <c r="CO40" s="45">
        <v>4.6200000000000001E-4</v>
      </c>
      <c r="CP40" s="45">
        <v>4.6200000000000001E-4</v>
      </c>
      <c r="CQ40" s="45">
        <v>4.6200000000000001E-4</v>
      </c>
      <c r="CR40" s="45">
        <v>4.6200000000000001E-4</v>
      </c>
      <c r="CS40" s="45">
        <v>4.6200000000000001E-4</v>
      </c>
      <c r="CT40" s="45">
        <v>4.6200000000000001E-4</v>
      </c>
      <c r="CU40" s="45">
        <v>4.6200000000000001E-4</v>
      </c>
      <c r="CV40" s="45">
        <v>4.6200000000000001E-4</v>
      </c>
      <c r="CW40" s="45">
        <v>4.6200000000000001E-4</v>
      </c>
      <c r="CX40" s="45">
        <v>4.6200000000000001E-4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5.8E-5</v>
      </c>
      <c r="R41" s="45">
        <v>5.8E-5</v>
      </c>
      <c r="S41" s="45">
        <v>5.8E-5</v>
      </c>
      <c r="T41" s="45">
        <v>5.8E-5</v>
      </c>
      <c r="U41" s="45">
        <v>5.8E-5</v>
      </c>
      <c r="V41" s="45">
        <v>5.8E-5</v>
      </c>
      <c r="W41" s="45">
        <v>5.8E-5</v>
      </c>
      <c r="X41" s="45">
        <v>5.8E-5</v>
      </c>
      <c r="Y41" s="45">
        <v>5.8E-5</v>
      </c>
      <c r="Z41" s="45">
        <v>5.8E-5</v>
      </c>
      <c r="AA41" s="45">
        <v>5.8E-5</v>
      </c>
      <c r="AB41" s="45">
        <v>5.8E-5</v>
      </c>
      <c r="AC41" s="45">
        <v>5.8E-5</v>
      </c>
      <c r="AD41" s="45">
        <v>5.8E-5</v>
      </c>
      <c r="AE41" s="45">
        <v>5.8E-5</v>
      </c>
      <c r="AF41" s="45">
        <v>5.8E-5</v>
      </c>
      <c r="AG41" s="45">
        <v>5.8E-5</v>
      </c>
      <c r="AH41" s="45">
        <v>5.8E-5</v>
      </c>
      <c r="AI41" s="45">
        <v>5.8E-5</v>
      </c>
      <c r="AJ41" s="45">
        <v>5.8E-5</v>
      </c>
      <c r="AK41" s="45">
        <v>5.8E-5</v>
      </c>
      <c r="AL41" s="45">
        <v>5.8E-5</v>
      </c>
      <c r="AM41" s="45">
        <v>5.8E-5</v>
      </c>
      <c r="AN41" s="45">
        <v>5.8E-5</v>
      </c>
      <c r="AO41" s="45">
        <v>5.8E-5</v>
      </c>
      <c r="AP41" s="45">
        <v>4.57E-4</v>
      </c>
      <c r="AQ41" s="45">
        <v>4.57E-4</v>
      </c>
      <c r="AR41" s="45">
        <v>4.57E-4</v>
      </c>
      <c r="AS41" s="45">
        <v>4.57E-4</v>
      </c>
      <c r="AT41" s="45">
        <v>4.57E-4</v>
      </c>
      <c r="AU41" s="45">
        <v>7.45E-4</v>
      </c>
      <c r="AV41" s="45">
        <v>7.45E-4</v>
      </c>
      <c r="AW41" s="45">
        <v>7.45E-4</v>
      </c>
      <c r="AX41" s="45">
        <v>7.45E-4</v>
      </c>
      <c r="AY41" s="45">
        <v>7.45E-4</v>
      </c>
      <c r="AZ41" s="45">
        <v>1.067E-3</v>
      </c>
      <c r="BA41" s="45">
        <v>1.067E-3</v>
      </c>
      <c r="BB41" s="45">
        <v>1.067E-3</v>
      </c>
      <c r="BC41" s="45">
        <v>1.067E-3</v>
      </c>
      <c r="BD41" s="45">
        <v>1.067E-3</v>
      </c>
      <c r="BE41" s="45">
        <v>1.3309999999999999E-3</v>
      </c>
      <c r="BF41" s="45">
        <v>1.3309999999999999E-3</v>
      </c>
      <c r="BG41" s="45">
        <v>1.3309999999999999E-3</v>
      </c>
      <c r="BH41" s="45">
        <v>1.3309999999999999E-3</v>
      </c>
      <c r="BI41" s="45">
        <v>1.3309999999999999E-3</v>
      </c>
      <c r="BJ41" s="45">
        <v>1.4220000000000001E-3</v>
      </c>
      <c r="BK41" s="45">
        <v>1.4220000000000001E-3</v>
      </c>
      <c r="BL41" s="45">
        <v>1.4220000000000001E-3</v>
      </c>
      <c r="BM41" s="45">
        <v>1.4220000000000001E-3</v>
      </c>
      <c r="BN41" s="45">
        <v>1.4220000000000001E-3</v>
      </c>
      <c r="BO41" s="45">
        <v>1.333E-3</v>
      </c>
      <c r="BP41" s="45">
        <v>1.333E-3</v>
      </c>
      <c r="BQ41" s="45">
        <v>1.333E-3</v>
      </c>
      <c r="BR41" s="45">
        <v>1.333E-3</v>
      </c>
      <c r="BS41" s="45">
        <v>1.333E-3</v>
      </c>
      <c r="BT41" s="45">
        <v>1.0740000000000001E-3</v>
      </c>
      <c r="BU41" s="45">
        <v>1.0740000000000001E-3</v>
      </c>
      <c r="BV41" s="45">
        <v>1.0740000000000001E-3</v>
      </c>
      <c r="BW41" s="45">
        <v>1.0740000000000001E-3</v>
      </c>
      <c r="BX41" s="45">
        <v>1.0740000000000001E-3</v>
      </c>
      <c r="BY41" s="45">
        <v>6.3900000000000003E-4</v>
      </c>
      <c r="BZ41" s="45">
        <v>6.3900000000000003E-4</v>
      </c>
      <c r="CA41" s="45">
        <v>6.3900000000000003E-4</v>
      </c>
      <c r="CB41" s="45">
        <v>6.3900000000000003E-4</v>
      </c>
      <c r="CC41" s="45">
        <v>6.3900000000000003E-4</v>
      </c>
      <c r="CD41" s="45">
        <v>6.3900000000000003E-4</v>
      </c>
      <c r="CE41" s="45">
        <v>6.3900000000000003E-4</v>
      </c>
      <c r="CF41" s="45">
        <v>6.3900000000000003E-4</v>
      </c>
      <c r="CG41" s="45">
        <v>6.3900000000000003E-4</v>
      </c>
      <c r="CH41" s="45">
        <v>6.3900000000000003E-4</v>
      </c>
      <c r="CI41" s="45">
        <v>6.3900000000000003E-4</v>
      </c>
      <c r="CJ41" s="45">
        <v>6.3900000000000003E-4</v>
      </c>
      <c r="CK41" s="45">
        <v>6.3900000000000003E-4</v>
      </c>
      <c r="CL41" s="45">
        <v>6.3900000000000003E-4</v>
      </c>
      <c r="CM41" s="45">
        <v>6.3900000000000003E-4</v>
      </c>
      <c r="CN41" s="45">
        <v>6.3900000000000003E-4</v>
      </c>
      <c r="CO41" s="45">
        <v>6.3900000000000003E-4</v>
      </c>
      <c r="CP41" s="45">
        <v>6.3900000000000003E-4</v>
      </c>
      <c r="CQ41" s="45">
        <v>6.3900000000000003E-4</v>
      </c>
      <c r="CR41" s="45">
        <v>6.3900000000000003E-4</v>
      </c>
      <c r="CS41" s="45">
        <v>6.3900000000000003E-4</v>
      </c>
      <c r="CT41" s="45">
        <v>6.3900000000000003E-4</v>
      </c>
      <c r="CU41" s="45">
        <v>6.3900000000000003E-4</v>
      </c>
      <c r="CV41" s="45">
        <v>6.3900000000000003E-4</v>
      </c>
      <c r="CW41" s="45">
        <v>6.3900000000000003E-4</v>
      </c>
      <c r="CX41" s="45">
        <v>6.3900000000000003E-4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7.2000000000000002E-5</v>
      </c>
      <c r="R42" s="45">
        <v>7.2000000000000002E-5</v>
      </c>
      <c r="S42" s="45">
        <v>7.2000000000000002E-5</v>
      </c>
      <c r="T42" s="45">
        <v>7.2000000000000002E-5</v>
      </c>
      <c r="U42" s="45">
        <v>7.2000000000000002E-5</v>
      </c>
      <c r="V42" s="45">
        <v>7.2000000000000002E-5</v>
      </c>
      <c r="W42" s="45">
        <v>7.2000000000000002E-5</v>
      </c>
      <c r="X42" s="45">
        <v>7.2000000000000002E-5</v>
      </c>
      <c r="Y42" s="45">
        <v>7.2000000000000002E-5</v>
      </c>
      <c r="Z42" s="45">
        <v>7.2000000000000002E-5</v>
      </c>
      <c r="AA42" s="45">
        <v>7.2000000000000002E-5</v>
      </c>
      <c r="AB42" s="45">
        <v>7.2000000000000002E-5</v>
      </c>
      <c r="AC42" s="45">
        <v>7.2000000000000002E-5</v>
      </c>
      <c r="AD42" s="45">
        <v>7.2000000000000002E-5</v>
      </c>
      <c r="AE42" s="45">
        <v>7.2000000000000002E-5</v>
      </c>
      <c r="AF42" s="45">
        <v>7.2000000000000002E-5</v>
      </c>
      <c r="AG42" s="45">
        <v>7.2000000000000002E-5</v>
      </c>
      <c r="AH42" s="45">
        <v>7.2000000000000002E-5</v>
      </c>
      <c r="AI42" s="45">
        <v>7.2000000000000002E-5</v>
      </c>
      <c r="AJ42" s="45">
        <v>7.2000000000000002E-5</v>
      </c>
      <c r="AK42" s="45">
        <v>7.2000000000000002E-5</v>
      </c>
      <c r="AL42" s="45">
        <v>7.2000000000000002E-5</v>
      </c>
      <c r="AM42" s="45">
        <v>7.2000000000000002E-5</v>
      </c>
      <c r="AN42" s="45">
        <v>7.2000000000000002E-5</v>
      </c>
      <c r="AO42" s="45">
        <v>7.2000000000000002E-5</v>
      </c>
      <c r="AP42" s="45">
        <v>1.9000000000000001E-4</v>
      </c>
      <c r="AQ42" s="45">
        <v>1.9000000000000001E-4</v>
      </c>
      <c r="AR42" s="45">
        <v>1.9000000000000001E-4</v>
      </c>
      <c r="AS42" s="45">
        <v>1.9000000000000001E-4</v>
      </c>
      <c r="AT42" s="45">
        <v>1.9000000000000001E-4</v>
      </c>
      <c r="AU42" s="45">
        <v>2.02E-4</v>
      </c>
      <c r="AV42" s="45">
        <v>2.02E-4</v>
      </c>
      <c r="AW42" s="45">
        <v>2.02E-4</v>
      </c>
      <c r="AX42" s="45">
        <v>2.02E-4</v>
      </c>
      <c r="AY42" s="45">
        <v>2.02E-4</v>
      </c>
      <c r="AZ42" s="45">
        <v>2.0100000000000001E-4</v>
      </c>
      <c r="BA42" s="45">
        <v>2.0100000000000001E-4</v>
      </c>
      <c r="BB42" s="45">
        <v>2.0100000000000001E-4</v>
      </c>
      <c r="BC42" s="45">
        <v>2.0100000000000001E-4</v>
      </c>
      <c r="BD42" s="45">
        <v>2.0100000000000001E-4</v>
      </c>
      <c r="BE42" s="45">
        <v>1.8200000000000001E-4</v>
      </c>
      <c r="BF42" s="45">
        <v>1.8200000000000001E-4</v>
      </c>
      <c r="BG42" s="45">
        <v>1.8200000000000001E-4</v>
      </c>
      <c r="BH42" s="45">
        <v>1.8200000000000001E-4</v>
      </c>
      <c r="BI42" s="45">
        <v>1.8200000000000001E-4</v>
      </c>
      <c r="BJ42" s="45">
        <v>1.6000000000000001E-4</v>
      </c>
      <c r="BK42" s="45">
        <v>1.6000000000000001E-4</v>
      </c>
      <c r="BL42" s="45">
        <v>1.6000000000000001E-4</v>
      </c>
      <c r="BM42" s="45">
        <v>1.6000000000000001E-4</v>
      </c>
      <c r="BN42" s="45">
        <v>1.6000000000000001E-4</v>
      </c>
      <c r="BO42" s="45">
        <v>1.5100000000000001E-4</v>
      </c>
      <c r="BP42" s="45">
        <v>1.5100000000000001E-4</v>
      </c>
      <c r="BQ42" s="45">
        <v>1.5100000000000001E-4</v>
      </c>
      <c r="BR42" s="45">
        <v>1.5100000000000001E-4</v>
      </c>
      <c r="BS42" s="45">
        <v>1.5100000000000001E-4</v>
      </c>
      <c r="BT42" s="45">
        <v>1.45E-4</v>
      </c>
      <c r="BU42" s="45">
        <v>1.45E-4</v>
      </c>
      <c r="BV42" s="45">
        <v>1.45E-4</v>
      </c>
      <c r="BW42" s="45">
        <v>1.45E-4</v>
      </c>
      <c r="BX42" s="45">
        <v>1.45E-4</v>
      </c>
      <c r="BY42" s="45">
        <v>1.5300000000000001E-4</v>
      </c>
      <c r="BZ42" s="45">
        <v>1.5300000000000001E-4</v>
      </c>
      <c r="CA42" s="45">
        <v>1.5300000000000001E-4</v>
      </c>
      <c r="CB42" s="45">
        <v>1.5300000000000001E-4</v>
      </c>
      <c r="CC42" s="45">
        <v>1.5300000000000001E-4</v>
      </c>
      <c r="CD42" s="45">
        <v>1.5300000000000001E-4</v>
      </c>
      <c r="CE42" s="45">
        <v>1.5300000000000001E-4</v>
      </c>
      <c r="CF42" s="45">
        <v>1.5300000000000001E-4</v>
      </c>
      <c r="CG42" s="45">
        <v>1.5300000000000001E-4</v>
      </c>
      <c r="CH42" s="45">
        <v>1.5300000000000001E-4</v>
      </c>
      <c r="CI42" s="45">
        <v>1.5300000000000001E-4</v>
      </c>
      <c r="CJ42" s="45">
        <v>1.5300000000000001E-4</v>
      </c>
      <c r="CK42" s="45">
        <v>1.5300000000000001E-4</v>
      </c>
      <c r="CL42" s="45">
        <v>1.5300000000000001E-4</v>
      </c>
      <c r="CM42" s="45">
        <v>1.5300000000000001E-4</v>
      </c>
      <c r="CN42" s="45">
        <v>1.5300000000000001E-4</v>
      </c>
      <c r="CO42" s="45">
        <v>1.5300000000000001E-4</v>
      </c>
      <c r="CP42" s="45">
        <v>1.5300000000000001E-4</v>
      </c>
      <c r="CQ42" s="45">
        <v>1.5300000000000001E-4</v>
      </c>
      <c r="CR42" s="45">
        <v>1.5300000000000001E-4</v>
      </c>
      <c r="CS42" s="45">
        <v>1.5300000000000001E-4</v>
      </c>
      <c r="CT42" s="45">
        <v>1.5300000000000001E-4</v>
      </c>
      <c r="CU42" s="45">
        <v>1.5300000000000001E-4</v>
      </c>
      <c r="CV42" s="45">
        <v>1.5300000000000001E-4</v>
      </c>
      <c r="CW42" s="45">
        <v>1.5300000000000001E-4</v>
      </c>
      <c r="CX42" s="45">
        <v>1.5300000000000001E-4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9.6000000000000002E-5</v>
      </c>
      <c r="R43" s="45">
        <v>9.6000000000000002E-5</v>
      </c>
      <c r="S43" s="45">
        <v>9.6000000000000002E-5</v>
      </c>
      <c r="T43" s="45">
        <v>9.6000000000000002E-5</v>
      </c>
      <c r="U43" s="45">
        <v>9.6000000000000002E-5</v>
      </c>
      <c r="V43" s="45">
        <v>9.6000000000000002E-5</v>
      </c>
      <c r="W43" s="45">
        <v>9.6000000000000002E-5</v>
      </c>
      <c r="X43" s="45">
        <v>9.6000000000000002E-5</v>
      </c>
      <c r="Y43" s="45">
        <v>9.6000000000000002E-5</v>
      </c>
      <c r="Z43" s="45">
        <v>9.6000000000000002E-5</v>
      </c>
      <c r="AA43" s="45">
        <v>9.6000000000000002E-5</v>
      </c>
      <c r="AB43" s="45">
        <v>9.6000000000000002E-5</v>
      </c>
      <c r="AC43" s="45">
        <v>9.6000000000000002E-5</v>
      </c>
      <c r="AD43" s="45">
        <v>9.6000000000000002E-5</v>
      </c>
      <c r="AE43" s="45">
        <v>9.6000000000000002E-5</v>
      </c>
      <c r="AF43" s="45">
        <v>9.6000000000000002E-5</v>
      </c>
      <c r="AG43" s="45">
        <v>9.6000000000000002E-5</v>
      </c>
      <c r="AH43" s="45">
        <v>9.6000000000000002E-5</v>
      </c>
      <c r="AI43" s="45">
        <v>9.6000000000000002E-5</v>
      </c>
      <c r="AJ43" s="45">
        <v>9.6000000000000002E-5</v>
      </c>
      <c r="AK43" s="45">
        <v>9.6000000000000002E-5</v>
      </c>
      <c r="AL43" s="45">
        <v>9.6000000000000002E-5</v>
      </c>
      <c r="AM43" s="45">
        <v>9.6000000000000002E-5</v>
      </c>
      <c r="AN43" s="45">
        <v>9.6000000000000002E-5</v>
      </c>
      <c r="AO43" s="45">
        <v>9.6000000000000002E-5</v>
      </c>
      <c r="AP43" s="45">
        <v>2.3900000000000001E-4</v>
      </c>
      <c r="AQ43" s="45">
        <v>2.3900000000000001E-4</v>
      </c>
      <c r="AR43" s="45">
        <v>2.3900000000000001E-4</v>
      </c>
      <c r="AS43" s="45">
        <v>2.3900000000000001E-4</v>
      </c>
      <c r="AT43" s="45">
        <v>2.3900000000000001E-4</v>
      </c>
      <c r="AU43" s="45">
        <v>2.5599999999999999E-4</v>
      </c>
      <c r="AV43" s="45">
        <v>2.5599999999999999E-4</v>
      </c>
      <c r="AW43" s="45">
        <v>2.5599999999999999E-4</v>
      </c>
      <c r="AX43" s="45">
        <v>2.5599999999999999E-4</v>
      </c>
      <c r="AY43" s="45">
        <v>2.5599999999999999E-4</v>
      </c>
      <c r="AZ43" s="45">
        <v>2.43E-4</v>
      </c>
      <c r="BA43" s="45">
        <v>2.43E-4</v>
      </c>
      <c r="BB43" s="45">
        <v>2.43E-4</v>
      </c>
      <c r="BC43" s="45">
        <v>2.43E-4</v>
      </c>
      <c r="BD43" s="45">
        <v>2.43E-4</v>
      </c>
      <c r="BE43" s="45">
        <v>2.32E-4</v>
      </c>
      <c r="BF43" s="45">
        <v>2.32E-4</v>
      </c>
      <c r="BG43" s="45">
        <v>2.32E-4</v>
      </c>
      <c r="BH43" s="45">
        <v>2.32E-4</v>
      </c>
      <c r="BI43" s="45">
        <v>2.32E-4</v>
      </c>
      <c r="BJ43" s="45">
        <v>2.14E-4</v>
      </c>
      <c r="BK43" s="45">
        <v>2.14E-4</v>
      </c>
      <c r="BL43" s="45">
        <v>2.14E-4</v>
      </c>
      <c r="BM43" s="45">
        <v>2.14E-4</v>
      </c>
      <c r="BN43" s="45">
        <v>2.14E-4</v>
      </c>
      <c r="BO43" s="45">
        <v>2.2599999999999999E-4</v>
      </c>
      <c r="BP43" s="45">
        <v>2.2599999999999999E-4</v>
      </c>
      <c r="BQ43" s="45">
        <v>2.2599999999999999E-4</v>
      </c>
      <c r="BR43" s="45">
        <v>2.2599999999999999E-4</v>
      </c>
      <c r="BS43" s="45">
        <v>2.2599999999999999E-4</v>
      </c>
      <c r="BT43" s="45">
        <v>2.7399999999999999E-4</v>
      </c>
      <c r="BU43" s="45">
        <v>2.7399999999999999E-4</v>
      </c>
      <c r="BV43" s="45">
        <v>2.7399999999999999E-4</v>
      </c>
      <c r="BW43" s="45">
        <v>2.7399999999999999E-4</v>
      </c>
      <c r="BX43" s="45">
        <v>2.7399999999999999E-4</v>
      </c>
      <c r="BY43" s="45">
        <v>3.3500000000000001E-4</v>
      </c>
      <c r="BZ43" s="45">
        <v>3.3500000000000001E-4</v>
      </c>
      <c r="CA43" s="45">
        <v>3.3500000000000001E-4</v>
      </c>
      <c r="CB43" s="45">
        <v>3.3500000000000001E-4</v>
      </c>
      <c r="CC43" s="45">
        <v>3.3500000000000001E-4</v>
      </c>
      <c r="CD43" s="45">
        <v>3.3500000000000001E-4</v>
      </c>
      <c r="CE43" s="45">
        <v>3.3500000000000001E-4</v>
      </c>
      <c r="CF43" s="45">
        <v>3.3500000000000001E-4</v>
      </c>
      <c r="CG43" s="45">
        <v>3.3500000000000001E-4</v>
      </c>
      <c r="CH43" s="45">
        <v>3.3500000000000001E-4</v>
      </c>
      <c r="CI43" s="45">
        <v>3.3500000000000001E-4</v>
      </c>
      <c r="CJ43" s="45">
        <v>3.3500000000000001E-4</v>
      </c>
      <c r="CK43" s="45">
        <v>3.3500000000000001E-4</v>
      </c>
      <c r="CL43" s="45">
        <v>3.3500000000000001E-4</v>
      </c>
      <c r="CM43" s="45">
        <v>3.3500000000000001E-4</v>
      </c>
      <c r="CN43" s="45">
        <v>3.3500000000000001E-4</v>
      </c>
      <c r="CO43" s="45">
        <v>3.3500000000000001E-4</v>
      </c>
      <c r="CP43" s="45">
        <v>3.3500000000000001E-4</v>
      </c>
      <c r="CQ43" s="45">
        <v>3.3500000000000001E-4</v>
      </c>
      <c r="CR43" s="45">
        <v>3.3500000000000001E-4</v>
      </c>
      <c r="CS43" s="45">
        <v>3.3500000000000001E-4</v>
      </c>
      <c r="CT43" s="45">
        <v>3.3500000000000001E-4</v>
      </c>
      <c r="CU43" s="45">
        <v>3.3500000000000001E-4</v>
      </c>
      <c r="CV43" s="45">
        <v>3.3500000000000001E-4</v>
      </c>
      <c r="CW43" s="45">
        <v>3.3500000000000001E-4</v>
      </c>
      <c r="CX43" s="45">
        <v>3.3500000000000001E-4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6.0000000000000002E-5</v>
      </c>
      <c r="R44" s="45">
        <v>6.0000000000000002E-5</v>
      </c>
      <c r="S44" s="45">
        <v>6.0000000000000002E-5</v>
      </c>
      <c r="T44" s="45">
        <v>6.0000000000000002E-5</v>
      </c>
      <c r="U44" s="45">
        <v>6.0000000000000002E-5</v>
      </c>
      <c r="V44" s="45">
        <v>6.0000000000000002E-5</v>
      </c>
      <c r="W44" s="45">
        <v>6.0000000000000002E-5</v>
      </c>
      <c r="X44" s="45">
        <v>6.0000000000000002E-5</v>
      </c>
      <c r="Y44" s="45">
        <v>6.0000000000000002E-5</v>
      </c>
      <c r="Z44" s="45">
        <v>6.0000000000000002E-5</v>
      </c>
      <c r="AA44" s="45">
        <v>6.0000000000000002E-5</v>
      </c>
      <c r="AB44" s="45">
        <v>6.0000000000000002E-5</v>
      </c>
      <c r="AC44" s="45">
        <v>6.0000000000000002E-5</v>
      </c>
      <c r="AD44" s="45">
        <v>6.0000000000000002E-5</v>
      </c>
      <c r="AE44" s="45">
        <v>6.0000000000000002E-5</v>
      </c>
      <c r="AF44" s="45">
        <v>6.0000000000000002E-5</v>
      </c>
      <c r="AG44" s="45">
        <v>6.0000000000000002E-5</v>
      </c>
      <c r="AH44" s="45">
        <v>6.0000000000000002E-5</v>
      </c>
      <c r="AI44" s="45">
        <v>6.0000000000000002E-5</v>
      </c>
      <c r="AJ44" s="45">
        <v>6.0000000000000002E-5</v>
      </c>
      <c r="AK44" s="45">
        <v>6.0000000000000002E-5</v>
      </c>
      <c r="AL44" s="45">
        <v>6.0000000000000002E-5</v>
      </c>
      <c r="AM44" s="45">
        <v>6.0000000000000002E-5</v>
      </c>
      <c r="AN44" s="45">
        <v>6.0000000000000002E-5</v>
      </c>
      <c r="AO44" s="45">
        <v>6.0000000000000002E-5</v>
      </c>
      <c r="AP44" s="45">
        <v>3.21E-4</v>
      </c>
      <c r="AQ44" s="45">
        <v>3.21E-4</v>
      </c>
      <c r="AR44" s="45">
        <v>3.21E-4</v>
      </c>
      <c r="AS44" s="45">
        <v>3.21E-4</v>
      </c>
      <c r="AT44" s="45">
        <v>3.21E-4</v>
      </c>
      <c r="AU44" s="45">
        <v>4.2999999999999999E-4</v>
      </c>
      <c r="AV44" s="45">
        <v>4.2999999999999999E-4</v>
      </c>
      <c r="AW44" s="45">
        <v>4.2999999999999999E-4</v>
      </c>
      <c r="AX44" s="45">
        <v>4.2999999999999999E-4</v>
      </c>
      <c r="AY44" s="45">
        <v>4.2999999999999999E-4</v>
      </c>
      <c r="AZ44" s="45">
        <v>5.71E-4</v>
      </c>
      <c r="BA44" s="45">
        <v>5.71E-4</v>
      </c>
      <c r="BB44" s="45">
        <v>5.71E-4</v>
      </c>
      <c r="BC44" s="45">
        <v>5.71E-4</v>
      </c>
      <c r="BD44" s="45">
        <v>5.71E-4</v>
      </c>
      <c r="BE44" s="45">
        <v>6.9999999999999999E-4</v>
      </c>
      <c r="BF44" s="45">
        <v>6.9999999999999999E-4</v>
      </c>
      <c r="BG44" s="45">
        <v>6.9999999999999999E-4</v>
      </c>
      <c r="BH44" s="45">
        <v>6.9999999999999999E-4</v>
      </c>
      <c r="BI44" s="45">
        <v>6.9999999999999999E-4</v>
      </c>
      <c r="BJ44" s="45">
        <v>7.0100000000000002E-4</v>
      </c>
      <c r="BK44" s="45">
        <v>7.0100000000000002E-4</v>
      </c>
      <c r="BL44" s="45">
        <v>7.0100000000000002E-4</v>
      </c>
      <c r="BM44" s="45">
        <v>7.0100000000000002E-4</v>
      </c>
      <c r="BN44" s="45">
        <v>7.0100000000000002E-4</v>
      </c>
      <c r="BO44" s="45">
        <v>7.8600000000000002E-4</v>
      </c>
      <c r="BP44" s="45">
        <v>7.8600000000000002E-4</v>
      </c>
      <c r="BQ44" s="45">
        <v>7.8600000000000002E-4</v>
      </c>
      <c r="BR44" s="45">
        <v>7.8600000000000002E-4</v>
      </c>
      <c r="BS44" s="45">
        <v>7.8600000000000002E-4</v>
      </c>
      <c r="BT44" s="45">
        <v>9.2900000000000003E-4</v>
      </c>
      <c r="BU44" s="45">
        <v>9.2900000000000003E-4</v>
      </c>
      <c r="BV44" s="45">
        <v>9.2900000000000003E-4</v>
      </c>
      <c r="BW44" s="45">
        <v>9.2900000000000003E-4</v>
      </c>
      <c r="BX44" s="45">
        <v>9.2900000000000003E-4</v>
      </c>
      <c r="BY44" s="45">
        <v>1.1360000000000001E-3</v>
      </c>
      <c r="BZ44" s="45">
        <v>1.1360000000000001E-3</v>
      </c>
      <c r="CA44" s="45">
        <v>1.1360000000000001E-3</v>
      </c>
      <c r="CB44" s="45">
        <v>1.1360000000000001E-3</v>
      </c>
      <c r="CC44" s="45">
        <v>1.1360000000000001E-3</v>
      </c>
      <c r="CD44" s="45">
        <v>1.1360000000000001E-3</v>
      </c>
      <c r="CE44" s="45">
        <v>1.1360000000000001E-3</v>
      </c>
      <c r="CF44" s="45">
        <v>1.1360000000000001E-3</v>
      </c>
      <c r="CG44" s="45">
        <v>1.1360000000000001E-3</v>
      </c>
      <c r="CH44" s="45">
        <v>1.1360000000000001E-3</v>
      </c>
      <c r="CI44" s="45">
        <v>1.1360000000000001E-3</v>
      </c>
      <c r="CJ44" s="45">
        <v>1.1360000000000001E-3</v>
      </c>
      <c r="CK44" s="45">
        <v>1.1360000000000001E-3</v>
      </c>
      <c r="CL44" s="45">
        <v>1.1360000000000001E-3</v>
      </c>
      <c r="CM44" s="45">
        <v>1.1360000000000001E-3</v>
      </c>
      <c r="CN44" s="45">
        <v>1.1360000000000001E-3</v>
      </c>
      <c r="CO44" s="45">
        <v>1.1360000000000001E-3</v>
      </c>
      <c r="CP44" s="45">
        <v>1.1360000000000001E-3</v>
      </c>
      <c r="CQ44" s="45">
        <v>1.1360000000000001E-3</v>
      </c>
      <c r="CR44" s="45">
        <v>1.1360000000000001E-3</v>
      </c>
      <c r="CS44" s="45">
        <v>1.1360000000000001E-3</v>
      </c>
      <c r="CT44" s="45">
        <v>1.1360000000000001E-3</v>
      </c>
      <c r="CU44" s="45">
        <v>1.1360000000000001E-3</v>
      </c>
      <c r="CV44" s="45">
        <v>1.1360000000000001E-3</v>
      </c>
      <c r="CW44" s="45">
        <v>1.1360000000000001E-3</v>
      </c>
      <c r="CX44" s="45">
        <v>1.1360000000000001E-3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7.7000000000000001E-5</v>
      </c>
      <c r="R45" s="45">
        <v>7.7000000000000001E-5</v>
      </c>
      <c r="S45" s="45">
        <v>7.7000000000000001E-5</v>
      </c>
      <c r="T45" s="45">
        <v>7.7000000000000001E-5</v>
      </c>
      <c r="U45" s="45">
        <v>7.7000000000000001E-5</v>
      </c>
      <c r="V45" s="45">
        <v>7.7000000000000001E-5</v>
      </c>
      <c r="W45" s="45">
        <v>7.7000000000000001E-5</v>
      </c>
      <c r="X45" s="45">
        <v>7.7000000000000001E-5</v>
      </c>
      <c r="Y45" s="45">
        <v>7.7000000000000001E-5</v>
      </c>
      <c r="Z45" s="45">
        <v>7.7000000000000001E-5</v>
      </c>
      <c r="AA45" s="45">
        <v>7.7000000000000001E-5</v>
      </c>
      <c r="AB45" s="45">
        <v>7.7000000000000001E-5</v>
      </c>
      <c r="AC45" s="45">
        <v>7.7000000000000001E-5</v>
      </c>
      <c r="AD45" s="45">
        <v>7.7000000000000001E-5</v>
      </c>
      <c r="AE45" s="45">
        <v>7.7000000000000001E-5</v>
      </c>
      <c r="AF45" s="45">
        <v>7.7000000000000001E-5</v>
      </c>
      <c r="AG45" s="45">
        <v>7.7000000000000001E-5</v>
      </c>
      <c r="AH45" s="45">
        <v>7.7000000000000001E-5</v>
      </c>
      <c r="AI45" s="45">
        <v>7.7000000000000001E-5</v>
      </c>
      <c r="AJ45" s="45">
        <v>7.7000000000000001E-5</v>
      </c>
      <c r="AK45" s="45">
        <v>7.7000000000000001E-5</v>
      </c>
      <c r="AL45" s="45">
        <v>7.7000000000000001E-5</v>
      </c>
      <c r="AM45" s="45">
        <v>7.7000000000000001E-5</v>
      </c>
      <c r="AN45" s="45">
        <v>7.7000000000000001E-5</v>
      </c>
      <c r="AO45" s="45">
        <v>7.7000000000000001E-5</v>
      </c>
      <c r="AP45" s="45">
        <v>2.0900000000000001E-4</v>
      </c>
      <c r="AQ45" s="45">
        <v>2.0900000000000001E-4</v>
      </c>
      <c r="AR45" s="45">
        <v>2.0900000000000001E-4</v>
      </c>
      <c r="AS45" s="45">
        <v>2.0900000000000001E-4</v>
      </c>
      <c r="AT45" s="45">
        <v>2.0900000000000001E-4</v>
      </c>
      <c r="AU45" s="45">
        <v>2.43E-4</v>
      </c>
      <c r="AV45" s="45">
        <v>2.43E-4</v>
      </c>
      <c r="AW45" s="45">
        <v>2.43E-4</v>
      </c>
      <c r="AX45" s="45">
        <v>2.43E-4</v>
      </c>
      <c r="AY45" s="45">
        <v>2.43E-4</v>
      </c>
      <c r="AZ45" s="45">
        <v>2.5399999999999999E-4</v>
      </c>
      <c r="BA45" s="45">
        <v>2.5399999999999999E-4</v>
      </c>
      <c r="BB45" s="45">
        <v>2.5399999999999999E-4</v>
      </c>
      <c r="BC45" s="45">
        <v>2.5399999999999999E-4</v>
      </c>
      <c r="BD45" s="45">
        <v>2.5399999999999999E-4</v>
      </c>
      <c r="BE45" s="45">
        <v>2.4000000000000001E-4</v>
      </c>
      <c r="BF45" s="45">
        <v>2.4000000000000001E-4</v>
      </c>
      <c r="BG45" s="45">
        <v>2.4000000000000001E-4</v>
      </c>
      <c r="BH45" s="45">
        <v>2.4000000000000001E-4</v>
      </c>
      <c r="BI45" s="45">
        <v>2.4000000000000001E-4</v>
      </c>
      <c r="BJ45" s="45">
        <v>2.2000000000000001E-4</v>
      </c>
      <c r="BK45" s="45">
        <v>2.2000000000000001E-4</v>
      </c>
      <c r="BL45" s="45">
        <v>2.2000000000000001E-4</v>
      </c>
      <c r="BM45" s="45">
        <v>2.2000000000000001E-4</v>
      </c>
      <c r="BN45" s="45">
        <v>2.2000000000000001E-4</v>
      </c>
      <c r="BO45" s="45">
        <v>1.9599999999999999E-4</v>
      </c>
      <c r="BP45" s="45">
        <v>1.9599999999999999E-4</v>
      </c>
      <c r="BQ45" s="45">
        <v>1.9599999999999999E-4</v>
      </c>
      <c r="BR45" s="45">
        <v>1.9599999999999999E-4</v>
      </c>
      <c r="BS45" s="45">
        <v>1.9599999999999999E-4</v>
      </c>
      <c r="BT45" s="45">
        <v>1.8200000000000001E-4</v>
      </c>
      <c r="BU45" s="45">
        <v>1.8200000000000001E-4</v>
      </c>
      <c r="BV45" s="45">
        <v>1.8200000000000001E-4</v>
      </c>
      <c r="BW45" s="45">
        <v>1.8200000000000001E-4</v>
      </c>
      <c r="BX45" s="45">
        <v>1.8200000000000001E-4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1.4899999999999999E-4</v>
      </c>
      <c r="R46" s="45">
        <v>1.4899999999999999E-4</v>
      </c>
      <c r="S46" s="45">
        <v>1.4899999999999999E-4</v>
      </c>
      <c r="T46" s="45">
        <v>1.4899999999999999E-4</v>
      </c>
      <c r="U46" s="45">
        <v>1.4899999999999999E-4</v>
      </c>
      <c r="V46" s="45">
        <v>1.4899999999999999E-4</v>
      </c>
      <c r="W46" s="45">
        <v>1.4899999999999999E-4</v>
      </c>
      <c r="X46" s="45">
        <v>1.4899999999999999E-4</v>
      </c>
      <c r="Y46" s="45">
        <v>1.4899999999999999E-4</v>
      </c>
      <c r="Z46" s="45">
        <v>1.4899999999999999E-4</v>
      </c>
      <c r="AA46" s="45">
        <v>1.4899999999999999E-4</v>
      </c>
      <c r="AB46" s="45">
        <v>1.4899999999999999E-4</v>
      </c>
      <c r="AC46" s="45">
        <v>1.4899999999999999E-4</v>
      </c>
      <c r="AD46" s="45">
        <v>1.4899999999999999E-4</v>
      </c>
      <c r="AE46" s="45">
        <v>1.4899999999999999E-4</v>
      </c>
      <c r="AF46" s="45">
        <v>1.4899999999999999E-4</v>
      </c>
      <c r="AG46" s="45">
        <v>1.4899999999999999E-4</v>
      </c>
      <c r="AH46" s="45">
        <v>1.4899999999999999E-4</v>
      </c>
      <c r="AI46" s="45">
        <v>1.4899999999999999E-4</v>
      </c>
      <c r="AJ46" s="45">
        <v>1.4899999999999999E-4</v>
      </c>
      <c r="AK46" s="45">
        <v>1.4899999999999999E-4</v>
      </c>
      <c r="AL46" s="45">
        <v>1.4899999999999999E-4</v>
      </c>
      <c r="AM46" s="45">
        <v>1.4899999999999999E-4</v>
      </c>
      <c r="AN46" s="45">
        <v>1.4899999999999999E-4</v>
      </c>
      <c r="AO46" s="45">
        <v>1.4899999999999999E-4</v>
      </c>
      <c r="AP46" s="45">
        <v>3.5300000000000002E-4</v>
      </c>
      <c r="AQ46" s="45">
        <v>3.5300000000000002E-4</v>
      </c>
      <c r="AR46" s="45">
        <v>3.5300000000000002E-4</v>
      </c>
      <c r="AS46" s="45">
        <v>3.5300000000000002E-4</v>
      </c>
      <c r="AT46" s="45">
        <v>3.5300000000000002E-4</v>
      </c>
      <c r="AU46" s="45">
        <v>3.8400000000000001E-4</v>
      </c>
      <c r="AV46" s="45">
        <v>3.8400000000000001E-4</v>
      </c>
      <c r="AW46" s="45">
        <v>3.8400000000000001E-4</v>
      </c>
      <c r="AX46" s="45">
        <v>3.8400000000000001E-4</v>
      </c>
      <c r="AY46" s="45">
        <v>3.8400000000000001E-4</v>
      </c>
      <c r="AZ46" s="45">
        <v>4.0000000000000002E-4</v>
      </c>
      <c r="BA46" s="45">
        <v>4.0000000000000002E-4</v>
      </c>
      <c r="BB46" s="45">
        <v>4.0000000000000002E-4</v>
      </c>
      <c r="BC46" s="45">
        <v>4.0000000000000002E-4</v>
      </c>
      <c r="BD46" s="45">
        <v>4.0000000000000002E-4</v>
      </c>
      <c r="BE46" s="45">
        <v>3.86E-4</v>
      </c>
      <c r="BF46" s="45">
        <v>3.86E-4</v>
      </c>
      <c r="BG46" s="45">
        <v>3.86E-4</v>
      </c>
      <c r="BH46" s="45">
        <v>3.86E-4</v>
      </c>
      <c r="BI46" s="45">
        <v>3.86E-4</v>
      </c>
      <c r="BJ46" s="45">
        <v>3.6299999999999999E-4</v>
      </c>
      <c r="BK46" s="45">
        <v>3.6299999999999999E-4</v>
      </c>
      <c r="BL46" s="45">
        <v>3.6299999999999999E-4</v>
      </c>
      <c r="BM46" s="45">
        <v>3.6299999999999999E-4</v>
      </c>
      <c r="BN46" s="45">
        <v>3.6299999999999999E-4</v>
      </c>
      <c r="BO46" s="45">
        <v>3.3700000000000001E-4</v>
      </c>
      <c r="BP46" s="45">
        <v>3.3700000000000001E-4</v>
      </c>
      <c r="BQ46" s="45">
        <v>3.3700000000000001E-4</v>
      </c>
      <c r="BR46" s="45">
        <v>3.3700000000000001E-4</v>
      </c>
      <c r="BS46" s="45">
        <v>3.3700000000000001E-4</v>
      </c>
      <c r="BT46" s="45">
        <v>3.1E-4</v>
      </c>
      <c r="BU46" s="45">
        <v>3.1E-4</v>
      </c>
      <c r="BV46" s="45">
        <v>3.1E-4</v>
      </c>
      <c r="BW46" s="45">
        <v>3.1E-4</v>
      </c>
      <c r="BX46" s="45">
        <v>3.1E-4</v>
      </c>
      <c r="BY46" s="45">
        <v>2.8499999999999999E-4</v>
      </c>
      <c r="BZ46" s="45">
        <v>2.8499999999999999E-4</v>
      </c>
      <c r="CA46" s="45">
        <v>2.8499999999999999E-4</v>
      </c>
      <c r="CB46" s="45">
        <v>2.8499999999999999E-4</v>
      </c>
      <c r="CC46" s="45">
        <v>2.8499999999999999E-4</v>
      </c>
      <c r="CD46" s="45">
        <v>2.8499999999999999E-4</v>
      </c>
      <c r="CE46" s="45">
        <v>2.8499999999999999E-4</v>
      </c>
      <c r="CF46" s="45">
        <v>2.8499999999999999E-4</v>
      </c>
      <c r="CG46" s="45">
        <v>2.8499999999999999E-4</v>
      </c>
      <c r="CH46" s="45">
        <v>2.8499999999999999E-4</v>
      </c>
      <c r="CI46" s="45">
        <v>2.8499999999999999E-4</v>
      </c>
      <c r="CJ46" s="45">
        <v>2.8499999999999999E-4</v>
      </c>
      <c r="CK46" s="45">
        <v>2.8499999999999999E-4</v>
      </c>
      <c r="CL46" s="45">
        <v>2.8499999999999999E-4</v>
      </c>
      <c r="CM46" s="45">
        <v>2.8499999999999999E-4</v>
      </c>
      <c r="CN46" s="45">
        <v>2.8499999999999999E-4</v>
      </c>
      <c r="CO46" s="45">
        <v>2.8499999999999999E-4</v>
      </c>
      <c r="CP46" s="45">
        <v>2.8499999999999999E-4</v>
      </c>
      <c r="CQ46" s="45">
        <v>2.8499999999999999E-4</v>
      </c>
      <c r="CR46" s="45">
        <v>2.8499999999999999E-4</v>
      </c>
      <c r="CS46" s="45">
        <v>2.8499999999999999E-4</v>
      </c>
      <c r="CT46" s="45">
        <v>2.8499999999999999E-4</v>
      </c>
      <c r="CU46" s="45">
        <v>2.8499999999999999E-4</v>
      </c>
      <c r="CV46" s="45">
        <v>2.8499999999999999E-4</v>
      </c>
      <c r="CW46" s="45">
        <v>2.8499999999999999E-4</v>
      </c>
      <c r="CX46" s="45">
        <v>2.8499999999999999E-4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2.3E-5</v>
      </c>
      <c r="R47" s="45">
        <v>2.3E-5</v>
      </c>
      <c r="S47" s="45">
        <v>2.3E-5</v>
      </c>
      <c r="T47" s="45">
        <v>2.3E-5</v>
      </c>
      <c r="U47" s="45">
        <v>2.3E-5</v>
      </c>
      <c r="V47" s="45">
        <v>2.3E-5</v>
      </c>
      <c r="W47" s="45">
        <v>2.3E-5</v>
      </c>
      <c r="X47" s="45">
        <v>2.3E-5</v>
      </c>
      <c r="Y47" s="45">
        <v>2.3E-5</v>
      </c>
      <c r="Z47" s="45">
        <v>2.3E-5</v>
      </c>
      <c r="AA47" s="45">
        <v>2.3E-5</v>
      </c>
      <c r="AB47" s="45">
        <v>2.3E-5</v>
      </c>
      <c r="AC47" s="45">
        <v>2.3E-5</v>
      </c>
      <c r="AD47" s="45">
        <v>2.3E-5</v>
      </c>
      <c r="AE47" s="45">
        <v>2.3E-5</v>
      </c>
      <c r="AF47" s="45">
        <v>2.3E-5</v>
      </c>
      <c r="AG47" s="45">
        <v>2.3E-5</v>
      </c>
      <c r="AH47" s="45">
        <v>2.3E-5</v>
      </c>
      <c r="AI47" s="45">
        <v>2.3E-5</v>
      </c>
      <c r="AJ47" s="45">
        <v>2.3E-5</v>
      </c>
      <c r="AK47" s="45">
        <v>2.3E-5</v>
      </c>
      <c r="AL47" s="45">
        <v>2.3E-5</v>
      </c>
      <c r="AM47" s="45">
        <v>2.3E-5</v>
      </c>
      <c r="AN47" s="45">
        <v>2.3E-5</v>
      </c>
      <c r="AO47" s="45">
        <v>2.3E-5</v>
      </c>
      <c r="AP47" s="45">
        <v>1.34E-4</v>
      </c>
      <c r="AQ47" s="45">
        <v>1.34E-4</v>
      </c>
      <c r="AR47" s="45">
        <v>1.34E-4</v>
      </c>
      <c r="AS47" s="45">
        <v>1.34E-4</v>
      </c>
      <c r="AT47" s="45">
        <v>1.34E-4</v>
      </c>
      <c r="AU47" s="45">
        <v>1.12E-4</v>
      </c>
      <c r="AV47" s="45">
        <v>1.12E-4</v>
      </c>
      <c r="AW47" s="45">
        <v>1.12E-4</v>
      </c>
      <c r="AX47" s="45">
        <v>1.12E-4</v>
      </c>
      <c r="AY47" s="45">
        <v>1.12E-4</v>
      </c>
      <c r="AZ47" s="45">
        <v>8.5000000000000006E-5</v>
      </c>
      <c r="BA47" s="45">
        <v>8.5000000000000006E-5</v>
      </c>
      <c r="BB47" s="45">
        <v>8.5000000000000006E-5</v>
      </c>
      <c r="BC47" s="45">
        <v>8.5000000000000006E-5</v>
      </c>
      <c r="BD47" s="45">
        <v>8.5000000000000006E-5</v>
      </c>
      <c r="BE47" s="45">
        <v>6.2000000000000003E-5</v>
      </c>
      <c r="BF47" s="45">
        <v>6.2000000000000003E-5</v>
      </c>
      <c r="BG47" s="45">
        <v>6.2000000000000003E-5</v>
      </c>
      <c r="BH47" s="45">
        <v>6.2000000000000003E-5</v>
      </c>
      <c r="BI47" s="45">
        <v>6.2000000000000003E-5</v>
      </c>
      <c r="BJ47" s="45">
        <v>7.1000000000000005E-5</v>
      </c>
      <c r="BK47" s="45">
        <v>7.1000000000000005E-5</v>
      </c>
      <c r="BL47" s="45">
        <v>7.1000000000000005E-5</v>
      </c>
      <c r="BM47" s="45">
        <v>7.1000000000000005E-5</v>
      </c>
      <c r="BN47" s="45">
        <v>7.1000000000000005E-5</v>
      </c>
      <c r="BO47" s="45">
        <v>4.1999999999999998E-5</v>
      </c>
      <c r="BP47" s="45">
        <v>4.1999999999999998E-5</v>
      </c>
      <c r="BQ47" s="45">
        <v>4.1999999999999998E-5</v>
      </c>
      <c r="BR47" s="45">
        <v>4.1999999999999998E-5</v>
      </c>
      <c r="BS47" s="45">
        <v>4.1999999999999998E-5</v>
      </c>
      <c r="BT47" s="45">
        <v>1.08E-4</v>
      </c>
      <c r="BU47" s="45">
        <v>1.08E-4</v>
      </c>
      <c r="BV47" s="45">
        <v>1.08E-4</v>
      </c>
      <c r="BW47" s="45">
        <v>1.08E-4</v>
      </c>
      <c r="BX47" s="45">
        <v>1.08E-4</v>
      </c>
      <c r="BY47" s="45">
        <v>2.1699999999999999E-4</v>
      </c>
      <c r="BZ47" s="45">
        <v>2.1699999999999999E-4</v>
      </c>
      <c r="CA47" s="45">
        <v>2.1699999999999999E-4</v>
      </c>
      <c r="CB47" s="45">
        <v>2.1699999999999999E-4</v>
      </c>
      <c r="CC47" s="45">
        <v>2.1699999999999999E-4</v>
      </c>
      <c r="CD47" s="45">
        <v>2.1699999999999999E-4</v>
      </c>
      <c r="CE47" s="45">
        <v>2.1699999999999999E-4</v>
      </c>
      <c r="CF47" s="45">
        <v>2.1699999999999999E-4</v>
      </c>
      <c r="CG47" s="45">
        <v>2.1699999999999999E-4</v>
      </c>
      <c r="CH47" s="45">
        <v>2.1699999999999999E-4</v>
      </c>
      <c r="CI47" s="45">
        <v>2.1699999999999999E-4</v>
      </c>
      <c r="CJ47" s="45">
        <v>2.1699999999999999E-4</v>
      </c>
      <c r="CK47" s="45">
        <v>2.1699999999999999E-4</v>
      </c>
      <c r="CL47" s="45">
        <v>2.1699999999999999E-4</v>
      </c>
      <c r="CM47" s="45">
        <v>2.1699999999999999E-4</v>
      </c>
      <c r="CN47" s="45">
        <v>2.1699999999999999E-4</v>
      </c>
      <c r="CO47" s="45">
        <v>2.1699999999999999E-4</v>
      </c>
      <c r="CP47" s="45">
        <v>2.1699999999999999E-4</v>
      </c>
      <c r="CQ47" s="45">
        <v>2.1699999999999999E-4</v>
      </c>
      <c r="CR47" s="45">
        <v>2.1699999999999999E-4</v>
      </c>
      <c r="CS47" s="45">
        <v>2.1699999999999999E-4</v>
      </c>
      <c r="CT47" s="45">
        <v>2.1699999999999999E-4</v>
      </c>
      <c r="CU47" s="45">
        <v>2.1699999999999999E-4</v>
      </c>
      <c r="CV47" s="45">
        <v>2.1699999999999999E-4</v>
      </c>
      <c r="CW47" s="45">
        <v>2.1699999999999999E-4</v>
      </c>
      <c r="CX47" s="45">
        <v>2.1699999999999999E-4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1.44E-4</v>
      </c>
      <c r="R48" s="45">
        <v>1.44E-4</v>
      </c>
      <c r="S48" s="45">
        <v>1.44E-4</v>
      </c>
      <c r="T48" s="45">
        <v>1.44E-4</v>
      </c>
      <c r="U48" s="45">
        <v>1.44E-4</v>
      </c>
      <c r="V48" s="45">
        <v>1.44E-4</v>
      </c>
      <c r="W48" s="45">
        <v>1.44E-4</v>
      </c>
      <c r="X48" s="45">
        <v>1.44E-4</v>
      </c>
      <c r="Y48" s="45">
        <v>1.44E-4</v>
      </c>
      <c r="Z48" s="45">
        <v>1.44E-4</v>
      </c>
      <c r="AA48" s="45">
        <v>1.44E-4</v>
      </c>
      <c r="AB48" s="45">
        <v>1.44E-4</v>
      </c>
      <c r="AC48" s="45">
        <v>1.44E-4</v>
      </c>
      <c r="AD48" s="45">
        <v>1.44E-4</v>
      </c>
      <c r="AE48" s="45">
        <v>1.44E-4</v>
      </c>
      <c r="AF48" s="45">
        <v>1.44E-4</v>
      </c>
      <c r="AG48" s="45">
        <v>1.44E-4</v>
      </c>
      <c r="AH48" s="45">
        <v>1.44E-4</v>
      </c>
      <c r="AI48" s="45">
        <v>1.44E-4</v>
      </c>
      <c r="AJ48" s="45">
        <v>1.44E-4</v>
      </c>
      <c r="AK48" s="45">
        <v>1.44E-4</v>
      </c>
      <c r="AL48" s="45">
        <v>1.44E-4</v>
      </c>
      <c r="AM48" s="45">
        <v>1.44E-4</v>
      </c>
      <c r="AN48" s="45">
        <v>1.44E-4</v>
      </c>
      <c r="AO48" s="45">
        <v>1.44E-4</v>
      </c>
      <c r="AP48" s="45">
        <v>2.9300000000000002E-4</v>
      </c>
      <c r="AQ48" s="45">
        <v>2.9300000000000002E-4</v>
      </c>
      <c r="AR48" s="45">
        <v>2.9300000000000002E-4</v>
      </c>
      <c r="AS48" s="45">
        <v>2.9300000000000002E-4</v>
      </c>
      <c r="AT48" s="45">
        <v>2.9300000000000002E-4</v>
      </c>
      <c r="AU48" s="45">
        <v>2.9100000000000003E-4</v>
      </c>
      <c r="AV48" s="45">
        <v>2.9100000000000003E-4</v>
      </c>
      <c r="AW48" s="45">
        <v>2.9100000000000003E-4</v>
      </c>
      <c r="AX48" s="45">
        <v>2.9100000000000003E-4</v>
      </c>
      <c r="AY48" s="45">
        <v>2.9100000000000003E-4</v>
      </c>
      <c r="AZ48" s="45">
        <v>2.7500000000000002E-4</v>
      </c>
      <c r="BA48" s="45">
        <v>2.7500000000000002E-4</v>
      </c>
      <c r="BB48" s="45">
        <v>2.7500000000000002E-4</v>
      </c>
      <c r="BC48" s="45">
        <v>2.7500000000000002E-4</v>
      </c>
      <c r="BD48" s="45">
        <v>2.7500000000000002E-4</v>
      </c>
      <c r="BE48" s="45">
        <v>2.7300000000000002E-4</v>
      </c>
      <c r="BF48" s="45">
        <v>2.7300000000000002E-4</v>
      </c>
      <c r="BG48" s="45">
        <v>2.7300000000000002E-4</v>
      </c>
      <c r="BH48" s="45">
        <v>2.7300000000000002E-4</v>
      </c>
      <c r="BI48" s="45">
        <v>2.7300000000000002E-4</v>
      </c>
      <c r="BJ48" s="45">
        <v>2.6899999999999998E-4</v>
      </c>
      <c r="BK48" s="45">
        <v>2.6899999999999998E-4</v>
      </c>
      <c r="BL48" s="45">
        <v>2.6899999999999998E-4</v>
      </c>
      <c r="BM48" s="45">
        <v>2.6899999999999998E-4</v>
      </c>
      <c r="BN48" s="45">
        <v>2.6899999999999998E-4</v>
      </c>
      <c r="BO48" s="45">
        <v>2.63E-4</v>
      </c>
      <c r="BP48" s="45">
        <v>2.63E-4</v>
      </c>
      <c r="BQ48" s="45">
        <v>2.63E-4</v>
      </c>
      <c r="BR48" s="45">
        <v>2.63E-4</v>
      </c>
      <c r="BS48" s="45">
        <v>2.63E-4</v>
      </c>
      <c r="BT48" s="45">
        <v>2.5799999999999998E-4</v>
      </c>
      <c r="BU48" s="45">
        <v>2.5799999999999998E-4</v>
      </c>
      <c r="BV48" s="45">
        <v>2.5799999999999998E-4</v>
      </c>
      <c r="BW48" s="45">
        <v>2.5799999999999998E-4</v>
      </c>
      <c r="BX48" s="45">
        <v>2.5799999999999998E-4</v>
      </c>
      <c r="BY48" s="45">
        <v>2.33E-4</v>
      </c>
      <c r="BZ48" s="45">
        <v>2.33E-4</v>
      </c>
      <c r="CA48" s="45">
        <v>2.33E-4</v>
      </c>
      <c r="CB48" s="45">
        <v>2.33E-4</v>
      </c>
      <c r="CC48" s="45">
        <v>2.33E-4</v>
      </c>
      <c r="CD48" s="45">
        <v>2.33E-4</v>
      </c>
      <c r="CE48" s="45">
        <v>2.33E-4</v>
      </c>
      <c r="CF48" s="45">
        <v>2.33E-4</v>
      </c>
      <c r="CG48" s="45">
        <v>2.33E-4</v>
      </c>
      <c r="CH48" s="45">
        <v>2.33E-4</v>
      </c>
      <c r="CI48" s="45">
        <v>2.33E-4</v>
      </c>
      <c r="CJ48" s="45">
        <v>2.33E-4</v>
      </c>
      <c r="CK48" s="45">
        <v>2.33E-4</v>
      </c>
      <c r="CL48" s="45">
        <v>2.33E-4</v>
      </c>
      <c r="CM48" s="45">
        <v>2.33E-4</v>
      </c>
      <c r="CN48" s="45">
        <v>2.33E-4</v>
      </c>
      <c r="CO48" s="45">
        <v>2.33E-4</v>
      </c>
      <c r="CP48" s="45">
        <v>2.33E-4</v>
      </c>
      <c r="CQ48" s="45">
        <v>2.33E-4</v>
      </c>
      <c r="CR48" s="45">
        <v>2.33E-4</v>
      </c>
      <c r="CS48" s="45">
        <v>2.33E-4</v>
      </c>
      <c r="CT48" s="45">
        <v>2.33E-4</v>
      </c>
      <c r="CU48" s="45">
        <v>2.33E-4</v>
      </c>
      <c r="CV48" s="45">
        <v>2.33E-4</v>
      </c>
      <c r="CW48" s="45">
        <v>2.33E-4</v>
      </c>
      <c r="CX48" s="45">
        <v>2.33E-4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1.37E-4</v>
      </c>
      <c r="R49" s="45">
        <v>1.37E-4</v>
      </c>
      <c r="S49" s="45">
        <v>1.37E-4</v>
      </c>
      <c r="T49" s="45">
        <v>1.37E-4</v>
      </c>
      <c r="U49" s="45">
        <v>1.37E-4</v>
      </c>
      <c r="V49" s="45">
        <v>1.37E-4</v>
      </c>
      <c r="W49" s="45">
        <v>1.37E-4</v>
      </c>
      <c r="X49" s="45">
        <v>1.37E-4</v>
      </c>
      <c r="Y49" s="45">
        <v>1.37E-4</v>
      </c>
      <c r="Z49" s="45">
        <v>1.37E-4</v>
      </c>
      <c r="AA49" s="45">
        <v>1.37E-4</v>
      </c>
      <c r="AB49" s="45">
        <v>1.37E-4</v>
      </c>
      <c r="AC49" s="45">
        <v>1.37E-4</v>
      </c>
      <c r="AD49" s="45">
        <v>1.37E-4</v>
      </c>
      <c r="AE49" s="45">
        <v>1.37E-4</v>
      </c>
      <c r="AF49" s="45">
        <v>1.37E-4</v>
      </c>
      <c r="AG49" s="45">
        <v>1.37E-4</v>
      </c>
      <c r="AH49" s="45">
        <v>1.37E-4</v>
      </c>
      <c r="AI49" s="45">
        <v>1.37E-4</v>
      </c>
      <c r="AJ49" s="45">
        <v>1.37E-4</v>
      </c>
      <c r="AK49" s="45">
        <v>1.37E-4</v>
      </c>
      <c r="AL49" s="45">
        <v>1.37E-4</v>
      </c>
      <c r="AM49" s="45">
        <v>1.37E-4</v>
      </c>
      <c r="AN49" s="45">
        <v>1.37E-4</v>
      </c>
      <c r="AO49" s="45">
        <v>1.37E-4</v>
      </c>
      <c r="AP49" s="45">
        <v>2.2800000000000001E-4</v>
      </c>
      <c r="AQ49" s="45">
        <v>2.2800000000000001E-4</v>
      </c>
      <c r="AR49" s="45">
        <v>2.2800000000000001E-4</v>
      </c>
      <c r="AS49" s="45">
        <v>2.2800000000000001E-4</v>
      </c>
      <c r="AT49" s="45">
        <v>2.2800000000000001E-4</v>
      </c>
      <c r="AU49" s="45">
        <v>1.92E-4</v>
      </c>
      <c r="AV49" s="45">
        <v>1.92E-4</v>
      </c>
      <c r="AW49" s="45">
        <v>1.92E-4</v>
      </c>
      <c r="AX49" s="45">
        <v>1.92E-4</v>
      </c>
      <c r="AY49" s="45">
        <v>1.92E-4</v>
      </c>
      <c r="AZ49" s="45">
        <v>1.55E-4</v>
      </c>
      <c r="BA49" s="45">
        <v>1.55E-4</v>
      </c>
      <c r="BB49" s="45">
        <v>1.55E-4</v>
      </c>
      <c r="BC49" s="45">
        <v>1.55E-4</v>
      </c>
      <c r="BD49" s="45">
        <v>1.55E-4</v>
      </c>
      <c r="BE49" s="45">
        <v>1.45E-4</v>
      </c>
      <c r="BF49" s="45">
        <v>1.45E-4</v>
      </c>
      <c r="BG49" s="45">
        <v>1.45E-4</v>
      </c>
      <c r="BH49" s="45">
        <v>1.45E-4</v>
      </c>
      <c r="BI49" s="45">
        <v>1.45E-4</v>
      </c>
      <c r="BJ49" s="45">
        <v>1.36E-4</v>
      </c>
      <c r="BK49" s="45">
        <v>1.36E-4</v>
      </c>
      <c r="BL49" s="45">
        <v>1.36E-4</v>
      </c>
      <c r="BM49" s="45">
        <v>1.36E-4</v>
      </c>
      <c r="BN49" s="45">
        <v>1.36E-4</v>
      </c>
      <c r="BO49" s="45">
        <v>1.4200000000000001E-4</v>
      </c>
      <c r="BP49" s="45">
        <v>1.4200000000000001E-4</v>
      </c>
      <c r="BQ49" s="45">
        <v>1.4200000000000001E-4</v>
      </c>
      <c r="BR49" s="45">
        <v>1.4200000000000001E-4</v>
      </c>
      <c r="BS49" s="45">
        <v>1.4200000000000001E-4</v>
      </c>
      <c r="BT49" s="45">
        <v>1.5200000000000001E-4</v>
      </c>
      <c r="BU49" s="45">
        <v>1.5200000000000001E-4</v>
      </c>
      <c r="BV49" s="45">
        <v>1.5200000000000001E-4</v>
      </c>
      <c r="BW49" s="45">
        <v>1.5200000000000001E-4</v>
      </c>
      <c r="BX49" s="45">
        <v>1.5200000000000001E-4</v>
      </c>
      <c r="BY49" s="45">
        <v>1.63E-4</v>
      </c>
      <c r="BZ49" s="45">
        <v>1.63E-4</v>
      </c>
      <c r="CA49" s="45">
        <v>1.63E-4</v>
      </c>
      <c r="CB49" s="45">
        <v>1.63E-4</v>
      </c>
      <c r="CC49" s="45">
        <v>1.63E-4</v>
      </c>
      <c r="CD49" s="45">
        <v>1.63E-4</v>
      </c>
      <c r="CE49" s="45">
        <v>1.63E-4</v>
      </c>
      <c r="CF49" s="45">
        <v>1.63E-4</v>
      </c>
      <c r="CG49" s="45">
        <v>1.63E-4</v>
      </c>
      <c r="CH49" s="45">
        <v>1.63E-4</v>
      </c>
      <c r="CI49" s="45">
        <v>1.63E-4</v>
      </c>
      <c r="CJ49" s="45">
        <v>1.63E-4</v>
      </c>
      <c r="CK49" s="45">
        <v>1.63E-4</v>
      </c>
      <c r="CL49" s="45">
        <v>1.63E-4</v>
      </c>
      <c r="CM49" s="45">
        <v>1.63E-4</v>
      </c>
      <c r="CN49" s="45">
        <v>1.63E-4</v>
      </c>
      <c r="CO49" s="45">
        <v>1.63E-4</v>
      </c>
      <c r="CP49" s="45">
        <v>1.63E-4</v>
      </c>
      <c r="CQ49" s="45">
        <v>1.63E-4</v>
      </c>
      <c r="CR49" s="45">
        <v>1.63E-4</v>
      </c>
      <c r="CS49" s="45">
        <v>1.63E-4</v>
      </c>
      <c r="CT49" s="45">
        <v>1.63E-4</v>
      </c>
      <c r="CU49" s="45">
        <v>1.63E-4</v>
      </c>
      <c r="CV49" s="45">
        <v>1.63E-4</v>
      </c>
      <c r="CW49" s="45">
        <v>1.63E-4</v>
      </c>
      <c r="CX49" s="45">
        <v>1.63E-4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3.4999999999999997E-5</v>
      </c>
      <c r="R50" s="45">
        <v>3.4999999999999997E-5</v>
      </c>
      <c r="S50" s="45">
        <v>3.4999999999999997E-5</v>
      </c>
      <c r="T50" s="45">
        <v>3.4999999999999997E-5</v>
      </c>
      <c r="U50" s="45">
        <v>3.4999999999999997E-5</v>
      </c>
      <c r="V50" s="45">
        <v>3.4999999999999997E-5</v>
      </c>
      <c r="W50" s="45">
        <v>3.4999999999999997E-5</v>
      </c>
      <c r="X50" s="45">
        <v>3.4999999999999997E-5</v>
      </c>
      <c r="Y50" s="45">
        <v>3.4999999999999997E-5</v>
      </c>
      <c r="Z50" s="45">
        <v>3.4999999999999997E-5</v>
      </c>
      <c r="AA50" s="45">
        <v>3.4999999999999997E-5</v>
      </c>
      <c r="AB50" s="45">
        <v>3.4999999999999997E-5</v>
      </c>
      <c r="AC50" s="45">
        <v>3.4999999999999997E-5</v>
      </c>
      <c r="AD50" s="45">
        <v>3.4999999999999997E-5</v>
      </c>
      <c r="AE50" s="45">
        <v>3.4999999999999997E-5</v>
      </c>
      <c r="AF50" s="45">
        <v>3.4999999999999997E-5</v>
      </c>
      <c r="AG50" s="45">
        <v>3.4999999999999997E-5</v>
      </c>
      <c r="AH50" s="45">
        <v>3.4999999999999997E-5</v>
      </c>
      <c r="AI50" s="45">
        <v>3.4999999999999997E-5</v>
      </c>
      <c r="AJ50" s="45">
        <v>3.4999999999999997E-5</v>
      </c>
      <c r="AK50" s="45">
        <v>3.4999999999999997E-5</v>
      </c>
      <c r="AL50" s="45">
        <v>3.4999999999999997E-5</v>
      </c>
      <c r="AM50" s="45">
        <v>3.4999999999999997E-5</v>
      </c>
      <c r="AN50" s="45">
        <v>3.4999999999999997E-5</v>
      </c>
      <c r="AO50" s="45">
        <v>3.4999999999999997E-5</v>
      </c>
      <c r="AP50" s="45">
        <v>2.1000000000000001E-4</v>
      </c>
      <c r="AQ50" s="45">
        <v>2.1000000000000001E-4</v>
      </c>
      <c r="AR50" s="45">
        <v>2.1000000000000001E-4</v>
      </c>
      <c r="AS50" s="45">
        <v>2.1000000000000001E-4</v>
      </c>
      <c r="AT50" s="45">
        <v>2.1000000000000001E-4</v>
      </c>
      <c r="AU50" s="45">
        <v>4.0200000000000001E-4</v>
      </c>
      <c r="AV50" s="45">
        <v>4.0200000000000001E-4</v>
      </c>
      <c r="AW50" s="45">
        <v>4.0200000000000001E-4</v>
      </c>
      <c r="AX50" s="45">
        <v>4.0200000000000001E-4</v>
      </c>
      <c r="AY50" s="45">
        <v>4.0200000000000001E-4</v>
      </c>
      <c r="AZ50" s="45">
        <v>5.5500000000000005E-4</v>
      </c>
      <c r="BA50" s="45">
        <v>5.5500000000000005E-4</v>
      </c>
      <c r="BB50" s="45">
        <v>5.5500000000000005E-4</v>
      </c>
      <c r="BC50" s="45">
        <v>5.5500000000000005E-4</v>
      </c>
      <c r="BD50" s="45">
        <v>5.5500000000000005E-4</v>
      </c>
      <c r="BE50" s="45">
        <v>6.2600000000000004E-4</v>
      </c>
      <c r="BF50" s="45">
        <v>6.2600000000000004E-4</v>
      </c>
      <c r="BG50" s="45">
        <v>6.2600000000000004E-4</v>
      </c>
      <c r="BH50" s="45">
        <v>6.2600000000000004E-4</v>
      </c>
      <c r="BI50" s="45">
        <v>6.2600000000000004E-4</v>
      </c>
      <c r="BJ50" s="45">
        <v>6.8400000000000004E-4</v>
      </c>
      <c r="BK50" s="45">
        <v>6.8400000000000004E-4</v>
      </c>
      <c r="BL50" s="45">
        <v>6.8400000000000004E-4</v>
      </c>
      <c r="BM50" s="45">
        <v>6.8400000000000004E-4</v>
      </c>
      <c r="BN50" s="45">
        <v>6.8400000000000004E-4</v>
      </c>
      <c r="BO50" s="45">
        <v>6.4800000000000003E-4</v>
      </c>
      <c r="BP50" s="45">
        <v>6.4800000000000003E-4</v>
      </c>
      <c r="BQ50" s="45">
        <v>6.4800000000000003E-4</v>
      </c>
      <c r="BR50" s="45">
        <v>6.4800000000000003E-4</v>
      </c>
      <c r="BS50" s="45">
        <v>6.4800000000000003E-4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1.25E-4</v>
      </c>
      <c r="R51" s="45">
        <v>1.25E-4</v>
      </c>
      <c r="S51" s="45">
        <v>1.25E-4</v>
      </c>
      <c r="T51" s="45">
        <v>1.25E-4</v>
      </c>
      <c r="U51" s="45">
        <v>1.25E-4</v>
      </c>
      <c r="V51" s="45">
        <v>1.25E-4</v>
      </c>
      <c r="W51" s="45">
        <v>1.25E-4</v>
      </c>
      <c r="X51" s="45">
        <v>1.25E-4</v>
      </c>
      <c r="Y51" s="45">
        <v>1.25E-4</v>
      </c>
      <c r="Z51" s="45">
        <v>1.25E-4</v>
      </c>
      <c r="AA51" s="45">
        <v>1.25E-4</v>
      </c>
      <c r="AB51" s="45">
        <v>1.25E-4</v>
      </c>
      <c r="AC51" s="45">
        <v>1.25E-4</v>
      </c>
      <c r="AD51" s="45">
        <v>1.25E-4</v>
      </c>
      <c r="AE51" s="45">
        <v>1.25E-4</v>
      </c>
      <c r="AF51" s="45">
        <v>1.25E-4</v>
      </c>
      <c r="AG51" s="45">
        <v>1.25E-4</v>
      </c>
      <c r="AH51" s="45">
        <v>1.25E-4</v>
      </c>
      <c r="AI51" s="45">
        <v>1.25E-4</v>
      </c>
      <c r="AJ51" s="45">
        <v>1.25E-4</v>
      </c>
      <c r="AK51" s="45">
        <v>1.25E-4</v>
      </c>
      <c r="AL51" s="45">
        <v>1.25E-4</v>
      </c>
      <c r="AM51" s="45">
        <v>1.25E-4</v>
      </c>
      <c r="AN51" s="45">
        <v>1.25E-4</v>
      </c>
      <c r="AO51" s="45">
        <v>1.25E-4</v>
      </c>
      <c r="AP51" s="45">
        <v>3.1500000000000001E-4</v>
      </c>
      <c r="AQ51" s="45">
        <v>3.1500000000000001E-4</v>
      </c>
      <c r="AR51" s="45">
        <v>3.1500000000000001E-4</v>
      </c>
      <c r="AS51" s="45">
        <v>3.1500000000000001E-4</v>
      </c>
      <c r="AT51" s="45">
        <v>3.1500000000000001E-4</v>
      </c>
      <c r="AU51" s="45">
        <v>3.21E-4</v>
      </c>
      <c r="AV51" s="45">
        <v>3.21E-4</v>
      </c>
      <c r="AW51" s="45">
        <v>3.21E-4</v>
      </c>
      <c r="AX51" s="45">
        <v>3.21E-4</v>
      </c>
      <c r="AY51" s="45">
        <v>3.21E-4</v>
      </c>
      <c r="AZ51" s="45">
        <v>3.1100000000000002E-4</v>
      </c>
      <c r="BA51" s="45">
        <v>3.1100000000000002E-4</v>
      </c>
      <c r="BB51" s="45">
        <v>3.1100000000000002E-4</v>
      </c>
      <c r="BC51" s="45">
        <v>3.1100000000000002E-4</v>
      </c>
      <c r="BD51" s="45">
        <v>3.1100000000000002E-4</v>
      </c>
      <c r="BE51" s="45">
        <v>3.1199999999999999E-4</v>
      </c>
      <c r="BF51" s="45">
        <v>3.1199999999999999E-4</v>
      </c>
      <c r="BG51" s="45">
        <v>3.1199999999999999E-4</v>
      </c>
      <c r="BH51" s="45">
        <v>3.1199999999999999E-4</v>
      </c>
      <c r="BI51" s="45">
        <v>3.1199999999999999E-4</v>
      </c>
      <c r="BJ51" s="45">
        <v>3.1599999999999998E-4</v>
      </c>
      <c r="BK51" s="45">
        <v>3.1599999999999998E-4</v>
      </c>
      <c r="BL51" s="45">
        <v>3.1599999999999998E-4</v>
      </c>
      <c r="BM51" s="45">
        <v>3.1599999999999998E-4</v>
      </c>
      <c r="BN51" s="45">
        <v>3.1599999999999998E-4</v>
      </c>
      <c r="BO51" s="45">
        <v>3.3199999999999999E-4</v>
      </c>
      <c r="BP51" s="45">
        <v>3.3199999999999999E-4</v>
      </c>
      <c r="BQ51" s="45">
        <v>3.3199999999999999E-4</v>
      </c>
      <c r="BR51" s="45">
        <v>3.3199999999999999E-4</v>
      </c>
      <c r="BS51" s="45">
        <v>3.3199999999999999E-4</v>
      </c>
      <c r="BT51" s="45">
        <v>3.6299999999999999E-4</v>
      </c>
      <c r="BU51" s="45">
        <v>3.6299999999999999E-4</v>
      </c>
      <c r="BV51" s="45">
        <v>3.6299999999999999E-4</v>
      </c>
      <c r="BW51" s="45">
        <v>3.6299999999999999E-4</v>
      </c>
      <c r="BX51" s="45">
        <v>3.6299999999999999E-4</v>
      </c>
      <c r="BY51" s="45">
        <v>3.3599999999999998E-4</v>
      </c>
      <c r="BZ51" s="45">
        <v>3.3599999999999998E-4</v>
      </c>
      <c r="CA51" s="45">
        <v>3.3599999999999998E-4</v>
      </c>
      <c r="CB51" s="45">
        <v>3.3599999999999998E-4</v>
      </c>
      <c r="CC51" s="45">
        <v>3.3599999999999998E-4</v>
      </c>
      <c r="CD51" s="45">
        <v>3.3599999999999998E-4</v>
      </c>
      <c r="CE51" s="45">
        <v>3.3599999999999998E-4</v>
      </c>
      <c r="CF51" s="45">
        <v>3.3599999999999998E-4</v>
      </c>
      <c r="CG51" s="45">
        <v>3.3599999999999998E-4</v>
      </c>
      <c r="CH51" s="45">
        <v>3.3599999999999998E-4</v>
      </c>
      <c r="CI51" s="45">
        <v>3.3599999999999998E-4</v>
      </c>
      <c r="CJ51" s="45">
        <v>3.3599999999999998E-4</v>
      </c>
      <c r="CK51" s="45">
        <v>3.3599999999999998E-4</v>
      </c>
      <c r="CL51" s="45">
        <v>3.3599999999999998E-4</v>
      </c>
      <c r="CM51" s="45">
        <v>3.3599999999999998E-4</v>
      </c>
      <c r="CN51" s="45">
        <v>3.3599999999999998E-4</v>
      </c>
      <c r="CO51" s="45">
        <v>3.3599999999999998E-4</v>
      </c>
      <c r="CP51" s="45">
        <v>3.3599999999999998E-4</v>
      </c>
      <c r="CQ51" s="45">
        <v>3.3599999999999998E-4</v>
      </c>
      <c r="CR51" s="45">
        <v>3.3599999999999998E-4</v>
      </c>
      <c r="CS51" s="45">
        <v>3.3599999999999998E-4</v>
      </c>
      <c r="CT51" s="45">
        <v>3.3599999999999998E-4</v>
      </c>
      <c r="CU51" s="45">
        <v>3.3599999999999998E-4</v>
      </c>
      <c r="CV51" s="45">
        <v>3.3599999999999998E-4</v>
      </c>
      <c r="CW51" s="45">
        <v>3.3599999999999998E-4</v>
      </c>
      <c r="CX51" s="45">
        <v>3.3599999999999998E-4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2.1800000000000001E-4</v>
      </c>
      <c r="R52" s="45">
        <v>2.1800000000000001E-4</v>
      </c>
      <c r="S52" s="45">
        <v>2.1800000000000001E-4</v>
      </c>
      <c r="T52" s="45">
        <v>2.1800000000000001E-4</v>
      </c>
      <c r="U52" s="45">
        <v>2.1800000000000001E-4</v>
      </c>
      <c r="V52" s="45">
        <v>2.1800000000000001E-4</v>
      </c>
      <c r="W52" s="45">
        <v>2.1800000000000001E-4</v>
      </c>
      <c r="X52" s="45">
        <v>2.1800000000000001E-4</v>
      </c>
      <c r="Y52" s="45">
        <v>2.1800000000000001E-4</v>
      </c>
      <c r="Z52" s="45">
        <v>2.1800000000000001E-4</v>
      </c>
      <c r="AA52" s="45">
        <v>2.1800000000000001E-4</v>
      </c>
      <c r="AB52" s="45">
        <v>2.1800000000000001E-4</v>
      </c>
      <c r="AC52" s="45">
        <v>2.1800000000000001E-4</v>
      </c>
      <c r="AD52" s="45">
        <v>2.1800000000000001E-4</v>
      </c>
      <c r="AE52" s="45">
        <v>2.1800000000000001E-4</v>
      </c>
      <c r="AF52" s="45">
        <v>2.1800000000000001E-4</v>
      </c>
      <c r="AG52" s="45">
        <v>2.1800000000000001E-4</v>
      </c>
      <c r="AH52" s="45">
        <v>2.1800000000000001E-4</v>
      </c>
      <c r="AI52" s="45">
        <v>2.1800000000000001E-4</v>
      </c>
      <c r="AJ52" s="45">
        <v>2.1800000000000001E-4</v>
      </c>
      <c r="AK52" s="45">
        <v>2.1800000000000001E-4</v>
      </c>
      <c r="AL52" s="45">
        <v>2.1800000000000001E-4</v>
      </c>
      <c r="AM52" s="45">
        <v>2.1800000000000001E-4</v>
      </c>
      <c r="AN52" s="45">
        <v>2.1800000000000001E-4</v>
      </c>
      <c r="AO52" s="45">
        <v>2.1800000000000001E-4</v>
      </c>
      <c r="AP52" s="45">
        <v>5.1000000000000004E-4</v>
      </c>
      <c r="AQ52" s="45">
        <v>5.1000000000000004E-4</v>
      </c>
      <c r="AR52" s="45">
        <v>5.1000000000000004E-4</v>
      </c>
      <c r="AS52" s="45">
        <v>5.1000000000000004E-4</v>
      </c>
      <c r="AT52" s="45">
        <v>5.1000000000000004E-4</v>
      </c>
      <c r="AU52" s="45">
        <v>5.9900000000000003E-4</v>
      </c>
      <c r="AV52" s="45">
        <v>5.9900000000000003E-4</v>
      </c>
      <c r="AW52" s="45">
        <v>5.9900000000000003E-4</v>
      </c>
      <c r="AX52" s="45">
        <v>5.9900000000000003E-4</v>
      </c>
      <c r="AY52" s="45">
        <v>5.9900000000000003E-4</v>
      </c>
      <c r="AZ52" s="45">
        <v>6.7699999999999998E-4</v>
      </c>
      <c r="BA52" s="45">
        <v>6.7699999999999998E-4</v>
      </c>
      <c r="BB52" s="45">
        <v>6.7699999999999998E-4</v>
      </c>
      <c r="BC52" s="45">
        <v>6.7699999999999998E-4</v>
      </c>
      <c r="BD52" s="45">
        <v>6.7699999999999998E-4</v>
      </c>
      <c r="BE52" s="45">
        <v>7.3700000000000002E-4</v>
      </c>
      <c r="BF52" s="45">
        <v>7.3700000000000002E-4</v>
      </c>
      <c r="BG52" s="45">
        <v>7.3700000000000002E-4</v>
      </c>
      <c r="BH52" s="45">
        <v>7.3700000000000002E-4</v>
      </c>
      <c r="BI52" s="45">
        <v>7.3700000000000002E-4</v>
      </c>
      <c r="BJ52" s="45">
        <v>7.9699999999999997E-4</v>
      </c>
      <c r="BK52" s="45">
        <v>7.9699999999999997E-4</v>
      </c>
      <c r="BL52" s="45">
        <v>7.9699999999999997E-4</v>
      </c>
      <c r="BM52" s="45">
        <v>7.9699999999999997E-4</v>
      </c>
      <c r="BN52" s="45">
        <v>7.9699999999999997E-4</v>
      </c>
      <c r="BO52" s="45">
        <v>8.5499999999999997E-4</v>
      </c>
      <c r="BP52" s="45">
        <v>8.5499999999999997E-4</v>
      </c>
      <c r="BQ52" s="45">
        <v>8.5499999999999997E-4</v>
      </c>
      <c r="BR52" s="45">
        <v>8.5499999999999997E-4</v>
      </c>
      <c r="BS52" s="45">
        <v>8.5499999999999997E-4</v>
      </c>
      <c r="BT52" s="45">
        <v>9.2000000000000003E-4</v>
      </c>
      <c r="BU52" s="45">
        <v>9.2000000000000003E-4</v>
      </c>
      <c r="BV52" s="45">
        <v>9.2000000000000003E-4</v>
      </c>
      <c r="BW52" s="45">
        <v>9.2000000000000003E-4</v>
      </c>
      <c r="BX52" s="45">
        <v>9.2000000000000003E-4</v>
      </c>
      <c r="BY52" s="45">
        <v>9.8799999999999995E-4</v>
      </c>
      <c r="BZ52" s="45">
        <v>9.8799999999999995E-4</v>
      </c>
      <c r="CA52" s="45">
        <v>9.8799999999999995E-4</v>
      </c>
      <c r="CB52" s="45">
        <v>9.8799999999999995E-4</v>
      </c>
      <c r="CC52" s="45">
        <v>9.8799999999999995E-4</v>
      </c>
      <c r="CD52" s="45">
        <v>9.8799999999999995E-4</v>
      </c>
      <c r="CE52" s="45">
        <v>9.8799999999999995E-4</v>
      </c>
      <c r="CF52" s="45">
        <v>9.8799999999999995E-4</v>
      </c>
      <c r="CG52" s="45">
        <v>9.8799999999999995E-4</v>
      </c>
      <c r="CH52" s="45">
        <v>9.8799999999999995E-4</v>
      </c>
      <c r="CI52" s="45">
        <v>9.8799999999999995E-4</v>
      </c>
      <c r="CJ52" s="45">
        <v>9.8799999999999995E-4</v>
      </c>
      <c r="CK52" s="45">
        <v>9.8799999999999995E-4</v>
      </c>
      <c r="CL52" s="45">
        <v>9.8799999999999995E-4</v>
      </c>
      <c r="CM52" s="45">
        <v>9.8799999999999995E-4</v>
      </c>
      <c r="CN52" s="45">
        <v>9.8799999999999995E-4</v>
      </c>
      <c r="CO52" s="45">
        <v>9.8799999999999995E-4</v>
      </c>
      <c r="CP52" s="45">
        <v>9.8799999999999995E-4</v>
      </c>
      <c r="CQ52" s="45">
        <v>9.8799999999999995E-4</v>
      </c>
      <c r="CR52" s="45">
        <v>9.8799999999999995E-4</v>
      </c>
      <c r="CS52" s="45">
        <v>9.8799999999999995E-4</v>
      </c>
      <c r="CT52" s="45">
        <v>9.8799999999999995E-4</v>
      </c>
      <c r="CU52" s="45">
        <v>9.8799999999999995E-4</v>
      </c>
      <c r="CV52" s="45">
        <v>9.8799999999999995E-4</v>
      </c>
      <c r="CW52" s="45">
        <v>9.8799999999999995E-4</v>
      </c>
      <c r="CX52" s="45">
        <v>9.8799999999999995E-4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1.35E-4</v>
      </c>
      <c r="R53" s="45">
        <v>1.35E-4</v>
      </c>
      <c r="S53" s="45">
        <v>1.35E-4</v>
      </c>
      <c r="T53" s="45">
        <v>1.35E-4</v>
      </c>
      <c r="U53" s="45">
        <v>1.35E-4</v>
      </c>
      <c r="V53" s="45">
        <v>1.35E-4</v>
      </c>
      <c r="W53" s="45">
        <v>1.35E-4</v>
      </c>
      <c r="X53" s="45">
        <v>1.35E-4</v>
      </c>
      <c r="Y53" s="45">
        <v>1.35E-4</v>
      </c>
      <c r="Z53" s="45">
        <v>1.35E-4</v>
      </c>
      <c r="AA53" s="45">
        <v>1.35E-4</v>
      </c>
      <c r="AB53" s="45">
        <v>1.35E-4</v>
      </c>
      <c r="AC53" s="45">
        <v>1.35E-4</v>
      </c>
      <c r="AD53" s="45">
        <v>1.35E-4</v>
      </c>
      <c r="AE53" s="45">
        <v>1.35E-4</v>
      </c>
      <c r="AF53" s="45">
        <v>1.35E-4</v>
      </c>
      <c r="AG53" s="45">
        <v>1.35E-4</v>
      </c>
      <c r="AH53" s="45">
        <v>1.35E-4</v>
      </c>
      <c r="AI53" s="45">
        <v>1.35E-4</v>
      </c>
      <c r="AJ53" s="45">
        <v>1.35E-4</v>
      </c>
      <c r="AK53" s="45">
        <v>1.35E-4</v>
      </c>
      <c r="AL53" s="45">
        <v>1.35E-4</v>
      </c>
      <c r="AM53" s="45">
        <v>1.35E-4</v>
      </c>
      <c r="AN53" s="45">
        <v>1.35E-4</v>
      </c>
      <c r="AO53" s="45">
        <v>1.35E-4</v>
      </c>
      <c r="AP53" s="45">
        <v>5.1999999999999995E-4</v>
      </c>
      <c r="AQ53" s="45">
        <v>5.1999999999999995E-4</v>
      </c>
      <c r="AR53" s="45">
        <v>5.1999999999999995E-4</v>
      </c>
      <c r="AS53" s="45">
        <v>5.1999999999999995E-4</v>
      </c>
      <c r="AT53" s="45">
        <v>5.1999999999999995E-4</v>
      </c>
      <c r="AU53" s="45">
        <v>6.0800000000000003E-4</v>
      </c>
      <c r="AV53" s="45">
        <v>6.0800000000000003E-4</v>
      </c>
      <c r="AW53" s="45">
        <v>6.0800000000000003E-4</v>
      </c>
      <c r="AX53" s="45">
        <v>6.0800000000000003E-4</v>
      </c>
      <c r="AY53" s="45">
        <v>6.0800000000000003E-4</v>
      </c>
      <c r="AZ53" s="45">
        <v>6.3199999999999997E-4</v>
      </c>
      <c r="BA53" s="45">
        <v>6.3199999999999997E-4</v>
      </c>
      <c r="BB53" s="45">
        <v>6.3199999999999997E-4</v>
      </c>
      <c r="BC53" s="45">
        <v>6.3199999999999997E-4</v>
      </c>
      <c r="BD53" s="45">
        <v>6.3199999999999997E-4</v>
      </c>
      <c r="BE53" s="45">
        <v>6.87E-4</v>
      </c>
      <c r="BF53" s="45">
        <v>6.87E-4</v>
      </c>
      <c r="BG53" s="45">
        <v>6.87E-4</v>
      </c>
      <c r="BH53" s="45">
        <v>6.87E-4</v>
      </c>
      <c r="BI53" s="45">
        <v>6.87E-4</v>
      </c>
      <c r="BJ53" s="45">
        <v>8.2899999999999998E-4</v>
      </c>
      <c r="BK53" s="45">
        <v>8.2899999999999998E-4</v>
      </c>
      <c r="BL53" s="45">
        <v>8.2899999999999998E-4</v>
      </c>
      <c r="BM53" s="45">
        <v>8.2899999999999998E-4</v>
      </c>
      <c r="BN53" s="45">
        <v>8.2899999999999998E-4</v>
      </c>
      <c r="BO53" s="45">
        <v>9.7799999999999992E-4</v>
      </c>
      <c r="BP53" s="45">
        <v>9.7799999999999992E-4</v>
      </c>
      <c r="BQ53" s="45">
        <v>9.7799999999999992E-4</v>
      </c>
      <c r="BR53" s="45">
        <v>9.7799999999999992E-4</v>
      </c>
      <c r="BS53" s="45">
        <v>9.7799999999999992E-4</v>
      </c>
      <c r="BT53" s="45">
        <v>1.157E-3</v>
      </c>
      <c r="BU53" s="45">
        <v>1.157E-3</v>
      </c>
      <c r="BV53" s="45">
        <v>1.157E-3</v>
      </c>
      <c r="BW53" s="45">
        <v>1.157E-3</v>
      </c>
      <c r="BX53" s="45">
        <v>1.157E-3</v>
      </c>
      <c r="BY53" s="45">
        <v>1.359E-3</v>
      </c>
      <c r="BZ53" s="45">
        <v>1.359E-3</v>
      </c>
      <c r="CA53" s="45">
        <v>1.359E-3</v>
      </c>
      <c r="CB53" s="45">
        <v>1.359E-3</v>
      </c>
      <c r="CC53" s="45">
        <v>1.359E-3</v>
      </c>
      <c r="CD53" s="45">
        <v>1.359E-3</v>
      </c>
      <c r="CE53" s="45">
        <v>1.359E-3</v>
      </c>
      <c r="CF53" s="45">
        <v>1.359E-3</v>
      </c>
      <c r="CG53" s="45">
        <v>1.359E-3</v>
      </c>
      <c r="CH53" s="45">
        <v>1.359E-3</v>
      </c>
      <c r="CI53" s="45">
        <v>1.359E-3</v>
      </c>
      <c r="CJ53" s="45">
        <v>1.359E-3</v>
      </c>
      <c r="CK53" s="45">
        <v>1.359E-3</v>
      </c>
      <c r="CL53" s="45">
        <v>1.359E-3</v>
      </c>
      <c r="CM53" s="45">
        <v>1.359E-3</v>
      </c>
      <c r="CN53" s="45">
        <v>1.359E-3</v>
      </c>
      <c r="CO53" s="45">
        <v>1.359E-3</v>
      </c>
      <c r="CP53" s="45">
        <v>1.359E-3</v>
      </c>
      <c r="CQ53" s="45">
        <v>1.359E-3</v>
      </c>
      <c r="CR53" s="45">
        <v>1.359E-3</v>
      </c>
      <c r="CS53" s="45">
        <v>1.359E-3</v>
      </c>
      <c r="CT53" s="45">
        <v>1.359E-3</v>
      </c>
      <c r="CU53" s="45">
        <v>1.359E-3</v>
      </c>
      <c r="CV53" s="45">
        <v>1.359E-3</v>
      </c>
      <c r="CW53" s="45">
        <v>1.359E-3</v>
      </c>
      <c r="CX53" s="45">
        <v>1.359E-3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7.9999999999999996E-6</v>
      </c>
      <c r="R54" s="45">
        <v>7.9999999999999996E-6</v>
      </c>
      <c r="S54" s="45">
        <v>7.9999999999999996E-6</v>
      </c>
      <c r="T54" s="45">
        <v>7.9999999999999996E-6</v>
      </c>
      <c r="U54" s="45">
        <v>7.9999999999999996E-6</v>
      </c>
      <c r="V54" s="45">
        <v>7.9999999999999996E-6</v>
      </c>
      <c r="W54" s="45">
        <v>7.9999999999999996E-6</v>
      </c>
      <c r="X54" s="45">
        <v>7.9999999999999996E-6</v>
      </c>
      <c r="Y54" s="45">
        <v>7.9999999999999996E-6</v>
      </c>
      <c r="Z54" s="45">
        <v>7.9999999999999996E-6</v>
      </c>
      <c r="AA54" s="45">
        <v>7.9999999999999996E-6</v>
      </c>
      <c r="AB54" s="45">
        <v>7.9999999999999996E-6</v>
      </c>
      <c r="AC54" s="45">
        <v>7.9999999999999996E-6</v>
      </c>
      <c r="AD54" s="45">
        <v>7.9999999999999996E-6</v>
      </c>
      <c r="AE54" s="45">
        <v>7.9999999999999996E-6</v>
      </c>
      <c r="AF54" s="45">
        <v>7.9999999999999996E-6</v>
      </c>
      <c r="AG54" s="45">
        <v>7.9999999999999996E-6</v>
      </c>
      <c r="AH54" s="45">
        <v>7.9999999999999996E-6</v>
      </c>
      <c r="AI54" s="45">
        <v>7.9999999999999996E-6</v>
      </c>
      <c r="AJ54" s="45">
        <v>7.9999999999999996E-6</v>
      </c>
      <c r="AK54" s="45">
        <v>7.9999999999999996E-6</v>
      </c>
      <c r="AL54" s="45">
        <v>7.9999999999999996E-6</v>
      </c>
      <c r="AM54" s="45">
        <v>7.9999999999999996E-6</v>
      </c>
      <c r="AN54" s="45">
        <v>7.9999999999999996E-6</v>
      </c>
      <c r="AO54" s="45">
        <v>7.9999999999999996E-6</v>
      </c>
      <c r="AP54" s="45">
        <v>3.3000000000000003E-5</v>
      </c>
      <c r="AQ54" s="45">
        <v>3.3000000000000003E-5</v>
      </c>
      <c r="AR54" s="45">
        <v>3.3000000000000003E-5</v>
      </c>
      <c r="AS54" s="45">
        <v>3.3000000000000003E-5</v>
      </c>
      <c r="AT54" s="45">
        <v>3.3000000000000003E-5</v>
      </c>
      <c r="AU54" s="45">
        <v>5.1999999999999997E-5</v>
      </c>
      <c r="AV54" s="45">
        <v>5.1999999999999997E-5</v>
      </c>
      <c r="AW54" s="45">
        <v>5.1999999999999997E-5</v>
      </c>
      <c r="AX54" s="45">
        <v>5.1999999999999997E-5</v>
      </c>
      <c r="AY54" s="45">
        <v>5.1999999999999997E-5</v>
      </c>
      <c r="AZ54" s="45">
        <v>6.3999999999999997E-5</v>
      </c>
      <c r="BA54" s="45">
        <v>6.3999999999999997E-5</v>
      </c>
      <c r="BB54" s="45">
        <v>6.3999999999999997E-5</v>
      </c>
      <c r="BC54" s="45">
        <v>6.3999999999999997E-5</v>
      </c>
      <c r="BD54" s="45">
        <v>6.3999999999999997E-5</v>
      </c>
      <c r="BE54" s="45">
        <v>6.7000000000000002E-5</v>
      </c>
      <c r="BF54" s="45">
        <v>6.7000000000000002E-5</v>
      </c>
      <c r="BG54" s="45">
        <v>6.7000000000000002E-5</v>
      </c>
      <c r="BH54" s="45">
        <v>6.7000000000000002E-5</v>
      </c>
      <c r="BI54" s="45">
        <v>6.7000000000000002E-5</v>
      </c>
      <c r="BJ54" s="45">
        <v>7.2999999999999999E-5</v>
      </c>
      <c r="BK54" s="45">
        <v>7.2999999999999999E-5</v>
      </c>
      <c r="BL54" s="45">
        <v>7.2999999999999999E-5</v>
      </c>
      <c r="BM54" s="45">
        <v>7.2999999999999999E-5</v>
      </c>
      <c r="BN54" s="45">
        <v>7.2999999999999999E-5</v>
      </c>
      <c r="BO54" s="45">
        <v>8.1000000000000004E-5</v>
      </c>
      <c r="BP54" s="45">
        <v>8.1000000000000004E-5</v>
      </c>
      <c r="BQ54" s="45">
        <v>8.1000000000000004E-5</v>
      </c>
      <c r="BR54" s="45">
        <v>8.1000000000000004E-5</v>
      </c>
      <c r="BS54" s="45">
        <v>8.1000000000000004E-5</v>
      </c>
      <c r="BT54" s="45">
        <v>8.7000000000000001E-5</v>
      </c>
      <c r="BU54" s="45">
        <v>8.7000000000000001E-5</v>
      </c>
      <c r="BV54" s="45">
        <v>8.7000000000000001E-5</v>
      </c>
      <c r="BW54" s="45">
        <v>8.7000000000000001E-5</v>
      </c>
      <c r="BX54" s="45">
        <v>8.7000000000000001E-5</v>
      </c>
      <c r="BY54" s="45">
        <v>9.3999999999999994E-5</v>
      </c>
      <c r="BZ54" s="45">
        <v>9.3999999999999994E-5</v>
      </c>
      <c r="CA54" s="45">
        <v>9.3999999999999994E-5</v>
      </c>
      <c r="CB54" s="45">
        <v>9.3999999999999994E-5</v>
      </c>
      <c r="CC54" s="45">
        <v>9.3999999999999994E-5</v>
      </c>
      <c r="CD54" s="45">
        <v>9.3999999999999994E-5</v>
      </c>
      <c r="CE54" s="45">
        <v>9.3999999999999994E-5</v>
      </c>
      <c r="CF54" s="45">
        <v>9.3999999999999994E-5</v>
      </c>
      <c r="CG54" s="45">
        <v>9.3999999999999994E-5</v>
      </c>
      <c r="CH54" s="45">
        <v>9.3999999999999994E-5</v>
      </c>
      <c r="CI54" s="45">
        <v>9.3999999999999994E-5</v>
      </c>
      <c r="CJ54" s="45">
        <v>9.3999999999999994E-5</v>
      </c>
      <c r="CK54" s="45">
        <v>9.3999999999999994E-5</v>
      </c>
      <c r="CL54" s="45">
        <v>9.3999999999999994E-5</v>
      </c>
      <c r="CM54" s="45">
        <v>9.3999999999999994E-5</v>
      </c>
      <c r="CN54" s="45">
        <v>9.3999999999999994E-5</v>
      </c>
      <c r="CO54" s="45">
        <v>9.3999999999999994E-5</v>
      </c>
      <c r="CP54" s="45">
        <v>9.3999999999999994E-5</v>
      </c>
      <c r="CQ54" s="45">
        <v>9.3999999999999994E-5</v>
      </c>
      <c r="CR54" s="45">
        <v>9.3999999999999994E-5</v>
      </c>
      <c r="CS54" s="45">
        <v>9.3999999999999994E-5</v>
      </c>
      <c r="CT54" s="45">
        <v>9.3999999999999994E-5</v>
      </c>
      <c r="CU54" s="45">
        <v>9.3999999999999994E-5</v>
      </c>
      <c r="CV54" s="45">
        <v>9.3999999999999994E-5</v>
      </c>
      <c r="CW54" s="45">
        <v>9.3999999999999994E-5</v>
      </c>
      <c r="CX54" s="45">
        <v>9.3999999999999994E-5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2.6600000000000001E-4</v>
      </c>
      <c r="R55" s="45">
        <v>2.6600000000000001E-4</v>
      </c>
      <c r="S55" s="45">
        <v>2.6600000000000001E-4</v>
      </c>
      <c r="T55" s="45">
        <v>2.6600000000000001E-4</v>
      </c>
      <c r="U55" s="45">
        <v>2.6600000000000001E-4</v>
      </c>
      <c r="V55" s="45">
        <v>2.6600000000000001E-4</v>
      </c>
      <c r="W55" s="45">
        <v>2.6600000000000001E-4</v>
      </c>
      <c r="X55" s="45">
        <v>2.6600000000000001E-4</v>
      </c>
      <c r="Y55" s="45">
        <v>2.6600000000000001E-4</v>
      </c>
      <c r="Z55" s="45">
        <v>2.6600000000000001E-4</v>
      </c>
      <c r="AA55" s="45">
        <v>2.6600000000000001E-4</v>
      </c>
      <c r="AB55" s="45">
        <v>2.6600000000000001E-4</v>
      </c>
      <c r="AC55" s="45">
        <v>2.6600000000000001E-4</v>
      </c>
      <c r="AD55" s="45">
        <v>2.6600000000000001E-4</v>
      </c>
      <c r="AE55" s="45">
        <v>2.6600000000000001E-4</v>
      </c>
      <c r="AF55" s="45">
        <v>2.6600000000000001E-4</v>
      </c>
      <c r="AG55" s="45">
        <v>2.6600000000000001E-4</v>
      </c>
      <c r="AH55" s="45">
        <v>2.6600000000000001E-4</v>
      </c>
      <c r="AI55" s="45">
        <v>2.6600000000000001E-4</v>
      </c>
      <c r="AJ55" s="45">
        <v>2.6600000000000001E-4</v>
      </c>
      <c r="AK55" s="45">
        <v>2.6600000000000001E-4</v>
      </c>
      <c r="AL55" s="45">
        <v>2.6600000000000001E-4</v>
      </c>
      <c r="AM55" s="45">
        <v>2.6600000000000001E-4</v>
      </c>
      <c r="AN55" s="45">
        <v>2.6600000000000001E-4</v>
      </c>
      <c r="AO55" s="45">
        <v>2.6600000000000001E-4</v>
      </c>
      <c r="AP55" s="45">
        <v>6.3699999999999998E-4</v>
      </c>
      <c r="AQ55" s="45">
        <v>6.3699999999999998E-4</v>
      </c>
      <c r="AR55" s="45">
        <v>6.3699999999999998E-4</v>
      </c>
      <c r="AS55" s="45">
        <v>6.3699999999999998E-4</v>
      </c>
      <c r="AT55" s="45">
        <v>6.3699999999999998E-4</v>
      </c>
      <c r="AU55" s="45">
        <v>5.6999999999999998E-4</v>
      </c>
      <c r="AV55" s="45">
        <v>5.6999999999999998E-4</v>
      </c>
      <c r="AW55" s="45">
        <v>5.6999999999999998E-4</v>
      </c>
      <c r="AX55" s="45">
        <v>5.6999999999999998E-4</v>
      </c>
      <c r="AY55" s="45">
        <v>5.6999999999999998E-4</v>
      </c>
      <c r="AZ55" s="45">
        <v>4.6700000000000002E-4</v>
      </c>
      <c r="BA55" s="45">
        <v>4.6700000000000002E-4</v>
      </c>
      <c r="BB55" s="45">
        <v>4.6700000000000002E-4</v>
      </c>
      <c r="BC55" s="45">
        <v>4.6700000000000002E-4</v>
      </c>
      <c r="BD55" s="45">
        <v>4.6700000000000002E-4</v>
      </c>
      <c r="BE55" s="45">
        <v>3.7599999999999998E-4</v>
      </c>
      <c r="BF55" s="45">
        <v>3.7599999999999998E-4</v>
      </c>
      <c r="BG55" s="45">
        <v>3.7599999999999998E-4</v>
      </c>
      <c r="BH55" s="45">
        <v>3.7599999999999998E-4</v>
      </c>
      <c r="BI55" s="45">
        <v>3.7599999999999998E-4</v>
      </c>
      <c r="BJ55" s="45">
        <v>3.3100000000000002E-4</v>
      </c>
      <c r="BK55" s="45">
        <v>3.3100000000000002E-4</v>
      </c>
      <c r="BL55" s="45">
        <v>3.3100000000000002E-4</v>
      </c>
      <c r="BM55" s="45">
        <v>3.3100000000000002E-4</v>
      </c>
      <c r="BN55" s="45">
        <v>3.3100000000000002E-4</v>
      </c>
      <c r="BO55" s="45">
        <v>3.3399999999999999E-4</v>
      </c>
      <c r="BP55" s="45">
        <v>3.3399999999999999E-4</v>
      </c>
      <c r="BQ55" s="45">
        <v>3.3399999999999999E-4</v>
      </c>
      <c r="BR55" s="45">
        <v>3.3399999999999999E-4</v>
      </c>
      <c r="BS55" s="45">
        <v>3.3399999999999999E-4</v>
      </c>
      <c r="BT55" s="45">
        <v>3.6499999999999998E-4</v>
      </c>
      <c r="BU55" s="45">
        <v>3.6499999999999998E-4</v>
      </c>
      <c r="BV55" s="45">
        <v>3.6499999999999998E-4</v>
      </c>
      <c r="BW55" s="45">
        <v>3.6499999999999998E-4</v>
      </c>
      <c r="BX55" s="45">
        <v>3.6499999999999998E-4</v>
      </c>
      <c r="BY55" s="45">
        <v>4.3100000000000001E-4</v>
      </c>
      <c r="BZ55" s="45">
        <v>4.3100000000000001E-4</v>
      </c>
      <c r="CA55" s="45">
        <v>4.3100000000000001E-4</v>
      </c>
      <c r="CB55" s="45">
        <v>4.3100000000000001E-4</v>
      </c>
      <c r="CC55" s="45">
        <v>4.3100000000000001E-4</v>
      </c>
      <c r="CD55" s="45">
        <v>4.3100000000000001E-4</v>
      </c>
      <c r="CE55" s="45">
        <v>4.3100000000000001E-4</v>
      </c>
      <c r="CF55" s="45">
        <v>4.3100000000000001E-4</v>
      </c>
      <c r="CG55" s="45">
        <v>4.3100000000000001E-4</v>
      </c>
      <c r="CH55" s="45">
        <v>4.3100000000000001E-4</v>
      </c>
      <c r="CI55" s="45">
        <v>4.3100000000000001E-4</v>
      </c>
      <c r="CJ55" s="45">
        <v>4.3100000000000001E-4</v>
      </c>
      <c r="CK55" s="45">
        <v>4.3100000000000001E-4</v>
      </c>
      <c r="CL55" s="45">
        <v>4.3100000000000001E-4</v>
      </c>
      <c r="CM55" s="45">
        <v>4.3100000000000001E-4</v>
      </c>
      <c r="CN55" s="45">
        <v>4.3100000000000001E-4</v>
      </c>
      <c r="CO55" s="45">
        <v>4.3100000000000001E-4</v>
      </c>
      <c r="CP55" s="45">
        <v>4.3100000000000001E-4</v>
      </c>
      <c r="CQ55" s="45">
        <v>4.3100000000000001E-4</v>
      </c>
      <c r="CR55" s="45">
        <v>4.3100000000000001E-4</v>
      </c>
      <c r="CS55" s="45">
        <v>4.3100000000000001E-4</v>
      </c>
      <c r="CT55" s="45">
        <v>4.3100000000000001E-4</v>
      </c>
      <c r="CU55" s="45">
        <v>4.3100000000000001E-4</v>
      </c>
      <c r="CV55" s="45">
        <v>4.3100000000000001E-4</v>
      </c>
      <c r="CW55" s="45">
        <v>4.3100000000000001E-4</v>
      </c>
      <c r="CX55" s="45">
        <v>4.3100000000000001E-4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8.2000000000000001E-5</v>
      </c>
      <c r="R56" s="45">
        <v>8.2000000000000001E-5</v>
      </c>
      <c r="S56" s="45">
        <v>8.2000000000000001E-5</v>
      </c>
      <c r="T56" s="45">
        <v>8.2000000000000001E-5</v>
      </c>
      <c r="U56" s="45">
        <v>8.2000000000000001E-5</v>
      </c>
      <c r="V56" s="45">
        <v>8.2000000000000001E-5</v>
      </c>
      <c r="W56" s="45">
        <v>8.2000000000000001E-5</v>
      </c>
      <c r="X56" s="45">
        <v>8.2000000000000001E-5</v>
      </c>
      <c r="Y56" s="45">
        <v>8.2000000000000001E-5</v>
      </c>
      <c r="Z56" s="45">
        <v>8.2000000000000001E-5</v>
      </c>
      <c r="AA56" s="45">
        <v>8.2000000000000001E-5</v>
      </c>
      <c r="AB56" s="45">
        <v>8.2000000000000001E-5</v>
      </c>
      <c r="AC56" s="45">
        <v>8.2000000000000001E-5</v>
      </c>
      <c r="AD56" s="45">
        <v>8.2000000000000001E-5</v>
      </c>
      <c r="AE56" s="45">
        <v>8.2000000000000001E-5</v>
      </c>
      <c r="AF56" s="45">
        <v>8.2000000000000001E-5</v>
      </c>
      <c r="AG56" s="45">
        <v>8.2000000000000001E-5</v>
      </c>
      <c r="AH56" s="45">
        <v>8.2000000000000001E-5</v>
      </c>
      <c r="AI56" s="45">
        <v>8.2000000000000001E-5</v>
      </c>
      <c r="AJ56" s="45">
        <v>8.2000000000000001E-5</v>
      </c>
      <c r="AK56" s="45">
        <v>8.2000000000000001E-5</v>
      </c>
      <c r="AL56" s="45">
        <v>8.2000000000000001E-5</v>
      </c>
      <c r="AM56" s="45">
        <v>8.2000000000000001E-5</v>
      </c>
      <c r="AN56" s="45">
        <v>8.2000000000000001E-5</v>
      </c>
      <c r="AO56" s="45">
        <v>8.2000000000000001E-5</v>
      </c>
      <c r="AP56" s="45">
        <v>5.0600000000000005E-4</v>
      </c>
      <c r="AQ56" s="45">
        <v>5.0600000000000005E-4</v>
      </c>
      <c r="AR56" s="45">
        <v>5.0600000000000005E-4</v>
      </c>
      <c r="AS56" s="45">
        <v>5.0600000000000005E-4</v>
      </c>
      <c r="AT56" s="45">
        <v>5.0600000000000005E-4</v>
      </c>
      <c r="AU56" s="45">
        <v>6.5300000000000004E-4</v>
      </c>
      <c r="AV56" s="45">
        <v>6.5300000000000004E-4</v>
      </c>
      <c r="AW56" s="45">
        <v>6.5300000000000004E-4</v>
      </c>
      <c r="AX56" s="45">
        <v>6.5300000000000004E-4</v>
      </c>
      <c r="AY56" s="45">
        <v>6.5300000000000004E-4</v>
      </c>
      <c r="AZ56" s="45">
        <v>7.2599999999999997E-4</v>
      </c>
      <c r="BA56" s="45">
        <v>7.2599999999999997E-4</v>
      </c>
      <c r="BB56" s="45">
        <v>7.2599999999999997E-4</v>
      </c>
      <c r="BC56" s="45">
        <v>7.2599999999999997E-4</v>
      </c>
      <c r="BD56" s="45">
        <v>7.2599999999999997E-4</v>
      </c>
      <c r="BE56" s="45">
        <v>7.3800000000000005E-4</v>
      </c>
      <c r="BF56" s="45">
        <v>7.3800000000000005E-4</v>
      </c>
      <c r="BG56" s="45">
        <v>7.3800000000000005E-4</v>
      </c>
      <c r="BH56" s="45">
        <v>7.3800000000000005E-4</v>
      </c>
      <c r="BI56" s="45">
        <v>7.3800000000000005E-4</v>
      </c>
      <c r="BJ56" s="45">
        <v>8.8699999999999998E-4</v>
      </c>
      <c r="BK56" s="45">
        <v>8.8699999999999998E-4</v>
      </c>
      <c r="BL56" s="45">
        <v>8.8699999999999998E-4</v>
      </c>
      <c r="BM56" s="45">
        <v>8.8699999999999998E-4</v>
      </c>
      <c r="BN56" s="45">
        <v>8.8699999999999998E-4</v>
      </c>
      <c r="BO56" s="45">
        <v>8.5400000000000005E-4</v>
      </c>
      <c r="BP56" s="45">
        <v>8.5400000000000005E-4</v>
      </c>
      <c r="BQ56" s="45">
        <v>8.5400000000000005E-4</v>
      </c>
      <c r="BR56" s="45">
        <v>8.5400000000000005E-4</v>
      </c>
      <c r="BS56" s="45">
        <v>8.5400000000000005E-4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3.8000000000000002E-5</v>
      </c>
      <c r="R57" s="45">
        <v>3.8000000000000002E-5</v>
      </c>
      <c r="S57" s="45">
        <v>3.8000000000000002E-5</v>
      </c>
      <c r="T57" s="45">
        <v>3.8000000000000002E-5</v>
      </c>
      <c r="U57" s="45">
        <v>3.8000000000000002E-5</v>
      </c>
      <c r="V57" s="45">
        <v>3.8000000000000002E-5</v>
      </c>
      <c r="W57" s="45">
        <v>3.8000000000000002E-5</v>
      </c>
      <c r="X57" s="45">
        <v>3.8000000000000002E-5</v>
      </c>
      <c r="Y57" s="45">
        <v>3.8000000000000002E-5</v>
      </c>
      <c r="Z57" s="45">
        <v>3.8000000000000002E-5</v>
      </c>
      <c r="AA57" s="45">
        <v>3.8000000000000002E-5</v>
      </c>
      <c r="AB57" s="45">
        <v>3.8000000000000002E-5</v>
      </c>
      <c r="AC57" s="45">
        <v>3.8000000000000002E-5</v>
      </c>
      <c r="AD57" s="45">
        <v>3.8000000000000002E-5</v>
      </c>
      <c r="AE57" s="45">
        <v>3.8000000000000002E-5</v>
      </c>
      <c r="AF57" s="45">
        <v>3.8000000000000002E-5</v>
      </c>
      <c r="AG57" s="45">
        <v>3.8000000000000002E-5</v>
      </c>
      <c r="AH57" s="45">
        <v>3.8000000000000002E-5</v>
      </c>
      <c r="AI57" s="45">
        <v>3.8000000000000002E-5</v>
      </c>
      <c r="AJ57" s="45">
        <v>3.8000000000000002E-5</v>
      </c>
      <c r="AK57" s="45">
        <v>3.8000000000000002E-5</v>
      </c>
      <c r="AL57" s="45">
        <v>3.8000000000000002E-5</v>
      </c>
      <c r="AM57" s="45">
        <v>3.8000000000000002E-5</v>
      </c>
      <c r="AN57" s="45">
        <v>3.8000000000000002E-5</v>
      </c>
      <c r="AO57" s="45">
        <v>3.8000000000000002E-5</v>
      </c>
      <c r="AP57" s="45">
        <v>2.23E-4</v>
      </c>
      <c r="AQ57" s="45">
        <v>2.23E-4</v>
      </c>
      <c r="AR57" s="45">
        <v>2.23E-4</v>
      </c>
      <c r="AS57" s="45">
        <v>2.23E-4</v>
      </c>
      <c r="AT57" s="45">
        <v>2.23E-4</v>
      </c>
      <c r="AU57" s="45">
        <v>3.86E-4</v>
      </c>
      <c r="AV57" s="45">
        <v>3.86E-4</v>
      </c>
      <c r="AW57" s="45">
        <v>3.86E-4</v>
      </c>
      <c r="AX57" s="45">
        <v>3.86E-4</v>
      </c>
      <c r="AY57" s="45">
        <v>3.86E-4</v>
      </c>
      <c r="AZ57" s="45">
        <v>5.4000000000000001E-4</v>
      </c>
      <c r="BA57" s="45">
        <v>5.4000000000000001E-4</v>
      </c>
      <c r="BB57" s="45">
        <v>5.4000000000000001E-4</v>
      </c>
      <c r="BC57" s="45">
        <v>5.4000000000000001E-4</v>
      </c>
      <c r="BD57" s="45">
        <v>5.4000000000000001E-4</v>
      </c>
      <c r="BE57" s="45">
        <v>6.1200000000000002E-4</v>
      </c>
      <c r="BF57" s="45">
        <v>6.1200000000000002E-4</v>
      </c>
      <c r="BG57" s="45">
        <v>6.1200000000000002E-4</v>
      </c>
      <c r="BH57" s="45">
        <v>6.1200000000000002E-4</v>
      </c>
      <c r="BI57" s="45">
        <v>6.1200000000000002E-4</v>
      </c>
      <c r="BJ57" s="45">
        <v>6.6699999999999995E-4</v>
      </c>
      <c r="BK57" s="45">
        <v>6.6699999999999995E-4</v>
      </c>
      <c r="BL57" s="45">
        <v>6.6699999999999995E-4</v>
      </c>
      <c r="BM57" s="45">
        <v>6.6699999999999995E-4</v>
      </c>
      <c r="BN57" s="45">
        <v>6.6699999999999995E-4</v>
      </c>
      <c r="BO57" s="45">
        <v>6.7000000000000002E-4</v>
      </c>
      <c r="BP57" s="45">
        <v>6.7000000000000002E-4</v>
      </c>
      <c r="BQ57" s="45">
        <v>6.7000000000000002E-4</v>
      </c>
      <c r="BR57" s="45">
        <v>6.7000000000000002E-4</v>
      </c>
      <c r="BS57" s="45">
        <v>6.7000000000000002E-4</v>
      </c>
      <c r="BT57" s="45">
        <v>6.5099999999999999E-4</v>
      </c>
      <c r="BU57" s="45">
        <v>6.5099999999999999E-4</v>
      </c>
      <c r="BV57" s="45">
        <v>6.5099999999999999E-4</v>
      </c>
      <c r="BW57" s="45">
        <v>6.5099999999999999E-4</v>
      </c>
      <c r="BX57" s="45">
        <v>6.5099999999999999E-4</v>
      </c>
      <c r="BY57" s="45">
        <v>6.0700000000000001E-4</v>
      </c>
      <c r="BZ57" s="45">
        <v>6.0700000000000001E-4</v>
      </c>
      <c r="CA57" s="45">
        <v>6.0700000000000001E-4</v>
      </c>
      <c r="CB57" s="45">
        <v>6.0700000000000001E-4</v>
      </c>
      <c r="CC57" s="45">
        <v>6.0700000000000001E-4</v>
      </c>
      <c r="CD57" s="45">
        <v>6.0700000000000001E-4</v>
      </c>
      <c r="CE57" s="45">
        <v>6.0700000000000001E-4</v>
      </c>
      <c r="CF57" s="45">
        <v>6.0700000000000001E-4</v>
      </c>
      <c r="CG57" s="45">
        <v>6.0700000000000001E-4</v>
      </c>
      <c r="CH57" s="45">
        <v>6.0700000000000001E-4</v>
      </c>
      <c r="CI57" s="45">
        <v>6.0700000000000001E-4</v>
      </c>
      <c r="CJ57" s="45">
        <v>6.0700000000000001E-4</v>
      </c>
      <c r="CK57" s="45">
        <v>6.0700000000000001E-4</v>
      </c>
      <c r="CL57" s="45">
        <v>6.0700000000000001E-4</v>
      </c>
      <c r="CM57" s="45">
        <v>6.0700000000000001E-4</v>
      </c>
      <c r="CN57" s="45">
        <v>6.0700000000000001E-4</v>
      </c>
      <c r="CO57" s="45">
        <v>6.0700000000000001E-4</v>
      </c>
      <c r="CP57" s="45">
        <v>6.0700000000000001E-4</v>
      </c>
      <c r="CQ57" s="45">
        <v>6.0700000000000001E-4</v>
      </c>
      <c r="CR57" s="45">
        <v>6.0700000000000001E-4</v>
      </c>
      <c r="CS57" s="45">
        <v>6.0700000000000001E-4</v>
      </c>
      <c r="CT57" s="45">
        <v>6.0700000000000001E-4</v>
      </c>
      <c r="CU57" s="45">
        <v>6.0700000000000001E-4</v>
      </c>
      <c r="CV57" s="45">
        <v>6.0700000000000001E-4</v>
      </c>
      <c r="CW57" s="45">
        <v>6.0700000000000001E-4</v>
      </c>
      <c r="CX57" s="45">
        <v>6.0700000000000001E-4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1.85E-4</v>
      </c>
      <c r="R58" s="45">
        <v>1.85E-4</v>
      </c>
      <c r="S58" s="45">
        <v>1.85E-4</v>
      </c>
      <c r="T58" s="45">
        <v>1.85E-4</v>
      </c>
      <c r="U58" s="45">
        <v>1.85E-4</v>
      </c>
      <c r="V58" s="45">
        <v>1.85E-4</v>
      </c>
      <c r="W58" s="45">
        <v>1.85E-4</v>
      </c>
      <c r="X58" s="45">
        <v>1.85E-4</v>
      </c>
      <c r="Y58" s="45">
        <v>1.85E-4</v>
      </c>
      <c r="Z58" s="45">
        <v>1.85E-4</v>
      </c>
      <c r="AA58" s="45">
        <v>1.85E-4</v>
      </c>
      <c r="AB58" s="45">
        <v>1.85E-4</v>
      </c>
      <c r="AC58" s="45">
        <v>1.85E-4</v>
      </c>
      <c r="AD58" s="45">
        <v>1.85E-4</v>
      </c>
      <c r="AE58" s="45">
        <v>1.85E-4</v>
      </c>
      <c r="AF58" s="45">
        <v>1.85E-4</v>
      </c>
      <c r="AG58" s="45">
        <v>1.85E-4</v>
      </c>
      <c r="AH58" s="45">
        <v>1.85E-4</v>
      </c>
      <c r="AI58" s="45">
        <v>1.85E-4</v>
      </c>
      <c r="AJ58" s="45">
        <v>1.85E-4</v>
      </c>
      <c r="AK58" s="45">
        <v>1.85E-4</v>
      </c>
      <c r="AL58" s="45">
        <v>1.85E-4</v>
      </c>
      <c r="AM58" s="45">
        <v>1.85E-4</v>
      </c>
      <c r="AN58" s="45">
        <v>1.85E-4</v>
      </c>
      <c r="AO58" s="45">
        <v>1.85E-4</v>
      </c>
      <c r="AP58" s="45">
        <v>4.4200000000000001E-4</v>
      </c>
      <c r="AQ58" s="45">
        <v>4.4200000000000001E-4</v>
      </c>
      <c r="AR58" s="45">
        <v>4.4200000000000001E-4</v>
      </c>
      <c r="AS58" s="45">
        <v>4.4200000000000001E-4</v>
      </c>
      <c r="AT58" s="45">
        <v>4.4200000000000001E-4</v>
      </c>
      <c r="AU58" s="45">
        <v>4.7199999999999998E-4</v>
      </c>
      <c r="AV58" s="45">
        <v>4.7199999999999998E-4</v>
      </c>
      <c r="AW58" s="45">
        <v>4.7199999999999998E-4</v>
      </c>
      <c r="AX58" s="45">
        <v>4.7199999999999998E-4</v>
      </c>
      <c r="AY58" s="45">
        <v>4.7199999999999998E-4</v>
      </c>
      <c r="AZ58" s="45">
        <v>4.64E-4</v>
      </c>
      <c r="BA58" s="45">
        <v>4.64E-4</v>
      </c>
      <c r="BB58" s="45">
        <v>4.64E-4</v>
      </c>
      <c r="BC58" s="45">
        <v>4.64E-4</v>
      </c>
      <c r="BD58" s="45">
        <v>4.64E-4</v>
      </c>
      <c r="BE58" s="45">
        <v>4.26E-4</v>
      </c>
      <c r="BF58" s="45">
        <v>4.26E-4</v>
      </c>
      <c r="BG58" s="45">
        <v>4.26E-4</v>
      </c>
      <c r="BH58" s="45">
        <v>4.26E-4</v>
      </c>
      <c r="BI58" s="45">
        <v>4.26E-4</v>
      </c>
      <c r="BJ58" s="45">
        <v>3.7800000000000003E-4</v>
      </c>
      <c r="BK58" s="45">
        <v>3.7800000000000003E-4</v>
      </c>
      <c r="BL58" s="45">
        <v>3.7800000000000003E-4</v>
      </c>
      <c r="BM58" s="45">
        <v>3.7800000000000003E-4</v>
      </c>
      <c r="BN58" s="45">
        <v>3.7800000000000003E-4</v>
      </c>
      <c r="BO58" s="45">
        <v>3.4299999999999999E-4</v>
      </c>
      <c r="BP58" s="45">
        <v>3.4299999999999999E-4</v>
      </c>
      <c r="BQ58" s="45">
        <v>3.4299999999999999E-4</v>
      </c>
      <c r="BR58" s="45">
        <v>3.4299999999999999E-4</v>
      </c>
      <c r="BS58" s="45">
        <v>3.4299999999999999E-4</v>
      </c>
      <c r="BT58" s="45">
        <v>2.8699999999999998E-4</v>
      </c>
      <c r="BU58" s="45">
        <v>2.8699999999999998E-4</v>
      </c>
      <c r="BV58" s="45">
        <v>2.8699999999999998E-4</v>
      </c>
      <c r="BW58" s="45">
        <v>2.8699999999999998E-4</v>
      </c>
      <c r="BX58" s="45">
        <v>2.8699999999999998E-4</v>
      </c>
      <c r="BY58" s="45">
        <v>2.13E-4</v>
      </c>
      <c r="BZ58" s="45">
        <v>2.13E-4</v>
      </c>
      <c r="CA58" s="45">
        <v>2.13E-4</v>
      </c>
      <c r="CB58" s="45">
        <v>2.13E-4</v>
      </c>
      <c r="CC58" s="45">
        <v>2.13E-4</v>
      </c>
      <c r="CD58" s="45">
        <v>2.13E-4</v>
      </c>
      <c r="CE58" s="45">
        <v>2.13E-4</v>
      </c>
      <c r="CF58" s="45">
        <v>2.13E-4</v>
      </c>
      <c r="CG58" s="45">
        <v>2.13E-4</v>
      </c>
      <c r="CH58" s="45">
        <v>2.13E-4</v>
      </c>
      <c r="CI58" s="45">
        <v>2.13E-4</v>
      </c>
      <c r="CJ58" s="45">
        <v>2.13E-4</v>
      </c>
      <c r="CK58" s="45">
        <v>2.13E-4</v>
      </c>
      <c r="CL58" s="45">
        <v>2.13E-4</v>
      </c>
      <c r="CM58" s="45">
        <v>2.13E-4</v>
      </c>
      <c r="CN58" s="45">
        <v>2.13E-4</v>
      </c>
      <c r="CO58" s="45">
        <v>2.13E-4</v>
      </c>
      <c r="CP58" s="45">
        <v>2.13E-4</v>
      </c>
      <c r="CQ58" s="45">
        <v>2.13E-4</v>
      </c>
      <c r="CR58" s="45">
        <v>2.13E-4</v>
      </c>
      <c r="CS58" s="45">
        <v>2.13E-4</v>
      </c>
      <c r="CT58" s="45">
        <v>2.13E-4</v>
      </c>
      <c r="CU58" s="45">
        <v>2.13E-4</v>
      </c>
      <c r="CV58" s="45">
        <v>2.13E-4</v>
      </c>
      <c r="CW58" s="45">
        <v>2.13E-4</v>
      </c>
      <c r="CX58" s="45">
        <v>2.13E-4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5.3999999999999998E-5</v>
      </c>
      <c r="R59" s="45">
        <v>5.3999999999999998E-5</v>
      </c>
      <c r="S59" s="45">
        <v>5.3999999999999998E-5</v>
      </c>
      <c r="T59" s="45">
        <v>5.3999999999999998E-5</v>
      </c>
      <c r="U59" s="45">
        <v>5.3999999999999998E-5</v>
      </c>
      <c r="V59" s="45">
        <v>5.3999999999999998E-5</v>
      </c>
      <c r="W59" s="45">
        <v>5.3999999999999998E-5</v>
      </c>
      <c r="X59" s="45">
        <v>5.3999999999999998E-5</v>
      </c>
      <c r="Y59" s="45">
        <v>5.3999999999999998E-5</v>
      </c>
      <c r="Z59" s="45">
        <v>5.3999999999999998E-5</v>
      </c>
      <c r="AA59" s="45">
        <v>5.3999999999999998E-5</v>
      </c>
      <c r="AB59" s="45">
        <v>5.3999999999999998E-5</v>
      </c>
      <c r="AC59" s="45">
        <v>5.3999999999999998E-5</v>
      </c>
      <c r="AD59" s="45">
        <v>5.3999999999999998E-5</v>
      </c>
      <c r="AE59" s="45">
        <v>5.3999999999999998E-5</v>
      </c>
      <c r="AF59" s="45">
        <v>5.3999999999999998E-5</v>
      </c>
      <c r="AG59" s="45">
        <v>5.3999999999999998E-5</v>
      </c>
      <c r="AH59" s="45">
        <v>5.3999999999999998E-5</v>
      </c>
      <c r="AI59" s="45">
        <v>5.3999999999999998E-5</v>
      </c>
      <c r="AJ59" s="45">
        <v>5.3999999999999998E-5</v>
      </c>
      <c r="AK59" s="45">
        <v>5.3999999999999998E-5</v>
      </c>
      <c r="AL59" s="45">
        <v>5.3999999999999998E-5</v>
      </c>
      <c r="AM59" s="45">
        <v>5.3999999999999998E-5</v>
      </c>
      <c r="AN59" s="45">
        <v>5.3999999999999998E-5</v>
      </c>
      <c r="AO59" s="45">
        <v>5.3999999999999998E-5</v>
      </c>
      <c r="AP59" s="45">
        <v>3.7399999999999998E-4</v>
      </c>
      <c r="AQ59" s="45">
        <v>3.7399999999999998E-4</v>
      </c>
      <c r="AR59" s="45">
        <v>3.7399999999999998E-4</v>
      </c>
      <c r="AS59" s="45">
        <v>3.7399999999999998E-4</v>
      </c>
      <c r="AT59" s="45">
        <v>3.7399999999999998E-4</v>
      </c>
      <c r="AU59" s="45">
        <v>6.3199999999999997E-4</v>
      </c>
      <c r="AV59" s="45">
        <v>6.3199999999999997E-4</v>
      </c>
      <c r="AW59" s="45">
        <v>6.3199999999999997E-4</v>
      </c>
      <c r="AX59" s="45">
        <v>6.3199999999999997E-4</v>
      </c>
      <c r="AY59" s="45">
        <v>6.3199999999999997E-4</v>
      </c>
      <c r="AZ59" s="45">
        <v>8.5700000000000001E-4</v>
      </c>
      <c r="BA59" s="45">
        <v>8.5700000000000001E-4</v>
      </c>
      <c r="BB59" s="45">
        <v>8.5700000000000001E-4</v>
      </c>
      <c r="BC59" s="45">
        <v>8.5700000000000001E-4</v>
      </c>
      <c r="BD59" s="45">
        <v>8.5700000000000001E-4</v>
      </c>
      <c r="BE59" s="45">
        <v>9.810000000000001E-4</v>
      </c>
      <c r="BF59" s="45">
        <v>9.810000000000001E-4</v>
      </c>
      <c r="BG59" s="45">
        <v>9.810000000000001E-4</v>
      </c>
      <c r="BH59" s="45">
        <v>9.810000000000001E-4</v>
      </c>
      <c r="BI59" s="45">
        <v>9.810000000000001E-4</v>
      </c>
      <c r="BJ59" s="45">
        <v>1.024E-3</v>
      </c>
      <c r="BK59" s="45">
        <v>1.024E-3</v>
      </c>
      <c r="BL59" s="45">
        <v>1.024E-3</v>
      </c>
      <c r="BM59" s="45">
        <v>1.024E-3</v>
      </c>
      <c r="BN59" s="45">
        <v>1.024E-3</v>
      </c>
      <c r="BO59" s="45">
        <v>9.859999999999999E-4</v>
      </c>
      <c r="BP59" s="45">
        <v>9.859999999999999E-4</v>
      </c>
      <c r="BQ59" s="45">
        <v>9.859999999999999E-4</v>
      </c>
      <c r="BR59" s="45">
        <v>9.859999999999999E-4</v>
      </c>
      <c r="BS59" s="45">
        <v>9.859999999999999E-4</v>
      </c>
      <c r="BT59" s="45">
        <v>8.6700000000000004E-4</v>
      </c>
      <c r="BU59" s="45">
        <v>8.6700000000000004E-4</v>
      </c>
      <c r="BV59" s="45">
        <v>8.6700000000000004E-4</v>
      </c>
      <c r="BW59" s="45">
        <v>8.6700000000000004E-4</v>
      </c>
      <c r="BX59" s="45">
        <v>8.6700000000000004E-4</v>
      </c>
      <c r="BY59" s="45">
        <v>6.7199999999999996E-4</v>
      </c>
      <c r="BZ59" s="45">
        <v>6.7199999999999996E-4</v>
      </c>
      <c r="CA59" s="45">
        <v>6.7199999999999996E-4</v>
      </c>
      <c r="CB59" s="45">
        <v>6.7199999999999996E-4</v>
      </c>
      <c r="CC59" s="45">
        <v>6.7199999999999996E-4</v>
      </c>
      <c r="CD59" s="45">
        <v>6.7199999999999996E-4</v>
      </c>
      <c r="CE59" s="45">
        <v>6.7199999999999996E-4</v>
      </c>
      <c r="CF59" s="45">
        <v>6.7199999999999996E-4</v>
      </c>
      <c r="CG59" s="45">
        <v>6.7199999999999996E-4</v>
      </c>
      <c r="CH59" s="45">
        <v>6.7199999999999996E-4</v>
      </c>
      <c r="CI59" s="45">
        <v>6.7199999999999996E-4</v>
      </c>
      <c r="CJ59" s="45">
        <v>6.7199999999999996E-4</v>
      </c>
      <c r="CK59" s="45">
        <v>6.7199999999999996E-4</v>
      </c>
      <c r="CL59" s="45">
        <v>6.7199999999999996E-4</v>
      </c>
      <c r="CM59" s="45">
        <v>6.7199999999999996E-4</v>
      </c>
      <c r="CN59" s="45">
        <v>6.7199999999999996E-4</v>
      </c>
      <c r="CO59" s="45">
        <v>6.7199999999999996E-4</v>
      </c>
      <c r="CP59" s="45">
        <v>6.7199999999999996E-4</v>
      </c>
      <c r="CQ59" s="45">
        <v>6.7199999999999996E-4</v>
      </c>
      <c r="CR59" s="45">
        <v>6.7199999999999996E-4</v>
      </c>
      <c r="CS59" s="45">
        <v>6.7199999999999996E-4</v>
      </c>
      <c r="CT59" s="45">
        <v>6.7199999999999996E-4</v>
      </c>
      <c r="CU59" s="45">
        <v>6.7199999999999996E-4</v>
      </c>
      <c r="CV59" s="45">
        <v>6.7199999999999996E-4</v>
      </c>
      <c r="CW59" s="45">
        <v>6.7199999999999996E-4</v>
      </c>
      <c r="CX59" s="45">
        <v>6.7199999999999996E-4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2.12E-4</v>
      </c>
      <c r="R60" s="45">
        <v>2.12E-4</v>
      </c>
      <c r="S60" s="45">
        <v>2.12E-4</v>
      </c>
      <c r="T60" s="45">
        <v>2.12E-4</v>
      </c>
      <c r="U60" s="45">
        <v>2.12E-4</v>
      </c>
      <c r="V60" s="45">
        <v>2.12E-4</v>
      </c>
      <c r="W60" s="45">
        <v>2.12E-4</v>
      </c>
      <c r="X60" s="45">
        <v>2.12E-4</v>
      </c>
      <c r="Y60" s="45">
        <v>2.12E-4</v>
      </c>
      <c r="Z60" s="45">
        <v>2.12E-4</v>
      </c>
      <c r="AA60" s="45">
        <v>2.12E-4</v>
      </c>
      <c r="AB60" s="45">
        <v>2.12E-4</v>
      </c>
      <c r="AC60" s="45">
        <v>2.12E-4</v>
      </c>
      <c r="AD60" s="45">
        <v>2.12E-4</v>
      </c>
      <c r="AE60" s="45">
        <v>2.12E-4</v>
      </c>
      <c r="AF60" s="45">
        <v>2.12E-4</v>
      </c>
      <c r="AG60" s="45">
        <v>2.12E-4</v>
      </c>
      <c r="AH60" s="45">
        <v>2.12E-4</v>
      </c>
      <c r="AI60" s="45">
        <v>2.12E-4</v>
      </c>
      <c r="AJ60" s="45">
        <v>2.12E-4</v>
      </c>
      <c r="AK60" s="45">
        <v>2.12E-4</v>
      </c>
      <c r="AL60" s="45">
        <v>2.12E-4</v>
      </c>
      <c r="AM60" s="45">
        <v>2.12E-4</v>
      </c>
      <c r="AN60" s="45">
        <v>2.12E-4</v>
      </c>
      <c r="AO60" s="45">
        <v>2.12E-4</v>
      </c>
      <c r="AP60" s="45">
        <v>1.016E-3</v>
      </c>
      <c r="AQ60" s="45">
        <v>1.016E-3</v>
      </c>
      <c r="AR60" s="45">
        <v>1.016E-3</v>
      </c>
      <c r="AS60" s="45">
        <v>1.016E-3</v>
      </c>
      <c r="AT60" s="45">
        <v>1.016E-3</v>
      </c>
      <c r="AU60" s="45">
        <v>9.6400000000000001E-4</v>
      </c>
      <c r="AV60" s="45">
        <v>9.6400000000000001E-4</v>
      </c>
      <c r="AW60" s="45">
        <v>9.6400000000000001E-4</v>
      </c>
      <c r="AX60" s="45">
        <v>9.6400000000000001E-4</v>
      </c>
      <c r="AY60" s="45">
        <v>9.6400000000000001E-4</v>
      </c>
      <c r="AZ60" s="45">
        <v>1.0020000000000001E-3</v>
      </c>
      <c r="BA60" s="45">
        <v>1.0020000000000001E-3</v>
      </c>
      <c r="BB60" s="45">
        <v>1.0020000000000001E-3</v>
      </c>
      <c r="BC60" s="45">
        <v>1.0020000000000001E-3</v>
      </c>
      <c r="BD60" s="45">
        <v>1.0020000000000001E-3</v>
      </c>
      <c r="BE60" s="45">
        <v>7.0200000000000004E-4</v>
      </c>
      <c r="BF60" s="45">
        <v>7.0200000000000004E-4</v>
      </c>
      <c r="BG60" s="45">
        <v>7.0200000000000004E-4</v>
      </c>
      <c r="BH60" s="45">
        <v>7.0200000000000004E-4</v>
      </c>
      <c r="BI60" s="45">
        <v>7.0200000000000004E-4</v>
      </c>
      <c r="BJ60" s="45">
        <v>1.2869999999999999E-3</v>
      </c>
      <c r="BK60" s="45">
        <v>1.2869999999999999E-3</v>
      </c>
      <c r="BL60" s="45">
        <v>1.2869999999999999E-3</v>
      </c>
      <c r="BM60" s="45">
        <v>1.2869999999999999E-3</v>
      </c>
      <c r="BN60" s="45">
        <v>1.2869999999999999E-3</v>
      </c>
      <c r="BO60" s="45">
        <v>7.4299999999999995E-4</v>
      </c>
      <c r="BP60" s="45">
        <v>7.4299999999999995E-4</v>
      </c>
      <c r="BQ60" s="45">
        <v>7.4299999999999995E-4</v>
      </c>
      <c r="BR60" s="45">
        <v>7.4299999999999995E-4</v>
      </c>
      <c r="BS60" s="45">
        <v>7.4299999999999995E-4</v>
      </c>
      <c r="BT60" s="45">
        <v>8.4699999999999999E-4</v>
      </c>
      <c r="BU60" s="45">
        <v>8.4699999999999999E-4</v>
      </c>
      <c r="BV60" s="45">
        <v>8.4699999999999999E-4</v>
      </c>
      <c r="BW60" s="45">
        <v>8.4699999999999999E-4</v>
      </c>
      <c r="BX60" s="45">
        <v>8.4699999999999999E-4</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5.8E-5</v>
      </c>
      <c r="R61" s="45">
        <v>5.8E-5</v>
      </c>
      <c r="S61" s="45">
        <v>5.8E-5</v>
      </c>
      <c r="T61" s="45">
        <v>5.8E-5</v>
      </c>
      <c r="U61" s="45">
        <v>5.8E-5</v>
      </c>
      <c r="V61" s="45">
        <v>5.8E-5</v>
      </c>
      <c r="W61" s="45">
        <v>5.8E-5</v>
      </c>
      <c r="X61" s="45">
        <v>5.8E-5</v>
      </c>
      <c r="Y61" s="45">
        <v>5.8E-5</v>
      </c>
      <c r="Z61" s="45">
        <v>5.8E-5</v>
      </c>
      <c r="AA61" s="45">
        <v>5.8E-5</v>
      </c>
      <c r="AB61" s="45">
        <v>5.8E-5</v>
      </c>
      <c r="AC61" s="45">
        <v>5.8E-5</v>
      </c>
      <c r="AD61" s="45">
        <v>5.8E-5</v>
      </c>
      <c r="AE61" s="45">
        <v>5.8E-5</v>
      </c>
      <c r="AF61" s="45">
        <v>5.8E-5</v>
      </c>
      <c r="AG61" s="45">
        <v>5.8E-5</v>
      </c>
      <c r="AH61" s="45">
        <v>5.8E-5</v>
      </c>
      <c r="AI61" s="45">
        <v>5.8E-5</v>
      </c>
      <c r="AJ61" s="45">
        <v>5.8E-5</v>
      </c>
      <c r="AK61" s="45">
        <v>5.8E-5</v>
      </c>
      <c r="AL61" s="45">
        <v>5.8E-5</v>
      </c>
      <c r="AM61" s="45">
        <v>5.8E-5</v>
      </c>
      <c r="AN61" s="45">
        <v>5.8E-5</v>
      </c>
      <c r="AO61" s="45">
        <v>5.8E-5</v>
      </c>
      <c r="AP61" s="45">
        <v>9.7999999999999997E-5</v>
      </c>
      <c r="AQ61" s="45">
        <v>9.7999999999999997E-5</v>
      </c>
      <c r="AR61" s="45">
        <v>9.7999999999999997E-5</v>
      </c>
      <c r="AS61" s="45">
        <v>9.7999999999999997E-5</v>
      </c>
      <c r="AT61" s="45">
        <v>9.7999999999999997E-5</v>
      </c>
      <c r="AU61" s="45">
        <v>8.2000000000000001E-5</v>
      </c>
      <c r="AV61" s="45">
        <v>8.2000000000000001E-5</v>
      </c>
      <c r="AW61" s="45">
        <v>8.2000000000000001E-5</v>
      </c>
      <c r="AX61" s="45">
        <v>8.2000000000000001E-5</v>
      </c>
      <c r="AY61" s="45">
        <v>8.2000000000000001E-5</v>
      </c>
      <c r="AZ61" s="45">
        <v>6.3999999999999997E-5</v>
      </c>
      <c r="BA61" s="45">
        <v>6.3999999999999997E-5</v>
      </c>
      <c r="BB61" s="45">
        <v>6.3999999999999997E-5</v>
      </c>
      <c r="BC61" s="45">
        <v>6.3999999999999997E-5</v>
      </c>
      <c r="BD61" s="45">
        <v>6.3999999999999997E-5</v>
      </c>
      <c r="BE61" s="45">
        <v>5.3000000000000001E-5</v>
      </c>
      <c r="BF61" s="45">
        <v>5.3000000000000001E-5</v>
      </c>
      <c r="BG61" s="45">
        <v>5.3000000000000001E-5</v>
      </c>
      <c r="BH61" s="45">
        <v>5.3000000000000001E-5</v>
      </c>
      <c r="BI61" s="45">
        <v>5.3000000000000001E-5</v>
      </c>
      <c r="BJ61" s="45">
        <v>4.8999999999999998E-5</v>
      </c>
      <c r="BK61" s="45">
        <v>4.8999999999999998E-5</v>
      </c>
      <c r="BL61" s="45">
        <v>4.8999999999999998E-5</v>
      </c>
      <c r="BM61" s="45">
        <v>4.8999999999999998E-5</v>
      </c>
      <c r="BN61" s="45">
        <v>4.8999999999999998E-5</v>
      </c>
      <c r="BO61" s="45">
        <v>4.8000000000000001E-5</v>
      </c>
      <c r="BP61" s="45">
        <v>4.8000000000000001E-5</v>
      </c>
      <c r="BQ61" s="45">
        <v>4.8000000000000001E-5</v>
      </c>
      <c r="BR61" s="45">
        <v>4.8000000000000001E-5</v>
      </c>
      <c r="BS61" s="45">
        <v>4.8000000000000001E-5</v>
      </c>
      <c r="BT61" s="45">
        <v>4.8999999999999998E-5</v>
      </c>
      <c r="BU61" s="45">
        <v>4.8999999999999998E-5</v>
      </c>
      <c r="BV61" s="45">
        <v>4.8999999999999998E-5</v>
      </c>
      <c r="BW61" s="45">
        <v>4.8999999999999998E-5</v>
      </c>
      <c r="BX61" s="45">
        <v>4.8999999999999998E-5</v>
      </c>
      <c r="BY61" s="45">
        <v>6.7000000000000002E-5</v>
      </c>
      <c r="BZ61" s="45">
        <v>6.7000000000000002E-5</v>
      </c>
      <c r="CA61" s="45">
        <v>6.7000000000000002E-5</v>
      </c>
      <c r="CB61" s="45">
        <v>6.7000000000000002E-5</v>
      </c>
      <c r="CC61" s="45">
        <v>6.7000000000000002E-5</v>
      </c>
      <c r="CD61" s="45">
        <v>6.7000000000000002E-5</v>
      </c>
      <c r="CE61" s="45">
        <v>6.7000000000000002E-5</v>
      </c>
      <c r="CF61" s="45">
        <v>6.7000000000000002E-5</v>
      </c>
      <c r="CG61" s="45">
        <v>6.7000000000000002E-5</v>
      </c>
      <c r="CH61" s="45">
        <v>6.7000000000000002E-5</v>
      </c>
      <c r="CI61" s="45">
        <v>6.7000000000000002E-5</v>
      </c>
      <c r="CJ61" s="45">
        <v>6.7000000000000002E-5</v>
      </c>
      <c r="CK61" s="45">
        <v>6.7000000000000002E-5</v>
      </c>
      <c r="CL61" s="45">
        <v>6.7000000000000002E-5</v>
      </c>
      <c r="CM61" s="45">
        <v>6.7000000000000002E-5</v>
      </c>
      <c r="CN61" s="45">
        <v>6.7000000000000002E-5</v>
      </c>
      <c r="CO61" s="45">
        <v>6.7000000000000002E-5</v>
      </c>
      <c r="CP61" s="45">
        <v>6.7000000000000002E-5</v>
      </c>
      <c r="CQ61" s="45">
        <v>6.7000000000000002E-5</v>
      </c>
      <c r="CR61" s="45">
        <v>6.7000000000000002E-5</v>
      </c>
      <c r="CS61" s="45">
        <v>6.7000000000000002E-5</v>
      </c>
      <c r="CT61" s="45">
        <v>6.7000000000000002E-5</v>
      </c>
      <c r="CU61" s="45">
        <v>6.7000000000000002E-5</v>
      </c>
      <c r="CV61" s="45">
        <v>6.7000000000000002E-5</v>
      </c>
      <c r="CW61" s="45">
        <v>6.7000000000000002E-5</v>
      </c>
      <c r="CX61" s="45">
        <v>6.7000000000000002E-5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6.7000000000000002E-5</v>
      </c>
      <c r="R62" s="45">
        <v>6.7000000000000002E-5</v>
      </c>
      <c r="S62" s="45">
        <v>6.7000000000000002E-5</v>
      </c>
      <c r="T62" s="45">
        <v>6.7000000000000002E-5</v>
      </c>
      <c r="U62" s="45">
        <v>6.7000000000000002E-5</v>
      </c>
      <c r="V62" s="45">
        <v>6.7000000000000002E-5</v>
      </c>
      <c r="W62" s="45">
        <v>6.7000000000000002E-5</v>
      </c>
      <c r="X62" s="45">
        <v>6.7000000000000002E-5</v>
      </c>
      <c r="Y62" s="45">
        <v>6.7000000000000002E-5</v>
      </c>
      <c r="Z62" s="45">
        <v>6.7000000000000002E-5</v>
      </c>
      <c r="AA62" s="45">
        <v>6.7000000000000002E-5</v>
      </c>
      <c r="AB62" s="45">
        <v>6.7000000000000002E-5</v>
      </c>
      <c r="AC62" s="45">
        <v>6.7000000000000002E-5</v>
      </c>
      <c r="AD62" s="45">
        <v>6.7000000000000002E-5</v>
      </c>
      <c r="AE62" s="45">
        <v>6.7000000000000002E-5</v>
      </c>
      <c r="AF62" s="45">
        <v>6.7000000000000002E-5</v>
      </c>
      <c r="AG62" s="45">
        <v>6.7000000000000002E-5</v>
      </c>
      <c r="AH62" s="45">
        <v>6.7000000000000002E-5</v>
      </c>
      <c r="AI62" s="45">
        <v>6.7000000000000002E-5</v>
      </c>
      <c r="AJ62" s="45">
        <v>6.7000000000000002E-5</v>
      </c>
      <c r="AK62" s="45">
        <v>6.7000000000000002E-5</v>
      </c>
      <c r="AL62" s="45">
        <v>6.7000000000000002E-5</v>
      </c>
      <c r="AM62" s="45">
        <v>6.7000000000000002E-5</v>
      </c>
      <c r="AN62" s="45">
        <v>6.7000000000000002E-5</v>
      </c>
      <c r="AO62" s="45">
        <v>6.7000000000000002E-5</v>
      </c>
      <c r="AP62" s="45">
        <v>1.63E-4</v>
      </c>
      <c r="AQ62" s="45">
        <v>1.63E-4</v>
      </c>
      <c r="AR62" s="45">
        <v>1.63E-4</v>
      </c>
      <c r="AS62" s="45">
        <v>1.63E-4</v>
      </c>
      <c r="AT62" s="45">
        <v>1.63E-4</v>
      </c>
      <c r="AU62" s="45">
        <v>1.6100000000000001E-4</v>
      </c>
      <c r="AV62" s="45">
        <v>1.6100000000000001E-4</v>
      </c>
      <c r="AW62" s="45">
        <v>1.6100000000000001E-4</v>
      </c>
      <c r="AX62" s="45">
        <v>1.6100000000000001E-4</v>
      </c>
      <c r="AY62" s="45">
        <v>1.6100000000000001E-4</v>
      </c>
      <c r="AZ62" s="45">
        <v>1.3200000000000001E-4</v>
      </c>
      <c r="BA62" s="45">
        <v>1.3200000000000001E-4</v>
      </c>
      <c r="BB62" s="45">
        <v>1.3200000000000001E-4</v>
      </c>
      <c r="BC62" s="45">
        <v>1.3200000000000001E-4</v>
      </c>
      <c r="BD62" s="45">
        <v>1.3200000000000001E-4</v>
      </c>
      <c r="BE62" s="45">
        <v>1.12E-4</v>
      </c>
      <c r="BF62" s="45">
        <v>1.12E-4</v>
      </c>
      <c r="BG62" s="45">
        <v>1.12E-4</v>
      </c>
      <c r="BH62" s="45">
        <v>1.12E-4</v>
      </c>
      <c r="BI62" s="45">
        <v>1.12E-4</v>
      </c>
      <c r="BJ62" s="45">
        <v>1E-4</v>
      </c>
      <c r="BK62" s="45">
        <v>1E-4</v>
      </c>
      <c r="BL62" s="45">
        <v>1E-4</v>
      </c>
      <c r="BM62" s="45">
        <v>1E-4</v>
      </c>
      <c r="BN62" s="45">
        <v>1E-4</v>
      </c>
      <c r="BO62" s="45">
        <v>1.1400000000000001E-4</v>
      </c>
      <c r="BP62" s="45">
        <v>1.1400000000000001E-4</v>
      </c>
      <c r="BQ62" s="45">
        <v>1.1400000000000001E-4</v>
      </c>
      <c r="BR62" s="45">
        <v>1.1400000000000001E-4</v>
      </c>
      <c r="BS62" s="45">
        <v>1.1400000000000001E-4</v>
      </c>
      <c r="BT62" s="45">
        <v>1.2999999999999999E-4</v>
      </c>
      <c r="BU62" s="45">
        <v>1.2999999999999999E-4</v>
      </c>
      <c r="BV62" s="45">
        <v>1.2999999999999999E-4</v>
      </c>
      <c r="BW62" s="45">
        <v>1.2999999999999999E-4</v>
      </c>
      <c r="BX62" s="45">
        <v>1.2999999999999999E-4</v>
      </c>
      <c r="BY62" s="45">
        <v>1.22E-4</v>
      </c>
      <c r="BZ62" s="45">
        <v>1.22E-4</v>
      </c>
      <c r="CA62" s="45">
        <v>1.22E-4</v>
      </c>
      <c r="CB62" s="45">
        <v>1.22E-4</v>
      </c>
      <c r="CC62" s="45">
        <v>1.22E-4</v>
      </c>
      <c r="CD62" s="45">
        <v>1.22E-4</v>
      </c>
      <c r="CE62" s="45">
        <v>1.22E-4</v>
      </c>
      <c r="CF62" s="45">
        <v>1.22E-4</v>
      </c>
      <c r="CG62" s="45">
        <v>1.22E-4</v>
      </c>
      <c r="CH62" s="45">
        <v>1.22E-4</v>
      </c>
      <c r="CI62" s="45">
        <v>1.22E-4</v>
      </c>
      <c r="CJ62" s="45">
        <v>1.22E-4</v>
      </c>
      <c r="CK62" s="45">
        <v>1.22E-4</v>
      </c>
      <c r="CL62" s="45">
        <v>1.22E-4</v>
      </c>
      <c r="CM62" s="45">
        <v>1.22E-4</v>
      </c>
      <c r="CN62" s="45">
        <v>1.22E-4</v>
      </c>
      <c r="CO62" s="45">
        <v>1.22E-4</v>
      </c>
      <c r="CP62" s="45">
        <v>1.22E-4</v>
      </c>
      <c r="CQ62" s="45">
        <v>1.22E-4</v>
      </c>
      <c r="CR62" s="45">
        <v>1.22E-4</v>
      </c>
      <c r="CS62" s="45">
        <v>1.22E-4</v>
      </c>
      <c r="CT62" s="45">
        <v>1.22E-4</v>
      </c>
      <c r="CU62" s="45">
        <v>1.22E-4</v>
      </c>
      <c r="CV62" s="45">
        <v>1.22E-4</v>
      </c>
      <c r="CW62" s="45">
        <v>1.22E-4</v>
      </c>
      <c r="CX62" s="45">
        <v>1.22E-4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7.4999999999999993E-5</v>
      </c>
      <c r="R63" s="45">
        <v>7.4999999999999993E-5</v>
      </c>
      <c r="S63" s="45">
        <v>7.4999999999999993E-5</v>
      </c>
      <c r="T63" s="45">
        <v>7.4999999999999993E-5</v>
      </c>
      <c r="U63" s="45">
        <v>7.4999999999999993E-5</v>
      </c>
      <c r="V63" s="45">
        <v>7.4999999999999993E-5</v>
      </c>
      <c r="W63" s="45">
        <v>7.4999999999999993E-5</v>
      </c>
      <c r="X63" s="45">
        <v>7.4999999999999993E-5</v>
      </c>
      <c r="Y63" s="45">
        <v>7.4999999999999993E-5</v>
      </c>
      <c r="Z63" s="45">
        <v>7.4999999999999993E-5</v>
      </c>
      <c r="AA63" s="45">
        <v>7.4999999999999993E-5</v>
      </c>
      <c r="AB63" s="45">
        <v>7.4999999999999993E-5</v>
      </c>
      <c r="AC63" s="45">
        <v>7.4999999999999993E-5</v>
      </c>
      <c r="AD63" s="45">
        <v>7.4999999999999993E-5</v>
      </c>
      <c r="AE63" s="45">
        <v>7.4999999999999993E-5</v>
      </c>
      <c r="AF63" s="45">
        <v>7.4999999999999993E-5</v>
      </c>
      <c r="AG63" s="45">
        <v>7.4999999999999993E-5</v>
      </c>
      <c r="AH63" s="45">
        <v>7.4999999999999993E-5</v>
      </c>
      <c r="AI63" s="45">
        <v>7.4999999999999993E-5</v>
      </c>
      <c r="AJ63" s="45">
        <v>7.4999999999999993E-5</v>
      </c>
      <c r="AK63" s="45">
        <v>7.4999999999999993E-5</v>
      </c>
      <c r="AL63" s="45">
        <v>7.4999999999999993E-5</v>
      </c>
      <c r="AM63" s="45">
        <v>7.4999999999999993E-5</v>
      </c>
      <c r="AN63" s="45">
        <v>7.4999999999999993E-5</v>
      </c>
      <c r="AO63" s="45">
        <v>7.4999999999999993E-5</v>
      </c>
      <c r="AP63" s="45">
        <v>3.8099999999999999E-4</v>
      </c>
      <c r="AQ63" s="45">
        <v>3.8099999999999999E-4</v>
      </c>
      <c r="AR63" s="45">
        <v>3.8099999999999999E-4</v>
      </c>
      <c r="AS63" s="45">
        <v>3.8099999999999999E-4</v>
      </c>
      <c r="AT63" s="45">
        <v>3.8099999999999999E-4</v>
      </c>
      <c r="AU63" s="45">
        <v>4.8500000000000003E-4</v>
      </c>
      <c r="AV63" s="45">
        <v>4.8500000000000003E-4</v>
      </c>
      <c r="AW63" s="45">
        <v>4.8500000000000003E-4</v>
      </c>
      <c r="AX63" s="45">
        <v>4.8500000000000003E-4</v>
      </c>
      <c r="AY63" s="45">
        <v>4.8500000000000003E-4</v>
      </c>
      <c r="AZ63" s="45">
        <v>5.7600000000000001E-4</v>
      </c>
      <c r="BA63" s="45">
        <v>5.7600000000000001E-4</v>
      </c>
      <c r="BB63" s="45">
        <v>5.7600000000000001E-4</v>
      </c>
      <c r="BC63" s="45">
        <v>5.7600000000000001E-4</v>
      </c>
      <c r="BD63" s="45">
        <v>5.7600000000000001E-4</v>
      </c>
      <c r="BE63" s="45">
        <v>6.3400000000000001E-4</v>
      </c>
      <c r="BF63" s="45">
        <v>6.3400000000000001E-4</v>
      </c>
      <c r="BG63" s="45">
        <v>6.3400000000000001E-4</v>
      </c>
      <c r="BH63" s="45">
        <v>6.3400000000000001E-4</v>
      </c>
      <c r="BI63" s="45">
        <v>6.3400000000000001E-4</v>
      </c>
      <c r="BJ63" s="45">
        <v>6.7100000000000005E-4</v>
      </c>
      <c r="BK63" s="45">
        <v>6.7100000000000005E-4</v>
      </c>
      <c r="BL63" s="45">
        <v>6.7100000000000005E-4</v>
      </c>
      <c r="BM63" s="45">
        <v>6.7100000000000005E-4</v>
      </c>
      <c r="BN63" s="45">
        <v>6.7100000000000005E-4</v>
      </c>
      <c r="BO63" s="45">
        <v>6.4099999999999997E-4</v>
      </c>
      <c r="BP63" s="45">
        <v>6.4099999999999997E-4</v>
      </c>
      <c r="BQ63" s="45">
        <v>6.4099999999999997E-4</v>
      </c>
      <c r="BR63" s="45">
        <v>6.4099999999999997E-4</v>
      </c>
      <c r="BS63" s="45">
        <v>6.4099999999999997E-4</v>
      </c>
      <c r="BT63" s="45">
        <v>5.3899999999999998E-4</v>
      </c>
      <c r="BU63" s="45">
        <v>5.3899999999999998E-4</v>
      </c>
      <c r="BV63" s="45">
        <v>5.3899999999999998E-4</v>
      </c>
      <c r="BW63" s="45">
        <v>5.3899999999999998E-4</v>
      </c>
      <c r="BX63" s="45">
        <v>5.3899999999999998E-4</v>
      </c>
      <c r="BY63" s="45">
        <v>4.15E-4</v>
      </c>
      <c r="BZ63" s="45">
        <v>4.15E-4</v>
      </c>
      <c r="CA63" s="45">
        <v>4.15E-4</v>
      </c>
      <c r="CB63" s="45">
        <v>4.15E-4</v>
      </c>
      <c r="CC63" s="45">
        <v>4.15E-4</v>
      </c>
      <c r="CD63" s="45">
        <v>4.15E-4</v>
      </c>
      <c r="CE63" s="45">
        <v>4.15E-4</v>
      </c>
      <c r="CF63" s="45">
        <v>4.15E-4</v>
      </c>
      <c r="CG63" s="45">
        <v>4.15E-4</v>
      </c>
      <c r="CH63" s="45">
        <v>4.15E-4</v>
      </c>
      <c r="CI63" s="45">
        <v>4.15E-4</v>
      </c>
      <c r="CJ63" s="45">
        <v>4.15E-4</v>
      </c>
      <c r="CK63" s="45">
        <v>4.15E-4</v>
      </c>
      <c r="CL63" s="45">
        <v>4.15E-4</v>
      </c>
      <c r="CM63" s="45">
        <v>4.15E-4</v>
      </c>
      <c r="CN63" s="45">
        <v>4.15E-4</v>
      </c>
      <c r="CO63" s="45">
        <v>4.15E-4</v>
      </c>
      <c r="CP63" s="45">
        <v>4.15E-4</v>
      </c>
      <c r="CQ63" s="45">
        <v>4.15E-4</v>
      </c>
      <c r="CR63" s="45">
        <v>4.15E-4</v>
      </c>
      <c r="CS63" s="45">
        <v>4.15E-4</v>
      </c>
      <c r="CT63" s="45">
        <v>4.15E-4</v>
      </c>
      <c r="CU63" s="45">
        <v>4.15E-4</v>
      </c>
      <c r="CV63" s="45">
        <v>4.15E-4</v>
      </c>
      <c r="CW63" s="45">
        <v>4.15E-4</v>
      </c>
      <c r="CX63" s="45">
        <v>4.15E-4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6.2000000000000003E-5</v>
      </c>
      <c r="R64" s="45">
        <v>6.2000000000000003E-5</v>
      </c>
      <c r="S64" s="45">
        <v>6.2000000000000003E-5</v>
      </c>
      <c r="T64" s="45">
        <v>6.2000000000000003E-5</v>
      </c>
      <c r="U64" s="45">
        <v>6.2000000000000003E-5</v>
      </c>
      <c r="V64" s="45">
        <v>6.2000000000000003E-5</v>
      </c>
      <c r="W64" s="45">
        <v>6.2000000000000003E-5</v>
      </c>
      <c r="X64" s="45">
        <v>6.2000000000000003E-5</v>
      </c>
      <c r="Y64" s="45">
        <v>6.2000000000000003E-5</v>
      </c>
      <c r="Z64" s="45">
        <v>6.2000000000000003E-5</v>
      </c>
      <c r="AA64" s="45">
        <v>6.2000000000000003E-5</v>
      </c>
      <c r="AB64" s="45">
        <v>6.2000000000000003E-5</v>
      </c>
      <c r="AC64" s="45">
        <v>6.2000000000000003E-5</v>
      </c>
      <c r="AD64" s="45">
        <v>6.2000000000000003E-5</v>
      </c>
      <c r="AE64" s="45">
        <v>6.2000000000000003E-5</v>
      </c>
      <c r="AF64" s="45">
        <v>6.2000000000000003E-5</v>
      </c>
      <c r="AG64" s="45">
        <v>6.2000000000000003E-5</v>
      </c>
      <c r="AH64" s="45">
        <v>6.2000000000000003E-5</v>
      </c>
      <c r="AI64" s="45">
        <v>6.2000000000000003E-5</v>
      </c>
      <c r="AJ64" s="45">
        <v>6.2000000000000003E-5</v>
      </c>
      <c r="AK64" s="45">
        <v>6.2000000000000003E-5</v>
      </c>
      <c r="AL64" s="45">
        <v>6.2000000000000003E-5</v>
      </c>
      <c r="AM64" s="45">
        <v>6.2000000000000003E-5</v>
      </c>
      <c r="AN64" s="45">
        <v>6.2000000000000003E-5</v>
      </c>
      <c r="AO64" s="45">
        <v>6.2000000000000003E-5</v>
      </c>
      <c r="AP64" s="45">
        <v>2.5099999999999998E-4</v>
      </c>
      <c r="AQ64" s="45">
        <v>2.5099999999999998E-4</v>
      </c>
      <c r="AR64" s="45">
        <v>2.5099999999999998E-4</v>
      </c>
      <c r="AS64" s="45">
        <v>2.5099999999999998E-4</v>
      </c>
      <c r="AT64" s="45">
        <v>2.5099999999999998E-4</v>
      </c>
      <c r="AU64" s="45">
        <v>3.77E-4</v>
      </c>
      <c r="AV64" s="45">
        <v>3.77E-4</v>
      </c>
      <c r="AW64" s="45">
        <v>3.77E-4</v>
      </c>
      <c r="AX64" s="45">
        <v>3.77E-4</v>
      </c>
      <c r="AY64" s="45">
        <v>3.77E-4</v>
      </c>
      <c r="AZ64" s="45">
        <v>3.3599999999999998E-4</v>
      </c>
      <c r="BA64" s="45">
        <v>3.3599999999999998E-4</v>
      </c>
      <c r="BB64" s="45">
        <v>3.3599999999999998E-4</v>
      </c>
      <c r="BC64" s="45">
        <v>3.3599999999999998E-4</v>
      </c>
      <c r="BD64" s="45">
        <v>3.3599999999999998E-4</v>
      </c>
      <c r="BE64" s="45">
        <v>2.2499999999999999E-4</v>
      </c>
      <c r="BF64" s="45">
        <v>2.2499999999999999E-4</v>
      </c>
      <c r="BG64" s="45">
        <v>2.2499999999999999E-4</v>
      </c>
      <c r="BH64" s="45">
        <v>2.2499999999999999E-4</v>
      </c>
      <c r="BI64" s="45">
        <v>2.2499999999999999E-4</v>
      </c>
      <c r="BJ64" s="45">
        <v>5.1599999999999997E-4</v>
      </c>
      <c r="BK64" s="45">
        <v>5.1599999999999997E-4</v>
      </c>
      <c r="BL64" s="45">
        <v>5.1599999999999997E-4</v>
      </c>
      <c r="BM64" s="45">
        <v>5.1599999999999997E-4</v>
      </c>
      <c r="BN64" s="45">
        <v>5.1599999999999997E-4</v>
      </c>
      <c r="BO64" s="45">
        <v>4.5800000000000002E-4</v>
      </c>
      <c r="BP64" s="45">
        <v>4.5800000000000002E-4</v>
      </c>
      <c r="BQ64" s="45">
        <v>4.5800000000000002E-4</v>
      </c>
      <c r="BR64" s="45">
        <v>4.5800000000000002E-4</v>
      </c>
      <c r="BS64" s="45">
        <v>4.5800000000000002E-4</v>
      </c>
      <c r="BT64" s="45">
        <v>5.0500000000000002E-4</v>
      </c>
      <c r="BU64" s="45">
        <v>5.0500000000000002E-4</v>
      </c>
      <c r="BV64" s="45">
        <v>5.0500000000000002E-4</v>
      </c>
      <c r="BW64" s="45">
        <v>5.0500000000000002E-4</v>
      </c>
      <c r="BX64" s="45">
        <v>5.0500000000000002E-4</v>
      </c>
      <c r="BY64" s="45">
        <v>6.5059999999999996E-3</v>
      </c>
      <c r="BZ64" s="45">
        <v>6.5059999999999996E-3</v>
      </c>
      <c r="CA64" s="45">
        <v>6.5059999999999996E-3</v>
      </c>
      <c r="CB64" s="45">
        <v>6.5059999999999996E-3</v>
      </c>
      <c r="CC64" s="45">
        <v>6.5059999999999996E-3</v>
      </c>
      <c r="CD64" s="45">
        <v>6.5059999999999996E-3</v>
      </c>
      <c r="CE64" s="45">
        <v>6.5059999999999996E-3</v>
      </c>
      <c r="CF64" s="45">
        <v>6.5059999999999996E-3</v>
      </c>
      <c r="CG64" s="45">
        <v>6.5059999999999996E-3</v>
      </c>
      <c r="CH64" s="45">
        <v>6.5059999999999996E-3</v>
      </c>
      <c r="CI64" s="45">
        <v>6.5059999999999996E-3</v>
      </c>
      <c r="CJ64" s="45">
        <v>6.5059999999999996E-3</v>
      </c>
      <c r="CK64" s="45">
        <v>6.5059999999999996E-3</v>
      </c>
      <c r="CL64" s="45">
        <v>6.5059999999999996E-3</v>
      </c>
      <c r="CM64" s="45">
        <v>6.5059999999999996E-3</v>
      </c>
      <c r="CN64" s="45">
        <v>6.5059999999999996E-3</v>
      </c>
      <c r="CO64" s="45">
        <v>6.5059999999999996E-3</v>
      </c>
      <c r="CP64" s="45">
        <v>6.5059999999999996E-3</v>
      </c>
      <c r="CQ64" s="45">
        <v>6.5059999999999996E-3</v>
      </c>
      <c r="CR64" s="45">
        <v>6.5059999999999996E-3</v>
      </c>
      <c r="CS64" s="45">
        <v>6.5059999999999996E-3</v>
      </c>
      <c r="CT64" s="45">
        <v>6.5059999999999996E-3</v>
      </c>
      <c r="CU64" s="45">
        <v>6.5059999999999996E-3</v>
      </c>
      <c r="CV64" s="45">
        <v>6.5059999999999996E-3</v>
      </c>
      <c r="CW64" s="45">
        <v>6.5059999999999996E-3</v>
      </c>
      <c r="CX64" s="45">
        <v>6.5059999999999996E-3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9.7E-5</v>
      </c>
      <c r="R65" s="45">
        <v>9.7E-5</v>
      </c>
      <c r="S65" s="45">
        <v>9.7E-5</v>
      </c>
      <c r="T65" s="45">
        <v>9.7E-5</v>
      </c>
      <c r="U65" s="45">
        <v>9.7E-5</v>
      </c>
      <c r="V65" s="45">
        <v>9.7E-5</v>
      </c>
      <c r="W65" s="45">
        <v>9.7E-5</v>
      </c>
      <c r="X65" s="45">
        <v>9.7E-5</v>
      </c>
      <c r="Y65" s="45">
        <v>9.7E-5</v>
      </c>
      <c r="Z65" s="45">
        <v>9.7E-5</v>
      </c>
      <c r="AA65" s="45">
        <v>9.7E-5</v>
      </c>
      <c r="AB65" s="45">
        <v>9.7E-5</v>
      </c>
      <c r="AC65" s="45">
        <v>9.7E-5</v>
      </c>
      <c r="AD65" s="45">
        <v>9.7E-5</v>
      </c>
      <c r="AE65" s="45">
        <v>9.7E-5</v>
      </c>
      <c r="AF65" s="45">
        <v>9.7E-5</v>
      </c>
      <c r="AG65" s="45">
        <v>9.7E-5</v>
      </c>
      <c r="AH65" s="45">
        <v>9.7E-5</v>
      </c>
      <c r="AI65" s="45">
        <v>9.7E-5</v>
      </c>
      <c r="AJ65" s="45">
        <v>9.7E-5</v>
      </c>
      <c r="AK65" s="45">
        <v>9.7E-5</v>
      </c>
      <c r="AL65" s="45">
        <v>9.7E-5</v>
      </c>
      <c r="AM65" s="45">
        <v>9.7E-5</v>
      </c>
      <c r="AN65" s="45">
        <v>9.7E-5</v>
      </c>
      <c r="AO65" s="45">
        <v>9.7E-5</v>
      </c>
      <c r="AP65" s="45">
        <v>3.8699999999999997E-4</v>
      </c>
      <c r="AQ65" s="45">
        <v>3.8699999999999997E-4</v>
      </c>
      <c r="AR65" s="45">
        <v>3.8699999999999997E-4</v>
      </c>
      <c r="AS65" s="45">
        <v>3.8699999999999997E-4</v>
      </c>
      <c r="AT65" s="45">
        <v>3.8699999999999997E-4</v>
      </c>
      <c r="AU65" s="45">
        <v>4.06E-4</v>
      </c>
      <c r="AV65" s="45">
        <v>4.06E-4</v>
      </c>
      <c r="AW65" s="45">
        <v>4.06E-4</v>
      </c>
      <c r="AX65" s="45">
        <v>4.06E-4</v>
      </c>
      <c r="AY65" s="45">
        <v>4.06E-4</v>
      </c>
      <c r="AZ65" s="45">
        <v>4.0099999999999999E-4</v>
      </c>
      <c r="BA65" s="45">
        <v>4.0099999999999999E-4</v>
      </c>
      <c r="BB65" s="45">
        <v>4.0099999999999999E-4</v>
      </c>
      <c r="BC65" s="45">
        <v>4.0099999999999999E-4</v>
      </c>
      <c r="BD65" s="45">
        <v>4.0099999999999999E-4</v>
      </c>
      <c r="BE65" s="45">
        <v>3.5199999999999999E-4</v>
      </c>
      <c r="BF65" s="45">
        <v>3.5199999999999999E-4</v>
      </c>
      <c r="BG65" s="45">
        <v>3.5199999999999999E-4</v>
      </c>
      <c r="BH65" s="45">
        <v>3.5199999999999999E-4</v>
      </c>
      <c r="BI65" s="45">
        <v>3.5199999999999999E-4</v>
      </c>
      <c r="BJ65" s="45">
        <v>2.7799999999999998E-4</v>
      </c>
      <c r="BK65" s="45">
        <v>2.7799999999999998E-4</v>
      </c>
      <c r="BL65" s="45">
        <v>2.7799999999999998E-4</v>
      </c>
      <c r="BM65" s="45">
        <v>2.7799999999999998E-4</v>
      </c>
      <c r="BN65" s="45">
        <v>2.7799999999999998E-4</v>
      </c>
      <c r="BO65" s="45">
        <v>2.1699999999999999E-4</v>
      </c>
      <c r="BP65" s="45">
        <v>2.1699999999999999E-4</v>
      </c>
      <c r="BQ65" s="45">
        <v>2.1699999999999999E-4</v>
      </c>
      <c r="BR65" s="45">
        <v>2.1699999999999999E-4</v>
      </c>
      <c r="BS65" s="45">
        <v>2.1699999999999999E-4</v>
      </c>
      <c r="BT65" s="45">
        <v>1.7100000000000001E-4</v>
      </c>
      <c r="BU65" s="45">
        <v>1.7100000000000001E-4</v>
      </c>
      <c r="BV65" s="45">
        <v>1.7100000000000001E-4</v>
      </c>
      <c r="BW65" s="45">
        <v>1.7100000000000001E-4</v>
      </c>
      <c r="BX65" s="45">
        <v>1.7100000000000001E-4</v>
      </c>
      <c r="BY65" s="45">
        <v>1.4200000000000001E-4</v>
      </c>
      <c r="BZ65" s="45">
        <v>1.4200000000000001E-4</v>
      </c>
      <c r="CA65" s="45">
        <v>1.4200000000000001E-4</v>
      </c>
      <c r="CB65" s="45">
        <v>1.4200000000000001E-4</v>
      </c>
      <c r="CC65" s="45">
        <v>1.4200000000000001E-4</v>
      </c>
      <c r="CD65" s="45">
        <v>1.4200000000000001E-4</v>
      </c>
      <c r="CE65" s="45">
        <v>1.4200000000000001E-4</v>
      </c>
      <c r="CF65" s="45">
        <v>1.4200000000000001E-4</v>
      </c>
      <c r="CG65" s="45">
        <v>1.4200000000000001E-4</v>
      </c>
      <c r="CH65" s="45">
        <v>1.4200000000000001E-4</v>
      </c>
      <c r="CI65" s="45">
        <v>1.4200000000000001E-4</v>
      </c>
      <c r="CJ65" s="45">
        <v>1.4200000000000001E-4</v>
      </c>
      <c r="CK65" s="45">
        <v>1.4200000000000001E-4</v>
      </c>
      <c r="CL65" s="45">
        <v>1.4200000000000001E-4</v>
      </c>
      <c r="CM65" s="45">
        <v>1.4200000000000001E-4</v>
      </c>
      <c r="CN65" s="45">
        <v>1.4200000000000001E-4</v>
      </c>
      <c r="CO65" s="45">
        <v>1.4200000000000001E-4</v>
      </c>
      <c r="CP65" s="45">
        <v>1.4200000000000001E-4</v>
      </c>
      <c r="CQ65" s="45">
        <v>1.4200000000000001E-4</v>
      </c>
      <c r="CR65" s="45">
        <v>1.4200000000000001E-4</v>
      </c>
      <c r="CS65" s="45">
        <v>1.4200000000000001E-4</v>
      </c>
      <c r="CT65" s="45">
        <v>1.4200000000000001E-4</v>
      </c>
      <c r="CU65" s="45">
        <v>1.4200000000000001E-4</v>
      </c>
      <c r="CV65" s="45">
        <v>1.4200000000000001E-4</v>
      </c>
      <c r="CW65" s="45">
        <v>1.4200000000000001E-4</v>
      </c>
      <c r="CX65" s="45">
        <v>1.4200000000000001E-4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7.7999999999999999E-5</v>
      </c>
      <c r="R66" s="45">
        <v>7.7999999999999999E-5</v>
      </c>
      <c r="S66" s="45">
        <v>7.7999999999999999E-5</v>
      </c>
      <c r="T66" s="45">
        <v>7.7999999999999999E-5</v>
      </c>
      <c r="U66" s="45">
        <v>7.7999999999999999E-5</v>
      </c>
      <c r="V66" s="45">
        <v>7.7999999999999999E-5</v>
      </c>
      <c r="W66" s="45">
        <v>7.7999999999999999E-5</v>
      </c>
      <c r="X66" s="45">
        <v>7.7999999999999999E-5</v>
      </c>
      <c r="Y66" s="45">
        <v>7.7999999999999999E-5</v>
      </c>
      <c r="Z66" s="45">
        <v>7.7999999999999999E-5</v>
      </c>
      <c r="AA66" s="45">
        <v>7.7999999999999999E-5</v>
      </c>
      <c r="AB66" s="45">
        <v>7.7999999999999999E-5</v>
      </c>
      <c r="AC66" s="45">
        <v>7.7999999999999999E-5</v>
      </c>
      <c r="AD66" s="45">
        <v>7.7999999999999999E-5</v>
      </c>
      <c r="AE66" s="45">
        <v>7.7999999999999999E-5</v>
      </c>
      <c r="AF66" s="45">
        <v>7.7999999999999999E-5</v>
      </c>
      <c r="AG66" s="45">
        <v>7.7999999999999999E-5</v>
      </c>
      <c r="AH66" s="45">
        <v>7.7999999999999999E-5</v>
      </c>
      <c r="AI66" s="45">
        <v>7.7999999999999999E-5</v>
      </c>
      <c r="AJ66" s="45">
        <v>7.7999999999999999E-5</v>
      </c>
      <c r="AK66" s="45">
        <v>7.7999999999999999E-5</v>
      </c>
      <c r="AL66" s="45">
        <v>7.7999999999999999E-5</v>
      </c>
      <c r="AM66" s="45">
        <v>7.7999999999999999E-5</v>
      </c>
      <c r="AN66" s="45">
        <v>7.7999999999999999E-5</v>
      </c>
      <c r="AO66" s="45">
        <v>7.7999999999999999E-5</v>
      </c>
      <c r="AP66" s="45">
        <v>1.83E-4</v>
      </c>
      <c r="AQ66" s="45">
        <v>1.83E-4</v>
      </c>
      <c r="AR66" s="45">
        <v>1.83E-4</v>
      </c>
      <c r="AS66" s="45">
        <v>1.83E-4</v>
      </c>
      <c r="AT66" s="45">
        <v>1.83E-4</v>
      </c>
      <c r="AU66" s="45">
        <v>1.8599999999999999E-4</v>
      </c>
      <c r="AV66" s="45">
        <v>1.8599999999999999E-4</v>
      </c>
      <c r="AW66" s="45">
        <v>1.8599999999999999E-4</v>
      </c>
      <c r="AX66" s="45">
        <v>1.8599999999999999E-4</v>
      </c>
      <c r="AY66" s="45">
        <v>1.8599999999999999E-4</v>
      </c>
      <c r="AZ66" s="45">
        <v>1.7000000000000001E-4</v>
      </c>
      <c r="BA66" s="45">
        <v>1.7000000000000001E-4</v>
      </c>
      <c r="BB66" s="45">
        <v>1.7000000000000001E-4</v>
      </c>
      <c r="BC66" s="45">
        <v>1.7000000000000001E-4</v>
      </c>
      <c r="BD66" s="45">
        <v>1.7000000000000001E-4</v>
      </c>
      <c r="BE66" s="45">
        <v>1.56E-4</v>
      </c>
      <c r="BF66" s="45">
        <v>1.56E-4</v>
      </c>
      <c r="BG66" s="45">
        <v>1.56E-4</v>
      </c>
      <c r="BH66" s="45">
        <v>1.56E-4</v>
      </c>
      <c r="BI66" s="45">
        <v>1.56E-4</v>
      </c>
      <c r="BJ66" s="45">
        <v>1.4300000000000001E-4</v>
      </c>
      <c r="BK66" s="45">
        <v>1.4300000000000001E-4</v>
      </c>
      <c r="BL66" s="45">
        <v>1.4300000000000001E-4</v>
      </c>
      <c r="BM66" s="45">
        <v>1.4300000000000001E-4</v>
      </c>
      <c r="BN66" s="45">
        <v>1.4300000000000001E-4</v>
      </c>
      <c r="BO66" s="45">
        <v>1.4200000000000001E-4</v>
      </c>
      <c r="BP66" s="45">
        <v>1.4200000000000001E-4</v>
      </c>
      <c r="BQ66" s="45">
        <v>1.4200000000000001E-4</v>
      </c>
      <c r="BR66" s="45">
        <v>1.4200000000000001E-4</v>
      </c>
      <c r="BS66" s="45">
        <v>1.4200000000000001E-4</v>
      </c>
      <c r="BT66" s="45">
        <v>1.46E-4</v>
      </c>
      <c r="BU66" s="45">
        <v>1.46E-4</v>
      </c>
      <c r="BV66" s="45">
        <v>1.46E-4</v>
      </c>
      <c r="BW66" s="45">
        <v>1.46E-4</v>
      </c>
      <c r="BX66" s="45">
        <v>1.46E-4</v>
      </c>
      <c r="BY66" s="45">
        <v>1.6899999999999999E-4</v>
      </c>
      <c r="BZ66" s="45">
        <v>1.6899999999999999E-4</v>
      </c>
      <c r="CA66" s="45">
        <v>1.6899999999999999E-4</v>
      </c>
      <c r="CB66" s="45">
        <v>1.6899999999999999E-4</v>
      </c>
      <c r="CC66" s="45">
        <v>1.6899999999999999E-4</v>
      </c>
      <c r="CD66" s="45">
        <v>1.6899999999999999E-4</v>
      </c>
      <c r="CE66" s="45">
        <v>1.6899999999999999E-4</v>
      </c>
      <c r="CF66" s="45">
        <v>1.6899999999999999E-4</v>
      </c>
      <c r="CG66" s="45">
        <v>1.6899999999999999E-4</v>
      </c>
      <c r="CH66" s="45">
        <v>1.6899999999999999E-4</v>
      </c>
      <c r="CI66" s="45">
        <v>1.6899999999999999E-4</v>
      </c>
      <c r="CJ66" s="45">
        <v>1.6899999999999999E-4</v>
      </c>
      <c r="CK66" s="45">
        <v>1.6899999999999999E-4</v>
      </c>
      <c r="CL66" s="45">
        <v>1.6899999999999999E-4</v>
      </c>
      <c r="CM66" s="45">
        <v>1.6899999999999999E-4</v>
      </c>
      <c r="CN66" s="45">
        <v>1.6899999999999999E-4</v>
      </c>
      <c r="CO66" s="45">
        <v>1.6899999999999999E-4</v>
      </c>
      <c r="CP66" s="45">
        <v>1.6899999999999999E-4</v>
      </c>
      <c r="CQ66" s="45">
        <v>1.6899999999999999E-4</v>
      </c>
      <c r="CR66" s="45">
        <v>1.6899999999999999E-4</v>
      </c>
      <c r="CS66" s="45">
        <v>1.6899999999999999E-4</v>
      </c>
      <c r="CT66" s="45">
        <v>1.6899999999999999E-4</v>
      </c>
      <c r="CU66" s="45">
        <v>1.6899999999999999E-4</v>
      </c>
      <c r="CV66" s="45">
        <v>1.6899999999999999E-4</v>
      </c>
      <c r="CW66" s="45">
        <v>1.6899999999999999E-4</v>
      </c>
      <c r="CX66" s="45">
        <v>1.6899999999999999E-4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1.0399999999999999E-4</v>
      </c>
      <c r="R67" s="45">
        <v>1.0399999999999999E-4</v>
      </c>
      <c r="S67" s="45">
        <v>1.0399999999999999E-4</v>
      </c>
      <c r="T67" s="45">
        <v>1.0399999999999999E-4</v>
      </c>
      <c r="U67" s="45">
        <v>1.0399999999999999E-4</v>
      </c>
      <c r="V67" s="45">
        <v>1.0399999999999999E-4</v>
      </c>
      <c r="W67" s="45">
        <v>1.0399999999999999E-4</v>
      </c>
      <c r="X67" s="45">
        <v>1.0399999999999999E-4</v>
      </c>
      <c r="Y67" s="45">
        <v>1.0399999999999999E-4</v>
      </c>
      <c r="Z67" s="45">
        <v>1.0399999999999999E-4</v>
      </c>
      <c r="AA67" s="45">
        <v>1.0399999999999999E-4</v>
      </c>
      <c r="AB67" s="45">
        <v>1.0399999999999999E-4</v>
      </c>
      <c r="AC67" s="45">
        <v>1.0399999999999999E-4</v>
      </c>
      <c r="AD67" s="45">
        <v>1.0399999999999999E-4</v>
      </c>
      <c r="AE67" s="45">
        <v>1.0399999999999999E-4</v>
      </c>
      <c r="AF67" s="45">
        <v>1.0399999999999999E-4</v>
      </c>
      <c r="AG67" s="45">
        <v>1.0399999999999999E-4</v>
      </c>
      <c r="AH67" s="45">
        <v>1.0399999999999999E-4</v>
      </c>
      <c r="AI67" s="45">
        <v>1.0399999999999999E-4</v>
      </c>
      <c r="AJ67" s="45">
        <v>1.0399999999999999E-4</v>
      </c>
      <c r="AK67" s="45">
        <v>1.0399999999999999E-4</v>
      </c>
      <c r="AL67" s="45">
        <v>1.0399999999999999E-4</v>
      </c>
      <c r="AM67" s="45">
        <v>1.0399999999999999E-4</v>
      </c>
      <c r="AN67" s="45">
        <v>1.0399999999999999E-4</v>
      </c>
      <c r="AO67" s="45">
        <v>1.0399999999999999E-4</v>
      </c>
      <c r="AP67" s="45">
        <v>4.9399999999999997E-4</v>
      </c>
      <c r="AQ67" s="45">
        <v>4.9399999999999997E-4</v>
      </c>
      <c r="AR67" s="45">
        <v>4.9399999999999997E-4</v>
      </c>
      <c r="AS67" s="45">
        <v>4.9399999999999997E-4</v>
      </c>
      <c r="AT67" s="45">
        <v>4.9399999999999997E-4</v>
      </c>
      <c r="AU67" s="45">
        <v>6.2699999999999995E-4</v>
      </c>
      <c r="AV67" s="45">
        <v>6.2699999999999995E-4</v>
      </c>
      <c r="AW67" s="45">
        <v>6.2699999999999995E-4</v>
      </c>
      <c r="AX67" s="45">
        <v>6.2699999999999995E-4</v>
      </c>
      <c r="AY67" s="45">
        <v>6.2699999999999995E-4</v>
      </c>
      <c r="AZ67" s="45">
        <v>8.0199999999999998E-4</v>
      </c>
      <c r="BA67" s="45">
        <v>8.0199999999999998E-4</v>
      </c>
      <c r="BB67" s="45">
        <v>8.0199999999999998E-4</v>
      </c>
      <c r="BC67" s="45">
        <v>8.0199999999999998E-4</v>
      </c>
      <c r="BD67" s="45">
        <v>8.0199999999999998E-4</v>
      </c>
      <c r="BE67" s="45">
        <v>1.013E-3</v>
      </c>
      <c r="BF67" s="45">
        <v>1.013E-3</v>
      </c>
      <c r="BG67" s="45">
        <v>1.013E-3</v>
      </c>
      <c r="BH67" s="45">
        <v>1.013E-3</v>
      </c>
      <c r="BI67" s="45">
        <v>1.013E-3</v>
      </c>
      <c r="BJ67" s="45">
        <v>1.0839999999999999E-3</v>
      </c>
      <c r="BK67" s="45">
        <v>1.0839999999999999E-3</v>
      </c>
      <c r="BL67" s="45">
        <v>1.0839999999999999E-3</v>
      </c>
      <c r="BM67" s="45">
        <v>1.0839999999999999E-3</v>
      </c>
      <c r="BN67" s="45">
        <v>1.0839999999999999E-3</v>
      </c>
      <c r="BO67" s="45">
        <v>1.356E-3</v>
      </c>
      <c r="BP67" s="45">
        <v>1.356E-3</v>
      </c>
      <c r="BQ67" s="45">
        <v>1.356E-3</v>
      </c>
      <c r="BR67" s="45">
        <v>1.356E-3</v>
      </c>
      <c r="BS67" s="45">
        <v>1.356E-3</v>
      </c>
      <c r="BT67" s="45">
        <v>1.7930000000000001E-3</v>
      </c>
      <c r="BU67" s="45">
        <v>1.7930000000000001E-3</v>
      </c>
      <c r="BV67" s="45">
        <v>1.7930000000000001E-3</v>
      </c>
      <c r="BW67" s="45">
        <v>1.7930000000000001E-3</v>
      </c>
      <c r="BX67" s="45">
        <v>1.7930000000000001E-3</v>
      </c>
      <c r="BY67" s="45">
        <v>2.3930000000000002E-3</v>
      </c>
      <c r="BZ67" s="45">
        <v>2.3930000000000002E-3</v>
      </c>
      <c r="CA67" s="45">
        <v>2.3930000000000002E-3</v>
      </c>
      <c r="CB67" s="45">
        <v>2.3930000000000002E-3</v>
      </c>
      <c r="CC67" s="45">
        <v>2.3930000000000002E-3</v>
      </c>
      <c r="CD67" s="45">
        <v>2.3930000000000002E-3</v>
      </c>
      <c r="CE67" s="45">
        <v>2.3930000000000002E-3</v>
      </c>
      <c r="CF67" s="45">
        <v>2.3930000000000002E-3</v>
      </c>
      <c r="CG67" s="45">
        <v>2.3930000000000002E-3</v>
      </c>
      <c r="CH67" s="45">
        <v>2.3930000000000002E-3</v>
      </c>
      <c r="CI67" s="45">
        <v>2.3930000000000002E-3</v>
      </c>
      <c r="CJ67" s="45">
        <v>2.3930000000000002E-3</v>
      </c>
      <c r="CK67" s="45">
        <v>2.3930000000000002E-3</v>
      </c>
      <c r="CL67" s="45">
        <v>2.3930000000000002E-3</v>
      </c>
      <c r="CM67" s="45">
        <v>2.3930000000000002E-3</v>
      </c>
      <c r="CN67" s="45">
        <v>2.3930000000000002E-3</v>
      </c>
      <c r="CO67" s="45">
        <v>2.3930000000000002E-3</v>
      </c>
      <c r="CP67" s="45">
        <v>2.3930000000000002E-3</v>
      </c>
      <c r="CQ67" s="45">
        <v>2.3930000000000002E-3</v>
      </c>
      <c r="CR67" s="45">
        <v>2.3930000000000002E-3</v>
      </c>
      <c r="CS67" s="45">
        <v>2.3930000000000002E-3</v>
      </c>
      <c r="CT67" s="45">
        <v>2.3930000000000002E-3</v>
      </c>
      <c r="CU67" s="45">
        <v>2.3930000000000002E-3</v>
      </c>
      <c r="CV67" s="45">
        <v>2.3930000000000002E-3</v>
      </c>
      <c r="CW67" s="45">
        <v>2.3930000000000002E-3</v>
      </c>
      <c r="CX67" s="45">
        <v>2.3930000000000002E-3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3.8000000000000002E-5</v>
      </c>
      <c r="R68" s="45">
        <v>3.8000000000000002E-5</v>
      </c>
      <c r="S68" s="45">
        <v>3.8000000000000002E-5</v>
      </c>
      <c r="T68" s="45">
        <v>3.8000000000000002E-5</v>
      </c>
      <c r="U68" s="45">
        <v>3.8000000000000002E-5</v>
      </c>
      <c r="V68" s="45">
        <v>3.8000000000000002E-5</v>
      </c>
      <c r="W68" s="45">
        <v>3.8000000000000002E-5</v>
      </c>
      <c r="X68" s="45">
        <v>3.8000000000000002E-5</v>
      </c>
      <c r="Y68" s="45">
        <v>3.8000000000000002E-5</v>
      </c>
      <c r="Z68" s="45">
        <v>3.8000000000000002E-5</v>
      </c>
      <c r="AA68" s="45">
        <v>3.8000000000000002E-5</v>
      </c>
      <c r="AB68" s="45">
        <v>3.8000000000000002E-5</v>
      </c>
      <c r="AC68" s="45">
        <v>3.8000000000000002E-5</v>
      </c>
      <c r="AD68" s="45">
        <v>3.8000000000000002E-5</v>
      </c>
      <c r="AE68" s="45">
        <v>3.8000000000000002E-5</v>
      </c>
      <c r="AF68" s="45">
        <v>3.8000000000000002E-5</v>
      </c>
      <c r="AG68" s="45">
        <v>3.8000000000000002E-5</v>
      </c>
      <c r="AH68" s="45">
        <v>3.8000000000000002E-5</v>
      </c>
      <c r="AI68" s="45">
        <v>3.8000000000000002E-5</v>
      </c>
      <c r="AJ68" s="45">
        <v>3.8000000000000002E-5</v>
      </c>
      <c r="AK68" s="45">
        <v>3.8000000000000002E-5</v>
      </c>
      <c r="AL68" s="45">
        <v>3.8000000000000002E-5</v>
      </c>
      <c r="AM68" s="45">
        <v>3.8000000000000002E-5</v>
      </c>
      <c r="AN68" s="45">
        <v>3.8000000000000002E-5</v>
      </c>
      <c r="AO68" s="45">
        <v>3.8000000000000002E-5</v>
      </c>
      <c r="AP68" s="45">
        <v>1.15E-4</v>
      </c>
      <c r="AQ68" s="45">
        <v>1.15E-4</v>
      </c>
      <c r="AR68" s="45">
        <v>1.15E-4</v>
      </c>
      <c r="AS68" s="45">
        <v>1.15E-4</v>
      </c>
      <c r="AT68" s="45">
        <v>1.15E-4</v>
      </c>
      <c r="AU68" s="45">
        <v>1.4200000000000001E-4</v>
      </c>
      <c r="AV68" s="45">
        <v>1.4200000000000001E-4</v>
      </c>
      <c r="AW68" s="45">
        <v>1.4200000000000001E-4</v>
      </c>
      <c r="AX68" s="45">
        <v>1.4200000000000001E-4</v>
      </c>
      <c r="AY68" s="45">
        <v>1.4200000000000001E-4</v>
      </c>
      <c r="AZ68" s="45">
        <v>1.4899999999999999E-4</v>
      </c>
      <c r="BA68" s="45">
        <v>1.4899999999999999E-4</v>
      </c>
      <c r="BB68" s="45">
        <v>1.4899999999999999E-4</v>
      </c>
      <c r="BC68" s="45">
        <v>1.4899999999999999E-4</v>
      </c>
      <c r="BD68" s="45">
        <v>1.4899999999999999E-4</v>
      </c>
      <c r="BE68" s="45">
        <v>1.2799999999999999E-4</v>
      </c>
      <c r="BF68" s="45">
        <v>1.2799999999999999E-4</v>
      </c>
      <c r="BG68" s="45">
        <v>1.2799999999999999E-4</v>
      </c>
      <c r="BH68" s="45">
        <v>1.2799999999999999E-4</v>
      </c>
      <c r="BI68" s="45">
        <v>1.2799999999999999E-4</v>
      </c>
      <c r="BJ68" s="45">
        <v>1.01E-4</v>
      </c>
      <c r="BK68" s="45">
        <v>1.01E-4</v>
      </c>
      <c r="BL68" s="45">
        <v>1.01E-4</v>
      </c>
      <c r="BM68" s="45">
        <v>1.01E-4</v>
      </c>
      <c r="BN68" s="45">
        <v>1.01E-4</v>
      </c>
      <c r="BO68" s="45">
        <v>8.2999999999999998E-5</v>
      </c>
      <c r="BP68" s="45">
        <v>8.2999999999999998E-5</v>
      </c>
      <c r="BQ68" s="45">
        <v>8.2999999999999998E-5</v>
      </c>
      <c r="BR68" s="45">
        <v>8.2999999999999998E-5</v>
      </c>
      <c r="BS68" s="45">
        <v>8.2999999999999998E-5</v>
      </c>
      <c r="BT68" s="45">
        <v>6.9999999999999994E-5</v>
      </c>
      <c r="BU68" s="45">
        <v>6.9999999999999994E-5</v>
      </c>
      <c r="BV68" s="45">
        <v>6.9999999999999994E-5</v>
      </c>
      <c r="BW68" s="45">
        <v>6.9999999999999994E-5</v>
      </c>
      <c r="BX68" s="45">
        <v>6.9999999999999994E-5</v>
      </c>
      <c r="BY68" s="45">
        <v>9.2999999999999997E-5</v>
      </c>
      <c r="BZ68" s="45">
        <v>9.2999999999999997E-5</v>
      </c>
      <c r="CA68" s="45">
        <v>9.2999999999999997E-5</v>
      </c>
      <c r="CB68" s="45">
        <v>9.2999999999999997E-5</v>
      </c>
      <c r="CC68" s="45">
        <v>9.2999999999999997E-5</v>
      </c>
      <c r="CD68" s="45">
        <v>9.2999999999999997E-5</v>
      </c>
      <c r="CE68" s="45">
        <v>9.2999999999999997E-5</v>
      </c>
      <c r="CF68" s="45">
        <v>9.2999999999999997E-5</v>
      </c>
      <c r="CG68" s="45">
        <v>9.2999999999999997E-5</v>
      </c>
      <c r="CH68" s="45">
        <v>9.2999999999999997E-5</v>
      </c>
      <c r="CI68" s="45">
        <v>9.2999999999999997E-5</v>
      </c>
      <c r="CJ68" s="45">
        <v>9.2999999999999997E-5</v>
      </c>
      <c r="CK68" s="45">
        <v>9.2999999999999997E-5</v>
      </c>
      <c r="CL68" s="45">
        <v>9.2999999999999997E-5</v>
      </c>
      <c r="CM68" s="45">
        <v>9.2999999999999997E-5</v>
      </c>
      <c r="CN68" s="45">
        <v>9.2999999999999997E-5</v>
      </c>
      <c r="CO68" s="45">
        <v>9.2999999999999997E-5</v>
      </c>
      <c r="CP68" s="45">
        <v>9.2999999999999997E-5</v>
      </c>
      <c r="CQ68" s="45">
        <v>9.2999999999999997E-5</v>
      </c>
      <c r="CR68" s="45">
        <v>9.2999999999999997E-5</v>
      </c>
      <c r="CS68" s="45">
        <v>9.2999999999999997E-5</v>
      </c>
      <c r="CT68" s="45">
        <v>9.2999999999999997E-5</v>
      </c>
      <c r="CU68" s="45">
        <v>9.2999999999999997E-5</v>
      </c>
      <c r="CV68" s="45">
        <v>9.2999999999999997E-5</v>
      </c>
      <c r="CW68" s="45">
        <v>9.2999999999999997E-5</v>
      </c>
      <c r="CX68" s="45">
        <v>9.2999999999999997E-5</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1.25E-4</v>
      </c>
      <c r="R69" s="45">
        <v>1.25E-4</v>
      </c>
      <c r="S69" s="45">
        <v>1.25E-4</v>
      </c>
      <c r="T69" s="45">
        <v>1.25E-4</v>
      </c>
      <c r="U69" s="45">
        <v>1.25E-4</v>
      </c>
      <c r="V69" s="45">
        <v>1.25E-4</v>
      </c>
      <c r="W69" s="45">
        <v>1.25E-4</v>
      </c>
      <c r="X69" s="45">
        <v>1.25E-4</v>
      </c>
      <c r="Y69" s="45">
        <v>1.25E-4</v>
      </c>
      <c r="Z69" s="45">
        <v>1.25E-4</v>
      </c>
      <c r="AA69" s="45">
        <v>1.25E-4</v>
      </c>
      <c r="AB69" s="45">
        <v>1.25E-4</v>
      </c>
      <c r="AC69" s="45">
        <v>1.25E-4</v>
      </c>
      <c r="AD69" s="45">
        <v>1.25E-4</v>
      </c>
      <c r="AE69" s="45">
        <v>1.25E-4</v>
      </c>
      <c r="AF69" s="45">
        <v>1.25E-4</v>
      </c>
      <c r="AG69" s="45">
        <v>1.25E-4</v>
      </c>
      <c r="AH69" s="45">
        <v>1.25E-4</v>
      </c>
      <c r="AI69" s="45">
        <v>1.25E-4</v>
      </c>
      <c r="AJ69" s="45">
        <v>1.25E-4</v>
      </c>
      <c r="AK69" s="45">
        <v>1.25E-4</v>
      </c>
      <c r="AL69" s="45">
        <v>1.25E-4</v>
      </c>
      <c r="AM69" s="45">
        <v>1.25E-4</v>
      </c>
      <c r="AN69" s="45">
        <v>1.25E-4</v>
      </c>
      <c r="AO69" s="45">
        <v>1.25E-4</v>
      </c>
      <c r="AP69" s="45">
        <v>3.1500000000000001E-4</v>
      </c>
      <c r="AQ69" s="45">
        <v>3.1500000000000001E-4</v>
      </c>
      <c r="AR69" s="45">
        <v>3.1500000000000001E-4</v>
      </c>
      <c r="AS69" s="45">
        <v>3.1500000000000001E-4</v>
      </c>
      <c r="AT69" s="45">
        <v>3.1500000000000001E-4</v>
      </c>
      <c r="AU69" s="45">
        <v>3.21E-4</v>
      </c>
      <c r="AV69" s="45">
        <v>3.21E-4</v>
      </c>
      <c r="AW69" s="45">
        <v>3.21E-4</v>
      </c>
      <c r="AX69" s="45">
        <v>3.21E-4</v>
      </c>
      <c r="AY69" s="45">
        <v>3.21E-4</v>
      </c>
      <c r="AZ69" s="45">
        <v>3.1100000000000002E-4</v>
      </c>
      <c r="BA69" s="45">
        <v>3.1100000000000002E-4</v>
      </c>
      <c r="BB69" s="45">
        <v>3.1100000000000002E-4</v>
      </c>
      <c r="BC69" s="45">
        <v>3.1100000000000002E-4</v>
      </c>
      <c r="BD69" s="45">
        <v>3.1100000000000002E-4</v>
      </c>
      <c r="BE69" s="45">
        <v>3.1199999999999999E-4</v>
      </c>
      <c r="BF69" s="45">
        <v>3.1199999999999999E-4</v>
      </c>
      <c r="BG69" s="45">
        <v>3.1199999999999999E-4</v>
      </c>
      <c r="BH69" s="45">
        <v>3.1199999999999999E-4</v>
      </c>
      <c r="BI69" s="45">
        <v>3.1199999999999999E-4</v>
      </c>
      <c r="BJ69" s="45">
        <v>3.1599999999999998E-4</v>
      </c>
      <c r="BK69" s="45">
        <v>3.1599999999999998E-4</v>
      </c>
      <c r="BL69" s="45">
        <v>3.1599999999999998E-4</v>
      </c>
      <c r="BM69" s="45">
        <v>3.1599999999999998E-4</v>
      </c>
      <c r="BN69" s="45">
        <v>3.1599999999999998E-4</v>
      </c>
      <c r="BO69" s="45">
        <v>3.3199999999999999E-4</v>
      </c>
      <c r="BP69" s="45">
        <v>3.3199999999999999E-4</v>
      </c>
      <c r="BQ69" s="45">
        <v>3.3199999999999999E-4</v>
      </c>
      <c r="BR69" s="45">
        <v>3.3199999999999999E-4</v>
      </c>
      <c r="BS69" s="45">
        <v>3.3199999999999999E-4</v>
      </c>
      <c r="BT69" s="45">
        <v>3.6299999999999999E-4</v>
      </c>
      <c r="BU69" s="45">
        <v>3.6299999999999999E-4</v>
      </c>
      <c r="BV69" s="45">
        <v>3.6299999999999999E-4</v>
      </c>
      <c r="BW69" s="45">
        <v>3.6299999999999999E-4</v>
      </c>
      <c r="BX69" s="45">
        <v>3.6299999999999999E-4</v>
      </c>
      <c r="BY69" s="45">
        <v>3.3599999999999998E-4</v>
      </c>
      <c r="BZ69" s="45">
        <v>3.3599999999999998E-4</v>
      </c>
      <c r="CA69" s="45">
        <v>3.3599999999999998E-4</v>
      </c>
      <c r="CB69" s="45">
        <v>3.3599999999999998E-4</v>
      </c>
      <c r="CC69" s="45">
        <v>3.3599999999999998E-4</v>
      </c>
      <c r="CD69" s="45">
        <v>3.3599999999999998E-4</v>
      </c>
      <c r="CE69" s="45">
        <v>3.3599999999999998E-4</v>
      </c>
      <c r="CF69" s="45">
        <v>3.3599999999999998E-4</v>
      </c>
      <c r="CG69" s="45">
        <v>3.3599999999999998E-4</v>
      </c>
      <c r="CH69" s="45">
        <v>3.3599999999999998E-4</v>
      </c>
      <c r="CI69" s="45">
        <v>3.3599999999999998E-4</v>
      </c>
      <c r="CJ69" s="45">
        <v>3.3599999999999998E-4</v>
      </c>
      <c r="CK69" s="45">
        <v>3.3599999999999998E-4</v>
      </c>
      <c r="CL69" s="45">
        <v>3.3599999999999998E-4</v>
      </c>
      <c r="CM69" s="45">
        <v>3.3599999999999998E-4</v>
      </c>
      <c r="CN69" s="45">
        <v>3.3599999999999998E-4</v>
      </c>
      <c r="CO69" s="45">
        <v>3.3599999999999998E-4</v>
      </c>
      <c r="CP69" s="45">
        <v>3.3599999999999998E-4</v>
      </c>
      <c r="CQ69" s="45">
        <v>3.3599999999999998E-4</v>
      </c>
      <c r="CR69" s="45">
        <v>3.3599999999999998E-4</v>
      </c>
      <c r="CS69" s="45">
        <v>3.3599999999999998E-4</v>
      </c>
      <c r="CT69" s="45">
        <v>3.3599999999999998E-4</v>
      </c>
      <c r="CU69" s="45">
        <v>3.3599999999999998E-4</v>
      </c>
      <c r="CV69" s="45">
        <v>3.3599999999999998E-4</v>
      </c>
      <c r="CW69" s="45">
        <v>3.3599999999999998E-4</v>
      </c>
      <c r="CX69" s="45">
        <v>3.3599999999999998E-4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2.1599999999999999E-4</v>
      </c>
      <c r="R70" s="45">
        <v>2.1599999999999999E-4</v>
      </c>
      <c r="S70" s="45">
        <v>2.1599999999999999E-4</v>
      </c>
      <c r="T70" s="45">
        <v>2.1599999999999999E-4</v>
      </c>
      <c r="U70" s="45">
        <v>2.1599999999999999E-4</v>
      </c>
      <c r="V70" s="45">
        <v>2.1599999999999999E-4</v>
      </c>
      <c r="W70" s="45">
        <v>2.1599999999999999E-4</v>
      </c>
      <c r="X70" s="45">
        <v>2.1599999999999999E-4</v>
      </c>
      <c r="Y70" s="45">
        <v>2.1599999999999999E-4</v>
      </c>
      <c r="Z70" s="45">
        <v>2.1599999999999999E-4</v>
      </c>
      <c r="AA70" s="45">
        <v>2.1599999999999999E-4</v>
      </c>
      <c r="AB70" s="45">
        <v>2.1599999999999999E-4</v>
      </c>
      <c r="AC70" s="45">
        <v>2.1599999999999999E-4</v>
      </c>
      <c r="AD70" s="45">
        <v>2.1599999999999999E-4</v>
      </c>
      <c r="AE70" s="45">
        <v>2.1599999999999999E-4</v>
      </c>
      <c r="AF70" s="45">
        <v>2.1599999999999999E-4</v>
      </c>
      <c r="AG70" s="45">
        <v>2.1599999999999999E-4</v>
      </c>
      <c r="AH70" s="45">
        <v>2.1599999999999999E-4</v>
      </c>
      <c r="AI70" s="45">
        <v>2.1599999999999999E-4</v>
      </c>
      <c r="AJ70" s="45">
        <v>2.1599999999999999E-4</v>
      </c>
      <c r="AK70" s="45">
        <v>2.1599999999999999E-4</v>
      </c>
      <c r="AL70" s="45">
        <v>2.1599999999999999E-4</v>
      </c>
      <c r="AM70" s="45">
        <v>2.1599999999999999E-4</v>
      </c>
      <c r="AN70" s="45">
        <v>2.1599999999999999E-4</v>
      </c>
      <c r="AO70" s="45">
        <v>2.1599999999999999E-4</v>
      </c>
      <c r="AP70" s="45">
        <v>6.2200000000000005E-4</v>
      </c>
      <c r="AQ70" s="45">
        <v>6.2200000000000005E-4</v>
      </c>
      <c r="AR70" s="45">
        <v>6.2200000000000005E-4</v>
      </c>
      <c r="AS70" s="45">
        <v>6.2200000000000005E-4</v>
      </c>
      <c r="AT70" s="45">
        <v>6.2200000000000005E-4</v>
      </c>
      <c r="AU70" s="45">
        <v>6.0300000000000002E-4</v>
      </c>
      <c r="AV70" s="45">
        <v>6.0300000000000002E-4</v>
      </c>
      <c r="AW70" s="45">
        <v>6.0300000000000002E-4</v>
      </c>
      <c r="AX70" s="45">
        <v>6.0300000000000002E-4</v>
      </c>
      <c r="AY70" s="45">
        <v>6.0300000000000002E-4</v>
      </c>
      <c r="AZ70" s="45">
        <v>5.04E-4</v>
      </c>
      <c r="BA70" s="45">
        <v>5.04E-4</v>
      </c>
      <c r="BB70" s="45">
        <v>5.04E-4</v>
      </c>
      <c r="BC70" s="45">
        <v>5.04E-4</v>
      </c>
      <c r="BD70" s="45">
        <v>5.04E-4</v>
      </c>
      <c r="BE70" s="45">
        <v>3.7300000000000001E-4</v>
      </c>
      <c r="BF70" s="45">
        <v>3.7300000000000001E-4</v>
      </c>
      <c r="BG70" s="45">
        <v>3.7300000000000001E-4</v>
      </c>
      <c r="BH70" s="45">
        <v>3.7300000000000001E-4</v>
      </c>
      <c r="BI70" s="45">
        <v>3.7300000000000001E-4</v>
      </c>
      <c r="BJ70" s="45">
        <v>2.8600000000000001E-4</v>
      </c>
      <c r="BK70" s="45">
        <v>2.8600000000000001E-4</v>
      </c>
      <c r="BL70" s="45">
        <v>2.8600000000000001E-4</v>
      </c>
      <c r="BM70" s="45">
        <v>2.8600000000000001E-4</v>
      </c>
      <c r="BN70" s="45">
        <v>2.8600000000000001E-4</v>
      </c>
      <c r="BO70" s="45">
        <v>2.43E-4</v>
      </c>
      <c r="BP70" s="45">
        <v>2.43E-4</v>
      </c>
      <c r="BQ70" s="45">
        <v>2.43E-4</v>
      </c>
      <c r="BR70" s="45">
        <v>2.43E-4</v>
      </c>
      <c r="BS70" s="45">
        <v>2.43E-4</v>
      </c>
      <c r="BT70" s="45">
        <v>2.42E-4</v>
      </c>
      <c r="BU70" s="45">
        <v>2.42E-4</v>
      </c>
      <c r="BV70" s="45">
        <v>2.42E-4</v>
      </c>
      <c r="BW70" s="45">
        <v>2.42E-4</v>
      </c>
      <c r="BX70" s="45">
        <v>2.42E-4</v>
      </c>
      <c r="BY70" s="45">
        <v>2.7700000000000001E-4</v>
      </c>
      <c r="BZ70" s="45">
        <v>2.7700000000000001E-4</v>
      </c>
      <c r="CA70" s="45">
        <v>2.7700000000000001E-4</v>
      </c>
      <c r="CB70" s="45">
        <v>2.7700000000000001E-4</v>
      </c>
      <c r="CC70" s="45">
        <v>2.7700000000000001E-4</v>
      </c>
      <c r="CD70" s="45">
        <v>2.7700000000000001E-4</v>
      </c>
      <c r="CE70" s="45">
        <v>2.7700000000000001E-4</v>
      </c>
      <c r="CF70" s="45">
        <v>2.7700000000000001E-4</v>
      </c>
      <c r="CG70" s="45">
        <v>2.7700000000000001E-4</v>
      </c>
      <c r="CH70" s="45">
        <v>2.7700000000000001E-4</v>
      </c>
      <c r="CI70" s="45">
        <v>2.7700000000000001E-4</v>
      </c>
      <c r="CJ70" s="45">
        <v>2.7700000000000001E-4</v>
      </c>
      <c r="CK70" s="45">
        <v>2.7700000000000001E-4</v>
      </c>
      <c r="CL70" s="45">
        <v>2.7700000000000001E-4</v>
      </c>
      <c r="CM70" s="45">
        <v>2.7700000000000001E-4</v>
      </c>
      <c r="CN70" s="45">
        <v>2.7700000000000001E-4</v>
      </c>
      <c r="CO70" s="45">
        <v>2.7700000000000001E-4</v>
      </c>
      <c r="CP70" s="45">
        <v>2.7700000000000001E-4</v>
      </c>
      <c r="CQ70" s="45">
        <v>2.7700000000000001E-4</v>
      </c>
      <c r="CR70" s="45">
        <v>2.7700000000000001E-4</v>
      </c>
      <c r="CS70" s="45">
        <v>2.7700000000000001E-4</v>
      </c>
      <c r="CT70" s="45">
        <v>2.7700000000000001E-4</v>
      </c>
      <c r="CU70" s="45">
        <v>2.7700000000000001E-4</v>
      </c>
      <c r="CV70" s="45">
        <v>2.7700000000000001E-4</v>
      </c>
      <c r="CW70" s="45">
        <v>2.7700000000000001E-4</v>
      </c>
      <c r="CX70" s="45">
        <v>2.7700000000000001E-4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9.7E-5</v>
      </c>
      <c r="R71" s="45">
        <v>9.7E-5</v>
      </c>
      <c r="S71" s="45">
        <v>9.7E-5</v>
      </c>
      <c r="T71" s="45">
        <v>9.7E-5</v>
      </c>
      <c r="U71" s="45">
        <v>9.7E-5</v>
      </c>
      <c r="V71" s="45">
        <v>9.7E-5</v>
      </c>
      <c r="W71" s="45">
        <v>9.7E-5</v>
      </c>
      <c r="X71" s="45">
        <v>9.7E-5</v>
      </c>
      <c r="Y71" s="45">
        <v>9.7E-5</v>
      </c>
      <c r="Z71" s="45">
        <v>9.7E-5</v>
      </c>
      <c r="AA71" s="45">
        <v>9.7E-5</v>
      </c>
      <c r="AB71" s="45">
        <v>9.7E-5</v>
      </c>
      <c r="AC71" s="45">
        <v>9.7E-5</v>
      </c>
      <c r="AD71" s="45">
        <v>9.7E-5</v>
      </c>
      <c r="AE71" s="45">
        <v>9.7E-5</v>
      </c>
      <c r="AF71" s="45">
        <v>9.7E-5</v>
      </c>
      <c r="AG71" s="45">
        <v>9.7E-5</v>
      </c>
      <c r="AH71" s="45">
        <v>9.7E-5</v>
      </c>
      <c r="AI71" s="45">
        <v>9.7E-5</v>
      </c>
      <c r="AJ71" s="45">
        <v>9.7E-5</v>
      </c>
      <c r="AK71" s="45">
        <v>9.7E-5</v>
      </c>
      <c r="AL71" s="45">
        <v>9.7E-5</v>
      </c>
      <c r="AM71" s="45">
        <v>9.7E-5</v>
      </c>
      <c r="AN71" s="45">
        <v>9.7E-5</v>
      </c>
      <c r="AO71" s="45">
        <v>9.7E-5</v>
      </c>
      <c r="AP71" s="45">
        <v>5.2099999999999998E-4</v>
      </c>
      <c r="AQ71" s="45">
        <v>5.2099999999999998E-4</v>
      </c>
      <c r="AR71" s="45">
        <v>5.2099999999999998E-4</v>
      </c>
      <c r="AS71" s="45">
        <v>5.2099999999999998E-4</v>
      </c>
      <c r="AT71" s="45">
        <v>5.2099999999999998E-4</v>
      </c>
      <c r="AU71" s="45">
        <v>6.8300000000000001E-4</v>
      </c>
      <c r="AV71" s="45">
        <v>6.8300000000000001E-4</v>
      </c>
      <c r="AW71" s="45">
        <v>6.8300000000000001E-4</v>
      </c>
      <c r="AX71" s="45">
        <v>6.8300000000000001E-4</v>
      </c>
      <c r="AY71" s="45">
        <v>6.8300000000000001E-4</v>
      </c>
      <c r="AZ71" s="45">
        <v>9.0799999999999995E-4</v>
      </c>
      <c r="BA71" s="45">
        <v>9.0799999999999995E-4</v>
      </c>
      <c r="BB71" s="45">
        <v>9.0799999999999995E-4</v>
      </c>
      <c r="BC71" s="45">
        <v>9.0799999999999995E-4</v>
      </c>
      <c r="BD71" s="45">
        <v>9.0799999999999995E-4</v>
      </c>
      <c r="BE71" s="45">
        <v>1.1280000000000001E-3</v>
      </c>
      <c r="BF71" s="45">
        <v>1.1280000000000001E-3</v>
      </c>
      <c r="BG71" s="45">
        <v>1.1280000000000001E-3</v>
      </c>
      <c r="BH71" s="45">
        <v>1.1280000000000001E-3</v>
      </c>
      <c r="BI71" s="45">
        <v>1.1280000000000001E-3</v>
      </c>
      <c r="BJ71" s="45">
        <v>1.431E-3</v>
      </c>
      <c r="BK71" s="45">
        <v>1.431E-3</v>
      </c>
      <c r="BL71" s="45">
        <v>1.431E-3</v>
      </c>
      <c r="BM71" s="45">
        <v>1.431E-3</v>
      </c>
      <c r="BN71" s="45">
        <v>1.431E-3</v>
      </c>
      <c r="BO71" s="45">
        <v>1.6850000000000001E-3</v>
      </c>
      <c r="BP71" s="45">
        <v>1.6850000000000001E-3</v>
      </c>
      <c r="BQ71" s="45">
        <v>1.6850000000000001E-3</v>
      </c>
      <c r="BR71" s="45">
        <v>1.6850000000000001E-3</v>
      </c>
      <c r="BS71" s="45">
        <v>1.6850000000000001E-3</v>
      </c>
      <c r="BT71" s="45">
        <v>1.872E-3</v>
      </c>
      <c r="BU71" s="45">
        <v>1.872E-3</v>
      </c>
      <c r="BV71" s="45">
        <v>1.872E-3</v>
      </c>
      <c r="BW71" s="45">
        <v>1.872E-3</v>
      </c>
      <c r="BX71" s="45">
        <v>1.872E-3</v>
      </c>
      <c r="BY71" s="45">
        <v>2.0240000000000002E-3</v>
      </c>
      <c r="BZ71" s="45">
        <v>2.0240000000000002E-3</v>
      </c>
      <c r="CA71" s="45">
        <v>2.0240000000000002E-3</v>
      </c>
      <c r="CB71" s="45">
        <v>2.0240000000000002E-3</v>
      </c>
      <c r="CC71" s="45">
        <v>2.0240000000000002E-3</v>
      </c>
      <c r="CD71" s="45">
        <v>2.0240000000000002E-3</v>
      </c>
      <c r="CE71" s="45">
        <v>2.0240000000000002E-3</v>
      </c>
      <c r="CF71" s="45">
        <v>2.0240000000000002E-3</v>
      </c>
      <c r="CG71" s="45">
        <v>2.0240000000000002E-3</v>
      </c>
      <c r="CH71" s="45">
        <v>2.0240000000000002E-3</v>
      </c>
      <c r="CI71" s="45">
        <v>2.0240000000000002E-3</v>
      </c>
      <c r="CJ71" s="45">
        <v>2.0240000000000002E-3</v>
      </c>
      <c r="CK71" s="45">
        <v>2.0240000000000002E-3</v>
      </c>
      <c r="CL71" s="45">
        <v>2.0240000000000002E-3</v>
      </c>
      <c r="CM71" s="45">
        <v>2.0240000000000002E-3</v>
      </c>
      <c r="CN71" s="45">
        <v>2.0240000000000002E-3</v>
      </c>
      <c r="CO71" s="45">
        <v>2.0240000000000002E-3</v>
      </c>
      <c r="CP71" s="45">
        <v>2.0240000000000002E-3</v>
      </c>
      <c r="CQ71" s="45">
        <v>2.0240000000000002E-3</v>
      </c>
      <c r="CR71" s="45">
        <v>2.0240000000000002E-3</v>
      </c>
      <c r="CS71" s="45">
        <v>2.0240000000000002E-3</v>
      </c>
      <c r="CT71" s="45">
        <v>2.0240000000000002E-3</v>
      </c>
      <c r="CU71" s="45">
        <v>2.0240000000000002E-3</v>
      </c>
      <c r="CV71" s="45">
        <v>2.0240000000000002E-3</v>
      </c>
      <c r="CW71" s="45">
        <v>2.0240000000000002E-3</v>
      </c>
      <c r="CX71" s="45">
        <v>2.0240000000000002E-3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7.4999999999999993E-5</v>
      </c>
      <c r="R72" s="45">
        <v>7.4999999999999993E-5</v>
      </c>
      <c r="S72" s="45">
        <v>7.4999999999999993E-5</v>
      </c>
      <c r="T72" s="45">
        <v>7.4999999999999993E-5</v>
      </c>
      <c r="U72" s="45">
        <v>7.4999999999999993E-5</v>
      </c>
      <c r="V72" s="45">
        <v>7.4999999999999993E-5</v>
      </c>
      <c r="W72" s="45">
        <v>7.4999999999999993E-5</v>
      </c>
      <c r="X72" s="45">
        <v>7.4999999999999993E-5</v>
      </c>
      <c r="Y72" s="45">
        <v>7.4999999999999993E-5</v>
      </c>
      <c r="Z72" s="45">
        <v>7.4999999999999993E-5</v>
      </c>
      <c r="AA72" s="45">
        <v>7.4999999999999993E-5</v>
      </c>
      <c r="AB72" s="45">
        <v>7.4999999999999993E-5</v>
      </c>
      <c r="AC72" s="45">
        <v>7.4999999999999993E-5</v>
      </c>
      <c r="AD72" s="45">
        <v>7.4999999999999993E-5</v>
      </c>
      <c r="AE72" s="45">
        <v>7.4999999999999993E-5</v>
      </c>
      <c r="AF72" s="45">
        <v>7.4999999999999993E-5</v>
      </c>
      <c r="AG72" s="45">
        <v>7.4999999999999993E-5</v>
      </c>
      <c r="AH72" s="45">
        <v>7.4999999999999993E-5</v>
      </c>
      <c r="AI72" s="45">
        <v>7.4999999999999993E-5</v>
      </c>
      <c r="AJ72" s="45">
        <v>7.4999999999999993E-5</v>
      </c>
      <c r="AK72" s="45">
        <v>7.4999999999999993E-5</v>
      </c>
      <c r="AL72" s="45">
        <v>7.4999999999999993E-5</v>
      </c>
      <c r="AM72" s="45">
        <v>7.4999999999999993E-5</v>
      </c>
      <c r="AN72" s="45">
        <v>7.4999999999999993E-5</v>
      </c>
      <c r="AO72" s="45">
        <v>7.4999999999999993E-5</v>
      </c>
      <c r="AP72" s="45">
        <v>4.2200000000000001E-4</v>
      </c>
      <c r="AQ72" s="45">
        <v>4.2200000000000001E-4</v>
      </c>
      <c r="AR72" s="45">
        <v>4.2200000000000001E-4</v>
      </c>
      <c r="AS72" s="45">
        <v>4.2200000000000001E-4</v>
      </c>
      <c r="AT72" s="45">
        <v>4.2200000000000001E-4</v>
      </c>
      <c r="AU72" s="45">
        <v>6.0499999999999996E-4</v>
      </c>
      <c r="AV72" s="45">
        <v>6.0499999999999996E-4</v>
      </c>
      <c r="AW72" s="45">
        <v>6.0499999999999996E-4</v>
      </c>
      <c r="AX72" s="45">
        <v>6.0499999999999996E-4</v>
      </c>
      <c r="AY72" s="45">
        <v>6.0499999999999996E-4</v>
      </c>
      <c r="AZ72" s="45">
        <v>7.2199999999999999E-4</v>
      </c>
      <c r="BA72" s="45">
        <v>7.2199999999999999E-4</v>
      </c>
      <c r="BB72" s="45">
        <v>7.2199999999999999E-4</v>
      </c>
      <c r="BC72" s="45">
        <v>7.2199999999999999E-4</v>
      </c>
      <c r="BD72" s="45">
        <v>7.2199999999999999E-4</v>
      </c>
      <c r="BE72" s="45">
        <v>8.4599999999999996E-4</v>
      </c>
      <c r="BF72" s="45">
        <v>8.4599999999999996E-4</v>
      </c>
      <c r="BG72" s="45">
        <v>8.4599999999999996E-4</v>
      </c>
      <c r="BH72" s="45">
        <v>8.4599999999999996E-4</v>
      </c>
      <c r="BI72" s="45">
        <v>8.4599999999999996E-4</v>
      </c>
      <c r="BJ72" s="45">
        <v>9.9200000000000004E-4</v>
      </c>
      <c r="BK72" s="45">
        <v>9.9200000000000004E-4</v>
      </c>
      <c r="BL72" s="45">
        <v>9.9200000000000004E-4</v>
      </c>
      <c r="BM72" s="45">
        <v>9.9200000000000004E-4</v>
      </c>
      <c r="BN72" s="45">
        <v>9.9200000000000004E-4</v>
      </c>
      <c r="BO72" s="45">
        <v>1.09E-3</v>
      </c>
      <c r="BP72" s="45">
        <v>1.09E-3</v>
      </c>
      <c r="BQ72" s="45">
        <v>1.09E-3</v>
      </c>
      <c r="BR72" s="45">
        <v>1.09E-3</v>
      </c>
      <c r="BS72" s="45">
        <v>1.09E-3</v>
      </c>
      <c r="BT72" s="45">
        <v>1.0759999999999999E-3</v>
      </c>
      <c r="BU72" s="45">
        <v>1.0759999999999999E-3</v>
      </c>
      <c r="BV72" s="45">
        <v>1.0759999999999999E-3</v>
      </c>
      <c r="BW72" s="45">
        <v>1.0759999999999999E-3</v>
      </c>
      <c r="BX72" s="45">
        <v>1.0759999999999999E-3</v>
      </c>
      <c r="BY72" s="45">
        <v>2.2369999999999998E-3</v>
      </c>
      <c r="BZ72" s="45">
        <v>2.2369999999999998E-3</v>
      </c>
      <c r="CA72" s="45">
        <v>2.2369999999999998E-3</v>
      </c>
      <c r="CB72" s="45">
        <v>2.2369999999999998E-3</v>
      </c>
      <c r="CC72" s="45">
        <v>2.2369999999999998E-3</v>
      </c>
      <c r="CD72" s="45">
        <v>2.2369999999999998E-3</v>
      </c>
      <c r="CE72" s="45">
        <v>2.2369999999999998E-3</v>
      </c>
      <c r="CF72" s="45">
        <v>2.2369999999999998E-3</v>
      </c>
      <c r="CG72" s="45">
        <v>2.2369999999999998E-3</v>
      </c>
      <c r="CH72" s="45">
        <v>2.2369999999999998E-3</v>
      </c>
      <c r="CI72" s="45">
        <v>2.2369999999999998E-3</v>
      </c>
      <c r="CJ72" s="45">
        <v>2.2369999999999998E-3</v>
      </c>
      <c r="CK72" s="45">
        <v>2.2369999999999998E-3</v>
      </c>
      <c r="CL72" s="45">
        <v>2.2369999999999998E-3</v>
      </c>
      <c r="CM72" s="45">
        <v>2.2369999999999998E-3</v>
      </c>
      <c r="CN72" s="45">
        <v>2.2369999999999998E-3</v>
      </c>
      <c r="CO72" s="45">
        <v>2.2369999999999998E-3</v>
      </c>
      <c r="CP72" s="45">
        <v>2.2369999999999998E-3</v>
      </c>
      <c r="CQ72" s="45">
        <v>2.2369999999999998E-3</v>
      </c>
      <c r="CR72" s="45">
        <v>2.2369999999999998E-3</v>
      </c>
      <c r="CS72" s="45">
        <v>2.2369999999999998E-3</v>
      </c>
      <c r="CT72" s="45">
        <v>2.2369999999999998E-3</v>
      </c>
      <c r="CU72" s="45">
        <v>2.2369999999999998E-3</v>
      </c>
      <c r="CV72" s="45">
        <v>2.2369999999999998E-3</v>
      </c>
      <c r="CW72" s="45">
        <v>2.2369999999999998E-3</v>
      </c>
      <c r="CX72" s="45">
        <v>2.2369999999999998E-3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2.0100000000000001E-4</v>
      </c>
      <c r="R73" s="45">
        <v>2.0100000000000001E-4</v>
      </c>
      <c r="S73" s="45">
        <v>2.0100000000000001E-4</v>
      </c>
      <c r="T73" s="45">
        <v>2.0100000000000001E-4</v>
      </c>
      <c r="U73" s="45">
        <v>2.0100000000000001E-4</v>
      </c>
      <c r="V73" s="45">
        <v>2.0100000000000001E-4</v>
      </c>
      <c r="W73" s="45">
        <v>2.0100000000000001E-4</v>
      </c>
      <c r="X73" s="45">
        <v>2.0100000000000001E-4</v>
      </c>
      <c r="Y73" s="45">
        <v>2.0100000000000001E-4</v>
      </c>
      <c r="Z73" s="45">
        <v>2.0100000000000001E-4</v>
      </c>
      <c r="AA73" s="45">
        <v>2.0100000000000001E-4</v>
      </c>
      <c r="AB73" s="45">
        <v>2.0100000000000001E-4</v>
      </c>
      <c r="AC73" s="45">
        <v>2.0100000000000001E-4</v>
      </c>
      <c r="AD73" s="45">
        <v>2.0100000000000001E-4</v>
      </c>
      <c r="AE73" s="45">
        <v>2.0100000000000001E-4</v>
      </c>
      <c r="AF73" s="45">
        <v>2.0100000000000001E-4</v>
      </c>
      <c r="AG73" s="45">
        <v>2.0100000000000001E-4</v>
      </c>
      <c r="AH73" s="45">
        <v>2.0100000000000001E-4</v>
      </c>
      <c r="AI73" s="45">
        <v>2.0100000000000001E-4</v>
      </c>
      <c r="AJ73" s="45">
        <v>2.0100000000000001E-4</v>
      </c>
      <c r="AK73" s="45">
        <v>2.0100000000000001E-4</v>
      </c>
      <c r="AL73" s="45">
        <v>2.0100000000000001E-4</v>
      </c>
      <c r="AM73" s="45">
        <v>2.0100000000000001E-4</v>
      </c>
      <c r="AN73" s="45">
        <v>2.0100000000000001E-4</v>
      </c>
      <c r="AO73" s="45">
        <v>2.0100000000000001E-4</v>
      </c>
      <c r="AP73" s="45">
        <v>8.92E-4</v>
      </c>
      <c r="AQ73" s="45">
        <v>8.92E-4</v>
      </c>
      <c r="AR73" s="45">
        <v>8.92E-4</v>
      </c>
      <c r="AS73" s="45">
        <v>8.92E-4</v>
      </c>
      <c r="AT73" s="45">
        <v>8.92E-4</v>
      </c>
      <c r="AU73" s="45">
        <v>1.01E-3</v>
      </c>
      <c r="AV73" s="45">
        <v>1.01E-3</v>
      </c>
      <c r="AW73" s="45">
        <v>1.01E-3</v>
      </c>
      <c r="AX73" s="45">
        <v>1.01E-3</v>
      </c>
      <c r="AY73" s="45">
        <v>1.01E-3</v>
      </c>
      <c r="AZ73" s="45">
        <v>1.188E-3</v>
      </c>
      <c r="BA73" s="45">
        <v>1.188E-3</v>
      </c>
      <c r="BB73" s="45">
        <v>1.188E-3</v>
      </c>
      <c r="BC73" s="45">
        <v>1.188E-3</v>
      </c>
      <c r="BD73" s="45">
        <v>1.188E-3</v>
      </c>
      <c r="BE73" s="45">
        <v>1.423E-3</v>
      </c>
      <c r="BF73" s="45">
        <v>1.423E-3</v>
      </c>
      <c r="BG73" s="45">
        <v>1.423E-3</v>
      </c>
      <c r="BH73" s="45">
        <v>1.423E-3</v>
      </c>
      <c r="BI73" s="45">
        <v>1.423E-3</v>
      </c>
      <c r="BJ73" s="45">
        <v>1.521E-3</v>
      </c>
      <c r="BK73" s="45">
        <v>1.521E-3</v>
      </c>
      <c r="BL73" s="45">
        <v>1.521E-3</v>
      </c>
      <c r="BM73" s="45">
        <v>1.521E-3</v>
      </c>
      <c r="BN73" s="45">
        <v>1.521E-3</v>
      </c>
      <c r="BO73" s="45">
        <v>1.5219999999999999E-3</v>
      </c>
      <c r="BP73" s="45">
        <v>1.5219999999999999E-3</v>
      </c>
      <c r="BQ73" s="45">
        <v>1.5219999999999999E-3</v>
      </c>
      <c r="BR73" s="45">
        <v>1.5219999999999999E-3</v>
      </c>
      <c r="BS73" s="45">
        <v>1.5219999999999999E-3</v>
      </c>
      <c r="BT73" s="45">
        <v>1.405E-3</v>
      </c>
      <c r="BU73" s="45">
        <v>1.405E-3</v>
      </c>
      <c r="BV73" s="45">
        <v>1.405E-3</v>
      </c>
      <c r="BW73" s="45">
        <v>1.405E-3</v>
      </c>
      <c r="BX73" s="45">
        <v>1.405E-3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5.0000000000000004E-6</v>
      </c>
      <c r="C74" s="45">
        <v>5.0000000000000004E-6</v>
      </c>
      <c r="D74" s="45">
        <v>5.0000000000000004E-6</v>
      </c>
      <c r="E74" s="45">
        <v>5.0000000000000004E-6</v>
      </c>
      <c r="F74" s="45">
        <v>5.0000000000000004E-6</v>
      </c>
      <c r="G74" s="45">
        <v>5.0000000000000004E-6</v>
      </c>
      <c r="H74" s="45">
        <v>5.0000000000000004E-6</v>
      </c>
      <c r="I74" s="45">
        <v>5.0000000000000004E-6</v>
      </c>
      <c r="J74" s="45">
        <v>5.0000000000000004E-6</v>
      </c>
      <c r="K74" s="45">
        <v>5.0000000000000004E-6</v>
      </c>
      <c r="L74" s="45">
        <v>5.0000000000000004E-6</v>
      </c>
      <c r="M74" s="45">
        <v>5.0000000000000004E-6</v>
      </c>
      <c r="N74" s="45">
        <v>5.0000000000000004E-6</v>
      </c>
      <c r="O74" s="45">
        <v>5.0000000000000004E-6</v>
      </c>
      <c r="P74" s="45">
        <v>5.0000000000000004E-6</v>
      </c>
      <c r="Q74" s="45">
        <v>1.5100000000000001E-4</v>
      </c>
      <c r="R74" s="45">
        <v>1.5100000000000001E-4</v>
      </c>
      <c r="S74" s="45">
        <v>1.5100000000000001E-4</v>
      </c>
      <c r="T74" s="45">
        <v>1.5100000000000001E-4</v>
      </c>
      <c r="U74" s="45">
        <v>1.5100000000000001E-4</v>
      </c>
      <c r="V74" s="45">
        <v>1.5100000000000001E-4</v>
      </c>
      <c r="W74" s="45">
        <v>1.5100000000000001E-4</v>
      </c>
      <c r="X74" s="45">
        <v>1.5100000000000001E-4</v>
      </c>
      <c r="Y74" s="45">
        <v>1.5100000000000001E-4</v>
      </c>
      <c r="Z74" s="45">
        <v>1.5100000000000001E-4</v>
      </c>
      <c r="AA74" s="45">
        <v>1.5100000000000001E-4</v>
      </c>
      <c r="AB74" s="45">
        <v>1.5100000000000001E-4</v>
      </c>
      <c r="AC74" s="45">
        <v>1.5100000000000001E-4</v>
      </c>
      <c r="AD74" s="45">
        <v>1.5100000000000001E-4</v>
      </c>
      <c r="AE74" s="45">
        <v>1.5100000000000001E-4</v>
      </c>
      <c r="AF74" s="45">
        <v>1.5100000000000001E-4</v>
      </c>
      <c r="AG74" s="45">
        <v>1.5100000000000001E-4</v>
      </c>
      <c r="AH74" s="45">
        <v>1.5100000000000001E-4</v>
      </c>
      <c r="AI74" s="45">
        <v>1.5100000000000001E-4</v>
      </c>
      <c r="AJ74" s="45">
        <v>1.5100000000000001E-4</v>
      </c>
      <c r="AK74" s="45">
        <v>1.5100000000000001E-4</v>
      </c>
      <c r="AL74" s="45">
        <v>1.5100000000000001E-4</v>
      </c>
      <c r="AM74" s="45">
        <v>1.5100000000000001E-4</v>
      </c>
      <c r="AN74" s="45">
        <v>1.5100000000000001E-4</v>
      </c>
      <c r="AO74" s="45">
        <v>1.5100000000000001E-4</v>
      </c>
      <c r="AP74" s="45">
        <v>3.8099999999999999E-4</v>
      </c>
      <c r="AQ74" s="45">
        <v>3.8099999999999999E-4</v>
      </c>
      <c r="AR74" s="45">
        <v>3.8099999999999999E-4</v>
      </c>
      <c r="AS74" s="45">
        <v>3.8099999999999999E-4</v>
      </c>
      <c r="AT74" s="45">
        <v>3.8099999999999999E-4</v>
      </c>
      <c r="AU74" s="45">
        <v>3.79E-4</v>
      </c>
      <c r="AV74" s="45">
        <v>3.79E-4</v>
      </c>
      <c r="AW74" s="45">
        <v>3.79E-4</v>
      </c>
      <c r="AX74" s="45">
        <v>3.79E-4</v>
      </c>
      <c r="AY74" s="45">
        <v>3.79E-4</v>
      </c>
      <c r="AZ74" s="45">
        <v>2.8699999999999998E-4</v>
      </c>
      <c r="BA74" s="45">
        <v>2.8699999999999998E-4</v>
      </c>
      <c r="BB74" s="45">
        <v>2.8699999999999998E-4</v>
      </c>
      <c r="BC74" s="45">
        <v>2.8699999999999998E-4</v>
      </c>
      <c r="BD74" s="45">
        <v>2.8699999999999998E-4</v>
      </c>
      <c r="BE74" s="45">
        <v>2.7999999999999998E-4</v>
      </c>
      <c r="BF74" s="45">
        <v>2.7999999999999998E-4</v>
      </c>
      <c r="BG74" s="45">
        <v>2.7999999999999998E-4</v>
      </c>
      <c r="BH74" s="45">
        <v>2.7999999999999998E-4</v>
      </c>
      <c r="BI74" s="45">
        <v>2.7999999999999998E-4</v>
      </c>
      <c r="BJ74" s="45">
        <v>5.13E-4</v>
      </c>
      <c r="BK74" s="45">
        <v>5.13E-4</v>
      </c>
      <c r="BL74" s="45">
        <v>5.13E-4</v>
      </c>
      <c r="BM74" s="45">
        <v>5.13E-4</v>
      </c>
      <c r="BN74" s="45">
        <v>5.13E-4</v>
      </c>
      <c r="BO74" s="45">
        <v>0</v>
      </c>
      <c r="BP74" s="45">
        <v>0</v>
      </c>
      <c r="BQ74" s="45">
        <v>0</v>
      </c>
      <c r="BR74" s="45">
        <v>0</v>
      </c>
      <c r="BS74" s="45">
        <v>0</v>
      </c>
      <c r="BT74" s="45">
        <v>1.462E-3</v>
      </c>
      <c r="BU74" s="45">
        <v>1.462E-3</v>
      </c>
      <c r="BV74" s="45">
        <v>1.462E-3</v>
      </c>
      <c r="BW74" s="45">
        <v>1.462E-3</v>
      </c>
      <c r="BX74" s="45">
        <v>1.462E-3</v>
      </c>
      <c r="BY74" s="45">
        <v>2.1979999999999999E-3</v>
      </c>
      <c r="BZ74" s="45">
        <v>2.1979999999999999E-3</v>
      </c>
      <c r="CA74" s="45">
        <v>2.1979999999999999E-3</v>
      </c>
      <c r="CB74" s="45">
        <v>2.1979999999999999E-3</v>
      </c>
      <c r="CC74" s="45">
        <v>2.1979999999999999E-3</v>
      </c>
      <c r="CD74" s="45">
        <v>2.1979999999999999E-3</v>
      </c>
      <c r="CE74" s="45">
        <v>2.1979999999999999E-3</v>
      </c>
      <c r="CF74" s="45">
        <v>2.1979999999999999E-3</v>
      </c>
      <c r="CG74" s="45">
        <v>2.1979999999999999E-3</v>
      </c>
      <c r="CH74" s="45">
        <v>2.1979999999999999E-3</v>
      </c>
      <c r="CI74" s="45">
        <v>2.1979999999999999E-3</v>
      </c>
      <c r="CJ74" s="45">
        <v>2.1979999999999999E-3</v>
      </c>
      <c r="CK74" s="45">
        <v>2.1979999999999999E-3</v>
      </c>
      <c r="CL74" s="45">
        <v>2.1979999999999999E-3</v>
      </c>
      <c r="CM74" s="45">
        <v>2.1979999999999999E-3</v>
      </c>
      <c r="CN74" s="45">
        <v>2.1979999999999999E-3</v>
      </c>
      <c r="CO74" s="45">
        <v>2.1979999999999999E-3</v>
      </c>
      <c r="CP74" s="45">
        <v>2.1979999999999999E-3</v>
      </c>
      <c r="CQ74" s="45">
        <v>2.1979999999999999E-3</v>
      </c>
      <c r="CR74" s="45">
        <v>2.1979999999999999E-3</v>
      </c>
      <c r="CS74" s="45">
        <v>2.1979999999999999E-3</v>
      </c>
      <c r="CT74" s="45">
        <v>2.1979999999999999E-3</v>
      </c>
      <c r="CU74" s="45">
        <v>2.1979999999999999E-3</v>
      </c>
      <c r="CV74" s="45">
        <v>2.1979999999999999E-3</v>
      </c>
      <c r="CW74" s="45">
        <v>2.1979999999999999E-3</v>
      </c>
      <c r="CX74" s="45">
        <v>2.1979999999999999E-3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2.6400000000000002E-4</v>
      </c>
      <c r="R75" s="45">
        <v>2.6400000000000002E-4</v>
      </c>
      <c r="S75" s="45">
        <v>2.6400000000000002E-4</v>
      </c>
      <c r="T75" s="45">
        <v>2.6400000000000002E-4</v>
      </c>
      <c r="U75" s="45">
        <v>2.6400000000000002E-4</v>
      </c>
      <c r="V75" s="45">
        <v>2.6400000000000002E-4</v>
      </c>
      <c r="W75" s="45">
        <v>2.6400000000000002E-4</v>
      </c>
      <c r="X75" s="45">
        <v>2.6400000000000002E-4</v>
      </c>
      <c r="Y75" s="45">
        <v>2.6400000000000002E-4</v>
      </c>
      <c r="Z75" s="45">
        <v>2.6400000000000002E-4</v>
      </c>
      <c r="AA75" s="45">
        <v>2.6400000000000002E-4</v>
      </c>
      <c r="AB75" s="45">
        <v>2.6400000000000002E-4</v>
      </c>
      <c r="AC75" s="45">
        <v>2.6400000000000002E-4</v>
      </c>
      <c r="AD75" s="45">
        <v>2.6400000000000002E-4</v>
      </c>
      <c r="AE75" s="45">
        <v>2.6400000000000002E-4</v>
      </c>
      <c r="AF75" s="45">
        <v>2.6400000000000002E-4</v>
      </c>
      <c r="AG75" s="45">
        <v>2.6400000000000002E-4</v>
      </c>
      <c r="AH75" s="45">
        <v>2.6400000000000002E-4</v>
      </c>
      <c r="AI75" s="45">
        <v>2.6400000000000002E-4</v>
      </c>
      <c r="AJ75" s="45">
        <v>2.6400000000000002E-4</v>
      </c>
      <c r="AK75" s="45">
        <v>2.6400000000000002E-4</v>
      </c>
      <c r="AL75" s="45">
        <v>2.6400000000000002E-4</v>
      </c>
      <c r="AM75" s="45">
        <v>2.6400000000000002E-4</v>
      </c>
      <c r="AN75" s="45">
        <v>2.6400000000000002E-4</v>
      </c>
      <c r="AO75" s="45">
        <v>2.6400000000000002E-4</v>
      </c>
      <c r="AP75" s="45">
        <v>7.3099999999999999E-4</v>
      </c>
      <c r="AQ75" s="45">
        <v>7.3099999999999999E-4</v>
      </c>
      <c r="AR75" s="45">
        <v>7.3099999999999999E-4</v>
      </c>
      <c r="AS75" s="45">
        <v>7.3099999999999999E-4</v>
      </c>
      <c r="AT75" s="45">
        <v>7.3099999999999999E-4</v>
      </c>
      <c r="AU75" s="45">
        <v>7.2599999999999997E-4</v>
      </c>
      <c r="AV75" s="45">
        <v>7.2599999999999997E-4</v>
      </c>
      <c r="AW75" s="45">
        <v>7.2599999999999997E-4</v>
      </c>
      <c r="AX75" s="45">
        <v>7.2599999999999997E-4</v>
      </c>
      <c r="AY75" s="45">
        <v>7.2599999999999997E-4</v>
      </c>
      <c r="AZ75" s="45">
        <v>6.5399999999999996E-4</v>
      </c>
      <c r="BA75" s="45">
        <v>6.5399999999999996E-4</v>
      </c>
      <c r="BB75" s="45">
        <v>6.5399999999999996E-4</v>
      </c>
      <c r="BC75" s="45">
        <v>6.5399999999999996E-4</v>
      </c>
      <c r="BD75" s="45">
        <v>6.5399999999999996E-4</v>
      </c>
      <c r="BE75" s="45">
        <v>5.7200000000000003E-4</v>
      </c>
      <c r="BF75" s="45">
        <v>5.7200000000000003E-4</v>
      </c>
      <c r="BG75" s="45">
        <v>5.7200000000000003E-4</v>
      </c>
      <c r="BH75" s="45">
        <v>5.7200000000000003E-4</v>
      </c>
      <c r="BI75" s="45">
        <v>5.7200000000000003E-4</v>
      </c>
      <c r="BJ75" s="45">
        <v>5.0500000000000002E-4</v>
      </c>
      <c r="BK75" s="45">
        <v>5.0500000000000002E-4</v>
      </c>
      <c r="BL75" s="45">
        <v>5.0500000000000002E-4</v>
      </c>
      <c r="BM75" s="45">
        <v>5.0500000000000002E-4</v>
      </c>
      <c r="BN75" s="45">
        <v>5.0500000000000002E-4</v>
      </c>
      <c r="BO75" s="45">
        <v>4.6700000000000002E-4</v>
      </c>
      <c r="BP75" s="45">
        <v>4.6700000000000002E-4</v>
      </c>
      <c r="BQ75" s="45">
        <v>4.6700000000000002E-4</v>
      </c>
      <c r="BR75" s="45">
        <v>4.6700000000000002E-4</v>
      </c>
      <c r="BS75" s="45">
        <v>4.6700000000000002E-4</v>
      </c>
      <c r="BT75" s="45">
        <v>4.6999999999999999E-4</v>
      </c>
      <c r="BU75" s="45">
        <v>4.6999999999999999E-4</v>
      </c>
      <c r="BV75" s="45">
        <v>4.6999999999999999E-4</v>
      </c>
      <c r="BW75" s="45">
        <v>4.6999999999999999E-4</v>
      </c>
      <c r="BX75" s="45">
        <v>4.6999999999999999E-4</v>
      </c>
      <c r="BY75" s="45">
        <v>4.86E-4</v>
      </c>
      <c r="BZ75" s="45">
        <v>4.86E-4</v>
      </c>
      <c r="CA75" s="45">
        <v>4.86E-4</v>
      </c>
      <c r="CB75" s="45">
        <v>4.86E-4</v>
      </c>
      <c r="CC75" s="45">
        <v>4.86E-4</v>
      </c>
      <c r="CD75" s="45">
        <v>4.86E-4</v>
      </c>
      <c r="CE75" s="45">
        <v>4.86E-4</v>
      </c>
      <c r="CF75" s="45">
        <v>4.86E-4</v>
      </c>
      <c r="CG75" s="45">
        <v>4.86E-4</v>
      </c>
      <c r="CH75" s="45">
        <v>4.86E-4</v>
      </c>
      <c r="CI75" s="45">
        <v>4.86E-4</v>
      </c>
      <c r="CJ75" s="45">
        <v>4.86E-4</v>
      </c>
      <c r="CK75" s="45">
        <v>4.86E-4</v>
      </c>
      <c r="CL75" s="45">
        <v>4.86E-4</v>
      </c>
      <c r="CM75" s="45">
        <v>4.86E-4</v>
      </c>
      <c r="CN75" s="45">
        <v>4.86E-4</v>
      </c>
      <c r="CO75" s="45">
        <v>4.86E-4</v>
      </c>
      <c r="CP75" s="45">
        <v>4.86E-4</v>
      </c>
      <c r="CQ75" s="45">
        <v>4.86E-4</v>
      </c>
      <c r="CR75" s="45">
        <v>4.86E-4</v>
      </c>
      <c r="CS75" s="45">
        <v>4.86E-4</v>
      </c>
      <c r="CT75" s="45">
        <v>4.86E-4</v>
      </c>
      <c r="CU75" s="45">
        <v>4.86E-4</v>
      </c>
      <c r="CV75" s="45">
        <v>4.86E-4</v>
      </c>
      <c r="CW75" s="45">
        <v>4.86E-4</v>
      </c>
      <c r="CX75" s="45">
        <v>4.86E-4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1.7799999999999999E-4</v>
      </c>
      <c r="R76" s="45">
        <v>1.7799999999999999E-4</v>
      </c>
      <c r="S76" s="45">
        <v>1.7799999999999999E-4</v>
      </c>
      <c r="T76" s="45">
        <v>1.7799999999999999E-4</v>
      </c>
      <c r="U76" s="45">
        <v>1.7799999999999999E-4</v>
      </c>
      <c r="V76" s="45">
        <v>1.7799999999999999E-4</v>
      </c>
      <c r="W76" s="45">
        <v>1.7799999999999999E-4</v>
      </c>
      <c r="X76" s="45">
        <v>1.7799999999999999E-4</v>
      </c>
      <c r="Y76" s="45">
        <v>1.7799999999999999E-4</v>
      </c>
      <c r="Z76" s="45">
        <v>1.7799999999999999E-4</v>
      </c>
      <c r="AA76" s="45">
        <v>1.7799999999999999E-4</v>
      </c>
      <c r="AB76" s="45">
        <v>1.7799999999999999E-4</v>
      </c>
      <c r="AC76" s="45">
        <v>1.7799999999999999E-4</v>
      </c>
      <c r="AD76" s="45">
        <v>1.7799999999999999E-4</v>
      </c>
      <c r="AE76" s="45">
        <v>1.7799999999999999E-4</v>
      </c>
      <c r="AF76" s="45">
        <v>1.7799999999999999E-4</v>
      </c>
      <c r="AG76" s="45">
        <v>1.7799999999999999E-4</v>
      </c>
      <c r="AH76" s="45">
        <v>1.7799999999999999E-4</v>
      </c>
      <c r="AI76" s="45">
        <v>1.7799999999999999E-4</v>
      </c>
      <c r="AJ76" s="45">
        <v>1.7799999999999999E-4</v>
      </c>
      <c r="AK76" s="45">
        <v>1.7799999999999999E-4</v>
      </c>
      <c r="AL76" s="45">
        <v>1.7799999999999999E-4</v>
      </c>
      <c r="AM76" s="45">
        <v>1.7799999999999999E-4</v>
      </c>
      <c r="AN76" s="45">
        <v>1.7799999999999999E-4</v>
      </c>
      <c r="AO76" s="45">
        <v>1.7799999999999999E-4</v>
      </c>
      <c r="AP76" s="45">
        <v>4.2200000000000001E-4</v>
      </c>
      <c r="AQ76" s="45">
        <v>4.2200000000000001E-4</v>
      </c>
      <c r="AR76" s="45">
        <v>4.2200000000000001E-4</v>
      </c>
      <c r="AS76" s="45">
        <v>4.2200000000000001E-4</v>
      </c>
      <c r="AT76" s="45">
        <v>4.2200000000000001E-4</v>
      </c>
      <c r="AU76" s="45">
        <v>4.46E-4</v>
      </c>
      <c r="AV76" s="45">
        <v>4.46E-4</v>
      </c>
      <c r="AW76" s="45">
        <v>4.46E-4</v>
      </c>
      <c r="AX76" s="45">
        <v>4.46E-4</v>
      </c>
      <c r="AY76" s="45">
        <v>4.46E-4</v>
      </c>
      <c r="AZ76" s="45">
        <v>4.2999999999999999E-4</v>
      </c>
      <c r="BA76" s="45">
        <v>4.2999999999999999E-4</v>
      </c>
      <c r="BB76" s="45">
        <v>4.2999999999999999E-4</v>
      </c>
      <c r="BC76" s="45">
        <v>4.2999999999999999E-4</v>
      </c>
      <c r="BD76" s="45">
        <v>4.2999999999999999E-4</v>
      </c>
      <c r="BE76" s="45">
        <v>3.6900000000000002E-4</v>
      </c>
      <c r="BF76" s="45">
        <v>3.6900000000000002E-4</v>
      </c>
      <c r="BG76" s="45">
        <v>3.6900000000000002E-4</v>
      </c>
      <c r="BH76" s="45">
        <v>3.6900000000000002E-4</v>
      </c>
      <c r="BI76" s="45">
        <v>3.6900000000000002E-4</v>
      </c>
      <c r="BJ76" s="45">
        <v>2.8899999999999998E-4</v>
      </c>
      <c r="BK76" s="45">
        <v>2.8899999999999998E-4</v>
      </c>
      <c r="BL76" s="45">
        <v>2.8899999999999998E-4</v>
      </c>
      <c r="BM76" s="45">
        <v>2.8899999999999998E-4</v>
      </c>
      <c r="BN76" s="45">
        <v>2.8899999999999998E-4</v>
      </c>
      <c r="BO76" s="45">
        <v>2.3499999999999999E-4</v>
      </c>
      <c r="BP76" s="45">
        <v>2.3499999999999999E-4</v>
      </c>
      <c r="BQ76" s="45">
        <v>2.3499999999999999E-4</v>
      </c>
      <c r="BR76" s="45">
        <v>2.3499999999999999E-4</v>
      </c>
      <c r="BS76" s="45">
        <v>2.3499999999999999E-4</v>
      </c>
      <c r="BT76" s="45">
        <v>1.8900000000000001E-4</v>
      </c>
      <c r="BU76" s="45">
        <v>1.8900000000000001E-4</v>
      </c>
      <c r="BV76" s="45">
        <v>1.8900000000000001E-4</v>
      </c>
      <c r="BW76" s="45">
        <v>1.8900000000000001E-4</v>
      </c>
      <c r="BX76" s="45">
        <v>1.8900000000000001E-4</v>
      </c>
      <c r="BY76" s="45">
        <v>1.5100000000000001E-4</v>
      </c>
      <c r="BZ76" s="45">
        <v>1.5100000000000001E-4</v>
      </c>
      <c r="CA76" s="45">
        <v>1.5100000000000001E-4</v>
      </c>
      <c r="CB76" s="45">
        <v>1.5100000000000001E-4</v>
      </c>
      <c r="CC76" s="45">
        <v>1.5100000000000001E-4</v>
      </c>
      <c r="CD76" s="45">
        <v>1.5100000000000001E-4</v>
      </c>
      <c r="CE76" s="45">
        <v>1.5100000000000001E-4</v>
      </c>
      <c r="CF76" s="45">
        <v>1.5100000000000001E-4</v>
      </c>
      <c r="CG76" s="45">
        <v>1.5100000000000001E-4</v>
      </c>
      <c r="CH76" s="45">
        <v>1.5100000000000001E-4</v>
      </c>
      <c r="CI76" s="45">
        <v>1.5100000000000001E-4</v>
      </c>
      <c r="CJ76" s="45">
        <v>1.5100000000000001E-4</v>
      </c>
      <c r="CK76" s="45">
        <v>1.5100000000000001E-4</v>
      </c>
      <c r="CL76" s="45">
        <v>1.5100000000000001E-4</v>
      </c>
      <c r="CM76" s="45">
        <v>1.5100000000000001E-4</v>
      </c>
      <c r="CN76" s="45">
        <v>1.5100000000000001E-4</v>
      </c>
      <c r="CO76" s="45">
        <v>1.5100000000000001E-4</v>
      </c>
      <c r="CP76" s="45">
        <v>1.5100000000000001E-4</v>
      </c>
      <c r="CQ76" s="45">
        <v>1.5100000000000001E-4</v>
      </c>
      <c r="CR76" s="45">
        <v>1.5100000000000001E-4</v>
      </c>
      <c r="CS76" s="45">
        <v>1.5100000000000001E-4</v>
      </c>
      <c r="CT76" s="45">
        <v>1.5100000000000001E-4</v>
      </c>
      <c r="CU76" s="45">
        <v>1.5100000000000001E-4</v>
      </c>
      <c r="CV76" s="45">
        <v>1.5100000000000001E-4</v>
      </c>
      <c r="CW76" s="45">
        <v>1.5100000000000001E-4</v>
      </c>
      <c r="CX76" s="45">
        <v>1.5100000000000001E-4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1.0399999999999999E-4</v>
      </c>
      <c r="R77" s="45">
        <v>1.0399999999999999E-4</v>
      </c>
      <c r="S77" s="45">
        <v>1.0399999999999999E-4</v>
      </c>
      <c r="T77" s="45">
        <v>1.0399999999999999E-4</v>
      </c>
      <c r="U77" s="45">
        <v>1.0399999999999999E-4</v>
      </c>
      <c r="V77" s="45">
        <v>1.0399999999999999E-4</v>
      </c>
      <c r="W77" s="45">
        <v>1.0399999999999999E-4</v>
      </c>
      <c r="X77" s="45">
        <v>1.0399999999999999E-4</v>
      </c>
      <c r="Y77" s="45">
        <v>1.0399999999999999E-4</v>
      </c>
      <c r="Z77" s="45">
        <v>1.0399999999999999E-4</v>
      </c>
      <c r="AA77" s="45">
        <v>1.0399999999999999E-4</v>
      </c>
      <c r="AB77" s="45">
        <v>1.0399999999999999E-4</v>
      </c>
      <c r="AC77" s="45">
        <v>1.0399999999999999E-4</v>
      </c>
      <c r="AD77" s="45">
        <v>1.0399999999999999E-4</v>
      </c>
      <c r="AE77" s="45">
        <v>1.0399999999999999E-4</v>
      </c>
      <c r="AF77" s="45">
        <v>1.0399999999999999E-4</v>
      </c>
      <c r="AG77" s="45">
        <v>1.0399999999999999E-4</v>
      </c>
      <c r="AH77" s="45">
        <v>1.0399999999999999E-4</v>
      </c>
      <c r="AI77" s="45">
        <v>1.0399999999999999E-4</v>
      </c>
      <c r="AJ77" s="45">
        <v>1.0399999999999999E-4</v>
      </c>
      <c r="AK77" s="45">
        <v>1.0399999999999999E-4</v>
      </c>
      <c r="AL77" s="45">
        <v>1.0399999999999999E-4</v>
      </c>
      <c r="AM77" s="45">
        <v>1.0399999999999999E-4</v>
      </c>
      <c r="AN77" s="45">
        <v>1.0399999999999999E-4</v>
      </c>
      <c r="AO77" s="45">
        <v>1.0399999999999999E-4</v>
      </c>
      <c r="AP77" s="45">
        <v>1.8900000000000001E-4</v>
      </c>
      <c r="AQ77" s="45">
        <v>1.8900000000000001E-4</v>
      </c>
      <c r="AR77" s="45">
        <v>1.8900000000000001E-4</v>
      </c>
      <c r="AS77" s="45">
        <v>1.8900000000000001E-4</v>
      </c>
      <c r="AT77" s="45">
        <v>1.8900000000000001E-4</v>
      </c>
      <c r="AU77" s="45">
        <v>1.8200000000000001E-4</v>
      </c>
      <c r="AV77" s="45">
        <v>1.8200000000000001E-4</v>
      </c>
      <c r="AW77" s="45">
        <v>1.8200000000000001E-4</v>
      </c>
      <c r="AX77" s="45">
        <v>1.8200000000000001E-4</v>
      </c>
      <c r="AY77" s="45">
        <v>1.8200000000000001E-4</v>
      </c>
      <c r="AZ77" s="45">
        <v>9.2E-5</v>
      </c>
      <c r="BA77" s="45">
        <v>9.2E-5</v>
      </c>
      <c r="BB77" s="45">
        <v>9.2E-5</v>
      </c>
      <c r="BC77" s="45">
        <v>9.2E-5</v>
      </c>
      <c r="BD77" s="45">
        <v>9.2E-5</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t="s">
        <v>512</v>
      </c>
      <c r="BU77" s="45" t="s">
        <v>512</v>
      </c>
      <c r="BV77" s="45" t="s">
        <v>512</v>
      </c>
      <c r="BW77" s="45" t="s">
        <v>512</v>
      </c>
      <c r="BX77" s="45" t="s">
        <v>512</v>
      </c>
      <c r="BY77" s="45" t="s">
        <v>512</v>
      </c>
      <c r="BZ77" s="45" t="s">
        <v>512</v>
      </c>
      <c r="CA77" s="45" t="s">
        <v>512</v>
      </c>
      <c r="CB77" s="45" t="s">
        <v>512</v>
      </c>
      <c r="CC77" s="45" t="s">
        <v>512</v>
      </c>
      <c r="CD77" s="45" t="s">
        <v>512</v>
      </c>
      <c r="CE77" s="45" t="s">
        <v>512</v>
      </c>
      <c r="CF77" s="45" t="s">
        <v>512</v>
      </c>
      <c r="CG77" s="45" t="s">
        <v>512</v>
      </c>
      <c r="CH77" s="45" t="s">
        <v>512</v>
      </c>
      <c r="CI77" s="45" t="s">
        <v>512</v>
      </c>
      <c r="CJ77" s="45" t="s">
        <v>512</v>
      </c>
      <c r="CK77" s="45" t="s">
        <v>512</v>
      </c>
      <c r="CL77" s="45" t="s">
        <v>512</v>
      </c>
      <c r="CM77" s="45" t="s">
        <v>512</v>
      </c>
      <c r="CN77" s="45" t="s">
        <v>512</v>
      </c>
      <c r="CO77" s="45" t="s">
        <v>512</v>
      </c>
      <c r="CP77" s="45" t="s">
        <v>512</v>
      </c>
      <c r="CQ77" s="45" t="s">
        <v>512</v>
      </c>
      <c r="CR77" s="45" t="s">
        <v>512</v>
      </c>
      <c r="CS77" s="45" t="s">
        <v>512</v>
      </c>
      <c r="CT77" s="45" t="s">
        <v>512</v>
      </c>
      <c r="CU77" s="45" t="s">
        <v>512</v>
      </c>
      <c r="CV77" s="45" t="s">
        <v>512</v>
      </c>
      <c r="CW77" s="45" t="s">
        <v>512</v>
      </c>
      <c r="CX77" s="45" t="s">
        <v>512</v>
      </c>
    </row>
    <row r="78" spans="1:102" ht="14.25" customHeight="1" x14ac:dyDescent="0.3">
      <c r="A78" s="45" t="s">
        <v>274</v>
      </c>
      <c r="B78" s="45">
        <v>0</v>
      </c>
      <c r="C78" s="45">
        <v>0</v>
      </c>
      <c r="D78" s="45">
        <v>0</v>
      </c>
      <c r="E78" s="45">
        <v>0</v>
      </c>
      <c r="F78" s="45">
        <v>0</v>
      </c>
      <c r="G78" s="45">
        <v>0</v>
      </c>
      <c r="H78" s="45">
        <v>0</v>
      </c>
      <c r="I78" s="45">
        <v>0</v>
      </c>
      <c r="J78" s="45">
        <v>0</v>
      </c>
      <c r="K78" s="45">
        <v>0</v>
      </c>
      <c r="L78" s="45">
        <v>0</v>
      </c>
      <c r="M78" s="45">
        <v>0</v>
      </c>
      <c r="N78" s="45">
        <v>0</v>
      </c>
      <c r="O78" s="45">
        <v>0</v>
      </c>
      <c r="P78" s="45">
        <v>0</v>
      </c>
      <c r="Q78" s="45">
        <v>7.3999999999999996E-5</v>
      </c>
      <c r="R78" s="45">
        <v>7.3999999999999996E-5</v>
      </c>
      <c r="S78" s="45">
        <v>7.3999999999999996E-5</v>
      </c>
      <c r="T78" s="45">
        <v>7.3999999999999996E-5</v>
      </c>
      <c r="U78" s="45">
        <v>7.3999999999999996E-5</v>
      </c>
      <c r="V78" s="45">
        <v>7.3999999999999996E-5</v>
      </c>
      <c r="W78" s="45">
        <v>7.3999999999999996E-5</v>
      </c>
      <c r="X78" s="45">
        <v>7.3999999999999996E-5</v>
      </c>
      <c r="Y78" s="45">
        <v>7.3999999999999996E-5</v>
      </c>
      <c r="Z78" s="45">
        <v>7.3999999999999996E-5</v>
      </c>
      <c r="AA78" s="45">
        <v>7.3999999999999996E-5</v>
      </c>
      <c r="AB78" s="45">
        <v>7.3999999999999996E-5</v>
      </c>
      <c r="AC78" s="45">
        <v>7.3999999999999996E-5</v>
      </c>
      <c r="AD78" s="45">
        <v>7.3999999999999996E-5</v>
      </c>
      <c r="AE78" s="45">
        <v>7.3999999999999996E-5</v>
      </c>
      <c r="AF78" s="45">
        <v>7.3999999999999996E-5</v>
      </c>
      <c r="AG78" s="45">
        <v>7.3999999999999996E-5</v>
      </c>
      <c r="AH78" s="45">
        <v>7.3999999999999996E-5</v>
      </c>
      <c r="AI78" s="45">
        <v>7.3999999999999996E-5</v>
      </c>
      <c r="AJ78" s="45">
        <v>7.3999999999999996E-5</v>
      </c>
      <c r="AK78" s="45">
        <v>7.3999999999999996E-5</v>
      </c>
      <c r="AL78" s="45">
        <v>7.3999999999999996E-5</v>
      </c>
      <c r="AM78" s="45">
        <v>7.3999999999999996E-5</v>
      </c>
      <c r="AN78" s="45">
        <v>7.3999999999999996E-5</v>
      </c>
      <c r="AO78" s="45">
        <v>7.3999999999999996E-5</v>
      </c>
      <c r="AP78" s="45">
        <v>4.1899999999999999E-4</v>
      </c>
      <c r="AQ78" s="45">
        <v>4.1899999999999999E-4</v>
      </c>
      <c r="AR78" s="45">
        <v>4.1899999999999999E-4</v>
      </c>
      <c r="AS78" s="45">
        <v>4.1899999999999999E-4</v>
      </c>
      <c r="AT78" s="45">
        <v>4.1899999999999999E-4</v>
      </c>
      <c r="AU78" s="45">
        <v>6.0400000000000004E-4</v>
      </c>
      <c r="AV78" s="45">
        <v>6.0400000000000004E-4</v>
      </c>
      <c r="AW78" s="45">
        <v>6.0400000000000004E-4</v>
      </c>
      <c r="AX78" s="45">
        <v>6.0400000000000004E-4</v>
      </c>
      <c r="AY78" s="45">
        <v>6.0400000000000004E-4</v>
      </c>
      <c r="AZ78" s="45">
        <v>7.3999999999999999E-4</v>
      </c>
      <c r="BA78" s="45">
        <v>7.3999999999999999E-4</v>
      </c>
      <c r="BB78" s="45">
        <v>7.3999999999999999E-4</v>
      </c>
      <c r="BC78" s="45">
        <v>7.3999999999999999E-4</v>
      </c>
      <c r="BD78" s="45">
        <v>7.3999999999999999E-4</v>
      </c>
      <c r="BE78" s="45">
        <v>7.8600000000000002E-4</v>
      </c>
      <c r="BF78" s="45">
        <v>7.8600000000000002E-4</v>
      </c>
      <c r="BG78" s="45">
        <v>7.8600000000000002E-4</v>
      </c>
      <c r="BH78" s="45">
        <v>7.8600000000000002E-4</v>
      </c>
      <c r="BI78" s="45">
        <v>7.8600000000000002E-4</v>
      </c>
      <c r="BJ78" s="45">
        <v>7.3499999999999998E-4</v>
      </c>
      <c r="BK78" s="45">
        <v>7.3499999999999998E-4</v>
      </c>
      <c r="BL78" s="45">
        <v>7.3499999999999998E-4</v>
      </c>
      <c r="BM78" s="45">
        <v>7.3499999999999998E-4</v>
      </c>
      <c r="BN78" s="45">
        <v>7.3499999999999998E-4</v>
      </c>
      <c r="BO78" s="45">
        <v>6.3400000000000001E-4</v>
      </c>
      <c r="BP78" s="45">
        <v>6.3400000000000001E-4</v>
      </c>
      <c r="BQ78" s="45">
        <v>6.3400000000000001E-4</v>
      </c>
      <c r="BR78" s="45">
        <v>6.3400000000000001E-4</v>
      </c>
      <c r="BS78" s="45">
        <v>6.3400000000000001E-4</v>
      </c>
      <c r="BT78" s="45">
        <v>4.6999999999999999E-4</v>
      </c>
      <c r="BU78" s="45">
        <v>4.6999999999999999E-4</v>
      </c>
      <c r="BV78" s="45">
        <v>4.6999999999999999E-4</v>
      </c>
      <c r="BW78" s="45">
        <v>4.6999999999999999E-4</v>
      </c>
      <c r="BX78" s="45">
        <v>4.6999999999999999E-4</v>
      </c>
      <c r="BY78" s="45">
        <v>2.4699999999999999E-4</v>
      </c>
      <c r="BZ78" s="45">
        <v>2.4699999999999999E-4</v>
      </c>
      <c r="CA78" s="45">
        <v>2.4699999999999999E-4</v>
      </c>
      <c r="CB78" s="45">
        <v>2.4699999999999999E-4</v>
      </c>
      <c r="CC78" s="45">
        <v>2.4699999999999999E-4</v>
      </c>
      <c r="CD78" s="45">
        <v>2.4699999999999999E-4</v>
      </c>
      <c r="CE78" s="45">
        <v>2.4699999999999999E-4</v>
      </c>
      <c r="CF78" s="45">
        <v>2.4699999999999999E-4</v>
      </c>
      <c r="CG78" s="45">
        <v>2.4699999999999999E-4</v>
      </c>
      <c r="CH78" s="45">
        <v>2.4699999999999999E-4</v>
      </c>
      <c r="CI78" s="45">
        <v>2.4699999999999999E-4</v>
      </c>
      <c r="CJ78" s="45">
        <v>2.4699999999999999E-4</v>
      </c>
      <c r="CK78" s="45">
        <v>2.4699999999999999E-4</v>
      </c>
      <c r="CL78" s="45">
        <v>2.4699999999999999E-4</v>
      </c>
      <c r="CM78" s="45">
        <v>2.4699999999999999E-4</v>
      </c>
      <c r="CN78" s="45">
        <v>2.4699999999999999E-4</v>
      </c>
      <c r="CO78" s="45">
        <v>2.4699999999999999E-4</v>
      </c>
      <c r="CP78" s="45">
        <v>2.4699999999999999E-4</v>
      </c>
      <c r="CQ78" s="45">
        <v>2.4699999999999999E-4</v>
      </c>
      <c r="CR78" s="45">
        <v>2.4699999999999999E-4</v>
      </c>
      <c r="CS78" s="45">
        <v>2.4699999999999999E-4</v>
      </c>
      <c r="CT78" s="45">
        <v>2.4699999999999999E-4</v>
      </c>
      <c r="CU78" s="45">
        <v>2.4699999999999999E-4</v>
      </c>
      <c r="CV78" s="45">
        <v>2.4699999999999999E-4</v>
      </c>
      <c r="CW78" s="45">
        <v>2.4699999999999999E-4</v>
      </c>
      <c r="CX78" s="45">
        <v>2.4699999999999999E-4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5.1999999999999997E-5</v>
      </c>
      <c r="R79" s="45">
        <v>5.1999999999999997E-5</v>
      </c>
      <c r="S79" s="45">
        <v>5.1999999999999997E-5</v>
      </c>
      <c r="T79" s="45">
        <v>5.1999999999999997E-5</v>
      </c>
      <c r="U79" s="45">
        <v>5.1999999999999997E-5</v>
      </c>
      <c r="V79" s="45">
        <v>5.1999999999999997E-5</v>
      </c>
      <c r="W79" s="45">
        <v>5.1999999999999997E-5</v>
      </c>
      <c r="X79" s="45">
        <v>5.1999999999999997E-5</v>
      </c>
      <c r="Y79" s="45">
        <v>5.1999999999999997E-5</v>
      </c>
      <c r="Z79" s="45">
        <v>5.1999999999999997E-5</v>
      </c>
      <c r="AA79" s="45">
        <v>5.1999999999999997E-5</v>
      </c>
      <c r="AB79" s="45">
        <v>5.1999999999999997E-5</v>
      </c>
      <c r="AC79" s="45">
        <v>5.1999999999999997E-5</v>
      </c>
      <c r="AD79" s="45">
        <v>5.1999999999999997E-5</v>
      </c>
      <c r="AE79" s="45">
        <v>5.1999999999999997E-5</v>
      </c>
      <c r="AF79" s="45">
        <v>5.1999999999999997E-5</v>
      </c>
      <c r="AG79" s="45">
        <v>5.1999999999999997E-5</v>
      </c>
      <c r="AH79" s="45">
        <v>5.1999999999999997E-5</v>
      </c>
      <c r="AI79" s="45">
        <v>5.1999999999999997E-5</v>
      </c>
      <c r="AJ79" s="45">
        <v>5.1999999999999997E-5</v>
      </c>
      <c r="AK79" s="45">
        <v>5.1999999999999997E-5</v>
      </c>
      <c r="AL79" s="45">
        <v>5.1999999999999997E-5</v>
      </c>
      <c r="AM79" s="45">
        <v>5.1999999999999997E-5</v>
      </c>
      <c r="AN79" s="45">
        <v>5.1999999999999997E-5</v>
      </c>
      <c r="AO79" s="45">
        <v>5.1999999999999997E-5</v>
      </c>
      <c r="AP79" s="45">
        <v>3.0400000000000002E-4</v>
      </c>
      <c r="AQ79" s="45">
        <v>3.0400000000000002E-4</v>
      </c>
      <c r="AR79" s="45">
        <v>3.0400000000000002E-4</v>
      </c>
      <c r="AS79" s="45">
        <v>3.0400000000000002E-4</v>
      </c>
      <c r="AT79" s="45">
        <v>3.0400000000000002E-4</v>
      </c>
      <c r="AU79" s="45">
        <v>4.3899999999999999E-4</v>
      </c>
      <c r="AV79" s="45">
        <v>4.3899999999999999E-4</v>
      </c>
      <c r="AW79" s="45">
        <v>4.3899999999999999E-4</v>
      </c>
      <c r="AX79" s="45">
        <v>4.3899999999999999E-4</v>
      </c>
      <c r="AY79" s="45">
        <v>4.3899999999999999E-4</v>
      </c>
      <c r="AZ79" s="45">
        <v>5.2300000000000003E-4</v>
      </c>
      <c r="BA79" s="45">
        <v>5.2300000000000003E-4</v>
      </c>
      <c r="BB79" s="45">
        <v>5.2300000000000003E-4</v>
      </c>
      <c r="BC79" s="45">
        <v>5.2300000000000003E-4</v>
      </c>
      <c r="BD79" s="45">
        <v>5.2300000000000003E-4</v>
      </c>
      <c r="BE79" s="45">
        <v>5.6099999999999998E-4</v>
      </c>
      <c r="BF79" s="45">
        <v>5.6099999999999998E-4</v>
      </c>
      <c r="BG79" s="45">
        <v>5.6099999999999998E-4</v>
      </c>
      <c r="BH79" s="45">
        <v>5.6099999999999998E-4</v>
      </c>
      <c r="BI79" s="45">
        <v>5.6099999999999998E-4</v>
      </c>
      <c r="BJ79" s="45">
        <v>5.8299999999999997E-4</v>
      </c>
      <c r="BK79" s="45">
        <v>5.8299999999999997E-4</v>
      </c>
      <c r="BL79" s="45">
        <v>5.8299999999999997E-4</v>
      </c>
      <c r="BM79" s="45">
        <v>5.8299999999999997E-4</v>
      </c>
      <c r="BN79" s="45">
        <v>5.8299999999999997E-4</v>
      </c>
      <c r="BO79" s="45">
        <v>5.7300000000000005E-4</v>
      </c>
      <c r="BP79" s="45">
        <v>5.7300000000000005E-4</v>
      </c>
      <c r="BQ79" s="45">
        <v>5.7300000000000005E-4</v>
      </c>
      <c r="BR79" s="45">
        <v>5.7300000000000005E-4</v>
      </c>
      <c r="BS79" s="45">
        <v>5.7300000000000005E-4</v>
      </c>
      <c r="BT79" s="45">
        <v>5.3300000000000005E-4</v>
      </c>
      <c r="BU79" s="45">
        <v>5.3300000000000005E-4</v>
      </c>
      <c r="BV79" s="45">
        <v>5.3300000000000005E-4</v>
      </c>
      <c r="BW79" s="45">
        <v>5.3300000000000005E-4</v>
      </c>
      <c r="BX79" s="45">
        <v>5.3300000000000005E-4</v>
      </c>
      <c r="BY79" s="45">
        <v>4.64E-4</v>
      </c>
      <c r="BZ79" s="45">
        <v>4.64E-4</v>
      </c>
      <c r="CA79" s="45">
        <v>4.64E-4</v>
      </c>
      <c r="CB79" s="45">
        <v>4.64E-4</v>
      </c>
      <c r="CC79" s="45">
        <v>4.64E-4</v>
      </c>
      <c r="CD79" s="45">
        <v>4.64E-4</v>
      </c>
      <c r="CE79" s="45">
        <v>4.64E-4</v>
      </c>
      <c r="CF79" s="45">
        <v>4.64E-4</v>
      </c>
      <c r="CG79" s="45">
        <v>4.64E-4</v>
      </c>
      <c r="CH79" s="45">
        <v>4.64E-4</v>
      </c>
      <c r="CI79" s="45">
        <v>4.64E-4</v>
      </c>
      <c r="CJ79" s="45">
        <v>4.64E-4</v>
      </c>
      <c r="CK79" s="45">
        <v>4.64E-4</v>
      </c>
      <c r="CL79" s="45">
        <v>4.64E-4</v>
      </c>
      <c r="CM79" s="45">
        <v>4.64E-4</v>
      </c>
      <c r="CN79" s="45">
        <v>4.64E-4</v>
      </c>
      <c r="CO79" s="45">
        <v>4.64E-4</v>
      </c>
      <c r="CP79" s="45">
        <v>4.64E-4</v>
      </c>
      <c r="CQ79" s="45">
        <v>4.64E-4</v>
      </c>
      <c r="CR79" s="45">
        <v>4.64E-4</v>
      </c>
      <c r="CS79" s="45">
        <v>4.64E-4</v>
      </c>
      <c r="CT79" s="45">
        <v>4.64E-4</v>
      </c>
      <c r="CU79" s="45">
        <v>4.64E-4</v>
      </c>
      <c r="CV79" s="45">
        <v>4.64E-4</v>
      </c>
      <c r="CW79" s="45">
        <v>4.64E-4</v>
      </c>
      <c r="CX79" s="45">
        <v>4.64E-4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6.9999999999999999E-6</v>
      </c>
      <c r="R80" s="45">
        <v>6.9999999999999999E-6</v>
      </c>
      <c r="S80" s="45">
        <v>6.9999999999999999E-6</v>
      </c>
      <c r="T80" s="45">
        <v>6.9999999999999999E-6</v>
      </c>
      <c r="U80" s="45">
        <v>6.9999999999999999E-6</v>
      </c>
      <c r="V80" s="45">
        <v>6.9999999999999999E-6</v>
      </c>
      <c r="W80" s="45">
        <v>6.9999999999999999E-6</v>
      </c>
      <c r="X80" s="45">
        <v>6.9999999999999999E-6</v>
      </c>
      <c r="Y80" s="45">
        <v>6.9999999999999999E-6</v>
      </c>
      <c r="Z80" s="45">
        <v>6.9999999999999999E-6</v>
      </c>
      <c r="AA80" s="45">
        <v>6.9999999999999999E-6</v>
      </c>
      <c r="AB80" s="45">
        <v>6.9999999999999999E-6</v>
      </c>
      <c r="AC80" s="45">
        <v>6.9999999999999999E-6</v>
      </c>
      <c r="AD80" s="45">
        <v>6.9999999999999999E-6</v>
      </c>
      <c r="AE80" s="45">
        <v>6.9999999999999999E-6</v>
      </c>
      <c r="AF80" s="45">
        <v>6.9999999999999999E-6</v>
      </c>
      <c r="AG80" s="45">
        <v>6.9999999999999999E-6</v>
      </c>
      <c r="AH80" s="45">
        <v>6.9999999999999999E-6</v>
      </c>
      <c r="AI80" s="45">
        <v>6.9999999999999999E-6</v>
      </c>
      <c r="AJ80" s="45">
        <v>6.9999999999999999E-6</v>
      </c>
      <c r="AK80" s="45">
        <v>6.9999999999999999E-6</v>
      </c>
      <c r="AL80" s="45">
        <v>6.9999999999999999E-6</v>
      </c>
      <c r="AM80" s="45">
        <v>6.9999999999999999E-6</v>
      </c>
      <c r="AN80" s="45">
        <v>6.9999999999999999E-6</v>
      </c>
      <c r="AO80" s="45">
        <v>6.9999999999999999E-6</v>
      </c>
      <c r="AP80" s="45">
        <v>4.6E-5</v>
      </c>
      <c r="AQ80" s="45">
        <v>4.6E-5</v>
      </c>
      <c r="AR80" s="45">
        <v>4.6E-5</v>
      </c>
      <c r="AS80" s="45">
        <v>4.6E-5</v>
      </c>
      <c r="AT80" s="45">
        <v>4.6E-5</v>
      </c>
      <c r="AU80" s="45">
        <v>6.9999999999999994E-5</v>
      </c>
      <c r="AV80" s="45">
        <v>6.9999999999999994E-5</v>
      </c>
      <c r="AW80" s="45">
        <v>6.9999999999999994E-5</v>
      </c>
      <c r="AX80" s="45">
        <v>6.9999999999999994E-5</v>
      </c>
      <c r="AY80" s="45">
        <v>6.9999999999999994E-5</v>
      </c>
      <c r="AZ80" s="45">
        <v>8.7000000000000001E-5</v>
      </c>
      <c r="BA80" s="45">
        <v>8.7000000000000001E-5</v>
      </c>
      <c r="BB80" s="45">
        <v>8.7000000000000001E-5</v>
      </c>
      <c r="BC80" s="45">
        <v>8.7000000000000001E-5</v>
      </c>
      <c r="BD80" s="45">
        <v>8.7000000000000001E-5</v>
      </c>
      <c r="BE80" s="45">
        <v>8.5000000000000006E-5</v>
      </c>
      <c r="BF80" s="45">
        <v>8.5000000000000006E-5</v>
      </c>
      <c r="BG80" s="45">
        <v>8.5000000000000006E-5</v>
      </c>
      <c r="BH80" s="45">
        <v>8.5000000000000006E-5</v>
      </c>
      <c r="BI80" s="45">
        <v>8.5000000000000006E-5</v>
      </c>
      <c r="BJ80" s="45">
        <v>7.7000000000000001E-5</v>
      </c>
      <c r="BK80" s="45">
        <v>7.7000000000000001E-5</v>
      </c>
      <c r="BL80" s="45">
        <v>7.7000000000000001E-5</v>
      </c>
      <c r="BM80" s="45">
        <v>7.7000000000000001E-5</v>
      </c>
      <c r="BN80" s="45">
        <v>7.7000000000000001E-5</v>
      </c>
      <c r="BO80" s="45">
        <v>1.06E-4</v>
      </c>
      <c r="BP80" s="45">
        <v>1.06E-4</v>
      </c>
      <c r="BQ80" s="45">
        <v>1.06E-4</v>
      </c>
      <c r="BR80" s="45">
        <v>1.06E-4</v>
      </c>
      <c r="BS80" s="45">
        <v>1.06E-4</v>
      </c>
      <c r="BT80" s="45">
        <v>1.15E-4</v>
      </c>
      <c r="BU80" s="45">
        <v>1.15E-4</v>
      </c>
      <c r="BV80" s="45">
        <v>1.15E-4</v>
      </c>
      <c r="BW80" s="45">
        <v>1.15E-4</v>
      </c>
      <c r="BX80" s="45">
        <v>1.15E-4</v>
      </c>
      <c r="BY80" s="45">
        <v>1.0900000000000001E-4</v>
      </c>
      <c r="BZ80" s="45">
        <v>1.0900000000000001E-4</v>
      </c>
      <c r="CA80" s="45">
        <v>1.0900000000000001E-4</v>
      </c>
      <c r="CB80" s="45">
        <v>1.0900000000000001E-4</v>
      </c>
      <c r="CC80" s="45">
        <v>1.0900000000000001E-4</v>
      </c>
      <c r="CD80" s="45">
        <v>1.0900000000000001E-4</v>
      </c>
      <c r="CE80" s="45">
        <v>1.0900000000000001E-4</v>
      </c>
      <c r="CF80" s="45">
        <v>1.0900000000000001E-4</v>
      </c>
      <c r="CG80" s="45">
        <v>1.0900000000000001E-4</v>
      </c>
      <c r="CH80" s="45">
        <v>1.0900000000000001E-4</v>
      </c>
      <c r="CI80" s="45">
        <v>1.0900000000000001E-4</v>
      </c>
      <c r="CJ80" s="45">
        <v>1.0900000000000001E-4</v>
      </c>
      <c r="CK80" s="45">
        <v>1.0900000000000001E-4</v>
      </c>
      <c r="CL80" s="45">
        <v>1.0900000000000001E-4</v>
      </c>
      <c r="CM80" s="45">
        <v>1.0900000000000001E-4</v>
      </c>
      <c r="CN80" s="45">
        <v>1.0900000000000001E-4</v>
      </c>
      <c r="CO80" s="45">
        <v>1.0900000000000001E-4</v>
      </c>
      <c r="CP80" s="45">
        <v>1.0900000000000001E-4</v>
      </c>
      <c r="CQ80" s="45">
        <v>1.0900000000000001E-4</v>
      </c>
      <c r="CR80" s="45">
        <v>1.0900000000000001E-4</v>
      </c>
      <c r="CS80" s="45">
        <v>1.0900000000000001E-4</v>
      </c>
      <c r="CT80" s="45">
        <v>1.0900000000000001E-4</v>
      </c>
      <c r="CU80" s="45">
        <v>1.0900000000000001E-4</v>
      </c>
      <c r="CV80" s="45">
        <v>1.0900000000000001E-4</v>
      </c>
      <c r="CW80" s="45">
        <v>1.0900000000000001E-4</v>
      </c>
      <c r="CX80" s="45">
        <v>1.0900000000000001E-4</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6.9999999999999999E-6</v>
      </c>
      <c r="R81" s="45">
        <v>6.9999999999999999E-6</v>
      </c>
      <c r="S81" s="45">
        <v>6.9999999999999999E-6</v>
      </c>
      <c r="T81" s="45">
        <v>6.9999999999999999E-6</v>
      </c>
      <c r="U81" s="45">
        <v>6.9999999999999999E-6</v>
      </c>
      <c r="V81" s="45">
        <v>6.9999999999999999E-6</v>
      </c>
      <c r="W81" s="45">
        <v>6.9999999999999999E-6</v>
      </c>
      <c r="X81" s="45">
        <v>6.9999999999999999E-6</v>
      </c>
      <c r="Y81" s="45">
        <v>6.9999999999999999E-6</v>
      </c>
      <c r="Z81" s="45">
        <v>6.9999999999999999E-6</v>
      </c>
      <c r="AA81" s="45">
        <v>6.9999999999999999E-6</v>
      </c>
      <c r="AB81" s="45">
        <v>6.9999999999999999E-6</v>
      </c>
      <c r="AC81" s="45">
        <v>6.9999999999999999E-6</v>
      </c>
      <c r="AD81" s="45">
        <v>6.9999999999999999E-6</v>
      </c>
      <c r="AE81" s="45">
        <v>6.9999999999999999E-6</v>
      </c>
      <c r="AF81" s="45">
        <v>6.9999999999999999E-6</v>
      </c>
      <c r="AG81" s="45">
        <v>6.9999999999999999E-6</v>
      </c>
      <c r="AH81" s="45">
        <v>6.9999999999999999E-6</v>
      </c>
      <c r="AI81" s="45">
        <v>6.9999999999999999E-6</v>
      </c>
      <c r="AJ81" s="45">
        <v>6.9999999999999999E-6</v>
      </c>
      <c r="AK81" s="45">
        <v>6.9999999999999999E-6</v>
      </c>
      <c r="AL81" s="45">
        <v>6.9999999999999999E-6</v>
      </c>
      <c r="AM81" s="45">
        <v>6.9999999999999999E-6</v>
      </c>
      <c r="AN81" s="45">
        <v>6.9999999999999999E-6</v>
      </c>
      <c r="AO81" s="45">
        <v>6.9999999999999999E-6</v>
      </c>
      <c r="AP81" s="45">
        <v>4.6999999999999997E-5</v>
      </c>
      <c r="AQ81" s="45">
        <v>4.6999999999999997E-5</v>
      </c>
      <c r="AR81" s="45">
        <v>4.6999999999999997E-5</v>
      </c>
      <c r="AS81" s="45">
        <v>4.6999999999999997E-5</v>
      </c>
      <c r="AT81" s="45">
        <v>4.6999999999999997E-5</v>
      </c>
      <c r="AU81" s="45">
        <v>6.9999999999999994E-5</v>
      </c>
      <c r="AV81" s="45">
        <v>6.9999999999999994E-5</v>
      </c>
      <c r="AW81" s="45">
        <v>6.9999999999999994E-5</v>
      </c>
      <c r="AX81" s="45">
        <v>6.9999999999999994E-5</v>
      </c>
      <c r="AY81" s="45">
        <v>6.9999999999999994E-5</v>
      </c>
      <c r="AZ81" s="45">
        <v>8.2999999999999998E-5</v>
      </c>
      <c r="BA81" s="45">
        <v>8.2999999999999998E-5</v>
      </c>
      <c r="BB81" s="45">
        <v>8.2999999999999998E-5</v>
      </c>
      <c r="BC81" s="45">
        <v>8.2999999999999998E-5</v>
      </c>
      <c r="BD81" s="45">
        <v>8.2999999999999998E-5</v>
      </c>
      <c r="BE81" s="45">
        <v>8.8999999999999995E-5</v>
      </c>
      <c r="BF81" s="45">
        <v>8.8999999999999995E-5</v>
      </c>
      <c r="BG81" s="45">
        <v>8.8999999999999995E-5</v>
      </c>
      <c r="BH81" s="45">
        <v>8.8999999999999995E-5</v>
      </c>
      <c r="BI81" s="45">
        <v>8.8999999999999995E-5</v>
      </c>
      <c r="BJ81" s="45">
        <v>9.5000000000000005E-5</v>
      </c>
      <c r="BK81" s="45">
        <v>9.5000000000000005E-5</v>
      </c>
      <c r="BL81" s="45">
        <v>9.5000000000000005E-5</v>
      </c>
      <c r="BM81" s="45">
        <v>9.5000000000000005E-5</v>
      </c>
      <c r="BN81" s="45">
        <v>9.5000000000000005E-5</v>
      </c>
      <c r="BO81" s="45">
        <v>9.7999999999999997E-5</v>
      </c>
      <c r="BP81" s="45">
        <v>9.7999999999999997E-5</v>
      </c>
      <c r="BQ81" s="45">
        <v>9.7999999999999997E-5</v>
      </c>
      <c r="BR81" s="45">
        <v>9.7999999999999997E-5</v>
      </c>
      <c r="BS81" s="45">
        <v>9.7999999999999997E-5</v>
      </c>
      <c r="BT81" s="45">
        <v>9.7E-5</v>
      </c>
      <c r="BU81" s="45">
        <v>9.7E-5</v>
      </c>
      <c r="BV81" s="45">
        <v>9.7E-5</v>
      </c>
      <c r="BW81" s="45">
        <v>9.7E-5</v>
      </c>
      <c r="BX81" s="45">
        <v>9.7E-5</v>
      </c>
      <c r="BY81" s="45">
        <v>8.8999999999999995E-5</v>
      </c>
      <c r="BZ81" s="45">
        <v>8.8999999999999995E-5</v>
      </c>
      <c r="CA81" s="45">
        <v>8.8999999999999995E-5</v>
      </c>
      <c r="CB81" s="45">
        <v>8.8999999999999995E-5</v>
      </c>
      <c r="CC81" s="45">
        <v>8.8999999999999995E-5</v>
      </c>
      <c r="CD81" s="45">
        <v>8.8999999999999995E-5</v>
      </c>
      <c r="CE81" s="45">
        <v>8.8999999999999995E-5</v>
      </c>
      <c r="CF81" s="45">
        <v>8.8999999999999995E-5</v>
      </c>
      <c r="CG81" s="45">
        <v>8.8999999999999995E-5</v>
      </c>
      <c r="CH81" s="45">
        <v>8.8999999999999995E-5</v>
      </c>
      <c r="CI81" s="45">
        <v>8.8999999999999995E-5</v>
      </c>
      <c r="CJ81" s="45">
        <v>8.8999999999999995E-5</v>
      </c>
      <c r="CK81" s="45">
        <v>8.8999999999999995E-5</v>
      </c>
      <c r="CL81" s="45">
        <v>8.8999999999999995E-5</v>
      </c>
      <c r="CM81" s="45">
        <v>8.8999999999999995E-5</v>
      </c>
      <c r="CN81" s="45">
        <v>8.8999999999999995E-5</v>
      </c>
      <c r="CO81" s="45">
        <v>8.8999999999999995E-5</v>
      </c>
      <c r="CP81" s="45">
        <v>8.8999999999999995E-5</v>
      </c>
      <c r="CQ81" s="45">
        <v>8.8999999999999995E-5</v>
      </c>
      <c r="CR81" s="45">
        <v>8.8999999999999995E-5</v>
      </c>
      <c r="CS81" s="45">
        <v>8.8999999999999995E-5</v>
      </c>
      <c r="CT81" s="45">
        <v>8.8999999999999995E-5</v>
      </c>
      <c r="CU81" s="45">
        <v>8.8999999999999995E-5</v>
      </c>
      <c r="CV81" s="45">
        <v>8.8999999999999995E-5</v>
      </c>
      <c r="CW81" s="45">
        <v>8.8999999999999995E-5</v>
      </c>
      <c r="CX81" s="45">
        <v>8.8999999999999995E-5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1.6899999999999999E-4</v>
      </c>
      <c r="R82" s="45">
        <v>1.6899999999999999E-4</v>
      </c>
      <c r="S82" s="45">
        <v>1.6899999999999999E-4</v>
      </c>
      <c r="T82" s="45">
        <v>1.6899999999999999E-4</v>
      </c>
      <c r="U82" s="45">
        <v>1.6899999999999999E-4</v>
      </c>
      <c r="V82" s="45">
        <v>1.6899999999999999E-4</v>
      </c>
      <c r="W82" s="45">
        <v>1.6899999999999999E-4</v>
      </c>
      <c r="X82" s="45">
        <v>1.6899999999999999E-4</v>
      </c>
      <c r="Y82" s="45">
        <v>1.6899999999999999E-4</v>
      </c>
      <c r="Z82" s="45">
        <v>1.6899999999999999E-4</v>
      </c>
      <c r="AA82" s="45">
        <v>1.6899999999999999E-4</v>
      </c>
      <c r="AB82" s="45">
        <v>1.6899999999999999E-4</v>
      </c>
      <c r="AC82" s="45">
        <v>1.6899999999999999E-4</v>
      </c>
      <c r="AD82" s="45">
        <v>1.6899999999999999E-4</v>
      </c>
      <c r="AE82" s="45">
        <v>1.6899999999999999E-4</v>
      </c>
      <c r="AF82" s="45">
        <v>1.6899999999999999E-4</v>
      </c>
      <c r="AG82" s="45">
        <v>1.6899999999999999E-4</v>
      </c>
      <c r="AH82" s="45">
        <v>1.6899999999999999E-4</v>
      </c>
      <c r="AI82" s="45">
        <v>1.6899999999999999E-4</v>
      </c>
      <c r="AJ82" s="45">
        <v>1.6899999999999999E-4</v>
      </c>
      <c r="AK82" s="45">
        <v>1.6899999999999999E-4</v>
      </c>
      <c r="AL82" s="45">
        <v>1.6899999999999999E-4</v>
      </c>
      <c r="AM82" s="45">
        <v>1.6899999999999999E-4</v>
      </c>
      <c r="AN82" s="45">
        <v>1.6899999999999999E-4</v>
      </c>
      <c r="AO82" s="45">
        <v>1.6899999999999999E-4</v>
      </c>
      <c r="AP82" s="45">
        <v>2.99E-4</v>
      </c>
      <c r="AQ82" s="45">
        <v>2.99E-4</v>
      </c>
      <c r="AR82" s="45">
        <v>2.99E-4</v>
      </c>
      <c r="AS82" s="45">
        <v>2.99E-4</v>
      </c>
      <c r="AT82" s="45">
        <v>2.99E-4</v>
      </c>
      <c r="AU82" s="45">
        <v>2.7099999999999997E-4</v>
      </c>
      <c r="AV82" s="45">
        <v>2.7099999999999997E-4</v>
      </c>
      <c r="AW82" s="45">
        <v>2.7099999999999997E-4</v>
      </c>
      <c r="AX82" s="45">
        <v>2.7099999999999997E-4</v>
      </c>
      <c r="AY82" s="45">
        <v>2.7099999999999997E-4</v>
      </c>
      <c r="AZ82" s="45">
        <v>2.3000000000000001E-4</v>
      </c>
      <c r="BA82" s="45">
        <v>2.3000000000000001E-4</v>
      </c>
      <c r="BB82" s="45">
        <v>2.3000000000000001E-4</v>
      </c>
      <c r="BC82" s="45">
        <v>2.3000000000000001E-4</v>
      </c>
      <c r="BD82" s="45">
        <v>2.3000000000000001E-4</v>
      </c>
      <c r="BE82" s="45">
        <v>2.1000000000000001E-4</v>
      </c>
      <c r="BF82" s="45">
        <v>2.1000000000000001E-4</v>
      </c>
      <c r="BG82" s="45">
        <v>2.1000000000000001E-4</v>
      </c>
      <c r="BH82" s="45">
        <v>2.1000000000000001E-4</v>
      </c>
      <c r="BI82" s="45">
        <v>2.1000000000000001E-4</v>
      </c>
      <c r="BJ82" s="45">
        <v>1.8699999999999999E-4</v>
      </c>
      <c r="BK82" s="45">
        <v>1.8699999999999999E-4</v>
      </c>
      <c r="BL82" s="45">
        <v>1.8699999999999999E-4</v>
      </c>
      <c r="BM82" s="45">
        <v>1.8699999999999999E-4</v>
      </c>
      <c r="BN82" s="45">
        <v>1.8699999999999999E-4</v>
      </c>
      <c r="BO82" s="45">
        <v>1.75E-4</v>
      </c>
      <c r="BP82" s="45">
        <v>1.75E-4</v>
      </c>
      <c r="BQ82" s="45">
        <v>1.75E-4</v>
      </c>
      <c r="BR82" s="45">
        <v>1.75E-4</v>
      </c>
      <c r="BS82" s="45">
        <v>1.75E-4</v>
      </c>
      <c r="BT82" s="45">
        <v>1.7000000000000001E-4</v>
      </c>
      <c r="BU82" s="45">
        <v>1.7000000000000001E-4</v>
      </c>
      <c r="BV82" s="45">
        <v>1.7000000000000001E-4</v>
      </c>
      <c r="BW82" s="45">
        <v>1.7000000000000001E-4</v>
      </c>
      <c r="BX82" s="45">
        <v>1.7000000000000001E-4</v>
      </c>
      <c r="BY82" s="45">
        <v>1.5699999999999999E-4</v>
      </c>
      <c r="BZ82" s="45">
        <v>1.5699999999999999E-4</v>
      </c>
      <c r="CA82" s="45">
        <v>1.5699999999999999E-4</v>
      </c>
      <c r="CB82" s="45">
        <v>1.5699999999999999E-4</v>
      </c>
      <c r="CC82" s="45">
        <v>1.5699999999999999E-4</v>
      </c>
      <c r="CD82" s="45">
        <v>1.5699999999999999E-4</v>
      </c>
      <c r="CE82" s="45">
        <v>1.5699999999999999E-4</v>
      </c>
      <c r="CF82" s="45">
        <v>1.5699999999999999E-4</v>
      </c>
      <c r="CG82" s="45">
        <v>1.5699999999999999E-4</v>
      </c>
      <c r="CH82" s="45">
        <v>1.5699999999999999E-4</v>
      </c>
      <c r="CI82" s="45">
        <v>1.5699999999999999E-4</v>
      </c>
      <c r="CJ82" s="45">
        <v>1.5699999999999999E-4</v>
      </c>
      <c r="CK82" s="45">
        <v>1.5699999999999999E-4</v>
      </c>
      <c r="CL82" s="45">
        <v>1.5699999999999999E-4</v>
      </c>
      <c r="CM82" s="45">
        <v>1.5699999999999999E-4</v>
      </c>
      <c r="CN82" s="45">
        <v>1.5699999999999999E-4</v>
      </c>
      <c r="CO82" s="45">
        <v>1.5699999999999999E-4</v>
      </c>
      <c r="CP82" s="45">
        <v>1.5699999999999999E-4</v>
      </c>
      <c r="CQ82" s="45">
        <v>1.5699999999999999E-4</v>
      </c>
      <c r="CR82" s="45">
        <v>1.5699999999999999E-4</v>
      </c>
      <c r="CS82" s="45">
        <v>1.5699999999999999E-4</v>
      </c>
      <c r="CT82" s="45">
        <v>1.5699999999999999E-4</v>
      </c>
      <c r="CU82" s="45">
        <v>1.5699999999999999E-4</v>
      </c>
      <c r="CV82" s="45">
        <v>1.5699999999999999E-4</v>
      </c>
      <c r="CW82" s="45">
        <v>1.5699999999999999E-4</v>
      </c>
      <c r="CX82" s="45">
        <v>1.5699999999999999E-4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3.0000000000000001E-5</v>
      </c>
      <c r="R83" s="45">
        <v>3.0000000000000001E-5</v>
      </c>
      <c r="S83" s="45">
        <v>3.0000000000000001E-5</v>
      </c>
      <c r="T83" s="45">
        <v>3.0000000000000001E-5</v>
      </c>
      <c r="U83" s="45">
        <v>3.0000000000000001E-5</v>
      </c>
      <c r="V83" s="45">
        <v>3.0000000000000001E-5</v>
      </c>
      <c r="W83" s="45">
        <v>3.0000000000000001E-5</v>
      </c>
      <c r="X83" s="45">
        <v>3.0000000000000001E-5</v>
      </c>
      <c r="Y83" s="45">
        <v>3.0000000000000001E-5</v>
      </c>
      <c r="Z83" s="45">
        <v>3.0000000000000001E-5</v>
      </c>
      <c r="AA83" s="45">
        <v>3.0000000000000001E-5</v>
      </c>
      <c r="AB83" s="45">
        <v>3.0000000000000001E-5</v>
      </c>
      <c r="AC83" s="45">
        <v>3.0000000000000001E-5</v>
      </c>
      <c r="AD83" s="45">
        <v>3.0000000000000001E-5</v>
      </c>
      <c r="AE83" s="45">
        <v>3.0000000000000001E-5</v>
      </c>
      <c r="AF83" s="45">
        <v>3.0000000000000001E-5</v>
      </c>
      <c r="AG83" s="45">
        <v>3.0000000000000001E-5</v>
      </c>
      <c r="AH83" s="45">
        <v>3.0000000000000001E-5</v>
      </c>
      <c r="AI83" s="45">
        <v>3.0000000000000001E-5</v>
      </c>
      <c r="AJ83" s="45">
        <v>3.0000000000000001E-5</v>
      </c>
      <c r="AK83" s="45">
        <v>3.0000000000000001E-5</v>
      </c>
      <c r="AL83" s="45">
        <v>3.0000000000000001E-5</v>
      </c>
      <c r="AM83" s="45">
        <v>3.0000000000000001E-5</v>
      </c>
      <c r="AN83" s="45">
        <v>3.0000000000000001E-5</v>
      </c>
      <c r="AO83" s="45">
        <v>3.0000000000000001E-5</v>
      </c>
      <c r="AP83" s="45">
        <v>1.0900000000000001E-4</v>
      </c>
      <c r="AQ83" s="45">
        <v>1.0900000000000001E-4</v>
      </c>
      <c r="AR83" s="45">
        <v>1.0900000000000001E-4</v>
      </c>
      <c r="AS83" s="45">
        <v>1.0900000000000001E-4</v>
      </c>
      <c r="AT83" s="45">
        <v>1.0900000000000001E-4</v>
      </c>
      <c r="AU83" s="45">
        <v>1.22E-4</v>
      </c>
      <c r="AV83" s="45">
        <v>1.22E-4</v>
      </c>
      <c r="AW83" s="45">
        <v>1.22E-4</v>
      </c>
      <c r="AX83" s="45">
        <v>1.22E-4</v>
      </c>
      <c r="AY83" s="45">
        <v>1.22E-4</v>
      </c>
      <c r="AZ83" s="45">
        <v>1.13E-4</v>
      </c>
      <c r="BA83" s="45">
        <v>1.13E-4</v>
      </c>
      <c r="BB83" s="45">
        <v>1.13E-4</v>
      </c>
      <c r="BC83" s="45">
        <v>1.13E-4</v>
      </c>
      <c r="BD83" s="45">
        <v>1.13E-4</v>
      </c>
      <c r="BE83" s="45">
        <v>1.05E-4</v>
      </c>
      <c r="BF83" s="45">
        <v>1.05E-4</v>
      </c>
      <c r="BG83" s="45">
        <v>1.05E-4</v>
      </c>
      <c r="BH83" s="45">
        <v>1.05E-4</v>
      </c>
      <c r="BI83" s="45">
        <v>1.05E-4</v>
      </c>
      <c r="BJ83" s="45">
        <v>1.01E-4</v>
      </c>
      <c r="BK83" s="45">
        <v>1.01E-4</v>
      </c>
      <c r="BL83" s="45">
        <v>1.01E-4</v>
      </c>
      <c r="BM83" s="45">
        <v>1.01E-4</v>
      </c>
      <c r="BN83" s="45">
        <v>1.01E-4</v>
      </c>
      <c r="BO83" s="45">
        <v>1.05E-4</v>
      </c>
      <c r="BP83" s="45">
        <v>1.05E-4</v>
      </c>
      <c r="BQ83" s="45">
        <v>1.05E-4</v>
      </c>
      <c r="BR83" s="45">
        <v>1.05E-4</v>
      </c>
      <c r="BS83" s="45">
        <v>1.05E-4</v>
      </c>
      <c r="BT83" s="45">
        <v>9.8999999999999994E-5</v>
      </c>
      <c r="BU83" s="45">
        <v>9.8999999999999994E-5</v>
      </c>
      <c r="BV83" s="45">
        <v>9.8999999999999994E-5</v>
      </c>
      <c r="BW83" s="45">
        <v>9.8999999999999994E-5</v>
      </c>
      <c r="BX83" s="45">
        <v>9.8999999999999994E-5</v>
      </c>
      <c r="BY83" s="45">
        <v>1.05E-4</v>
      </c>
      <c r="BZ83" s="45">
        <v>1.05E-4</v>
      </c>
      <c r="CA83" s="45">
        <v>1.05E-4</v>
      </c>
      <c r="CB83" s="45">
        <v>1.05E-4</v>
      </c>
      <c r="CC83" s="45">
        <v>1.05E-4</v>
      </c>
      <c r="CD83" s="45">
        <v>1.05E-4</v>
      </c>
      <c r="CE83" s="45">
        <v>1.05E-4</v>
      </c>
      <c r="CF83" s="45">
        <v>1.05E-4</v>
      </c>
      <c r="CG83" s="45">
        <v>1.05E-4</v>
      </c>
      <c r="CH83" s="45">
        <v>1.05E-4</v>
      </c>
      <c r="CI83" s="45">
        <v>1.05E-4</v>
      </c>
      <c r="CJ83" s="45">
        <v>1.05E-4</v>
      </c>
      <c r="CK83" s="45">
        <v>1.05E-4</v>
      </c>
      <c r="CL83" s="45">
        <v>1.05E-4</v>
      </c>
      <c r="CM83" s="45">
        <v>1.05E-4</v>
      </c>
      <c r="CN83" s="45">
        <v>1.05E-4</v>
      </c>
      <c r="CO83" s="45">
        <v>1.05E-4</v>
      </c>
      <c r="CP83" s="45">
        <v>1.05E-4</v>
      </c>
      <c r="CQ83" s="45">
        <v>1.05E-4</v>
      </c>
      <c r="CR83" s="45">
        <v>1.05E-4</v>
      </c>
      <c r="CS83" s="45">
        <v>1.05E-4</v>
      </c>
      <c r="CT83" s="45">
        <v>1.05E-4</v>
      </c>
      <c r="CU83" s="45">
        <v>1.05E-4</v>
      </c>
      <c r="CV83" s="45">
        <v>1.05E-4</v>
      </c>
      <c r="CW83" s="45">
        <v>1.05E-4</v>
      </c>
      <c r="CX83" s="45">
        <v>1.05E-4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6.2000000000000003E-5</v>
      </c>
      <c r="R84" s="45">
        <v>6.2000000000000003E-5</v>
      </c>
      <c r="S84" s="45">
        <v>6.2000000000000003E-5</v>
      </c>
      <c r="T84" s="45">
        <v>6.2000000000000003E-5</v>
      </c>
      <c r="U84" s="45">
        <v>6.2000000000000003E-5</v>
      </c>
      <c r="V84" s="45">
        <v>6.2000000000000003E-5</v>
      </c>
      <c r="W84" s="45">
        <v>6.2000000000000003E-5</v>
      </c>
      <c r="X84" s="45">
        <v>6.2000000000000003E-5</v>
      </c>
      <c r="Y84" s="45">
        <v>6.2000000000000003E-5</v>
      </c>
      <c r="Z84" s="45">
        <v>6.2000000000000003E-5</v>
      </c>
      <c r="AA84" s="45">
        <v>6.2000000000000003E-5</v>
      </c>
      <c r="AB84" s="45">
        <v>6.2000000000000003E-5</v>
      </c>
      <c r="AC84" s="45">
        <v>6.2000000000000003E-5</v>
      </c>
      <c r="AD84" s="45">
        <v>6.2000000000000003E-5</v>
      </c>
      <c r="AE84" s="45">
        <v>6.2000000000000003E-5</v>
      </c>
      <c r="AF84" s="45">
        <v>6.2000000000000003E-5</v>
      </c>
      <c r="AG84" s="45">
        <v>6.2000000000000003E-5</v>
      </c>
      <c r="AH84" s="45">
        <v>6.2000000000000003E-5</v>
      </c>
      <c r="AI84" s="45">
        <v>6.2000000000000003E-5</v>
      </c>
      <c r="AJ84" s="45">
        <v>6.2000000000000003E-5</v>
      </c>
      <c r="AK84" s="45">
        <v>6.2000000000000003E-5</v>
      </c>
      <c r="AL84" s="45">
        <v>6.2000000000000003E-5</v>
      </c>
      <c r="AM84" s="45">
        <v>6.2000000000000003E-5</v>
      </c>
      <c r="AN84" s="45">
        <v>6.2000000000000003E-5</v>
      </c>
      <c r="AO84" s="45">
        <v>6.2000000000000003E-5</v>
      </c>
      <c r="AP84" s="45">
        <v>1.4100000000000001E-4</v>
      </c>
      <c r="AQ84" s="45">
        <v>1.4100000000000001E-4</v>
      </c>
      <c r="AR84" s="45">
        <v>1.4100000000000001E-4</v>
      </c>
      <c r="AS84" s="45">
        <v>1.4100000000000001E-4</v>
      </c>
      <c r="AT84" s="45">
        <v>1.4100000000000001E-4</v>
      </c>
      <c r="AU84" s="45">
        <v>1.4899999999999999E-4</v>
      </c>
      <c r="AV84" s="45">
        <v>1.4899999999999999E-4</v>
      </c>
      <c r="AW84" s="45">
        <v>1.4899999999999999E-4</v>
      </c>
      <c r="AX84" s="45">
        <v>1.4899999999999999E-4</v>
      </c>
      <c r="AY84" s="45">
        <v>1.4899999999999999E-4</v>
      </c>
      <c r="AZ84" s="45">
        <v>1.4200000000000001E-4</v>
      </c>
      <c r="BA84" s="45">
        <v>1.4200000000000001E-4</v>
      </c>
      <c r="BB84" s="45">
        <v>1.4200000000000001E-4</v>
      </c>
      <c r="BC84" s="45">
        <v>1.4200000000000001E-4</v>
      </c>
      <c r="BD84" s="45">
        <v>1.4200000000000001E-4</v>
      </c>
      <c r="BE84" s="45">
        <v>1.3799999999999999E-4</v>
      </c>
      <c r="BF84" s="45">
        <v>1.3799999999999999E-4</v>
      </c>
      <c r="BG84" s="45">
        <v>1.3799999999999999E-4</v>
      </c>
      <c r="BH84" s="45">
        <v>1.3799999999999999E-4</v>
      </c>
      <c r="BI84" s="45">
        <v>1.3799999999999999E-4</v>
      </c>
      <c r="BJ84" s="45">
        <v>1.3300000000000001E-4</v>
      </c>
      <c r="BK84" s="45">
        <v>1.3300000000000001E-4</v>
      </c>
      <c r="BL84" s="45">
        <v>1.3300000000000001E-4</v>
      </c>
      <c r="BM84" s="45">
        <v>1.3300000000000001E-4</v>
      </c>
      <c r="BN84" s="45">
        <v>1.3300000000000001E-4</v>
      </c>
      <c r="BO84" s="45">
        <v>1.3200000000000001E-4</v>
      </c>
      <c r="BP84" s="45">
        <v>1.3200000000000001E-4</v>
      </c>
      <c r="BQ84" s="45">
        <v>1.3200000000000001E-4</v>
      </c>
      <c r="BR84" s="45">
        <v>1.3200000000000001E-4</v>
      </c>
      <c r="BS84" s="45">
        <v>1.3200000000000001E-4</v>
      </c>
      <c r="BT84" s="45">
        <v>1.2799999999999999E-4</v>
      </c>
      <c r="BU84" s="45">
        <v>1.2799999999999999E-4</v>
      </c>
      <c r="BV84" s="45">
        <v>1.2799999999999999E-4</v>
      </c>
      <c r="BW84" s="45">
        <v>1.2799999999999999E-4</v>
      </c>
      <c r="BX84" s="45">
        <v>1.2799999999999999E-4</v>
      </c>
      <c r="BY84" s="45">
        <v>1.01E-4</v>
      </c>
      <c r="BZ84" s="45">
        <v>1.01E-4</v>
      </c>
      <c r="CA84" s="45">
        <v>1.01E-4</v>
      </c>
      <c r="CB84" s="45">
        <v>1.01E-4</v>
      </c>
      <c r="CC84" s="45">
        <v>1.01E-4</v>
      </c>
      <c r="CD84" s="45">
        <v>1.01E-4</v>
      </c>
      <c r="CE84" s="45">
        <v>1.01E-4</v>
      </c>
      <c r="CF84" s="45">
        <v>1.01E-4</v>
      </c>
      <c r="CG84" s="45">
        <v>1.01E-4</v>
      </c>
      <c r="CH84" s="45">
        <v>1.01E-4</v>
      </c>
      <c r="CI84" s="45">
        <v>1.01E-4</v>
      </c>
      <c r="CJ84" s="45">
        <v>1.01E-4</v>
      </c>
      <c r="CK84" s="45">
        <v>1.01E-4</v>
      </c>
      <c r="CL84" s="45">
        <v>1.01E-4</v>
      </c>
      <c r="CM84" s="45">
        <v>1.01E-4</v>
      </c>
      <c r="CN84" s="45">
        <v>1.01E-4</v>
      </c>
      <c r="CO84" s="45">
        <v>1.01E-4</v>
      </c>
      <c r="CP84" s="45">
        <v>1.01E-4</v>
      </c>
      <c r="CQ84" s="45">
        <v>1.01E-4</v>
      </c>
      <c r="CR84" s="45">
        <v>1.01E-4</v>
      </c>
      <c r="CS84" s="45">
        <v>1.01E-4</v>
      </c>
      <c r="CT84" s="45">
        <v>1.01E-4</v>
      </c>
      <c r="CU84" s="45">
        <v>1.01E-4</v>
      </c>
      <c r="CV84" s="45">
        <v>1.01E-4</v>
      </c>
      <c r="CW84" s="45">
        <v>1.01E-4</v>
      </c>
      <c r="CX84" s="45">
        <v>1.01E-4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1.7200000000000001E-4</v>
      </c>
      <c r="R85" s="45">
        <v>1.7200000000000001E-4</v>
      </c>
      <c r="S85" s="45">
        <v>1.7200000000000001E-4</v>
      </c>
      <c r="T85" s="45">
        <v>1.7200000000000001E-4</v>
      </c>
      <c r="U85" s="45">
        <v>1.7200000000000001E-4</v>
      </c>
      <c r="V85" s="45">
        <v>1.7200000000000001E-4</v>
      </c>
      <c r="W85" s="45">
        <v>1.7200000000000001E-4</v>
      </c>
      <c r="X85" s="45">
        <v>1.7200000000000001E-4</v>
      </c>
      <c r="Y85" s="45">
        <v>1.7200000000000001E-4</v>
      </c>
      <c r="Z85" s="45">
        <v>1.7200000000000001E-4</v>
      </c>
      <c r="AA85" s="45">
        <v>1.7200000000000001E-4</v>
      </c>
      <c r="AB85" s="45">
        <v>1.7200000000000001E-4</v>
      </c>
      <c r="AC85" s="45">
        <v>1.7200000000000001E-4</v>
      </c>
      <c r="AD85" s="45">
        <v>1.7200000000000001E-4</v>
      </c>
      <c r="AE85" s="45">
        <v>1.7200000000000001E-4</v>
      </c>
      <c r="AF85" s="45">
        <v>1.7200000000000001E-4</v>
      </c>
      <c r="AG85" s="45">
        <v>1.7200000000000001E-4</v>
      </c>
      <c r="AH85" s="45">
        <v>1.7200000000000001E-4</v>
      </c>
      <c r="AI85" s="45">
        <v>1.7200000000000001E-4</v>
      </c>
      <c r="AJ85" s="45">
        <v>1.7200000000000001E-4</v>
      </c>
      <c r="AK85" s="45">
        <v>1.7200000000000001E-4</v>
      </c>
      <c r="AL85" s="45">
        <v>1.7200000000000001E-4</v>
      </c>
      <c r="AM85" s="45">
        <v>1.7200000000000001E-4</v>
      </c>
      <c r="AN85" s="45">
        <v>1.7200000000000001E-4</v>
      </c>
      <c r="AO85" s="45">
        <v>1.7200000000000001E-4</v>
      </c>
      <c r="AP85" s="45">
        <v>5.5199999999999997E-4</v>
      </c>
      <c r="AQ85" s="45">
        <v>5.5199999999999997E-4</v>
      </c>
      <c r="AR85" s="45">
        <v>5.5199999999999997E-4</v>
      </c>
      <c r="AS85" s="45">
        <v>5.5199999999999997E-4</v>
      </c>
      <c r="AT85" s="45">
        <v>5.5199999999999997E-4</v>
      </c>
      <c r="AU85" s="45">
        <v>6.4499999999999996E-4</v>
      </c>
      <c r="AV85" s="45">
        <v>6.4499999999999996E-4</v>
      </c>
      <c r="AW85" s="45">
        <v>6.4499999999999996E-4</v>
      </c>
      <c r="AX85" s="45">
        <v>6.4499999999999996E-4</v>
      </c>
      <c r="AY85" s="45">
        <v>6.4499999999999996E-4</v>
      </c>
      <c r="AZ85" s="45">
        <v>6.5799999999999995E-4</v>
      </c>
      <c r="BA85" s="45">
        <v>6.5799999999999995E-4</v>
      </c>
      <c r="BB85" s="45">
        <v>6.5799999999999995E-4</v>
      </c>
      <c r="BC85" s="45">
        <v>6.5799999999999995E-4</v>
      </c>
      <c r="BD85" s="45">
        <v>6.5799999999999995E-4</v>
      </c>
      <c r="BE85" s="45">
        <v>6.3299999999999999E-4</v>
      </c>
      <c r="BF85" s="45">
        <v>6.3299999999999999E-4</v>
      </c>
      <c r="BG85" s="45">
        <v>6.3299999999999999E-4</v>
      </c>
      <c r="BH85" s="45">
        <v>6.3299999999999999E-4</v>
      </c>
      <c r="BI85" s="45">
        <v>6.3299999999999999E-4</v>
      </c>
      <c r="BJ85" s="45">
        <v>6.2200000000000005E-4</v>
      </c>
      <c r="BK85" s="45">
        <v>6.2200000000000005E-4</v>
      </c>
      <c r="BL85" s="45">
        <v>6.2200000000000005E-4</v>
      </c>
      <c r="BM85" s="45">
        <v>6.2200000000000005E-4</v>
      </c>
      <c r="BN85" s="45">
        <v>6.2200000000000005E-4</v>
      </c>
      <c r="BO85" s="45">
        <v>6.1600000000000001E-4</v>
      </c>
      <c r="BP85" s="45">
        <v>6.1600000000000001E-4</v>
      </c>
      <c r="BQ85" s="45">
        <v>6.1600000000000001E-4</v>
      </c>
      <c r="BR85" s="45">
        <v>6.1600000000000001E-4</v>
      </c>
      <c r="BS85" s="45">
        <v>6.1600000000000001E-4</v>
      </c>
      <c r="BT85" s="45">
        <v>6.3500000000000004E-4</v>
      </c>
      <c r="BU85" s="45">
        <v>6.3500000000000004E-4</v>
      </c>
      <c r="BV85" s="45">
        <v>6.3500000000000004E-4</v>
      </c>
      <c r="BW85" s="45">
        <v>6.3500000000000004E-4</v>
      </c>
      <c r="BX85" s="45">
        <v>6.3500000000000004E-4</v>
      </c>
      <c r="BY85" s="45">
        <v>6.3199999999999997E-4</v>
      </c>
      <c r="BZ85" s="45">
        <v>6.3199999999999997E-4</v>
      </c>
      <c r="CA85" s="45">
        <v>6.3199999999999997E-4</v>
      </c>
      <c r="CB85" s="45">
        <v>6.3199999999999997E-4</v>
      </c>
      <c r="CC85" s="45">
        <v>6.3199999999999997E-4</v>
      </c>
      <c r="CD85" s="45">
        <v>6.3199999999999997E-4</v>
      </c>
      <c r="CE85" s="45">
        <v>6.3199999999999997E-4</v>
      </c>
      <c r="CF85" s="45">
        <v>6.3199999999999997E-4</v>
      </c>
      <c r="CG85" s="45">
        <v>6.3199999999999997E-4</v>
      </c>
      <c r="CH85" s="45">
        <v>6.3199999999999997E-4</v>
      </c>
      <c r="CI85" s="45">
        <v>6.3199999999999997E-4</v>
      </c>
      <c r="CJ85" s="45">
        <v>6.3199999999999997E-4</v>
      </c>
      <c r="CK85" s="45">
        <v>6.3199999999999997E-4</v>
      </c>
      <c r="CL85" s="45">
        <v>6.3199999999999997E-4</v>
      </c>
      <c r="CM85" s="45">
        <v>6.3199999999999997E-4</v>
      </c>
      <c r="CN85" s="45">
        <v>6.3199999999999997E-4</v>
      </c>
      <c r="CO85" s="45">
        <v>6.3199999999999997E-4</v>
      </c>
      <c r="CP85" s="45">
        <v>6.3199999999999997E-4</v>
      </c>
      <c r="CQ85" s="45">
        <v>6.3199999999999997E-4</v>
      </c>
      <c r="CR85" s="45">
        <v>6.3199999999999997E-4</v>
      </c>
      <c r="CS85" s="45">
        <v>6.3199999999999997E-4</v>
      </c>
      <c r="CT85" s="45">
        <v>6.3199999999999997E-4</v>
      </c>
      <c r="CU85" s="45">
        <v>6.3199999999999997E-4</v>
      </c>
      <c r="CV85" s="45">
        <v>6.3199999999999997E-4</v>
      </c>
      <c r="CW85" s="45">
        <v>6.3199999999999997E-4</v>
      </c>
      <c r="CX85" s="45">
        <v>6.3199999999999997E-4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1.2899999999999999E-4</v>
      </c>
      <c r="R86" s="45">
        <v>1.2899999999999999E-4</v>
      </c>
      <c r="S86" s="45">
        <v>1.2899999999999999E-4</v>
      </c>
      <c r="T86" s="45">
        <v>1.2899999999999999E-4</v>
      </c>
      <c r="U86" s="45">
        <v>1.2899999999999999E-4</v>
      </c>
      <c r="V86" s="45">
        <v>1.2899999999999999E-4</v>
      </c>
      <c r="W86" s="45">
        <v>1.2899999999999999E-4</v>
      </c>
      <c r="X86" s="45">
        <v>1.2899999999999999E-4</v>
      </c>
      <c r="Y86" s="45">
        <v>1.2899999999999999E-4</v>
      </c>
      <c r="Z86" s="45">
        <v>1.2899999999999999E-4</v>
      </c>
      <c r="AA86" s="45">
        <v>1.2899999999999999E-4</v>
      </c>
      <c r="AB86" s="45">
        <v>1.2899999999999999E-4</v>
      </c>
      <c r="AC86" s="45">
        <v>1.2899999999999999E-4</v>
      </c>
      <c r="AD86" s="45">
        <v>1.2899999999999999E-4</v>
      </c>
      <c r="AE86" s="45">
        <v>1.2899999999999999E-4</v>
      </c>
      <c r="AF86" s="45">
        <v>1.2899999999999999E-4</v>
      </c>
      <c r="AG86" s="45">
        <v>1.2899999999999999E-4</v>
      </c>
      <c r="AH86" s="45">
        <v>1.2899999999999999E-4</v>
      </c>
      <c r="AI86" s="45">
        <v>1.2899999999999999E-4</v>
      </c>
      <c r="AJ86" s="45">
        <v>1.2899999999999999E-4</v>
      </c>
      <c r="AK86" s="45">
        <v>1.2899999999999999E-4</v>
      </c>
      <c r="AL86" s="45">
        <v>1.2899999999999999E-4</v>
      </c>
      <c r="AM86" s="45">
        <v>1.2899999999999999E-4</v>
      </c>
      <c r="AN86" s="45">
        <v>1.2899999999999999E-4</v>
      </c>
      <c r="AO86" s="45">
        <v>1.2899999999999999E-4</v>
      </c>
      <c r="AP86" s="45">
        <v>2.3699999999999999E-4</v>
      </c>
      <c r="AQ86" s="45">
        <v>2.3699999999999999E-4</v>
      </c>
      <c r="AR86" s="45">
        <v>2.3699999999999999E-4</v>
      </c>
      <c r="AS86" s="45">
        <v>2.3699999999999999E-4</v>
      </c>
      <c r="AT86" s="45">
        <v>2.3699999999999999E-4</v>
      </c>
      <c r="AU86" s="45">
        <v>2.2100000000000001E-4</v>
      </c>
      <c r="AV86" s="45">
        <v>2.2100000000000001E-4</v>
      </c>
      <c r="AW86" s="45">
        <v>2.2100000000000001E-4</v>
      </c>
      <c r="AX86" s="45">
        <v>2.2100000000000001E-4</v>
      </c>
      <c r="AY86" s="45">
        <v>2.2100000000000001E-4</v>
      </c>
      <c r="AZ86" s="45">
        <v>1.94E-4</v>
      </c>
      <c r="BA86" s="45">
        <v>1.94E-4</v>
      </c>
      <c r="BB86" s="45">
        <v>1.94E-4</v>
      </c>
      <c r="BC86" s="45">
        <v>1.94E-4</v>
      </c>
      <c r="BD86" s="45">
        <v>1.94E-4</v>
      </c>
      <c r="BE86" s="45">
        <v>1.74E-4</v>
      </c>
      <c r="BF86" s="45">
        <v>1.74E-4</v>
      </c>
      <c r="BG86" s="45">
        <v>1.74E-4</v>
      </c>
      <c r="BH86" s="45">
        <v>1.74E-4</v>
      </c>
      <c r="BI86" s="45">
        <v>1.74E-4</v>
      </c>
      <c r="BJ86" s="45">
        <v>1.5699999999999999E-4</v>
      </c>
      <c r="BK86" s="45">
        <v>1.5699999999999999E-4</v>
      </c>
      <c r="BL86" s="45">
        <v>1.5699999999999999E-4</v>
      </c>
      <c r="BM86" s="45">
        <v>1.5699999999999999E-4</v>
      </c>
      <c r="BN86" s="45">
        <v>1.5699999999999999E-4</v>
      </c>
      <c r="BO86" s="45">
        <v>1.4999999999999999E-4</v>
      </c>
      <c r="BP86" s="45">
        <v>1.4999999999999999E-4</v>
      </c>
      <c r="BQ86" s="45">
        <v>1.4999999999999999E-4</v>
      </c>
      <c r="BR86" s="45">
        <v>1.4999999999999999E-4</v>
      </c>
      <c r="BS86" s="45">
        <v>1.4999999999999999E-4</v>
      </c>
      <c r="BT86" s="45">
        <v>1.4999999999999999E-4</v>
      </c>
      <c r="BU86" s="45">
        <v>1.4999999999999999E-4</v>
      </c>
      <c r="BV86" s="45">
        <v>1.4999999999999999E-4</v>
      </c>
      <c r="BW86" s="45">
        <v>1.4999999999999999E-4</v>
      </c>
      <c r="BX86" s="45">
        <v>1.4999999999999999E-4</v>
      </c>
      <c r="BY86" s="45">
        <v>1.8100000000000001E-4</v>
      </c>
      <c r="BZ86" s="45">
        <v>1.8100000000000001E-4</v>
      </c>
      <c r="CA86" s="45">
        <v>1.8100000000000001E-4</v>
      </c>
      <c r="CB86" s="45">
        <v>1.8100000000000001E-4</v>
      </c>
      <c r="CC86" s="45">
        <v>1.8100000000000001E-4</v>
      </c>
      <c r="CD86" s="45">
        <v>1.8100000000000001E-4</v>
      </c>
      <c r="CE86" s="45">
        <v>1.8100000000000001E-4</v>
      </c>
      <c r="CF86" s="45">
        <v>1.8100000000000001E-4</v>
      </c>
      <c r="CG86" s="45">
        <v>1.8100000000000001E-4</v>
      </c>
      <c r="CH86" s="45">
        <v>1.8100000000000001E-4</v>
      </c>
      <c r="CI86" s="45">
        <v>1.8100000000000001E-4</v>
      </c>
      <c r="CJ86" s="45">
        <v>1.8100000000000001E-4</v>
      </c>
      <c r="CK86" s="45">
        <v>1.8100000000000001E-4</v>
      </c>
      <c r="CL86" s="45">
        <v>1.8100000000000001E-4</v>
      </c>
      <c r="CM86" s="45">
        <v>1.8100000000000001E-4</v>
      </c>
      <c r="CN86" s="45">
        <v>1.8100000000000001E-4</v>
      </c>
      <c r="CO86" s="45">
        <v>1.8100000000000001E-4</v>
      </c>
      <c r="CP86" s="45">
        <v>1.8100000000000001E-4</v>
      </c>
      <c r="CQ86" s="45">
        <v>1.8100000000000001E-4</v>
      </c>
      <c r="CR86" s="45">
        <v>1.8100000000000001E-4</v>
      </c>
      <c r="CS86" s="45">
        <v>1.8100000000000001E-4</v>
      </c>
      <c r="CT86" s="45">
        <v>1.8100000000000001E-4</v>
      </c>
      <c r="CU86" s="45">
        <v>1.8100000000000001E-4</v>
      </c>
      <c r="CV86" s="45">
        <v>1.8100000000000001E-4</v>
      </c>
      <c r="CW86" s="45">
        <v>1.8100000000000001E-4</v>
      </c>
      <c r="CX86" s="45">
        <v>1.8100000000000001E-4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6.9999999999999999E-6</v>
      </c>
      <c r="R87" s="45">
        <v>6.9999999999999999E-6</v>
      </c>
      <c r="S87" s="45">
        <v>6.9999999999999999E-6</v>
      </c>
      <c r="T87" s="45">
        <v>6.9999999999999999E-6</v>
      </c>
      <c r="U87" s="45">
        <v>6.9999999999999999E-6</v>
      </c>
      <c r="V87" s="45">
        <v>6.9999999999999999E-6</v>
      </c>
      <c r="W87" s="45">
        <v>6.9999999999999999E-6</v>
      </c>
      <c r="X87" s="45">
        <v>6.9999999999999999E-6</v>
      </c>
      <c r="Y87" s="45">
        <v>6.9999999999999999E-6</v>
      </c>
      <c r="Z87" s="45">
        <v>6.9999999999999999E-6</v>
      </c>
      <c r="AA87" s="45">
        <v>6.9999999999999999E-6</v>
      </c>
      <c r="AB87" s="45">
        <v>6.9999999999999999E-6</v>
      </c>
      <c r="AC87" s="45">
        <v>6.9999999999999999E-6</v>
      </c>
      <c r="AD87" s="45">
        <v>6.9999999999999999E-6</v>
      </c>
      <c r="AE87" s="45">
        <v>6.9999999999999999E-6</v>
      </c>
      <c r="AF87" s="45">
        <v>6.9999999999999999E-6</v>
      </c>
      <c r="AG87" s="45">
        <v>6.9999999999999999E-6</v>
      </c>
      <c r="AH87" s="45">
        <v>6.9999999999999999E-6</v>
      </c>
      <c r="AI87" s="45">
        <v>6.9999999999999999E-6</v>
      </c>
      <c r="AJ87" s="45">
        <v>6.9999999999999999E-6</v>
      </c>
      <c r="AK87" s="45">
        <v>6.9999999999999999E-6</v>
      </c>
      <c r="AL87" s="45">
        <v>6.9999999999999999E-6</v>
      </c>
      <c r="AM87" s="45">
        <v>6.9999999999999999E-6</v>
      </c>
      <c r="AN87" s="45">
        <v>6.9999999999999999E-6</v>
      </c>
      <c r="AO87" s="45">
        <v>6.9999999999999999E-6</v>
      </c>
      <c r="AP87" s="45">
        <v>5.0000000000000002E-5</v>
      </c>
      <c r="AQ87" s="45">
        <v>5.0000000000000002E-5</v>
      </c>
      <c r="AR87" s="45">
        <v>5.0000000000000002E-5</v>
      </c>
      <c r="AS87" s="45">
        <v>5.0000000000000002E-5</v>
      </c>
      <c r="AT87" s="45">
        <v>5.0000000000000002E-5</v>
      </c>
      <c r="AU87" s="45">
        <v>8.7000000000000001E-5</v>
      </c>
      <c r="AV87" s="45">
        <v>8.7000000000000001E-5</v>
      </c>
      <c r="AW87" s="45">
        <v>8.7000000000000001E-5</v>
      </c>
      <c r="AX87" s="45">
        <v>8.7000000000000001E-5</v>
      </c>
      <c r="AY87" s="45">
        <v>8.7000000000000001E-5</v>
      </c>
      <c r="AZ87" s="45">
        <v>5.7000000000000003E-5</v>
      </c>
      <c r="BA87" s="45">
        <v>5.7000000000000003E-5</v>
      </c>
      <c r="BB87" s="45">
        <v>5.7000000000000003E-5</v>
      </c>
      <c r="BC87" s="45">
        <v>5.7000000000000003E-5</v>
      </c>
      <c r="BD87" s="45">
        <v>5.7000000000000003E-5</v>
      </c>
      <c r="BE87" s="45">
        <v>9.8999999999999994E-5</v>
      </c>
      <c r="BF87" s="45">
        <v>9.8999999999999994E-5</v>
      </c>
      <c r="BG87" s="45">
        <v>9.8999999999999994E-5</v>
      </c>
      <c r="BH87" s="45">
        <v>9.8999999999999994E-5</v>
      </c>
      <c r="BI87" s="45">
        <v>9.8999999999999994E-5</v>
      </c>
      <c r="BJ87" s="45">
        <v>5.1E-5</v>
      </c>
      <c r="BK87" s="45">
        <v>5.1E-5</v>
      </c>
      <c r="BL87" s="45">
        <v>5.1E-5</v>
      </c>
      <c r="BM87" s="45">
        <v>5.1E-5</v>
      </c>
      <c r="BN87" s="45">
        <v>5.1E-5</v>
      </c>
      <c r="BO87" s="45">
        <v>6.0000000000000002E-5</v>
      </c>
      <c r="BP87" s="45">
        <v>6.0000000000000002E-5</v>
      </c>
      <c r="BQ87" s="45">
        <v>6.0000000000000002E-5</v>
      </c>
      <c r="BR87" s="45">
        <v>6.0000000000000002E-5</v>
      </c>
      <c r="BS87" s="45">
        <v>6.0000000000000002E-5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3.1500000000000001E-4</v>
      </c>
      <c r="R88" s="45">
        <v>3.1500000000000001E-4</v>
      </c>
      <c r="S88" s="45">
        <v>3.1500000000000001E-4</v>
      </c>
      <c r="T88" s="45">
        <v>3.1500000000000001E-4</v>
      </c>
      <c r="U88" s="45">
        <v>3.1500000000000001E-4</v>
      </c>
      <c r="V88" s="45">
        <v>3.1500000000000001E-4</v>
      </c>
      <c r="W88" s="45">
        <v>3.1500000000000001E-4</v>
      </c>
      <c r="X88" s="45">
        <v>3.1500000000000001E-4</v>
      </c>
      <c r="Y88" s="45">
        <v>3.1500000000000001E-4</v>
      </c>
      <c r="Z88" s="45">
        <v>3.1500000000000001E-4</v>
      </c>
      <c r="AA88" s="45">
        <v>3.1500000000000001E-4</v>
      </c>
      <c r="AB88" s="45">
        <v>3.1500000000000001E-4</v>
      </c>
      <c r="AC88" s="45">
        <v>3.1500000000000001E-4</v>
      </c>
      <c r="AD88" s="45">
        <v>3.1500000000000001E-4</v>
      </c>
      <c r="AE88" s="45">
        <v>3.1500000000000001E-4</v>
      </c>
      <c r="AF88" s="45">
        <v>3.1500000000000001E-4</v>
      </c>
      <c r="AG88" s="45">
        <v>3.1500000000000001E-4</v>
      </c>
      <c r="AH88" s="45">
        <v>3.1500000000000001E-4</v>
      </c>
      <c r="AI88" s="45">
        <v>3.1500000000000001E-4</v>
      </c>
      <c r="AJ88" s="45">
        <v>3.1500000000000001E-4</v>
      </c>
      <c r="AK88" s="45">
        <v>3.1500000000000001E-4</v>
      </c>
      <c r="AL88" s="45">
        <v>3.1500000000000001E-4</v>
      </c>
      <c r="AM88" s="45">
        <v>3.1500000000000001E-4</v>
      </c>
      <c r="AN88" s="45">
        <v>3.1500000000000001E-4</v>
      </c>
      <c r="AO88" s="45">
        <v>3.1500000000000001E-4</v>
      </c>
      <c r="AP88" s="45">
        <v>6.4099999999999997E-4</v>
      </c>
      <c r="AQ88" s="45">
        <v>6.4099999999999997E-4</v>
      </c>
      <c r="AR88" s="45">
        <v>6.4099999999999997E-4</v>
      </c>
      <c r="AS88" s="45">
        <v>6.4099999999999997E-4</v>
      </c>
      <c r="AT88" s="45">
        <v>6.4099999999999997E-4</v>
      </c>
      <c r="AU88" s="45">
        <v>5.9599999999999996E-4</v>
      </c>
      <c r="AV88" s="45">
        <v>5.9599999999999996E-4</v>
      </c>
      <c r="AW88" s="45">
        <v>5.9599999999999996E-4</v>
      </c>
      <c r="AX88" s="45">
        <v>5.9599999999999996E-4</v>
      </c>
      <c r="AY88" s="45">
        <v>5.9599999999999996E-4</v>
      </c>
      <c r="AZ88" s="45">
        <v>5.4900000000000001E-4</v>
      </c>
      <c r="BA88" s="45">
        <v>5.4900000000000001E-4</v>
      </c>
      <c r="BB88" s="45">
        <v>5.4900000000000001E-4</v>
      </c>
      <c r="BC88" s="45">
        <v>5.4900000000000001E-4</v>
      </c>
      <c r="BD88" s="45">
        <v>5.4900000000000001E-4</v>
      </c>
      <c r="BE88" s="45">
        <v>5.2099999999999998E-4</v>
      </c>
      <c r="BF88" s="45">
        <v>5.2099999999999998E-4</v>
      </c>
      <c r="BG88" s="45">
        <v>5.2099999999999998E-4</v>
      </c>
      <c r="BH88" s="45">
        <v>5.2099999999999998E-4</v>
      </c>
      <c r="BI88" s="45">
        <v>5.2099999999999998E-4</v>
      </c>
      <c r="BJ88" s="45">
        <v>5.0500000000000002E-4</v>
      </c>
      <c r="BK88" s="45">
        <v>5.0500000000000002E-4</v>
      </c>
      <c r="BL88" s="45">
        <v>5.0500000000000002E-4</v>
      </c>
      <c r="BM88" s="45">
        <v>5.0500000000000002E-4</v>
      </c>
      <c r="BN88" s="45">
        <v>5.0500000000000002E-4</v>
      </c>
      <c r="BO88" s="45">
        <v>4.9700000000000005E-4</v>
      </c>
      <c r="BP88" s="45">
        <v>4.9700000000000005E-4</v>
      </c>
      <c r="BQ88" s="45">
        <v>4.9700000000000005E-4</v>
      </c>
      <c r="BR88" s="45">
        <v>4.9700000000000005E-4</v>
      </c>
      <c r="BS88" s="45">
        <v>4.9700000000000005E-4</v>
      </c>
      <c r="BT88" s="45">
        <v>4.8899999999999996E-4</v>
      </c>
      <c r="BU88" s="45">
        <v>4.8899999999999996E-4</v>
      </c>
      <c r="BV88" s="45">
        <v>4.8899999999999996E-4</v>
      </c>
      <c r="BW88" s="45">
        <v>4.8899999999999996E-4</v>
      </c>
      <c r="BX88" s="45">
        <v>4.8899999999999996E-4</v>
      </c>
      <c r="BY88" s="45">
        <v>4.8500000000000003E-4</v>
      </c>
      <c r="BZ88" s="45">
        <v>4.8500000000000003E-4</v>
      </c>
      <c r="CA88" s="45">
        <v>4.8500000000000003E-4</v>
      </c>
      <c r="CB88" s="45">
        <v>4.8500000000000003E-4</v>
      </c>
      <c r="CC88" s="45">
        <v>4.8500000000000003E-4</v>
      </c>
      <c r="CD88" s="45">
        <v>4.8500000000000003E-4</v>
      </c>
      <c r="CE88" s="45">
        <v>4.8500000000000003E-4</v>
      </c>
      <c r="CF88" s="45">
        <v>4.8500000000000003E-4</v>
      </c>
      <c r="CG88" s="45">
        <v>4.8500000000000003E-4</v>
      </c>
      <c r="CH88" s="45">
        <v>4.8500000000000003E-4</v>
      </c>
      <c r="CI88" s="45">
        <v>4.8500000000000003E-4</v>
      </c>
      <c r="CJ88" s="45">
        <v>4.8500000000000003E-4</v>
      </c>
      <c r="CK88" s="45">
        <v>4.8500000000000003E-4</v>
      </c>
      <c r="CL88" s="45">
        <v>4.8500000000000003E-4</v>
      </c>
      <c r="CM88" s="45">
        <v>4.8500000000000003E-4</v>
      </c>
      <c r="CN88" s="45">
        <v>4.8500000000000003E-4</v>
      </c>
      <c r="CO88" s="45">
        <v>4.8500000000000003E-4</v>
      </c>
      <c r="CP88" s="45">
        <v>4.8500000000000003E-4</v>
      </c>
      <c r="CQ88" s="45">
        <v>4.8500000000000003E-4</v>
      </c>
      <c r="CR88" s="45">
        <v>4.8500000000000003E-4</v>
      </c>
      <c r="CS88" s="45">
        <v>4.8500000000000003E-4</v>
      </c>
      <c r="CT88" s="45">
        <v>4.8500000000000003E-4</v>
      </c>
      <c r="CU88" s="45">
        <v>4.8500000000000003E-4</v>
      </c>
      <c r="CV88" s="45">
        <v>4.8500000000000003E-4</v>
      </c>
      <c r="CW88" s="45">
        <v>4.8500000000000003E-4</v>
      </c>
      <c r="CX88" s="45">
        <v>4.8500000000000003E-4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1.13E-4</v>
      </c>
      <c r="R89" s="45">
        <v>1.13E-4</v>
      </c>
      <c r="S89" s="45">
        <v>1.13E-4</v>
      </c>
      <c r="T89" s="45">
        <v>1.13E-4</v>
      </c>
      <c r="U89" s="45">
        <v>1.13E-4</v>
      </c>
      <c r="V89" s="45">
        <v>1.13E-4</v>
      </c>
      <c r="W89" s="45">
        <v>1.13E-4</v>
      </c>
      <c r="X89" s="45">
        <v>1.13E-4</v>
      </c>
      <c r="Y89" s="45">
        <v>1.13E-4</v>
      </c>
      <c r="Z89" s="45">
        <v>1.13E-4</v>
      </c>
      <c r="AA89" s="45">
        <v>1.13E-4</v>
      </c>
      <c r="AB89" s="45">
        <v>1.13E-4</v>
      </c>
      <c r="AC89" s="45">
        <v>1.13E-4</v>
      </c>
      <c r="AD89" s="45">
        <v>1.13E-4</v>
      </c>
      <c r="AE89" s="45">
        <v>1.13E-4</v>
      </c>
      <c r="AF89" s="45">
        <v>1.13E-4</v>
      </c>
      <c r="AG89" s="45">
        <v>1.13E-4</v>
      </c>
      <c r="AH89" s="45">
        <v>1.13E-4</v>
      </c>
      <c r="AI89" s="45">
        <v>1.13E-4</v>
      </c>
      <c r="AJ89" s="45">
        <v>1.13E-4</v>
      </c>
      <c r="AK89" s="45">
        <v>1.13E-4</v>
      </c>
      <c r="AL89" s="45">
        <v>1.13E-4</v>
      </c>
      <c r="AM89" s="45">
        <v>1.13E-4</v>
      </c>
      <c r="AN89" s="45">
        <v>1.13E-4</v>
      </c>
      <c r="AO89" s="45">
        <v>1.13E-4</v>
      </c>
      <c r="AP89" s="45">
        <v>6.3500000000000004E-4</v>
      </c>
      <c r="AQ89" s="45">
        <v>6.3500000000000004E-4</v>
      </c>
      <c r="AR89" s="45">
        <v>6.3500000000000004E-4</v>
      </c>
      <c r="AS89" s="45">
        <v>6.3500000000000004E-4</v>
      </c>
      <c r="AT89" s="45">
        <v>6.3500000000000004E-4</v>
      </c>
      <c r="AU89" s="45">
        <v>8.4000000000000003E-4</v>
      </c>
      <c r="AV89" s="45">
        <v>8.4000000000000003E-4</v>
      </c>
      <c r="AW89" s="45">
        <v>8.4000000000000003E-4</v>
      </c>
      <c r="AX89" s="45">
        <v>8.4000000000000003E-4</v>
      </c>
      <c r="AY89" s="45">
        <v>8.4000000000000003E-4</v>
      </c>
      <c r="AZ89" s="45">
        <v>1.0449999999999999E-3</v>
      </c>
      <c r="BA89" s="45">
        <v>1.0449999999999999E-3</v>
      </c>
      <c r="BB89" s="45">
        <v>1.0449999999999999E-3</v>
      </c>
      <c r="BC89" s="45">
        <v>1.0449999999999999E-3</v>
      </c>
      <c r="BD89" s="45">
        <v>1.0449999999999999E-3</v>
      </c>
      <c r="BE89" s="45">
        <v>1.3129999999999999E-3</v>
      </c>
      <c r="BF89" s="45">
        <v>1.3129999999999999E-3</v>
      </c>
      <c r="BG89" s="45">
        <v>1.3129999999999999E-3</v>
      </c>
      <c r="BH89" s="45">
        <v>1.3129999999999999E-3</v>
      </c>
      <c r="BI89" s="45">
        <v>1.3129999999999999E-3</v>
      </c>
      <c r="BJ89" s="45">
        <v>1.518E-3</v>
      </c>
      <c r="BK89" s="45">
        <v>1.518E-3</v>
      </c>
      <c r="BL89" s="45">
        <v>1.518E-3</v>
      </c>
      <c r="BM89" s="45">
        <v>1.518E-3</v>
      </c>
      <c r="BN89" s="45">
        <v>1.518E-3</v>
      </c>
      <c r="BO89" s="45">
        <v>1.58E-3</v>
      </c>
      <c r="BP89" s="45">
        <v>1.58E-3</v>
      </c>
      <c r="BQ89" s="45">
        <v>1.58E-3</v>
      </c>
      <c r="BR89" s="45">
        <v>1.58E-3</v>
      </c>
      <c r="BS89" s="45">
        <v>1.58E-3</v>
      </c>
      <c r="BT89" s="45">
        <v>1.524E-3</v>
      </c>
      <c r="BU89" s="45">
        <v>1.524E-3</v>
      </c>
      <c r="BV89" s="45">
        <v>1.524E-3</v>
      </c>
      <c r="BW89" s="45">
        <v>1.524E-3</v>
      </c>
      <c r="BX89" s="45">
        <v>1.524E-3</v>
      </c>
      <c r="BY89" s="45">
        <v>1.346E-3</v>
      </c>
      <c r="BZ89" s="45">
        <v>1.346E-3</v>
      </c>
      <c r="CA89" s="45">
        <v>1.346E-3</v>
      </c>
      <c r="CB89" s="45">
        <v>1.346E-3</v>
      </c>
      <c r="CC89" s="45">
        <v>1.346E-3</v>
      </c>
      <c r="CD89" s="45">
        <v>1.346E-3</v>
      </c>
      <c r="CE89" s="45">
        <v>1.346E-3</v>
      </c>
      <c r="CF89" s="45">
        <v>1.346E-3</v>
      </c>
      <c r="CG89" s="45">
        <v>1.346E-3</v>
      </c>
      <c r="CH89" s="45">
        <v>1.346E-3</v>
      </c>
      <c r="CI89" s="45">
        <v>1.346E-3</v>
      </c>
      <c r="CJ89" s="45">
        <v>1.346E-3</v>
      </c>
      <c r="CK89" s="45">
        <v>1.346E-3</v>
      </c>
      <c r="CL89" s="45">
        <v>1.346E-3</v>
      </c>
      <c r="CM89" s="45">
        <v>1.346E-3</v>
      </c>
      <c r="CN89" s="45">
        <v>1.346E-3</v>
      </c>
      <c r="CO89" s="45">
        <v>1.346E-3</v>
      </c>
      <c r="CP89" s="45">
        <v>1.346E-3</v>
      </c>
      <c r="CQ89" s="45">
        <v>1.346E-3</v>
      </c>
      <c r="CR89" s="45">
        <v>1.346E-3</v>
      </c>
      <c r="CS89" s="45">
        <v>1.346E-3</v>
      </c>
      <c r="CT89" s="45">
        <v>1.346E-3</v>
      </c>
      <c r="CU89" s="45">
        <v>1.346E-3</v>
      </c>
      <c r="CV89" s="45">
        <v>1.346E-3</v>
      </c>
      <c r="CW89" s="45">
        <v>1.346E-3</v>
      </c>
      <c r="CX89" s="45">
        <v>1.346E-3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7.2000000000000002E-5</v>
      </c>
      <c r="R90" s="45">
        <v>7.2000000000000002E-5</v>
      </c>
      <c r="S90" s="45">
        <v>7.2000000000000002E-5</v>
      </c>
      <c r="T90" s="45">
        <v>7.2000000000000002E-5</v>
      </c>
      <c r="U90" s="45">
        <v>7.2000000000000002E-5</v>
      </c>
      <c r="V90" s="45">
        <v>7.2000000000000002E-5</v>
      </c>
      <c r="W90" s="45">
        <v>7.2000000000000002E-5</v>
      </c>
      <c r="X90" s="45">
        <v>7.2000000000000002E-5</v>
      </c>
      <c r="Y90" s="45">
        <v>7.2000000000000002E-5</v>
      </c>
      <c r="Z90" s="45">
        <v>7.2000000000000002E-5</v>
      </c>
      <c r="AA90" s="45">
        <v>7.2000000000000002E-5</v>
      </c>
      <c r="AB90" s="45">
        <v>7.2000000000000002E-5</v>
      </c>
      <c r="AC90" s="45">
        <v>7.2000000000000002E-5</v>
      </c>
      <c r="AD90" s="45">
        <v>7.2000000000000002E-5</v>
      </c>
      <c r="AE90" s="45">
        <v>7.2000000000000002E-5</v>
      </c>
      <c r="AF90" s="45">
        <v>7.2000000000000002E-5</v>
      </c>
      <c r="AG90" s="45">
        <v>7.2000000000000002E-5</v>
      </c>
      <c r="AH90" s="45">
        <v>7.2000000000000002E-5</v>
      </c>
      <c r="AI90" s="45">
        <v>7.2000000000000002E-5</v>
      </c>
      <c r="AJ90" s="45">
        <v>7.2000000000000002E-5</v>
      </c>
      <c r="AK90" s="45">
        <v>7.2000000000000002E-5</v>
      </c>
      <c r="AL90" s="45">
        <v>7.2000000000000002E-5</v>
      </c>
      <c r="AM90" s="45">
        <v>7.2000000000000002E-5</v>
      </c>
      <c r="AN90" s="45">
        <v>7.2000000000000002E-5</v>
      </c>
      <c r="AO90" s="45">
        <v>7.2000000000000002E-5</v>
      </c>
      <c r="AP90" s="45">
        <v>1.9000000000000001E-4</v>
      </c>
      <c r="AQ90" s="45">
        <v>1.9000000000000001E-4</v>
      </c>
      <c r="AR90" s="45">
        <v>1.9000000000000001E-4</v>
      </c>
      <c r="AS90" s="45">
        <v>1.9000000000000001E-4</v>
      </c>
      <c r="AT90" s="45">
        <v>1.9000000000000001E-4</v>
      </c>
      <c r="AU90" s="45">
        <v>2.02E-4</v>
      </c>
      <c r="AV90" s="45">
        <v>2.02E-4</v>
      </c>
      <c r="AW90" s="45">
        <v>2.02E-4</v>
      </c>
      <c r="AX90" s="45">
        <v>2.02E-4</v>
      </c>
      <c r="AY90" s="45">
        <v>2.02E-4</v>
      </c>
      <c r="AZ90" s="45">
        <v>2.0100000000000001E-4</v>
      </c>
      <c r="BA90" s="45">
        <v>2.0100000000000001E-4</v>
      </c>
      <c r="BB90" s="45">
        <v>2.0100000000000001E-4</v>
      </c>
      <c r="BC90" s="45">
        <v>2.0100000000000001E-4</v>
      </c>
      <c r="BD90" s="45">
        <v>2.0100000000000001E-4</v>
      </c>
      <c r="BE90" s="45">
        <v>1.8200000000000001E-4</v>
      </c>
      <c r="BF90" s="45">
        <v>1.8200000000000001E-4</v>
      </c>
      <c r="BG90" s="45">
        <v>1.8200000000000001E-4</v>
      </c>
      <c r="BH90" s="45">
        <v>1.8200000000000001E-4</v>
      </c>
      <c r="BI90" s="45">
        <v>1.8200000000000001E-4</v>
      </c>
      <c r="BJ90" s="45">
        <v>1.6000000000000001E-4</v>
      </c>
      <c r="BK90" s="45">
        <v>1.6000000000000001E-4</v>
      </c>
      <c r="BL90" s="45">
        <v>1.6000000000000001E-4</v>
      </c>
      <c r="BM90" s="45">
        <v>1.6000000000000001E-4</v>
      </c>
      <c r="BN90" s="45">
        <v>1.6000000000000001E-4</v>
      </c>
      <c r="BO90" s="45">
        <v>1.5100000000000001E-4</v>
      </c>
      <c r="BP90" s="45">
        <v>1.5100000000000001E-4</v>
      </c>
      <c r="BQ90" s="45">
        <v>1.5100000000000001E-4</v>
      </c>
      <c r="BR90" s="45">
        <v>1.5100000000000001E-4</v>
      </c>
      <c r="BS90" s="45">
        <v>1.5100000000000001E-4</v>
      </c>
      <c r="BT90" s="45">
        <v>1.45E-4</v>
      </c>
      <c r="BU90" s="45">
        <v>1.45E-4</v>
      </c>
      <c r="BV90" s="45">
        <v>1.45E-4</v>
      </c>
      <c r="BW90" s="45">
        <v>1.45E-4</v>
      </c>
      <c r="BX90" s="45">
        <v>1.45E-4</v>
      </c>
      <c r="BY90" s="45">
        <v>1.5300000000000001E-4</v>
      </c>
      <c r="BZ90" s="45">
        <v>1.5300000000000001E-4</v>
      </c>
      <c r="CA90" s="45">
        <v>1.5300000000000001E-4</v>
      </c>
      <c r="CB90" s="45">
        <v>1.5300000000000001E-4</v>
      </c>
      <c r="CC90" s="45">
        <v>1.5300000000000001E-4</v>
      </c>
      <c r="CD90" s="45">
        <v>1.5300000000000001E-4</v>
      </c>
      <c r="CE90" s="45">
        <v>1.5300000000000001E-4</v>
      </c>
      <c r="CF90" s="45">
        <v>1.5300000000000001E-4</v>
      </c>
      <c r="CG90" s="45">
        <v>1.5300000000000001E-4</v>
      </c>
      <c r="CH90" s="45">
        <v>1.5300000000000001E-4</v>
      </c>
      <c r="CI90" s="45">
        <v>1.5300000000000001E-4</v>
      </c>
      <c r="CJ90" s="45">
        <v>1.5300000000000001E-4</v>
      </c>
      <c r="CK90" s="45">
        <v>1.5300000000000001E-4</v>
      </c>
      <c r="CL90" s="45">
        <v>1.5300000000000001E-4</v>
      </c>
      <c r="CM90" s="45">
        <v>1.5300000000000001E-4</v>
      </c>
      <c r="CN90" s="45">
        <v>1.5300000000000001E-4</v>
      </c>
      <c r="CO90" s="45">
        <v>1.5300000000000001E-4</v>
      </c>
      <c r="CP90" s="45">
        <v>1.5300000000000001E-4</v>
      </c>
      <c r="CQ90" s="45">
        <v>1.5300000000000001E-4</v>
      </c>
      <c r="CR90" s="45">
        <v>1.5300000000000001E-4</v>
      </c>
      <c r="CS90" s="45">
        <v>1.5300000000000001E-4</v>
      </c>
      <c r="CT90" s="45">
        <v>1.5300000000000001E-4</v>
      </c>
      <c r="CU90" s="45">
        <v>1.5300000000000001E-4</v>
      </c>
      <c r="CV90" s="45">
        <v>1.5300000000000001E-4</v>
      </c>
      <c r="CW90" s="45">
        <v>1.5300000000000001E-4</v>
      </c>
      <c r="CX90" s="45">
        <v>1.5300000000000001E-4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9.7999999999999997E-5</v>
      </c>
      <c r="R91" s="45">
        <v>9.7999999999999997E-5</v>
      </c>
      <c r="S91" s="45">
        <v>9.7999999999999997E-5</v>
      </c>
      <c r="T91" s="45">
        <v>9.7999999999999997E-5</v>
      </c>
      <c r="U91" s="45">
        <v>9.7999999999999997E-5</v>
      </c>
      <c r="V91" s="45">
        <v>9.7999999999999997E-5</v>
      </c>
      <c r="W91" s="45">
        <v>9.7999999999999997E-5</v>
      </c>
      <c r="X91" s="45">
        <v>9.7999999999999997E-5</v>
      </c>
      <c r="Y91" s="45">
        <v>9.7999999999999997E-5</v>
      </c>
      <c r="Z91" s="45">
        <v>9.7999999999999997E-5</v>
      </c>
      <c r="AA91" s="45">
        <v>9.7999999999999997E-5</v>
      </c>
      <c r="AB91" s="45">
        <v>9.7999999999999997E-5</v>
      </c>
      <c r="AC91" s="45">
        <v>9.7999999999999997E-5</v>
      </c>
      <c r="AD91" s="45">
        <v>9.7999999999999997E-5</v>
      </c>
      <c r="AE91" s="45">
        <v>9.7999999999999997E-5</v>
      </c>
      <c r="AF91" s="45">
        <v>9.7999999999999997E-5</v>
      </c>
      <c r="AG91" s="45">
        <v>9.7999999999999997E-5</v>
      </c>
      <c r="AH91" s="45">
        <v>9.7999999999999997E-5</v>
      </c>
      <c r="AI91" s="45">
        <v>9.7999999999999997E-5</v>
      </c>
      <c r="AJ91" s="45">
        <v>9.7999999999999997E-5</v>
      </c>
      <c r="AK91" s="45">
        <v>9.7999999999999997E-5</v>
      </c>
      <c r="AL91" s="45">
        <v>9.7999999999999997E-5</v>
      </c>
      <c r="AM91" s="45">
        <v>9.7999999999999997E-5</v>
      </c>
      <c r="AN91" s="45">
        <v>9.7999999999999997E-5</v>
      </c>
      <c r="AO91" s="45">
        <v>9.7999999999999997E-5</v>
      </c>
      <c r="AP91" s="45">
        <v>3.2000000000000003E-4</v>
      </c>
      <c r="AQ91" s="45">
        <v>3.2000000000000003E-4</v>
      </c>
      <c r="AR91" s="45">
        <v>3.2000000000000003E-4</v>
      </c>
      <c r="AS91" s="45">
        <v>3.2000000000000003E-4</v>
      </c>
      <c r="AT91" s="45">
        <v>3.2000000000000003E-4</v>
      </c>
      <c r="AU91" s="45">
        <v>3.5199999999999999E-4</v>
      </c>
      <c r="AV91" s="45">
        <v>3.5199999999999999E-4</v>
      </c>
      <c r="AW91" s="45">
        <v>3.5199999999999999E-4</v>
      </c>
      <c r="AX91" s="45">
        <v>3.5199999999999999E-4</v>
      </c>
      <c r="AY91" s="45">
        <v>3.5199999999999999E-4</v>
      </c>
      <c r="AZ91" s="45">
        <v>3.2000000000000003E-4</v>
      </c>
      <c r="BA91" s="45">
        <v>3.2000000000000003E-4</v>
      </c>
      <c r="BB91" s="45">
        <v>3.2000000000000003E-4</v>
      </c>
      <c r="BC91" s="45">
        <v>3.2000000000000003E-4</v>
      </c>
      <c r="BD91" s="45">
        <v>3.2000000000000003E-4</v>
      </c>
      <c r="BE91" s="45">
        <v>2.5599999999999999E-4</v>
      </c>
      <c r="BF91" s="45">
        <v>2.5599999999999999E-4</v>
      </c>
      <c r="BG91" s="45">
        <v>2.5599999999999999E-4</v>
      </c>
      <c r="BH91" s="45">
        <v>2.5599999999999999E-4</v>
      </c>
      <c r="BI91" s="45">
        <v>2.5599999999999999E-4</v>
      </c>
      <c r="BJ91" s="45">
        <v>1.93E-4</v>
      </c>
      <c r="BK91" s="45">
        <v>1.93E-4</v>
      </c>
      <c r="BL91" s="45">
        <v>1.93E-4</v>
      </c>
      <c r="BM91" s="45">
        <v>1.93E-4</v>
      </c>
      <c r="BN91" s="45">
        <v>1.93E-4</v>
      </c>
      <c r="BO91" s="45">
        <v>1.92E-4</v>
      </c>
      <c r="BP91" s="45">
        <v>1.92E-4</v>
      </c>
      <c r="BQ91" s="45">
        <v>1.92E-4</v>
      </c>
      <c r="BR91" s="45">
        <v>1.92E-4</v>
      </c>
      <c r="BS91" s="45">
        <v>1.92E-4</v>
      </c>
      <c r="BT91" s="45">
        <v>1.9699999999999999E-4</v>
      </c>
      <c r="BU91" s="45">
        <v>1.9699999999999999E-4</v>
      </c>
      <c r="BV91" s="45">
        <v>1.9699999999999999E-4</v>
      </c>
      <c r="BW91" s="45">
        <v>1.9699999999999999E-4</v>
      </c>
      <c r="BX91" s="45">
        <v>1.9699999999999999E-4</v>
      </c>
      <c r="BY91" s="45">
        <v>1.73E-4</v>
      </c>
      <c r="BZ91" s="45">
        <v>1.73E-4</v>
      </c>
      <c r="CA91" s="45">
        <v>1.73E-4</v>
      </c>
      <c r="CB91" s="45">
        <v>1.73E-4</v>
      </c>
      <c r="CC91" s="45">
        <v>1.73E-4</v>
      </c>
      <c r="CD91" s="45">
        <v>1.73E-4</v>
      </c>
      <c r="CE91" s="45">
        <v>1.73E-4</v>
      </c>
      <c r="CF91" s="45">
        <v>1.73E-4</v>
      </c>
      <c r="CG91" s="45">
        <v>1.73E-4</v>
      </c>
      <c r="CH91" s="45">
        <v>1.73E-4</v>
      </c>
      <c r="CI91" s="45">
        <v>1.73E-4</v>
      </c>
      <c r="CJ91" s="45">
        <v>1.73E-4</v>
      </c>
      <c r="CK91" s="45">
        <v>1.73E-4</v>
      </c>
      <c r="CL91" s="45">
        <v>1.73E-4</v>
      </c>
      <c r="CM91" s="45">
        <v>1.73E-4</v>
      </c>
      <c r="CN91" s="45">
        <v>1.73E-4</v>
      </c>
      <c r="CO91" s="45">
        <v>1.73E-4</v>
      </c>
      <c r="CP91" s="45">
        <v>1.73E-4</v>
      </c>
      <c r="CQ91" s="45">
        <v>1.73E-4</v>
      </c>
      <c r="CR91" s="45">
        <v>1.73E-4</v>
      </c>
      <c r="CS91" s="45">
        <v>1.73E-4</v>
      </c>
      <c r="CT91" s="45">
        <v>1.73E-4</v>
      </c>
      <c r="CU91" s="45">
        <v>1.73E-4</v>
      </c>
      <c r="CV91" s="45">
        <v>1.73E-4</v>
      </c>
      <c r="CW91" s="45">
        <v>1.73E-4</v>
      </c>
      <c r="CX91" s="45">
        <v>1.73E-4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7.2999999999999999E-5</v>
      </c>
      <c r="R92" s="45">
        <v>7.2999999999999999E-5</v>
      </c>
      <c r="S92" s="45">
        <v>7.2999999999999999E-5</v>
      </c>
      <c r="T92" s="45">
        <v>7.2999999999999999E-5</v>
      </c>
      <c r="U92" s="45">
        <v>7.2999999999999999E-5</v>
      </c>
      <c r="V92" s="45">
        <v>7.2999999999999999E-5</v>
      </c>
      <c r="W92" s="45">
        <v>7.2999999999999999E-5</v>
      </c>
      <c r="X92" s="45">
        <v>7.2999999999999999E-5</v>
      </c>
      <c r="Y92" s="45">
        <v>7.2999999999999999E-5</v>
      </c>
      <c r="Z92" s="45">
        <v>7.2999999999999999E-5</v>
      </c>
      <c r="AA92" s="45">
        <v>7.2999999999999999E-5</v>
      </c>
      <c r="AB92" s="45">
        <v>7.2999999999999999E-5</v>
      </c>
      <c r="AC92" s="45">
        <v>7.2999999999999999E-5</v>
      </c>
      <c r="AD92" s="45">
        <v>7.2999999999999999E-5</v>
      </c>
      <c r="AE92" s="45">
        <v>7.2999999999999999E-5</v>
      </c>
      <c r="AF92" s="45">
        <v>7.2999999999999999E-5</v>
      </c>
      <c r="AG92" s="45">
        <v>7.2999999999999999E-5</v>
      </c>
      <c r="AH92" s="45">
        <v>7.2999999999999999E-5</v>
      </c>
      <c r="AI92" s="45">
        <v>7.2999999999999999E-5</v>
      </c>
      <c r="AJ92" s="45">
        <v>7.2999999999999999E-5</v>
      </c>
      <c r="AK92" s="45">
        <v>7.2999999999999999E-5</v>
      </c>
      <c r="AL92" s="45">
        <v>7.2999999999999999E-5</v>
      </c>
      <c r="AM92" s="45">
        <v>7.2999999999999999E-5</v>
      </c>
      <c r="AN92" s="45">
        <v>7.2999999999999999E-5</v>
      </c>
      <c r="AO92" s="45">
        <v>7.2999999999999999E-5</v>
      </c>
      <c r="AP92" s="45">
        <v>1.6899999999999999E-4</v>
      </c>
      <c r="AQ92" s="45">
        <v>1.6899999999999999E-4</v>
      </c>
      <c r="AR92" s="45">
        <v>1.6899999999999999E-4</v>
      </c>
      <c r="AS92" s="45">
        <v>1.6899999999999999E-4</v>
      </c>
      <c r="AT92" s="45">
        <v>1.6899999999999999E-4</v>
      </c>
      <c r="AU92" s="45">
        <v>1.84E-4</v>
      </c>
      <c r="AV92" s="45">
        <v>1.84E-4</v>
      </c>
      <c r="AW92" s="45">
        <v>1.84E-4</v>
      </c>
      <c r="AX92" s="45">
        <v>1.84E-4</v>
      </c>
      <c r="AY92" s="45">
        <v>1.84E-4</v>
      </c>
      <c r="AZ92" s="45">
        <v>1.9799999999999999E-4</v>
      </c>
      <c r="BA92" s="45">
        <v>1.9799999999999999E-4</v>
      </c>
      <c r="BB92" s="45">
        <v>1.9799999999999999E-4</v>
      </c>
      <c r="BC92" s="45">
        <v>1.9799999999999999E-4</v>
      </c>
      <c r="BD92" s="45">
        <v>1.9799999999999999E-4</v>
      </c>
      <c r="BE92" s="45">
        <v>2.1800000000000001E-4</v>
      </c>
      <c r="BF92" s="45">
        <v>2.1800000000000001E-4</v>
      </c>
      <c r="BG92" s="45">
        <v>2.1800000000000001E-4</v>
      </c>
      <c r="BH92" s="45">
        <v>2.1800000000000001E-4</v>
      </c>
      <c r="BI92" s="45">
        <v>2.1800000000000001E-4</v>
      </c>
      <c r="BJ92" s="45">
        <v>2.3800000000000001E-4</v>
      </c>
      <c r="BK92" s="45">
        <v>2.3800000000000001E-4</v>
      </c>
      <c r="BL92" s="45">
        <v>2.3800000000000001E-4</v>
      </c>
      <c r="BM92" s="45">
        <v>2.3800000000000001E-4</v>
      </c>
      <c r="BN92" s="45">
        <v>2.3800000000000001E-4</v>
      </c>
      <c r="BO92" s="45">
        <v>2.5799999999999998E-4</v>
      </c>
      <c r="BP92" s="45">
        <v>2.5799999999999998E-4</v>
      </c>
      <c r="BQ92" s="45">
        <v>2.5799999999999998E-4</v>
      </c>
      <c r="BR92" s="45">
        <v>2.5799999999999998E-4</v>
      </c>
      <c r="BS92" s="45">
        <v>2.5799999999999998E-4</v>
      </c>
      <c r="BT92" s="45">
        <v>2.7300000000000002E-4</v>
      </c>
      <c r="BU92" s="45">
        <v>2.7300000000000002E-4</v>
      </c>
      <c r="BV92" s="45">
        <v>2.7300000000000002E-4</v>
      </c>
      <c r="BW92" s="45">
        <v>2.7300000000000002E-4</v>
      </c>
      <c r="BX92" s="45">
        <v>2.7300000000000002E-4</v>
      </c>
      <c r="BY92" s="45">
        <v>2.8400000000000002E-4</v>
      </c>
      <c r="BZ92" s="45">
        <v>2.8400000000000002E-4</v>
      </c>
      <c r="CA92" s="45">
        <v>2.8400000000000002E-4</v>
      </c>
      <c r="CB92" s="45">
        <v>2.8400000000000002E-4</v>
      </c>
      <c r="CC92" s="45">
        <v>2.8400000000000002E-4</v>
      </c>
      <c r="CD92" s="45">
        <v>2.8400000000000002E-4</v>
      </c>
      <c r="CE92" s="45">
        <v>2.8400000000000002E-4</v>
      </c>
      <c r="CF92" s="45">
        <v>2.8400000000000002E-4</v>
      </c>
      <c r="CG92" s="45">
        <v>2.8400000000000002E-4</v>
      </c>
      <c r="CH92" s="45">
        <v>2.8400000000000002E-4</v>
      </c>
      <c r="CI92" s="45">
        <v>2.8400000000000002E-4</v>
      </c>
      <c r="CJ92" s="45">
        <v>2.8400000000000002E-4</v>
      </c>
      <c r="CK92" s="45">
        <v>2.8400000000000002E-4</v>
      </c>
      <c r="CL92" s="45">
        <v>2.8400000000000002E-4</v>
      </c>
      <c r="CM92" s="45">
        <v>2.8400000000000002E-4</v>
      </c>
      <c r="CN92" s="45">
        <v>2.8400000000000002E-4</v>
      </c>
      <c r="CO92" s="45">
        <v>2.8400000000000002E-4</v>
      </c>
      <c r="CP92" s="45">
        <v>2.8400000000000002E-4</v>
      </c>
      <c r="CQ92" s="45">
        <v>2.8400000000000002E-4</v>
      </c>
      <c r="CR92" s="45">
        <v>2.8400000000000002E-4</v>
      </c>
      <c r="CS92" s="45">
        <v>2.8400000000000002E-4</v>
      </c>
      <c r="CT92" s="45">
        <v>2.8400000000000002E-4</v>
      </c>
      <c r="CU92" s="45">
        <v>2.8400000000000002E-4</v>
      </c>
      <c r="CV92" s="45">
        <v>2.8400000000000002E-4</v>
      </c>
      <c r="CW92" s="45">
        <v>2.8400000000000002E-4</v>
      </c>
      <c r="CX92" s="45">
        <v>2.8400000000000002E-4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1.2999999999999999E-5</v>
      </c>
      <c r="R93" s="45">
        <v>1.2999999999999999E-5</v>
      </c>
      <c r="S93" s="45">
        <v>1.2999999999999999E-5</v>
      </c>
      <c r="T93" s="45">
        <v>1.2999999999999999E-5</v>
      </c>
      <c r="U93" s="45">
        <v>1.2999999999999999E-5</v>
      </c>
      <c r="V93" s="45">
        <v>1.2999999999999999E-5</v>
      </c>
      <c r="W93" s="45">
        <v>1.2999999999999999E-5</v>
      </c>
      <c r="X93" s="45">
        <v>1.2999999999999999E-5</v>
      </c>
      <c r="Y93" s="45">
        <v>1.2999999999999999E-5</v>
      </c>
      <c r="Z93" s="45">
        <v>1.2999999999999999E-5</v>
      </c>
      <c r="AA93" s="45">
        <v>1.2999999999999999E-5</v>
      </c>
      <c r="AB93" s="45">
        <v>1.2999999999999999E-5</v>
      </c>
      <c r="AC93" s="45">
        <v>1.2999999999999999E-5</v>
      </c>
      <c r="AD93" s="45">
        <v>1.2999999999999999E-5</v>
      </c>
      <c r="AE93" s="45">
        <v>1.2999999999999999E-5</v>
      </c>
      <c r="AF93" s="45">
        <v>1.2999999999999999E-5</v>
      </c>
      <c r="AG93" s="45">
        <v>1.2999999999999999E-5</v>
      </c>
      <c r="AH93" s="45">
        <v>1.2999999999999999E-5</v>
      </c>
      <c r="AI93" s="45">
        <v>1.2999999999999999E-5</v>
      </c>
      <c r="AJ93" s="45">
        <v>1.2999999999999999E-5</v>
      </c>
      <c r="AK93" s="45">
        <v>1.2999999999999999E-5</v>
      </c>
      <c r="AL93" s="45">
        <v>1.2999999999999999E-5</v>
      </c>
      <c r="AM93" s="45">
        <v>1.2999999999999999E-5</v>
      </c>
      <c r="AN93" s="45">
        <v>1.2999999999999999E-5</v>
      </c>
      <c r="AO93" s="45">
        <v>1.2999999999999999E-5</v>
      </c>
      <c r="AP93" s="45">
        <v>4.6999999999999997E-5</v>
      </c>
      <c r="AQ93" s="45">
        <v>4.6999999999999997E-5</v>
      </c>
      <c r="AR93" s="45">
        <v>4.6999999999999997E-5</v>
      </c>
      <c r="AS93" s="45">
        <v>4.6999999999999997E-5</v>
      </c>
      <c r="AT93" s="45">
        <v>4.6999999999999997E-5</v>
      </c>
      <c r="AU93" s="45">
        <v>7.1000000000000005E-5</v>
      </c>
      <c r="AV93" s="45">
        <v>7.1000000000000005E-5</v>
      </c>
      <c r="AW93" s="45">
        <v>7.1000000000000005E-5</v>
      </c>
      <c r="AX93" s="45">
        <v>7.1000000000000005E-5</v>
      </c>
      <c r="AY93" s="45">
        <v>7.1000000000000005E-5</v>
      </c>
      <c r="AZ93" s="45">
        <v>1.25E-4</v>
      </c>
      <c r="BA93" s="45">
        <v>1.25E-4</v>
      </c>
      <c r="BB93" s="45">
        <v>1.25E-4</v>
      </c>
      <c r="BC93" s="45">
        <v>1.25E-4</v>
      </c>
      <c r="BD93" s="45">
        <v>1.25E-4</v>
      </c>
      <c r="BE93" s="45">
        <v>1.5899999999999999E-4</v>
      </c>
      <c r="BF93" s="45">
        <v>1.5899999999999999E-4</v>
      </c>
      <c r="BG93" s="45">
        <v>1.5899999999999999E-4</v>
      </c>
      <c r="BH93" s="45">
        <v>1.5899999999999999E-4</v>
      </c>
      <c r="BI93" s="45">
        <v>1.5899999999999999E-4</v>
      </c>
      <c r="BJ93" s="45">
        <v>1.2E-4</v>
      </c>
      <c r="BK93" s="45">
        <v>1.2E-4</v>
      </c>
      <c r="BL93" s="45">
        <v>1.2E-4</v>
      </c>
      <c r="BM93" s="45">
        <v>1.2E-4</v>
      </c>
      <c r="BN93" s="45">
        <v>1.2E-4</v>
      </c>
      <c r="BO93" s="45">
        <v>2.12E-4</v>
      </c>
      <c r="BP93" s="45">
        <v>2.12E-4</v>
      </c>
      <c r="BQ93" s="45">
        <v>2.12E-4</v>
      </c>
      <c r="BR93" s="45">
        <v>2.12E-4</v>
      </c>
      <c r="BS93" s="45">
        <v>2.12E-4</v>
      </c>
      <c r="BT93" s="45">
        <v>1.2799999999999999E-4</v>
      </c>
      <c r="BU93" s="45">
        <v>1.2799999999999999E-4</v>
      </c>
      <c r="BV93" s="45">
        <v>1.2799999999999999E-4</v>
      </c>
      <c r="BW93" s="45">
        <v>1.2799999999999999E-4</v>
      </c>
      <c r="BX93" s="45">
        <v>1.2799999999999999E-4</v>
      </c>
      <c r="BY93" s="45">
        <v>9.5000000000000005E-5</v>
      </c>
      <c r="BZ93" s="45">
        <v>9.5000000000000005E-5</v>
      </c>
      <c r="CA93" s="45">
        <v>9.5000000000000005E-5</v>
      </c>
      <c r="CB93" s="45">
        <v>9.5000000000000005E-5</v>
      </c>
      <c r="CC93" s="45">
        <v>9.5000000000000005E-5</v>
      </c>
      <c r="CD93" s="45">
        <v>9.5000000000000005E-5</v>
      </c>
      <c r="CE93" s="45">
        <v>9.5000000000000005E-5</v>
      </c>
      <c r="CF93" s="45">
        <v>9.5000000000000005E-5</v>
      </c>
      <c r="CG93" s="45">
        <v>9.5000000000000005E-5</v>
      </c>
      <c r="CH93" s="45">
        <v>9.5000000000000005E-5</v>
      </c>
      <c r="CI93" s="45">
        <v>9.5000000000000005E-5</v>
      </c>
      <c r="CJ93" s="45">
        <v>9.5000000000000005E-5</v>
      </c>
      <c r="CK93" s="45">
        <v>9.5000000000000005E-5</v>
      </c>
      <c r="CL93" s="45">
        <v>9.5000000000000005E-5</v>
      </c>
      <c r="CM93" s="45">
        <v>9.5000000000000005E-5</v>
      </c>
      <c r="CN93" s="45">
        <v>9.5000000000000005E-5</v>
      </c>
      <c r="CO93" s="45">
        <v>9.5000000000000005E-5</v>
      </c>
      <c r="CP93" s="45">
        <v>9.5000000000000005E-5</v>
      </c>
      <c r="CQ93" s="45">
        <v>9.5000000000000005E-5</v>
      </c>
      <c r="CR93" s="45">
        <v>9.5000000000000005E-5</v>
      </c>
      <c r="CS93" s="45">
        <v>9.5000000000000005E-5</v>
      </c>
      <c r="CT93" s="45">
        <v>9.5000000000000005E-5</v>
      </c>
      <c r="CU93" s="45">
        <v>9.5000000000000005E-5</v>
      </c>
      <c r="CV93" s="45">
        <v>9.5000000000000005E-5</v>
      </c>
      <c r="CW93" s="45">
        <v>9.5000000000000005E-5</v>
      </c>
      <c r="CX93" s="45">
        <v>9.5000000000000005E-5</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2.12E-4</v>
      </c>
      <c r="R94" s="45">
        <v>2.12E-4</v>
      </c>
      <c r="S94" s="45">
        <v>2.12E-4</v>
      </c>
      <c r="T94" s="45">
        <v>2.12E-4</v>
      </c>
      <c r="U94" s="45">
        <v>2.12E-4</v>
      </c>
      <c r="V94" s="45">
        <v>2.12E-4</v>
      </c>
      <c r="W94" s="45">
        <v>2.12E-4</v>
      </c>
      <c r="X94" s="45">
        <v>2.12E-4</v>
      </c>
      <c r="Y94" s="45">
        <v>2.12E-4</v>
      </c>
      <c r="Z94" s="45">
        <v>2.12E-4</v>
      </c>
      <c r="AA94" s="45">
        <v>2.12E-4</v>
      </c>
      <c r="AB94" s="45">
        <v>2.12E-4</v>
      </c>
      <c r="AC94" s="45">
        <v>2.12E-4</v>
      </c>
      <c r="AD94" s="45">
        <v>2.12E-4</v>
      </c>
      <c r="AE94" s="45">
        <v>2.12E-4</v>
      </c>
      <c r="AF94" s="45">
        <v>2.12E-4</v>
      </c>
      <c r="AG94" s="45">
        <v>2.12E-4</v>
      </c>
      <c r="AH94" s="45">
        <v>2.12E-4</v>
      </c>
      <c r="AI94" s="45">
        <v>2.12E-4</v>
      </c>
      <c r="AJ94" s="45">
        <v>2.12E-4</v>
      </c>
      <c r="AK94" s="45">
        <v>2.12E-4</v>
      </c>
      <c r="AL94" s="45">
        <v>2.12E-4</v>
      </c>
      <c r="AM94" s="45">
        <v>2.12E-4</v>
      </c>
      <c r="AN94" s="45">
        <v>2.12E-4</v>
      </c>
      <c r="AO94" s="45">
        <v>2.12E-4</v>
      </c>
      <c r="AP94" s="45">
        <v>5.6999999999999998E-4</v>
      </c>
      <c r="AQ94" s="45">
        <v>5.6999999999999998E-4</v>
      </c>
      <c r="AR94" s="45">
        <v>5.6999999999999998E-4</v>
      </c>
      <c r="AS94" s="45">
        <v>5.6999999999999998E-4</v>
      </c>
      <c r="AT94" s="45">
        <v>5.6999999999999998E-4</v>
      </c>
      <c r="AU94" s="45">
        <v>5.5999999999999995E-4</v>
      </c>
      <c r="AV94" s="45">
        <v>5.5999999999999995E-4</v>
      </c>
      <c r="AW94" s="45">
        <v>5.5999999999999995E-4</v>
      </c>
      <c r="AX94" s="45">
        <v>5.5999999999999995E-4</v>
      </c>
      <c r="AY94" s="45">
        <v>5.5999999999999995E-4</v>
      </c>
      <c r="AZ94" s="45">
        <v>5.2400000000000005E-4</v>
      </c>
      <c r="BA94" s="45">
        <v>5.2400000000000005E-4</v>
      </c>
      <c r="BB94" s="45">
        <v>5.2400000000000005E-4</v>
      </c>
      <c r="BC94" s="45">
        <v>5.2400000000000005E-4</v>
      </c>
      <c r="BD94" s="45">
        <v>5.2400000000000005E-4</v>
      </c>
      <c r="BE94" s="45">
        <v>4.9200000000000003E-4</v>
      </c>
      <c r="BF94" s="45">
        <v>4.9200000000000003E-4</v>
      </c>
      <c r="BG94" s="45">
        <v>4.9200000000000003E-4</v>
      </c>
      <c r="BH94" s="45">
        <v>4.9200000000000003E-4</v>
      </c>
      <c r="BI94" s="45">
        <v>4.9200000000000003E-4</v>
      </c>
      <c r="BJ94" s="45">
        <v>4.4999999999999999E-4</v>
      </c>
      <c r="BK94" s="45">
        <v>4.4999999999999999E-4</v>
      </c>
      <c r="BL94" s="45">
        <v>4.4999999999999999E-4</v>
      </c>
      <c r="BM94" s="45">
        <v>4.4999999999999999E-4</v>
      </c>
      <c r="BN94" s="45">
        <v>4.4999999999999999E-4</v>
      </c>
      <c r="BO94" s="45">
        <v>4.1599999999999997E-4</v>
      </c>
      <c r="BP94" s="45">
        <v>4.1599999999999997E-4</v>
      </c>
      <c r="BQ94" s="45">
        <v>4.1599999999999997E-4</v>
      </c>
      <c r="BR94" s="45">
        <v>4.1599999999999997E-4</v>
      </c>
      <c r="BS94" s="45">
        <v>4.1599999999999997E-4</v>
      </c>
      <c r="BT94" s="45">
        <v>3.7800000000000003E-4</v>
      </c>
      <c r="BU94" s="45">
        <v>3.7800000000000003E-4</v>
      </c>
      <c r="BV94" s="45">
        <v>3.7800000000000003E-4</v>
      </c>
      <c r="BW94" s="45">
        <v>3.7800000000000003E-4</v>
      </c>
      <c r="BX94" s="45">
        <v>3.7800000000000003E-4</v>
      </c>
      <c r="BY94" s="45">
        <v>3.6200000000000002E-4</v>
      </c>
      <c r="BZ94" s="45">
        <v>3.6200000000000002E-4</v>
      </c>
      <c r="CA94" s="45">
        <v>3.6200000000000002E-4</v>
      </c>
      <c r="CB94" s="45">
        <v>3.6200000000000002E-4</v>
      </c>
      <c r="CC94" s="45">
        <v>3.6200000000000002E-4</v>
      </c>
      <c r="CD94" s="45">
        <v>3.6200000000000002E-4</v>
      </c>
      <c r="CE94" s="45">
        <v>3.6200000000000002E-4</v>
      </c>
      <c r="CF94" s="45">
        <v>3.6200000000000002E-4</v>
      </c>
      <c r="CG94" s="45">
        <v>3.6200000000000002E-4</v>
      </c>
      <c r="CH94" s="45">
        <v>3.6200000000000002E-4</v>
      </c>
      <c r="CI94" s="45">
        <v>3.6200000000000002E-4</v>
      </c>
      <c r="CJ94" s="45">
        <v>3.6200000000000002E-4</v>
      </c>
      <c r="CK94" s="45">
        <v>3.6200000000000002E-4</v>
      </c>
      <c r="CL94" s="45">
        <v>3.6200000000000002E-4</v>
      </c>
      <c r="CM94" s="45">
        <v>3.6200000000000002E-4</v>
      </c>
      <c r="CN94" s="45">
        <v>3.6200000000000002E-4</v>
      </c>
      <c r="CO94" s="45">
        <v>3.6200000000000002E-4</v>
      </c>
      <c r="CP94" s="45">
        <v>3.6200000000000002E-4</v>
      </c>
      <c r="CQ94" s="45">
        <v>3.6200000000000002E-4</v>
      </c>
      <c r="CR94" s="45">
        <v>3.6200000000000002E-4</v>
      </c>
      <c r="CS94" s="45">
        <v>3.6200000000000002E-4</v>
      </c>
      <c r="CT94" s="45">
        <v>3.6200000000000002E-4</v>
      </c>
      <c r="CU94" s="45">
        <v>3.6200000000000002E-4</v>
      </c>
      <c r="CV94" s="45">
        <v>3.6200000000000002E-4</v>
      </c>
      <c r="CW94" s="45">
        <v>3.6200000000000002E-4</v>
      </c>
      <c r="CX94" s="45">
        <v>3.6200000000000002E-4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5.3000000000000001E-5</v>
      </c>
      <c r="R95" s="45">
        <v>5.3000000000000001E-5</v>
      </c>
      <c r="S95" s="45">
        <v>5.3000000000000001E-5</v>
      </c>
      <c r="T95" s="45">
        <v>5.3000000000000001E-5</v>
      </c>
      <c r="U95" s="45">
        <v>5.3000000000000001E-5</v>
      </c>
      <c r="V95" s="45">
        <v>5.3000000000000001E-5</v>
      </c>
      <c r="W95" s="45">
        <v>5.3000000000000001E-5</v>
      </c>
      <c r="X95" s="45">
        <v>5.3000000000000001E-5</v>
      </c>
      <c r="Y95" s="45">
        <v>5.3000000000000001E-5</v>
      </c>
      <c r="Z95" s="45">
        <v>5.3000000000000001E-5</v>
      </c>
      <c r="AA95" s="45">
        <v>5.3000000000000001E-5</v>
      </c>
      <c r="AB95" s="45">
        <v>5.3000000000000001E-5</v>
      </c>
      <c r="AC95" s="45">
        <v>5.3000000000000001E-5</v>
      </c>
      <c r="AD95" s="45">
        <v>5.3000000000000001E-5</v>
      </c>
      <c r="AE95" s="45">
        <v>5.3000000000000001E-5</v>
      </c>
      <c r="AF95" s="45">
        <v>5.3000000000000001E-5</v>
      </c>
      <c r="AG95" s="45">
        <v>5.3000000000000001E-5</v>
      </c>
      <c r="AH95" s="45">
        <v>5.3000000000000001E-5</v>
      </c>
      <c r="AI95" s="45">
        <v>5.3000000000000001E-5</v>
      </c>
      <c r="AJ95" s="45">
        <v>5.3000000000000001E-5</v>
      </c>
      <c r="AK95" s="45">
        <v>5.3000000000000001E-5</v>
      </c>
      <c r="AL95" s="45">
        <v>5.3000000000000001E-5</v>
      </c>
      <c r="AM95" s="45">
        <v>5.3000000000000001E-5</v>
      </c>
      <c r="AN95" s="45">
        <v>5.3000000000000001E-5</v>
      </c>
      <c r="AO95" s="45">
        <v>5.3000000000000001E-5</v>
      </c>
      <c r="AP95" s="45">
        <v>2.6899999999999998E-4</v>
      </c>
      <c r="AQ95" s="45">
        <v>2.6899999999999998E-4</v>
      </c>
      <c r="AR95" s="45">
        <v>2.6899999999999998E-4</v>
      </c>
      <c r="AS95" s="45">
        <v>2.6899999999999998E-4</v>
      </c>
      <c r="AT95" s="45">
        <v>2.6899999999999998E-4</v>
      </c>
      <c r="AU95" s="45">
        <v>3.3300000000000002E-4</v>
      </c>
      <c r="AV95" s="45">
        <v>3.3300000000000002E-4</v>
      </c>
      <c r="AW95" s="45">
        <v>3.3300000000000002E-4</v>
      </c>
      <c r="AX95" s="45">
        <v>3.3300000000000002E-4</v>
      </c>
      <c r="AY95" s="45">
        <v>3.3300000000000002E-4</v>
      </c>
      <c r="AZ95" s="45">
        <v>3.7100000000000002E-4</v>
      </c>
      <c r="BA95" s="45">
        <v>3.7100000000000002E-4</v>
      </c>
      <c r="BB95" s="45">
        <v>3.7100000000000002E-4</v>
      </c>
      <c r="BC95" s="45">
        <v>3.7100000000000002E-4</v>
      </c>
      <c r="BD95" s="45">
        <v>3.7100000000000002E-4</v>
      </c>
      <c r="BE95" s="45">
        <v>3.6900000000000002E-4</v>
      </c>
      <c r="BF95" s="45">
        <v>3.6900000000000002E-4</v>
      </c>
      <c r="BG95" s="45">
        <v>3.6900000000000002E-4</v>
      </c>
      <c r="BH95" s="45">
        <v>3.6900000000000002E-4</v>
      </c>
      <c r="BI95" s="45">
        <v>3.6900000000000002E-4</v>
      </c>
      <c r="BJ95" s="45">
        <v>3.48E-4</v>
      </c>
      <c r="BK95" s="45">
        <v>3.48E-4</v>
      </c>
      <c r="BL95" s="45">
        <v>3.48E-4</v>
      </c>
      <c r="BM95" s="45">
        <v>3.48E-4</v>
      </c>
      <c r="BN95" s="45">
        <v>3.48E-4</v>
      </c>
      <c r="BO95" s="45">
        <v>3.3700000000000001E-4</v>
      </c>
      <c r="BP95" s="45">
        <v>3.3700000000000001E-4</v>
      </c>
      <c r="BQ95" s="45">
        <v>3.3700000000000001E-4</v>
      </c>
      <c r="BR95" s="45">
        <v>3.3700000000000001E-4</v>
      </c>
      <c r="BS95" s="45">
        <v>3.3700000000000001E-4</v>
      </c>
      <c r="BT95" s="45">
        <v>3.0499999999999999E-4</v>
      </c>
      <c r="BU95" s="45">
        <v>3.0499999999999999E-4</v>
      </c>
      <c r="BV95" s="45">
        <v>3.0499999999999999E-4</v>
      </c>
      <c r="BW95" s="45">
        <v>3.0499999999999999E-4</v>
      </c>
      <c r="BX95" s="45">
        <v>3.0499999999999999E-4</v>
      </c>
      <c r="BY95" s="45">
        <v>2.9E-4</v>
      </c>
      <c r="BZ95" s="45">
        <v>2.9E-4</v>
      </c>
      <c r="CA95" s="45">
        <v>2.9E-4</v>
      </c>
      <c r="CB95" s="45">
        <v>2.9E-4</v>
      </c>
      <c r="CC95" s="45">
        <v>2.9E-4</v>
      </c>
      <c r="CD95" s="45">
        <v>2.9E-4</v>
      </c>
      <c r="CE95" s="45">
        <v>2.9E-4</v>
      </c>
      <c r="CF95" s="45">
        <v>2.9E-4</v>
      </c>
      <c r="CG95" s="45">
        <v>2.9E-4</v>
      </c>
      <c r="CH95" s="45">
        <v>2.9E-4</v>
      </c>
      <c r="CI95" s="45">
        <v>2.9E-4</v>
      </c>
      <c r="CJ95" s="45">
        <v>2.9E-4</v>
      </c>
      <c r="CK95" s="45">
        <v>2.9E-4</v>
      </c>
      <c r="CL95" s="45">
        <v>2.9E-4</v>
      </c>
      <c r="CM95" s="45">
        <v>2.9E-4</v>
      </c>
      <c r="CN95" s="45">
        <v>2.9E-4</v>
      </c>
      <c r="CO95" s="45">
        <v>2.9E-4</v>
      </c>
      <c r="CP95" s="45">
        <v>2.9E-4</v>
      </c>
      <c r="CQ95" s="45">
        <v>2.9E-4</v>
      </c>
      <c r="CR95" s="45">
        <v>2.9E-4</v>
      </c>
      <c r="CS95" s="45">
        <v>2.9E-4</v>
      </c>
      <c r="CT95" s="45">
        <v>2.9E-4</v>
      </c>
      <c r="CU95" s="45">
        <v>2.9E-4</v>
      </c>
      <c r="CV95" s="45">
        <v>2.9E-4</v>
      </c>
      <c r="CW95" s="45">
        <v>2.9E-4</v>
      </c>
      <c r="CX95" s="45">
        <v>2.9E-4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1.34E-4</v>
      </c>
      <c r="R96" s="45">
        <v>1.34E-4</v>
      </c>
      <c r="S96" s="45">
        <v>1.34E-4</v>
      </c>
      <c r="T96" s="45">
        <v>1.34E-4</v>
      </c>
      <c r="U96" s="45">
        <v>1.34E-4</v>
      </c>
      <c r="V96" s="45">
        <v>1.34E-4</v>
      </c>
      <c r="W96" s="45">
        <v>1.34E-4</v>
      </c>
      <c r="X96" s="45">
        <v>1.34E-4</v>
      </c>
      <c r="Y96" s="45">
        <v>1.34E-4</v>
      </c>
      <c r="Z96" s="45">
        <v>1.34E-4</v>
      </c>
      <c r="AA96" s="45">
        <v>1.34E-4</v>
      </c>
      <c r="AB96" s="45">
        <v>1.34E-4</v>
      </c>
      <c r="AC96" s="45">
        <v>1.34E-4</v>
      </c>
      <c r="AD96" s="45">
        <v>1.34E-4</v>
      </c>
      <c r="AE96" s="45">
        <v>1.34E-4</v>
      </c>
      <c r="AF96" s="45">
        <v>1.34E-4</v>
      </c>
      <c r="AG96" s="45">
        <v>1.34E-4</v>
      </c>
      <c r="AH96" s="45">
        <v>1.34E-4</v>
      </c>
      <c r="AI96" s="45">
        <v>1.34E-4</v>
      </c>
      <c r="AJ96" s="45">
        <v>1.34E-4</v>
      </c>
      <c r="AK96" s="45">
        <v>1.34E-4</v>
      </c>
      <c r="AL96" s="45">
        <v>1.34E-4</v>
      </c>
      <c r="AM96" s="45">
        <v>1.34E-4</v>
      </c>
      <c r="AN96" s="45">
        <v>1.34E-4</v>
      </c>
      <c r="AO96" s="45">
        <v>1.34E-4</v>
      </c>
      <c r="AP96" s="45">
        <v>4.0499999999999998E-4</v>
      </c>
      <c r="AQ96" s="45">
        <v>4.0499999999999998E-4</v>
      </c>
      <c r="AR96" s="45">
        <v>4.0499999999999998E-4</v>
      </c>
      <c r="AS96" s="45">
        <v>4.0499999999999998E-4</v>
      </c>
      <c r="AT96" s="45">
        <v>4.0499999999999998E-4</v>
      </c>
      <c r="AU96" s="45">
        <v>4.4799999999999999E-4</v>
      </c>
      <c r="AV96" s="45">
        <v>4.4799999999999999E-4</v>
      </c>
      <c r="AW96" s="45">
        <v>4.4799999999999999E-4</v>
      </c>
      <c r="AX96" s="45">
        <v>4.4799999999999999E-4</v>
      </c>
      <c r="AY96" s="45">
        <v>4.4799999999999999E-4</v>
      </c>
      <c r="AZ96" s="45">
        <v>4.4499999999999997E-4</v>
      </c>
      <c r="BA96" s="45">
        <v>4.4499999999999997E-4</v>
      </c>
      <c r="BB96" s="45">
        <v>4.4499999999999997E-4</v>
      </c>
      <c r="BC96" s="45">
        <v>4.4499999999999997E-4</v>
      </c>
      <c r="BD96" s="45">
        <v>4.4499999999999997E-4</v>
      </c>
      <c r="BE96" s="45">
        <v>4.0700000000000003E-4</v>
      </c>
      <c r="BF96" s="45">
        <v>4.0700000000000003E-4</v>
      </c>
      <c r="BG96" s="45">
        <v>4.0700000000000003E-4</v>
      </c>
      <c r="BH96" s="45">
        <v>4.0700000000000003E-4</v>
      </c>
      <c r="BI96" s="45">
        <v>4.0700000000000003E-4</v>
      </c>
      <c r="BJ96" s="45">
        <v>3.4699999999999998E-4</v>
      </c>
      <c r="BK96" s="45">
        <v>3.4699999999999998E-4</v>
      </c>
      <c r="BL96" s="45">
        <v>3.4699999999999998E-4</v>
      </c>
      <c r="BM96" s="45">
        <v>3.4699999999999998E-4</v>
      </c>
      <c r="BN96" s="45">
        <v>3.4699999999999998E-4</v>
      </c>
      <c r="BO96" s="45">
        <v>3.1100000000000002E-4</v>
      </c>
      <c r="BP96" s="45">
        <v>3.1100000000000002E-4</v>
      </c>
      <c r="BQ96" s="45">
        <v>3.1100000000000002E-4</v>
      </c>
      <c r="BR96" s="45">
        <v>3.1100000000000002E-4</v>
      </c>
      <c r="BS96" s="45">
        <v>3.1100000000000002E-4</v>
      </c>
      <c r="BT96" s="45">
        <v>2.7700000000000001E-4</v>
      </c>
      <c r="BU96" s="45">
        <v>2.7700000000000001E-4</v>
      </c>
      <c r="BV96" s="45">
        <v>2.7700000000000001E-4</v>
      </c>
      <c r="BW96" s="45">
        <v>2.7700000000000001E-4</v>
      </c>
      <c r="BX96" s="45">
        <v>2.7700000000000001E-4</v>
      </c>
      <c r="BY96" s="45">
        <v>2.1900000000000001E-4</v>
      </c>
      <c r="BZ96" s="45">
        <v>2.1900000000000001E-4</v>
      </c>
      <c r="CA96" s="45">
        <v>2.1900000000000001E-4</v>
      </c>
      <c r="CB96" s="45">
        <v>2.1900000000000001E-4</v>
      </c>
      <c r="CC96" s="45">
        <v>2.1900000000000001E-4</v>
      </c>
      <c r="CD96" s="45">
        <v>2.1900000000000001E-4</v>
      </c>
      <c r="CE96" s="45">
        <v>2.1900000000000001E-4</v>
      </c>
      <c r="CF96" s="45">
        <v>2.1900000000000001E-4</v>
      </c>
      <c r="CG96" s="45">
        <v>2.1900000000000001E-4</v>
      </c>
      <c r="CH96" s="45">
        <v>2.1900000000000001E-4</v>
      </c>
      <c r="CI96" s="45">
        <v>2.1900000000000001E-4</v>
      </c>
      <c r="CJ96" s="45">
        <v>2.1900000000000001E-4</v>
      </c>
      <c r="CK96" s="45">
        <v>2.1900000000000001E-4</v>
      </c>
      <c r="CL96" s="45">
        <v>2.1900000000000001E-4</v>
      </c>
      <c r="CM96" s="45">
        <v>2.1900000000000001E-4</v>
      </c>
      <c r="CN96" s="45">
        <v>2.1900000000000001E-4</v>
      </c>
      <c r="CO96" s="45">
        <v>2.1900000000000001E-4</v>
      </c>
      <c r="CP96" s="45">
        <v>2.1900000000000001E-4</v>
      </c>
      <c r="CQ96" s="45">
        <v>2.1900000000000001E-4</v>
      </c>
      <c r="CR96" s="45">
        <v>2.1900000000000001E-4</v>
      </c>
      <c r="CS96" s="45">
        <v>2.1900000000000001E-4</v>
      </c>
      <c r="CT96" s="45">
        <v>2.1900000000000001E-4</v>
      </c>
      <c r="CU96" s="45">
        <v>2.1900000000000001E-4</v>
      </c>
      <c r="CV96" s="45">
        <v>2.1900000000000001E-4</v>
      </c>
      <c r="CW96" s="45">
        <v>2.1900000000000001E-4</v>
      </c>
      <c r="CX96" s="45">
        <v>2.1900000000000001E-4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2.0000000000000002E-5</v>
      </c>
      <c r="R97" s="45">
        <v>2.0000000000000002E-5</v>
      </c>
      <c r="S97" s="45">
        <v>2.0000000000000002E-5</v>
      </c>
      <c r="T97" s="45">
        <v>2.0000000000000002E-5</v>
      </c>
      <c r="U97" s="45">
        <v>2.0000000000000002E-5</v>
      </c>
      <c r="V97" s="45">
        <v>2.0000000000000002E-5</v>
      </c>
      <c r="W97" s="45">
        <v>2.0000000000000002E-5</v>
      </c>
      <c r="X97" s="45">
        <v>2.0000000000000002E-5</v>
      </c>
      <c r="Y97" s="45">
        <v>2.0000000000000002E-5</v>
      </c>
      <c r="Z97" s="45">
        <v>2.0000000000000002E-5</v>
      </c>
      <c r="AA97" s="45">
        <v>2.0000000000000002E-5</v>
      </c>
      <c r="AB97" s="45">
        <v>2.0000000000000002E-5</v>
      </c>
      <c r="AC97" s="45">
        <v>2.0000000000000002E-5</v>
      </c>
      <c r="AD97" s="45">
        <v>2.0000000000000002E-5</v>
      </c>
      <c r="AE97" s="45">
        <v>2.0000000000000002E-5</v>
      </c>
      <c r="AF97" s="45">
        <v>2.0000000000000002E-5</v>
      </c>
      <c r="AG97" s="45">
        <v>2.0000000000000002E-5</v>
      </c>
      <c r="AH97" s="45">
        <v>2.0000000000000002E-5</v>
      </c>
      <c r="AI97" s="45">
        <v>2.0000000000000002E-5</v>
      </c>
      <c r="AJ97" s="45">
        <v>2.0000000000000002E-5</v>
      </c>
      <c r="AK97" s="45">
        <v>2.0000000000000002E-5</v>
      </c>
      <c r="AL97" s="45">
        <v>2.0000000000000002E-5</v>
      </c>
      <c r="AM97" s="45">
        <v>2.0000000000000002E-5</v>
      </c>
      <c r="AN97" s="45">
        <v>2.0000000000000002E-5</v>
      </c>
      <c r="AO97" s="45">
        <v>2.0000000000000002E-5</v>
      </c>
      <c r="AP97" s="45">
        <v>7.6000000000000004E-5</v>
      </c>
      <c r="AQ97" s="45">
        <v>7.6000000000000004E-5</v>
      </c>
      <c r="AR97" s="45">
        <v>7.6000000000000004E-5</v>
      </c>
      <c r="AS97" s="45">
        <v>7.6000000000000004E-5</v>
      </c>
      <c r="AT97" s="45">
        <v>7.6000000000000004E-5</v>
      </c>
      <c r="AU97" s="45">
        <v>1.05E-4</v>
      </c>
      <c r="AV97" s="45">
        <v>1.05E-4</v>
      </c>
      <c r="AW97" s="45">
        <v>1.05E-4</v>
      </c>
      <c r="AX97" s="45">
        <v>1.05E-4</v>
      </c>
      <c r="AY97" s="45">
        <v>1.05E-4</v>
      </c>
      <c r="AZ97" s="45">
        <v>1.2799999999999999E-4</v>
      </c>
      <c r="BA97" s="45">
        <v>1.2799999999999999E-4</v>
      </c>
      <c r="BB97" s="45">
        <v>1.2799999999999999E-4</v>
      </c>
      <c r="BC97" s="45">
        <v>1.2799999999999999E-4</v>
      </c>
      <c r="BD97" s="45">
        <v>1.2799999999999999E-4</v>
      </c>
      <c r="BE97" s="45">
        <v>1.4100000000000001E-4</v>
      </c>
      <c r="BF97" s="45">
        <v>1.4100000000000001E-4</v>
      </c>
      <c r="BG97" s="45">
        <v>1.4100000000000001E-4</v>
      </c>
      <c r="BH97" s="45">
        <v>1.4100000000000001E-4</v>
      </c>
      <c r="BI97" s="45">
        <v>1.4100000000000001E-4</v>
      </c>
      <c r="BJ97" s="45">
        <v>1.3999999999999999E-4</v>
      </c>
      <c r="BK97" s="45">
        <v>1.3999999999999999E-4</v>
      </c>
      <c r="BL97" s="45">
        <v>1.3999999999999999E-4</v>
      </c>
      <c r="BM97" s="45">
        <v>1.3999999999999999E-4</v>
      </c>
      <c r="BN97" s="45">
        <v>1.3999999999999999E-4</v>
      </c>
      <c r="BO97" s="45">
        <v>1.37E-4</v>
      </c>
      <c r="BP97" s="45">
        <v>1.37E-4</v>
      </c>
      <c r="BQ97" s="45">
        <v>1.37E-4</v>
      </c>
      <c r="BR97" s="45">
        <v>1.37E-4</v>
      </c>
      <c r="BS97" s="45">
        <v>1.37E-4</v>
      </c>
      <c r="BT97" s="45">
        <v>1.44E-4</v>
      </c>
      <c r="BU97" s="45">
        <v>1.44E-4</v>
      </c>
      <c r="BV97" s="45">
        <v>1.44E-4</v>
      </c>
      <c r="BW97" s="45">
        <v>1.44E-4</v>
      </c>
      <c r="BX97" s="45">
        <v>1.44E-4</v>
      </c>
      <c r="BY97" s="45">
        <v>1.6699999999999999E-4</v>
      </c>
      <c r="BZ97" s="45">
        <v>1.6699999999999999E-4</v>
      </c>
      <c r="CA97" s="45">
        <v>1.6699999999999999E-4</v>
      </c>
      <c r="CB97" s="45">
        <v>1.6699999999999999E-4</v>
      </c>
      <c r="CC97" s="45">
        <v>1.6699999999999999E-4</v>
      </c>
      <c r="CD97" s="45">
        <v>1.6699999999999999E-4</v>
      </c>
      <c r="CE97" s="45">
        <v>1.6699999999999999E-4</v>
      </c>
      <c r="CF97" s="45">
        <v>1.6699999999999999E-4</v>
      </c>
      <c r="CG97" s="45">
        <v>1.6699999999999999E-4</v>
      </c>
      <c r="CH97" s="45">
        <v>1.6699999999999999E-4</v>
      </c>
      <c r="CI97" s="45">
        <v>1.6699999999999999E-4</v>
      </c>
      <c r="CJ97" s="45">
        <v>1.6699999999999999E-4</v>
      </c>
      <c r="CK97" s="45">
        <v>1.6699999999999999E-4</v>
      </c>
      <c r="CL97" s="45">
        <v>1.6699999999999999E-4</v>
      </c>
      <c r="CM97" s="45">
        <v>1.6699999999999999E-4</v>
      </c>
      <c r="CN97" s="45">
        <v>1.6699999999999999E-4</v>
      </c>
      <c r="CO97" s="45">
        <v>1.6699999999999999E-4</v>
      </c>
      <c r="CP97" s="45">
        <v>1.6699999999999999E-4</v>
      </c>
      <c r="CQ97" s="45">
        <v>1.6699999999999999E-4</v>
      </c>
      <c r="CR97" s="45">
        <v>1.6699999999999999E-4</v>
      </c>
      <c r="CS97" s="45">
        <v>1.6699999999999999E-4</v>
      </c>
      <c r="CT97" s="45">
        <v>1.6699999999999999E-4</v>
      </c>
      <c r="CU97" s="45">
        <v>1.6699999999999999E-4</v>
      </c>
      <c r="CV97" s="45">
        <v>1.6699999999999999E-4</v>
      </c>
      <c r="CW97" s="45">
        <v>1.6699999999999999E-4</v>
      </c>
      <c r="CX97" s="45">
        <v>1.6699999999999999E-4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1.4100000000000001E-4</v>
      </c>
      <c r="R98" s="45">
        <v>1.4100000000000001E-4</v>
      </c>
      <c r="S98" s="45">
        <v>1.4100000000000001E-4</v>
      </c>
      <c r="T98" s="45">
        <v>1.4100000000000001E-4</v>
      </c>
      <c r="U98" s="45">
        <v>1.4100000000000001E-4</v>
      </c>
      <c r="V98" s="45">
        <v>1.4100000000000001E-4</v>
      </c>
      <c r="W98" s="45">
        <v>1.4100000000000001E-4</v>
      </c>
      <c r="X98" s="45">
        <v>1.4100000000000001E-4</v>
      </c>
      <c r="Y98" s="45">
        <v>1.4100000000000001E-4</v>
      </c>
      <c r="Z98" s="45">
        <v>1.4100000000000001E-4</v>
      </c>
      <c r="AA98" s="45">
        <v>1.4100000000000001E-4</v>
      </c>
      <c r="AB98" s="45">
        <v>1.4100000000000001E-4</v>
      </c>
      <c r="AC98" s="45">
        <v>1.4100000000000001E-4</v>
      </c>
      <c r="AD98" s="45">
        <v>1.4100000000000001E-4</v>
      </c>
      <c r="AE98" s="45">
        <v>1.4100000000000001E-4</v>
      </c>
      <c r="AF98" s="45">
        <v>1.4100000000000001E-4</v>
      </c>
      <c r="AG98" s="45">
        <v>1.4100000000000001E-4</v>
      </c>
      <c r="AH98" s="45">
        <v>1.4100000000000001E-4</v>
      </c>
      <c r="AI98" s="45">
        <v>1.4100000000000001E-4</v>
      </c>
      <c r="AJ98" s="45">
        <v>1.4100000000000001E-4</v>
      </c>
      <c r="AK98" s="45">
        <v>1.4100000000000001E-4</v>
      </c>
      <c r="AL98" s="45">
        <v>1.4100000000000001E-4</v>
      </c>
      <c r="AM98" s="45">
        <v>1.4100000000000001E-4</v>
      </c>
      <c r="AN98" s="45">
        <v>1.4100000000000001E-4</v>
      </c>
      <c r="AO98" s="45">
        <v>1.4100000000000001E-4</v>
      </c>
      <c r="AP98" s="45">
        <v>6.7000000000000002E-4</v>
      </c>
      <c r="AQ98" s="45">
        <v>6.7000000000000002E-4</v>
      </c>
      <c r="AR98" s="45">
        <v>6.7000000000000002E-4</v>
      </c>
      <c r="AS98" s="45">
        <v>6.7000000000000002E-4</v>
      </c>
      <c r="AT98" s="45">
        <v>6.7000000000000002E-4</v>
      </c>
      <c r="AU98" s="45">
        <v>9.2599999999999996E-4</v>
      </c>
      <c r="AV98" s="45">
        <v>9.2599999999999996E-4</v>
      </c>
      <c r="AW98" s="45">
        <v>9.2599999999999996E-4</v>
      </c>
      <c r="AX98" s="45">
        <v>9.2599999999999996E-4</v>
      </c>
      <c r="AY98" s="45">
        <v>9.2599999999999996E-4</v>
      </c>
      <c r="AZ98" s="45">
        <v>9.0600000000000001E-4</v>
      </c>
      <c r="BA98" s="45">
        <v>9.0600000000000001E-4</v>
      </c>
      <c r="BB98" s="45">
        <v>9.0600000000000001E-4</v>
      </c>
      <c r="BC98" s="45">
        <v>9.0600000000000001E-4</v>
      </c>
      <c r="BD98" s="45">
        <v>9.0600000000000001E-4</v>
      </c>
      <c r="BE98" s="45">
        <v>1.0640000000000001E-3</v>
      </c>
      <c r="BF98" s="45">
        <v>1.0640000000000001E-3</v>
      </c>
      <c r="BG98" s="45">
        <v>1.0640000000000001E-3</v>
      </c>
      <c r="BH98" s="45">
        <v>1.0640000000000001E-3</v>
      </c>
      <c r="BI98" s="45">
        <v>1.0640000000000001E-3</v>
      </c>
      <c r="BJ98" s="45">
        <v>1.3500000000000001E-3</v>
      </c>
      <c r="BK98" s="45">
        <v>1.3500000000000001E-3</v>
      </c>
      <c r="BL98" s="45">
        <v>1.3500000000000001E-3</v>
      </c>
      <c r="BM98" s="45">
        <v>1.3500000000000001E-3</v>
      </c>
      <c r="BN98" s="45">
        <v>1.3500000000000001E-3</v>
      </c>
      <c r="BO98" s="45">
        <v>1.0690000000000001E-3</v>
      </c>
      <c r="BP98" s="45">
        <v>1.0690000000000001E-3</v>
      </c>
      <c r="BQ98" s="45">
        <v>1.0690000000000001E-3</v>
      </c>
      <c r="BR98" s="45">
        <v>1.0690000000000001E-3</v>
      </c>
      <c r="BS98" s="45">
        <v>1.0690000000000001E-3</v>
      </c>
      <c r="BT98" s="45">
        <v>9.7499999999999996E-4</v>
      </c>
      <c r="BU98" s="45">
        <v>9.7499999999999996E-4</v>
      </c>
      <c r="BV98" s="45">
        <v>9.7499999999999996E-4</v>
      </c>
      <c r="BW98" s="45">
        <v>9.7499999999999996E-4</v>
      </c>
      <c r="BX98" s="45">
        <v>9.7499999999999996E-4</v>
      </c>
      <c r="BY98" s="45">
        <v>2.1280000000000001E-3</v>
      </c>
      <c r="BZ98" s="45">
        <v>2.1280000000000001E-3</v>
      </c>
      <c r="CA98" s="45">
        <v>2.1280000000000001E-3</v>
      </c>
      <c r="CB98" s="45">
        <v>2.1280000000000001E-3</v>
      </c>
      <c r="CC98" s="45">
        <v>2.1280000000000001E-3</v>
      </c>
      <c r="CD98" s="45">
        <v>2.1280000000000001E-3</v>
      </c>
      <c r="CE98" s="45">
        <v>2.1280000000000001E-3</v>
      </c>
      <c r="CF98" s="45">
        <v>2.1280000000000001E-3</v>
      </c>
      <c r="CG98" s="45">
        <v>2.1280000000000001E-3</v>
      </c>
      <c r="CH98" s="45">
        <v>2.1280000000000001E-3</v>
      </c>
      <c r="CI98" s="45">
        <v>2.1280000000000001E-3</v>
      </c>
      <c r="CJ98" s="45">
        <v>2.1280000000000001E-3</v>
      </c>
      <c r="CK98" s="45">
        <v>2.1280000000000001E-3</v>
      </c>
      <c r="CL98" s="45">
        <v>2.1280000000000001E-3</v>
      </c>
      <c r="CM98" s="45">
        <v>2.1280000000000001E-3</v>
      </c>
      <c r="CN98" s="45">
        <v>2.1280000000000001E-3</v>
      </c>
      <c r="CO98" s="45">
        <v>2.1280000000000001E-3</v>
      </c>
      <c r="CP98" s="45">
        <v>2.1280000000000001E-3</v>
      </c>
      <c r="CQ98" s="45">
        <v>2.1280000000000001E-3</v>
      </c>
      <c r="CR98" s="45">
        <v>2.1280000000000001E-3</v>
      </c>
      <c r="CS98" s="45">
        <v>2.1280000000000001E-3</v>
      </c>
      <c r="CT98" s="45">
        <v>2.1280000000000001E-3</v>
      </c>
      <c r="CU98" s="45">
        <v>2.1280000000000001E-3</v>
      </c>
      <c r="CV98" s="45">
        <v>2.1280000000000001E-3</v>
      </c>
      <c r="CW98" s="45">
        <v>2.1280000000000001E-3</v>
      </c>
      <c r="CX98" s="45">
        <v>2.1280000000000001E-3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8.1000000000000004E-5</v>
      </c>
      <c r="R99" s="45">
        <v>8.1000000000000004E-5</v>
      </c>
      <c r="S99" s="45">
        <v>8.1000000000000004E-5</v>
      </c>
      <c r="T99" s="45">
        <v>8.1000000000000004E-5</v>
      </c>
      <c r="U99" s="45">
        <v>8.1000000000000004E-5</v>
      </c>
      <c r="V99" s="45">
        <v>8.1000000000000004E-5</v>
      </c>
      <c r="W99" s="45">
        <v>8.1000000000000004E-5</v>
      </c>
      <c r="X99" s="45">
        <v>8.1000000000000004E-5</v>
      </c>
      <c r="Y99" s="45">
        <v>8.1000000000000004E-5</v>
      </c>
      <c r="Z99" s="45">
        <v>8.1000000000000004E-5</v>
      </c>
      <c r="AA99" s="45">
        <v>8.1000000000000004E-5</v>
      </c>
      <c r="AB99" s="45">
        <v>8.1000000000000004E-5</v>
      </c>
      <c r="AC99" s="45">
        <v>8.1000000000000004E-5</v>
      </c>
      <c r="AD99" s="45">
        <v>8.1000000000000004E-5</v>
      </c>
      <c r="AE99" s="45">
        <v>8.1000000000000004E-5</v>
      </c>
      <c r="AF99" s="45">
        <v>8.1000000000000004E-5</v>
      </c>
      <c r="AG99" s="45">
        <v>8.1000000000000004E-5</v>
      </c>
      <c r="AH99" s="45">
        <v>8.1000000000000004E-5</v>
      </c>
      <c r="AI99" s="45">
        <v>8.1000000000000004E-5</v>
      </c>
      <c r="AJ99" s="45">
        <v>8.1000000000000004E-5</v>
      </c>
      <c r="AK99" s="45">
        <v>8.1000000000000004E-5</v>
      </c>
      <c r="AL99" s="45">
        <v>8.1000000000000004E-5</v>
      </c>
      <c r="AM99" s="45">
        <v>8.1000000000000004E-5</v>
      </c>
      <c r="AN99" s="45">
        <v>8.1000000000000004E-5</v>
      </c>
      <c r="AO99" s="45">
        <v>8.1000000000000004E-5</v>
      </c>
      <c r="AP99" s="45">
        <v>4.2299999999999998E-4</v>
      </c>
      <c r="AQ99" s="45">
        <v>4.2299999999999998E-4</v>
      </c>
      <c r="AR99" s="45">
        <v>4.2299999999999998E-4</v>
      </c>
      <c r="AS99" s="45">
        <v>4.2299999999999998E-4</v>
      </c>
      <c r="AT99" s="45">
        <v>4.2299999999999998E-4</v>
      </c>
      <c r="AU99" s="45">
        <v>5.53E-4</v>
      </c>
      <c r="AV99" s="45">
        <v>5.53E-4</v>
      </c>
      <c r="AW99" s="45">
        <v>5.53E-4</v>
      </c>
      <c r="AX99" s="45">
        <v>5.53E-4</v>
      </c>
      <c r="AY99" s="45">
        <v>5.53E-4</v>
      </c>
      <c r="AZ99" s="45">
        <v>7.4700000000000005E-4</v>
      </c>
      <c r="BA99" s="45">
        <v>7.4700000000000005E-4</v>
      </c>
      <c r="BB99" s="45">
        <v>7.4700000000000005E-4</v>
      </c>
      <c r="BC99" s="45">
        <v>7.4700000000000005E-4</v>
      </c>
      <c r="BD99" s="45">
        <v>7.4700000000000005E-4</v>
      </c>
      <c r="BE99" s="45">
        <v>9.1100000000000003E-4</v>
      </c>
      <c r="BF99" s="45">
        <v>9.1100000000000003E-4</v>
      </c>
      <c r="BG99" s="45">
        <v>9.1100000000000003E-4</v>
      </c>
      <c r="BH99" s="45">
        <v>9.1100000000000003E-4</v>
      </c>
      <c r="BI99" s="45">
        <v>9.1100000000000003E-4</v>
      </c>
      <c r="BJ99" s="45">
        <v>1.075E-3</v>
      </c>
      <c r="BK99" s="45">
        <v>1.075E-3</v>
      </c>
      <c r="BL99" s="45">
        <v>1.075E-3</v>
      </c>
      <c r="BM99" s="45">
        <v>1.075E-3</v>
      </c>
      <c r="BN99" s="45">
        <v>1.075E-3</v>
      </c>
      <c r="BO99" s="45">
        <v>1.235E-3</v>
      </c>
      <c r="BP99" s="45">
        <v>1.235E-3</v>
      </c>
      <c r="BQ99" s="45">
        <v>1.235E-3</v>
      </c>
      <c r="BR99" s="45">
        <v>1.235E-3</v>
      </c>
      <c r="BS99" s="45">
        <v>1.235E-3</v>
      </c>
      <c r="BT99" s="45">
        <v>1.3780000000000001E-3</v>
      </c>
      <c r="BU99" s="45">
        <v>1.3780000000000001E-3</v>
      </c>
      <c r="BV99" s="45">
        <v>1.3780000000000001E-3</v>
      </c>
      <c r="BW99" s="45">
        <v>1.3780000000000001E-3</v>
      </c>
      <c r="BX99" s="45">
        <v>1.3780000000000001E-3</v>
      </c>
      <c r="BY99" s="45">
        <v>1.557E-3</v>
      </c>
      <c r="BZ99" s="45">
        <v>1.557E-3</v>
      </c>
      <c r="CA99" s="45">
        <v>1.557E-3</v>
      </c>
      <c r="CB99" s="45">
        <v>1.557E-3</v>
      </c>
      <c r="CC99" s="45">
        <v>1.557E-3</v>
      </c>
      <c r="CD99" s="45">
        <v>1.557E-3</v>
      </c>
      <c r="CE99" s="45">
        <v>1.557E-3</v>
      </c>
      <c r="CF99" s="45">
        <v>1.557E-3</v>
      </c>
      <c r="CG99" s="45">
        <v>1.557E-3</v>
      </c>
      <c r="CH99" s="45">
        <v>1.557E-3</v>
      </c>
      <c r="CI99" s="45">
        <v>1.557E-3</v>
      </c>
      <c r="CJ99" s="45">
        <v>1.557E-3</v>
      </c>
      <c r="CK99" s="45">
        <v>1.557E-3</v>
      </c>
      <c r="CL99" s="45">
        <v>1.557E-3</v>
      </c>
      <c r="CM99" s="45">
        <v>1.557E-3</v>
      </c>
      <c r="CN99" s="45">
        <v>1.557E-3</v>
      </c>
      <c r="CO99" s="45">
        <v>1.557E-3</v>
      </c>
      <c r="CP99" s="45">
        <v>1.557E-3</v>
      </c>
      <c r="CQ99" s="45">
        <v>1.557E-3</v>
      </c>
      <c r="CR99" s="45">
        <v>1.557E-3</v>
      </c>
      <c r="CS99" s="45">
        <v>1.557E-3</v>
      </c>
      <c r="CT99" s="45">
        <v>1.557E-3</v>
      </c>
      <c r="CU99" s="45">
        <v>1.557E-3</v>
      </c>
      <c r="CV99" s="45">
        <v>1.557E-3</v>
      </c>
      <c r="CW99" s="45">
        <v>1.557E-3</v>
      </c>
      <c r="CX99" s="45">
        <v>1.557E-3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7.9999999999999996E-6</v>
      </c>
      <c r="R100" s="45">
        <v>7.9999999999999996E-6</v>
      </c>
      <c r="S100" s="45">
        <v>7.9999999999999996E-6</v>
      </c>
      <c r="T100" s="45">
        <v>7.9999999999999996E-6</v>
      </c>
      <c r="U100" s="45">
        <v>7.9999999999999996E-6</v>
      </c>
      <c r="V100" s="45">
        <v>7.9999999999999996E-6</v>
      </c>
      <c r="W100" s="45">
        <v>7.9999999999999996E-6</v>
      </c>
      <c r="X100" s="45">
        <v>7.9999999999999996E-6</v>
      </c>
      <c r="Y100" s="45">
        <v>7.9999999999999996E-6</v>
      </c>
      <c r="Z100" s="45">
        <v>7.9999999999999996E-6</v>
      </c>
      <c r="AA100" s="45">
        <v>7.9999999999999996E-6</v>
      </c>
      <c r="AB100" s="45">
        <v>7.9999999999999996E-6</v>
      </c>
      <c r="AC100" s="45">
        <v>7.9999999999999996E-6</v>
      </c>
      <c r="AD100" s="45">
        <v>7.9999999999999996E-6</v>
      </c>
      <c r="AE100" s="45">
        <v>7.9999999999999996E-6</v>
      </c>
      <c r="AF100" s="45">
        <v>7.9999999999999996E-6</v>
      </c>
      <c r="AG100" s="45">
        <v>7.9999999999999996E-6</v>
      </c>
      <c r="AH100" s="45">
        <v>7.9999999999999996E-6</v>
      </c>
      <c r="AI100" s="45">
        <v>7.9999999999999996E-6</v>
      </c>
      <c r="AJ100" s="45">
        <v>7.9999999999999996E-6</v>
      </c>
      <c r="AK100" s="45">
        <v>7.9999999999999996E-6</v>
      </c>
      <c r="AL100" s="45">
        <v>7.9999999999999996E-6</v>
      </c>
      <c r="AM100" s="45">
        <v>7.9999999999999996E-6</v>
      </c>
      <c r="AN100" s="45">
        <v>7.9999999999999996E-6</v>
      </c>
      <c r="AO100" s="45">
        <v>7.9999999999999996E-6</v>
      </c>
      <c r="AP100" s="45">
        <v>1.15E-4</v>
      </c>
      <c r="AQ100" s="45">
        <v>1.15E-4</v>
      </c>
      <c r="AR100" s="45">
        <v>1.15E-4</v>
      </c>
      <c r="AS100" s="45">
        <v>1.15E-4</v>
      </c>
      <c r="AT100" s="45">
        <v>1.15E-4</v>
      </c>
      <c r="AU100" s="45">
        <v>2.4000000000000001E-4</v>
      </c>
      <c r="AV100" s="45">
        <v>2.4000000000000001E-4</v>
      </c>
      <c r="AW100" s="45">
        <v>2.4000000000000001E-4</v>
      </c>
      <c r="AX100" s="45">
        <v>2.4000000000000001E-4</v>
      </c>
      <c r="AY100" s="45">
        <v>2.4000000000000001E-4</v>
      </c>
      <c r="AZ100" s="45">
        <v>3.2299999999999999E-4</v>
      </c>
      <c r="BA100" s="45">
        <v>3.2299999999999999E-4</v>
      </c>
      <c r="BB100" s="45">
        <v>3.2299999999999999E-4</v>
      </c>
      <c r="BC100" s="45">
        <v>3.2299999999999999E-4</v>
      </c>
      <c r="BD100" s="45">
        <v>3.2299999999999999E-4</v>
      </c>
      <c r="BE100" s="45">
        <v>3.2499999999999999E-4</v>
      </c>
      <c r="BF100" s="45">
        <v>3.2499999999999999E-4</v>
      </c>
      <c r="BG100" s="45">
        <v>3.2499999999999999E-4</v>
      </c>
      <c r="BH100" s="45">
        <v>3.2499999999999999E-4</v>
      </c>
      <c r="BI100" s="45">
        <v>3.2499999999999999E-4</v>
      </c>
      <c r="BJ100" s="45">
        <v>3.1500000000000001E-4</v>
      </c>
      <c r="BK100" s="45">
        <v>3.1500000000000001E-4</v>
      </c>
      <c r="BL100" s="45">
        <v>3.1500000000000001E-4</v>
      </c>
      <c r="BM100" s="45">
        <v>3.1500000000000001E-4</v>
      </c>
      <c r="BN100" s="45">
        <v>3.1500000000000001E-4</v>
      </c>
      <c r="BO100" s="45">
        <v>3.6999999999999999E-4</v>
      </c>
      <c r="BP100" s="45">
        <v>3.6999999999999999E-4</v>
      </c>
      <c r="BQ100" s="45">
        <v>3.6999999999999999E-4</v>
      </c>
      <c r="BR100" s="45">
        <v>3.6999999999999999E-4</v>
      </c>
      <c r="BS100" s="45">
        <v>3.6999999999999999E-4</v>
      </c>
      <c r="BT100" s="45">
        <v>4.4200000000000001E-4</v>
      </c>
      <c r="BU100" s="45">
        <v>4.4200000000000001E-4</v>
      </c>
      <c r="BV100" s="45">
        <v>4.4200000000000001E-4</v>
      </c>
      <c r="BW100" s="45">
        <v>4.4200000000000001E-4</v>
      </c>
      <c r="BX100" s="45">
        <v>4.4200000000000001E-4</v>
      </c>
      <c r="BY100" s="45">
        <v>5.6099999999999998E-4</v>
      </c>
      <c r="BZ100" s="45">
        <v>5.6099999999999998E-4</v>
      </c>
      <c r="CA100" s="45">
        <v>5.6099999999999998E-4</v>
      </c>
      <c r="CB100" s="45">
        <v>5.6099999999999998E-4</v>
      </c>
      <c r="CC100" s="45">
        <v>5.6099999999999998E-4</v>
      </c>
      <c r="CD100" s="45">
        <v>5.6099999999999998E-4</v>
      </c>
      <c r="CE100" s="45">
        <v>5.6099999999999998E-4</v>
      </c>
      <c r="CF100" s="45">
        <v>5.6099999999999998E-4</v>
      </c>
      <c r="CG100" s="45">
        <v>5.6099999999999998E-4</v>
      </c>
      <c r="CH100" s="45">
        <v>5.6099999999999998E-4</v>
      </c>
      <c r="CI100" s="45">
        <v>5.6099999999999998E-4</v>
      </c>
      <c r="CJ100" s="45">
        <v>5.6099999999999998E-4</v>
      </c>
      <c r="CK100" s="45">
        <v>5.6099999999999998E-4</v>
      </c>
      <c r="CL100" s="45">
        <v>5.6099999999999998E-4</v>
      </c>
      <c r="CM100" s="45">
        <v>5.6099999999999998E-4</v>
      </c>
      <c r="CN100" s="45">
        <v>5.6099999999999998E-4</v>
      </c>
      <c r="CO100" s="45">
        <v>5.6099999999999998E-4</v>
      </c>
      <c r="CP100" s="45">
        <v>5.6099999999999998E-4</v>
      </c>
      <c r="CQ100" s="45">
        <v>5.6099999999999998E-4</v>
      </c>
      <c r="CR100" s="45">
        <v>5.6099999999999998E-4</v>
      </c>
      <c r="CS100" s="45">
        <v>5.6099999999999998E-4</v>
      </c>
      <c r="CT100" s="45">
        <v>5.6099999999999998E-4</v>
      </c>
      <c r="CU100" s="45">
        <v>5.6099999999999998E-4</v>
      </c>
      <c r="CV100" s="45">
        <v>5.6099999999999998E-4</v>
      </c>
      <c r="CW100" s="45">
        <v>5.6099999999999998E-4</v>
      </c>
      <c r="CX100" s="45">
        <v>5.6099999999999998E-4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2.0900000000000001E-4</v>
      </c>
      <c r="R101" s="45">
        <v>2.0900000000000001E-4</v>
      </c>
      <c r="S101" s="45">
        <v>2.0900000000000001E-4</v>
      </c>
      <c r="T101" s="45">
        <v>2.0900000000000001E-4</v>
      </c>
      <c r="U101" s="45">
        <v>2.0900000000000001E-4</v>
      </c>
      <c r="V101" s="45">
        <v>2.0900000000000001E-4</v>
      </c>
      <c r="W101" s="45">
        <v>2.0900000000000001E-4</v>
      </c>
      <c r="X101" s="45">
        <v>2.0900000000000001E-4</v>
      </c>
      <c r="Y101" s="45">
        <v>2.0900000000000001E-4</v>
      </c>
      <c r="Z101" s="45">
        <v>2.0900000000000001E-4</v>
      </c>
      <c r="AA101" s="45">
        <v>2.0900000000000001E-4</v>
      </c>
      <c r="AB101" s="45">
        <v>2.0900000000000001E-4</v>
      </c>
      <c r="AC101" s="45">
        <v>2.0900000000000001E-4</v>
      </c>
      <c r="AD101" s="45">
        <v>2.0900000000000001E-4</v>
      </c>
      <c r="AE101" s="45">
        <v>2.0900000000000001E-4</v>
      </c>
      <c r="AF101" s="45">
        <v>2.0900000000000001E-4</v>
      </c>
      <c r="AG101" s="45">
        <v>2.0900000000000001E-4</v>
      </c>
      <c r="AH101" s="45">
        <v>2.0900000000000001E-4</v>
      </c>
      <c r="AI101" s="45">
        <v>2.0900000000000001E-4</v>
      </c>
      <c r="AJ101" s="45">
        <v>2.0900000000000001E-4</v>
      </c>
      <c r="AK101" s="45">
        <v>2.0900000000000001E-4</v>
      </c>
      <c r="AL101" s="45">
        <v>2.0900000000000001E-4</v>
      </c>
      <c r="AM101" s="45">
        <v>2.0900000000000001E-4</v>
      </c>
      <c r="AN101" s="45">
        <v>2.0900000000000001E-4</v>
      </c>
      <c r="AO101" s="45">
        <v>2.0900000000000001E-4</v>
      </c>
      <c r="AP101" s="45">
        <v>6.0599999999999998E-4</v>
      </c>
      <c r="AQ101" s="45">
        <v>6.0599999999999998E-4</v>
      </c>
      <c r="AR101" s="45">
        <v>6.0599999999999998E-4</v>
      </c>
      <c r="AS101" s="45">
        <v>6.0599999999999998E-4</v>
      </c>
      <c r="AT101" s="45">
        <v>6.0599999999999998E-4</v>
      </c>
      <c r="AU101" s="45">
        <v>6.6799999999999997E-4</v>
      </c>
      <c r="AV101" s="45">
        <v>6.6799999999999997E-4</v>
      </c>
      <c r="AW101" s="45">
        <v>6.6799999999999997E-4</v>
      </c>
      <c r="AX101" s="45">
        <v>6.6799999999999997E-4</v>
      </c>
      <c r="AY101" s="45">
        <v>6.6799999999999997E-4</v>
      </c>
      <c r="AZ101" s="45">
        <v>6.7599999999999995E-4</v>
      </c>
      <c r="BA101" s="45">
        <v>6.7599999999999995E-4</v>
      </c>
      <c r="BB101" s="45">
        <v>6.7599999999999995E-4</v>
      </c>
      <c r="BC101" s="45">
        <v>6.7599999999999995E-4</v>
      </c>
      <c r="BD101" s="45">
        <v>6.7599999999999995E-4</v>
      </c>
      <c r="BE101" s="45">
        <v>6.3400000000000001E-4</v>
      </c>
      <c r="BF101" s="45">
        <v>6.3400000000000001E-4</v>
      </c>
      <c r="BG101" s="45">
        <v>6.3400000000000001E-4</v>
      </c>
      <c r="BH101" s="45">
        <v>6.3400000000000001E-4</v>
      </c>
      <c r="BI101" s="45">
        <v>6.3400000000000001E-4</v>
      </c>
      <c r="BJ101" s="45">
        <v>5.4799999999999998E-4</v>
      </c>
      <c r="BK101" s="45">
        <v>5.4799999999999998E-4</v>
      </c>
      <c r="BL101" s="45">
        <v>5.4799999999999998E-4</v>
      </c>
      <c r="BM101" s="45">
        <v>5.4799999999999998E-4</v>
      </c>
      <c r="BN101" s="45">
        <v>5.4799999999999998E-4</v>
      </c>
      <c r="BO101" s="45">
        <v>4.6200000000000001E-4</v>
      </c>
      <c r="BP101" s="45">
        <v>4.6200000000000001E-4</v>
      </c>
      <c r="BQ101" s="45">
        <v>4.6200000000000001E-4</v>
      </c>
      <c r="BR101" s="45">
        <v>4.6200000000000001E-4</v>
      </c>
      <c r="BS101" s="45">
        <v>4.6200000000000001E-4</v>
      </c>
      <c r="BT101" s="45">
        <v>3.8299999999999999E-4</v>
      </c>
      <c r="BU101" s="45">
        <v>3.8299999999999999E-4</v>
      </c>
      <c r="BV101" s="45">
        <v>3.8299999999999999E-4</v>
      </c>
      <c r="BW101" s="45">
        <v>3.8299999999999999E-4</v>
      </c>
      <c r="BX101" s="45">
        <v>3.8299999999999999E-4</v>
      </c>
      <c r="BY101" s="45">
        <v>2.5099999999999998E-4</v>
      </c>
      <c r="BZ101" s="45">
        <v>2.5099999999999998E-4</v>
      </c>
      <c r="CA101" s="45">
        <v>2.5099999999999998E-4</v>
      </c>
      <c r="CB101" s="45">
        <v>2.5099999999999998E-4</v>
      </c>
      <c r="CC101" s="45">
        <v>2.5099999999999998E-4</v>
      </c>
      <c r="CD101" s="45">
        <v>2.5099999999999998E-4</v>
      </c>
      <c r="CE101" s="45">
        <v>2.5099999999999998E-4</v>
      </c>
      <c r="CF101" s="45">
        <v>2.5099999999999998E-4</v>
      </c>
      <c r="CG101" s="45">
        <v>2.5099999999999998E-4</v>
      </c>
      <c r="CH101" s="45">
        <v>2.5099999999999998E-4</v>
      </c>
      <c r="CI101" s="45">
        <v>2.5099999999999998E-4</v>
      </c>
      <c r="CJ101" s="45">
        <v>2.5099999999999998E-4</v>
      </c>
      <c r="CK101" s="45">
        <v>2.5099999999999998E-4</v>
      </c>
      <c r="CL101" s="45">
        <v>2.5099999999999998E-4</v>
      </c>
      <c r="CM101" s="45">
        <v>2.5099999999999998E-4</v>
      </c>
      <c r="CN101" s="45">
        <v>2.5099999999999998E-4</v>
      </c>
      <c r="CO101" s="45">
        <v>2.5099999999999998E-4</v>
      </c>
      <c r="CP101" s="45">
        <v>2.5099999999999998E-4</v>
      </c>
      <c r="CQ101" s="45">
        <v>2.5099999999999998E-4</v>
      </c>
      <c r="CR101" s="45">
        <v>2.5099999999999998E-4</v>
      </c>
      <c r="CS101" s="45">
        <v>2.5099999999999998E-4</v>
      </c>
      <c r="CT101" s="45">
        <v>2.5099999999999998E-4</v>
      </c>
      <c r="CU101" s="45">
        <v>2.5099999999999998E-4</v>
      </c>
      <c r="CV101" s="45">
        <v>2.5099999999999998E-4</v>
      </c>
      <c r="CW101" s="45">
        <v>2.5099999999999998E-4</v>
      </c>
      <c r="CX101" s="45">
        <v>2.5099999999999998E-4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t="s">
        <v>512</v>
      </c>
      <c r="R102" s="45" t="s">
        <v>512</v>
      </c>
      <c r="S102" s="45" t="s">
        <v>512</v>
      </c>
      <c r="T102" s="45" t="s">
        <v>512</v>
      </c>
      <c r="U102" s="45" t="s">
        <v>512</v>
      </c>
      <c r="V102" s="45" t="s">
        <v>512</v>
      </c>
      <c r="W102" s="45" t="s">
        <v>512</v>
      </c>
      <c r="X102" s="45" t="s">
        <v>512</v>
      </c>
      <c r="Y102" s="45" t="s">
        <v>512</v>
      </c>
      <c r="Z102" s="45" t="s">
        <v>512</v>
      </c>
      <c r="AA102" s="45" t="s">
        <v>512</v>
      </c>
      <c r="AB102" s="45" t="s">
        <v>512</v>
      </c>
      <c r="AC102" s="45" t="s">
        <v>512</v>
      </c>
      <c r="AD102" s="45" t="s">
        <v>512</v>
      </c>
      <c r="AE102" s="45" t="s">
        <v>512</v>
      </c>
      <c r="AF102" s="45" t="s">
        <v>512</v>
      </c>
      <c r="AG102" s="45" t="s">
        <v>512</v>
      </c>
      <c r="AH102" s="45" t="s">
        <v>512</v>
      </c>
      <c r="AI102" s="45" t="s">
        <v>512</v>
      </c>
      <c r="AJ102" s="45" t="s">
        <v>512</v>
      </c>
      <c r="AK102" s="45" t="s">
        <v>512</v>
      </c>
      <c r="AL102" s="45" t="s">
        <v>512</v>
      </c>
      <c r="AM102" s="45" t="s">
        <v>512</v>
      </c>
      <c r="AN102" s="45" t="s">
        <v>512</v>
      </c>
      <c r="AO102" s="45" t="s">
        <v>512</v>
      </c>
      <c r="AP102" s="45">
        <v>4.6999999999999997E-5</v>
      </c>
      <c r="AQ102" s="45">
        <v>4.6999999999999997E-5</v>
      </c>
      <c r="AR102" s="45">
        <v>4.6999999999999997E-5</v>
      </c>
      <c r="AS102" s="45">
        <v>4.6999999999999997E-5</v>
      </c>
      <c r="AT102" s="45">
        <v>4.6999999999999997E-5</v>
      </c>
      <c r="AU102" s="45" t="s">
        <v>512</v>
      </c>
      <c r="AV102" s="45" t="s">
        <v>512</v>
      </c>
      <c r="AW102" s="45" t="s">
        <v>512</v>
      </c>
      <c r="AX102" s="45" t="s">
        <v>512</v>
      </c>
      <c r="AY102" s="45" t="s">
        <v>512</v>
      </c>
      <c r="AZ102" s="45">
        <v>1.0900000000000001E-4</v>
      </c>
      <c r="BA102" s="45">
        <v>1.0900000000000001E-4</v>
      </c>
      <c r="BB102" s="45">
        <v>1.0900000000000001E-4</v>
      </c>
      <c r="BC102" s="45">
        <v>1.0900000000000001E-4</v>
      </c>
      <c r="BD102" s="45">
        <v>1.0900000000000001E-4</v>
      </c>
      <c r="BE102" s="45">
        <v>1.27E-4</v>
      </c>
      <c r="BF102" s="45">
        <v>1.27E-4</v>
      </c>
      <c r="BG102" s="45">
        <v>1.27E-4</v>
      </c>
      <c r="BH102" s="45">
        <v>1.27E-4</v>
      </c>
      <c r="BI102" s="45">
        <v>1.27E-4</v>
      </c>
      <c r="BJ102" s="45">
        <v>3.0400000000000002E-4</v>
      </c>
      <c r="BK102" s="45">
        <v>3.0400000000000002E-4</v>
      </c>
      <c r="BL102" s="45">
        <v>3.0400000000000002E-4</v>
      </c>
      <c r="BM102" s="45">
        <v>3.0400000000000002E-4</v>
      </c>
      <c r="BN102" s="45">
        <v>3.0400000000000002E-4</v>
      </c>
      <c r="BO102" s="45">
        <v>2.8400000000000002E-4</v>
      </c>
      <c r="BP102" s="45">
        <v>2.8400000000000002E-4</v>
      </c>
      <c r="BQ102" s="45">
        <v>2.8400000000000002E-4</v>
      </c>
      <c r="BR102" s="45">
        <v>2.8400000000000002E-4</v>
      </c>
      <c r="BS102" s="45">
        <v>2.8400000000000002E-4</v>
      </c>
      <c r="BT102" s="45">
        <v>3.2200000000000002E-4</v>
      </c>
      <c r="BU102" s="45">
        <v>3.2200000000000002E-4</v>
      </c>
      <c r="BV102" s="45">
        <v>3.2200000000000002E-4</v>
      </c>
      <c r="BW102" s="45">
        <v>3.2200000000000002E-4</v>
      </c>
      <c r="BX102" s="45">
        <v>3.2200000000000002E-4</v>
      </c>
      <c r="BY102" s="45">
        <v>4.1399999999999998E-4</v>
      </c>
      <c r="BZ102" s="45">
        <v>4.1399999999999998E-4</v>
      </c>
      <c r="CA102" s="45">
        <v>4.1399999999999998E-4</v>
      </c>
      <c r="CB102" s="45">
        <v>4.1399999999999998E-4</v>
      </c>
      <c r="CC102" s="45">
        <v>4.1399999999999998E-4</v>
      </c>
      <c r="CD102" s="45">
        <v>4.1399999999999998E-4</v>
      </c>
      <c r="CE102" s="45">
        <v>4.1399999999999998E-4</v>
      </c>
      <c r="CF102" s="45">
        <v>4.1399999999999998E-4</v>
      </c>
      <c r="CG102" s="45">
        <v>4.1399999999999998E-4</v>
      </c>
      <c r="CH102" s="45">
        <v>4.1399999999999998E-4</v>
      </c>
      <c r="CI102" s="45">
        <v>4.1399999999999998E-4</v>
      </c>
      <c r="CJ102" s="45">
        <v>4.1399999999999998E-4</v>
      </c>
      <c r="CK102" s="45">
        <v>4.1399999999999998E-4</v>
      </c>
      <c r="CL102" s="45">
        <v>4.1399999999999998E-4</v>
      </c>
      <c r="CM102" s="45">
        <v>4.1399999999999998E-4</v>
      </c>
      <c r="CN102" s="45">
        <v>4.1399999999999998E-4</v>
      </c>
      <c r="CO102" s="45">
        <v>4.1399999999999998E-4</v>
      </c>
      <c r="CP102" s="45">
        <v>4.1399999999999998E-4</v>
      </c>
      <c r="CQ102" s="45">
        <v>4.1399999999999998E-4</v>
      </c>
      <c r="CR102" s="45">
        <v>4.1399999999999998E-4</v>
      </c>
      <c r="CS102" s="45">
        <v>4.1399999999999998E-4</v>
      </c>
      <c r="CT102" s="45">
        <v>4.1399999999999998E-4</v>
      </c>
      <c r="CU102" s="45">
        <v>4.1399999999999998E-4</v>
      </c>
      <c r="CV102" s="45">
        <v>4.1399999999999998E-4</v>
      </c>
      <c r="CW102" s="45">
        <v>4.1399999999999998E-4</v>
      </c>
      <c r="CX102" s="45">
        <v>4.1399999999999998E-4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6.0000000000000002E-5</v>
      </c>
      <c r="R103" s="45">
        <v>6.0000000000000002E-5</v>
      </c>
      <c r="S103" s="45">
        <v>6.0000000000000002E-5</v>
      </c>
      <c r="T103" s="45">
        <v>6.0000000000000002E-5</v>
      </c>
      <c r="U103" s="45">
        <v>6.0000000000000002E-5</v>
      </c>
      <c r="V103" s="45">
        <v>6.0000000000000002E-5</v>
      </c>
      <c r="W103" s="45">
        <v>6.0000000000000002E-5</v>
      </c>
      <c r="X103" s="45">
        <v>6.0000000000000002E-5</v>
      </c>
      <c r="Y103" s="45">
        <v>6.0000000000000002E-5</v>
      </c>
      <c r="Z103" s="45">
        <v>6.0000000000000002E-5</v>
      </c>
      <c r="AA103" s="45">
        <v>6.0000000000000002E-5</v>
      </c>
      <c r="AB103" s="45">
        <v>6.0000000000000002E-5</v>
      </c>
      <c r="AC103" s="45">
        <v>6.0000000000000002E-5</v>
      </c>
      <c r="AD103" s="45">
        <v>6.0000000000000002E-5</v>
      </c>
      <c r="AE103" s="45">
        <v>6.0000000000000002E-5</v>
      </c>
      <c r="AF103" s="45">
        <v>6.0000000000000002E-5</v>
      </c>
      <c r="AG103" s="45">
        <v>6.0000000000000002E-5</v>
      </c>
      <c r="AH103" s="45">
        <v>6.0000000000000002E-5</v>
      </c>
      <c r="AI103" s="45">
        <v>6.0000000000000002E-5</v>
      </c>
      <c r="AJ103" s="45">
        <v>6.0000000000000002E-5</v>
      </c>
      <c r="AK103" s="45">
        <v>6.0000000000000002E-5</v>
      </c>
      <c r="AL103" s="45">
        <v>6.0000000000000002E-5</v>
      </c>
      <c r="AM103" s="45">
        <v>6.0000000000000002E-5</v>
      </c>
      <c r="AN103" s="45">
        <v>6.0000000000000002E-5</v>
      </c>
      <c r="AO103" s="45">
        <v>6.0000000000000002E-5</v>
      </c>
      <c r="AP103" s="45">
        <v>2.6200000000000003E-4</v>
      </c>
      <c r="AQ103" s="45">
        <v>2.6200000000000003E-4</v>
      </c>
      <c r="AR103" s="45">
        <v>2.6200000000000003E-4</v>
      </c>
      <c r="AS103" s="45">
        <v>2.6200000000000003E-4</v>
      </c>
      <c r="AT103" s="45">
        <v>2.6200000000000003E-4</v>
      </c>
      <c r="AU103" s="45">
        <v>3.4900000000000003E-4</v>
      </c>
      <c r="AV103" s="45">
        <v>3.4900000000000003E-4</v>
      </c>
      <c r="AW103" s="45">
        <v>3.4900000000000003E-4</v>
      </c>
      <c r="AX103" s="45">
        <v>3.4900000000000003E-4</v>
      </c>
      <c r="AY103" s="45">
        <v>3.4900000000000003E-4</v>
      </c>
      <c r="AZ103" s="45">
        <v>3.8900000000000002E-4</v>
      </c>
      <c r="BA103" s="45">
        <v>3.8900000000000002E-4</v>
      </c>
      <c r="BB103" s="45">
        <v>3.8900000000000002E-4</v>
      </c>
      <c r="BC103" s="45">
        <v>3.8900000000000002E-4</v>
      </c>
      <c r="BD103" s="45">
        <v>3.8900000000000002E-4</v>
      </c>
      <c r="BE103" s="45">
        <v>3.7399999999999998E-4</v>
      </c>
      <c r="BF103" s="45">
        <v>3.7399999999999998E-4</v>
      </c>
      <c r="BG103" s="45">
        <v>3.7399999999999998E-4</v>
      </c>
      <c r="BH103" s="45">
        <v>3.7399999999999998E-4</v>
      </c>
      <c r="BI103" s="45">
        <v>3.7399999999999998E-4</v>
      </c>
      <c r="BJ103" s="45">
        <v>3.3399999999999999E-4</v>
      </c>
      <c r="BK103" s="45">
        <v>3.3399999999999999E-4</v>
      </c>
      <c r="BL103" s="45">
        <v>3.3399999999999999E-4</v>
      </c>
      <c r="BM103" s="45">
        <v>3.3399999999999999E-4</v>
      </c>
      <c r="BN103" s="45">
        <v>3.3399999999999999E-4</v>
      </c>
      <c r="BO103" s="45">
        <v>2.8899999999999998E-4</v>
      </c>
      <c r="BP103" s="45">
        <v>2.8899999999999998E-4</v>
      </c>
      <c r="BQ103" s="45">
        <v>2.8899999999999998E-4</v>
      </c>
      <c r="BR103" s="45">
        <v>2.8899999999999998E-4</v>
      </c>
      <c r="BS103" s="45">
        <v>2.8899999999999998E-4</v>
      </c>
      <c r="BT103" s="45">
        <v>2.3900000000000001E-4</v>
      </c>
      <c r="BU103" s="45">
        <v>2.3900000000000001E-4</v>
      </c>
      <c r="BV103" s="45">
        <v>2.3900000000000001E-4</v>
      </c>
      <c r="BW103" s="45">
        <v>2.3900000000000001E-4</v>
      </c>
      <c r="BX103" s="45">
        <v>2.3900000000000001E-4</v>
      </c>
      <c r="BY103" s="45">
        <v>1.8100000000000001E-4</v>
      </c>
      <c r="BZ103" s="45">
        <v>1.8100000000000001E-4</v>
      </c>
      <c r="CA103" s="45">
        <v>1.8100000000000001E-4</v>
      </c>
      <c r="CB103" s="45">
        <v>1.8100000000000001E-4</v>
      </c>
      <c r="CC103" s="45">
        <v>1.8100000000000001E-4</v>
      </c>
      <c r="CD103" s="45">
        <v>1.8100000000000001E-4</v>
      </c>
      <c r="CE103" s="45">
        <v>1.8100000000000001E-4</v>
      </c>
      <c r="CF103" s="45">
        <v>1.8100000000000001E-4</v>
      </c>
      <c r="CG103" s="45">
        <v>1.8100000000000001E-4</v>
      </c>
      <c r="CH103" s="45">
        <v>1.8100000000000001E-4</v>
      </c>
      <c r="CI103" s="45">
        <v>1.8100000000000001E-4</v>
      </c>
      <c r="CJ103" s="45">
        <v>1.8100000000000001E-4</v>
      </c>
      <c r="CK103" s="45">
        <v>1.8100000000000001E-4</v>
      </c>
      <c r="CL103" s="45">
        <v>1.8100000000000001E-4</v>
      </c>
      <c r="CM103" s="45">
        <v>1.8100000000000001E-4</v>
      </c>
      <c r="CN103" s="45">
        <v>1.8100000000000001E-4</v>
      </c>
      <c r="CO103" s="45">
        <v>1.8100000000000001E-4</v>
      </c>
      <c r="CP103" s="45">
        <v>1.8100000000000001E-4</v>
      </c>
      <c r="CQ103" s="45">
        <v>1.8100000000000001E-4</v>
      </c>
      <c r="CR103" s="45">
        <v>1.8100000000000001E-4</v>
      </c>
      <c r="CS103" s="45">
        <v>1.8100000000000001E-4</v>
      </c>
      <c r="CT103" s="45">
        <v>1.8100000000000001E-4</v>
      </c>
      <c r="CU103" s="45">
        <v>1.8100000000000001E-4</v>
      </c>
      <c r="CV103" s="45">
        <v>1.8100000000000001E-4</v>
      </c>
      <c r="CW103" s="45">
        <v>1.8100000000000001E-4</v>
      </c>
      <c r="CX103" s="45">
        <v>1.8100000000000001E-4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2.1599999999999999E-4</v>
      </c>
      <c r="R104" s="45">
        <v>2.1599999999999999E-4</v>
      </c>
      <c r="S104" s="45">
        <v>2.1599999999999999E-4</v>
      </c>
      <c r="T104" s="45">
        <v>2.1599999999999999E-4</v>
      </c>
      <c r="U104" s="45">
        <v>2.1599999999999999E-4</v>
      </c>
      <c r="V104" s="45">
        <v>2.1599999999999999E-4</v>
      </c>
      <c r="W104" s="45">
        <v>2.1599999999999999E-4</v>
      </c>
      <c r="X104" s="45">
        <v>2.1599999999999999E-4</v>
      </c>
      <c r="Y104" s="45">
        <v>2.1599999999999999E-4</v>
      </c>
      <c r="Z104" s="45">
        <v>2.1599999999999999E-4</v>
      </c>
      <c r="AA104" s="45">
        <v>2.1599999999999999E-4</v>
      </c>
      <c r="AB104" s="45">
        <v>2.1599999999999999E-4</v>
      </c>
      <c r="AC104" s="45">
        <v>2.1599999999999999E-4</v>
      </c>
      <c r="AD104" s="45">
        <v>2.1599999999999999E-4</v>
      </c>
      <c r="AE104" s="45">
        <v>2.1599999999999999E-4</v>
      </c>
      <c r="AF104" s="45">
        <v>2.1599999999999999E-4</v>
      </c>
      <c r="AG104" s="45">
        <v>2.1599999999999999E-4</v>
      </c>
      <c r="AH104" s="45">
        <v>2.1599999999999999E-4</v>
      </c>
      <c r="AI104" s="45">
        <v>2.1599999999999999E-4</v>
      </c>
      <c r="AJ104" s="45">
        <v>2.1599999999999999E-4</v>
      </c>
      <c r="AK104" s="45">
        <v>2.1599999999999999E-4</v>
      </c>
      <c r="AL104" s="45">
        <v>2.1599999999999999E-4</v>
      </c>
      <c r="AM104" s="45">
        <v>2.1599999999999999E-4</v>
      </c>
      <c r="AN104" s="45">
        <v>2.1599999999999999E-4</v>
      </c>
      <c r="AO104" s="45">
        <v>2.1599999999999999E-4</v>
      </c>
      <c r="AP104" s="45">
        <v>7.1500000000000003E-4</v>
      </c>
      <c r="AQ104" s="45">
        <v>7.1500000000000003E-4</v>
      </c>
      <c r="AR104" s="45">
        <v>7.1500000000000003E-4</v>
      </c>
      <c r="AS104" s="45">
        <v>7.1500000000000003E-4</v>
      </c>
      <c r="AT104" s="45">
        <v>7.1500000000000003E-4</v>
      </c>
      <c r="AU104" s="45">
        <v>9.0899999999999998E-4</v>
      </c>
      <c r="AV104" s="45">
        <v>9.0899999999999998E-4</v>
      </c>
      <c r="AW104" s="45">
        <v>9.0899999999999998E-4</v>
      </c>
      <c r="AX104" s="45">
        <v>9.0899999999999998E-4</v>
      </c>
      <c r="AY104" s="45">
        <v>9.0899999999999998E-4</v>
      </c>
      <c r="AZ104" s="45">
        <v>1.1379999999999999E-3</v>
      </c>
      <c r="BA104" s="45">
        <v>1.1379999999999999E-3</v>
      </c>
      <c r="BB104" s="45">
        <v>1.1379999999999999E-3</v>
      </c>
      <c r="BC104" s="45">
        <v>1.1379999999999999E-3</v>
      </c>
      <c r="BD104" s="45">
        <v>1.1379999999999999E-3</v>
      </c>
      <c r="BE104" s="45">
        <v>1.3129999999999999E-3</v>
      </c>
      <c r="BF104" s="45">
        <v>1.3129999999999999E-3</v>
      </c>
      <c r="BG104" s="45">
        <v>1.3129999999999999E-3</v>
      </c>
      <c r="BH104" s="45">
        <v>1.3129999999999999E-3</v>
      </c>
      <c r="BI104" s="45">
        <v>1.3129999999999999E-3</v>
      </c>
      <c r="BJ104" s="45">
        <v>1.4009999999999999E-3</v>
      </c>
      <c r="BK104" s="45">
        <v>1.4009999999999999E-3</v>
      </c>
      <c r="BL104" s="45">
        <v>1.4009999999999999E-3</v>
      </c>
      <c r="BM104" s="45">
        <v>1.4009999999999999E-3</v>
      </c>
      <c r="BN104" s="45">
        <v>1.4009999999999999E-3</v>
      </c>
      <c r="BO104" s="45">
        <v>1.567E-3</v>
      </c>
      <c r="BP104" s="45">
        <v>1.567E-3</v>
      </c>
      <c r="BQ104" s="45">
        <v>1.567E-3</v>
      </c>
      <c r="BR104" s="45">
        <v>1.567E-3</v>
      </c>
      <c r="BS104" s="45">
        <v>1.567E-3</v>
      </c>
      <c r="BT104" s="45">
        <v>1.441E-3</v>
      </c>
      <c r="BU104" s="45">
        <v>1.441E-3</v>
      </c>
      <c r="BV104" s="45">
        <v>1.441E-3</v>
      </c>
      <c r="BW104" s="45">
        <v>1.441E-3</v>
      </c>
      <c r="BX104" s="45">
        <v>1.441E-3</v>
      </c>
      <c r="BY104" s="45">
        <v>1.351E-3</v>
      </c>
      <c r="BZ104" s="45">
        <v>1.351E-3</v>
      </c>
      <c r="CA104" s="45">
        <v>1.351E-3</v>
      </c>
      <c r="CB104" s="45">
        <v>1.351E-3</v>
      </c>
      <c r="CC104" s="45">
        <v>1.351E-3</v>
      </c>
      <c r="CD104" s="45">
        <v>1.351E-3</v>
      </c>
      <c r="CE104" s="45">
        <v>1.351E-3</v>
      </c>
      <c r="CF104" s="45">
        <v>1.351E-3</v>
      </c>
      <c r="CG104" s="45">
        <v>1.351E-3</v>
      </c>
      <c r="CH104" s="45">
        <v>1.351E-3</v>
      </c>
      <c r="CI104" s="45">
        <v>1.351E-3</v>
      </c>
      <c r="CJ104" s="45">
        <v>1.351E-3</v>
      </c>
      <c r="CK104" s="45">
        <v>1.351E-3</v>
      </c>
      <c r="CL104" s="45">
        <v>1.351E-3</v>
      </c>
      <c r="CM104" s="45">
        <v>1.351E-3</v>
      </c>
      <c r="CN104" s="45">
        <v>1.351E-3</v>
      </c>
      <c r="CO104" s="45">
        <v>1.351E-3</v>
      </c>
      <c r="CP104" s="45">
        <v>1.351E-3</v>
      </c>
      <c r="CQ104" s="45">
        <v>1.351E-3</v>
      </c>
      <c r="CR104" s="45">
        <v>1.351E-3</v>
      </c>
      <c r="CS104" s="45">
        <v>1.351E-3</v>
      </c>
      <c r="CT104" s="45">
        <v>1.351E-3</v>
      </c>
      <c r="CU104" s="45">
        <v>1.351E-3</v>
      </c>
      <c r="CV104" s="45">
        <v>1.351E-3</v>
      </c>
      <c r="CW104" s="45">
        <v>1.351E-3</v>
      </c>
      <c r="CX104" s="45">
        <v>1.351E-3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4.2200000000000001E-4</v>
      </c>
      <c r="R105" s="45">
        <v>4.2200000000000001E-4</v>
      </c>
      <c r="S105" s="45">
        <v>4.2200000000000001E-4</v>
      </c>
      <c r="T105" s="45">
        <v>4.2200000000000001E-4</v>
      </c>
      <c r="U105" s="45">
        <v>4.2200000000000001E-4</v>
      </c>
      <c r="V105" s="45">
        <v>4.2200000000000001E-4</v>
      </c>
      <c r="W105" s="45">
        <v>4.2200000000000001E-4</v>
      </c>
      <c r="X105" s="45">
        <v>4.2200000000000001E-4</v>
      </c>
      <c r="Y105" s="45">
        <v>4.2200000000000001E-4</v>
      </c>
      <c r="Z105" s="45">
        <v>4.2200000000000001E-4</v>
      </c>
      <c r="AA105" s="45">
        <v>4.2200000000000001E-4</v>
      </c>
      <c r="AB105" s="45">
        <v>4.2200000000000001E-4</v>
      </c>
      <c r="AC105" s="45">
        <v>4.2200000000000001E-4</v>
      </c>
      <c r="AD105" s="45">
        <v>4.2200000000000001E-4</v>
      </c>
      <c r="AE105" s="45">
        <v>4.2200000000000001E-4</v>
      </c>
      <c r="AF105" s="45">
        <v>4.2200000000000001E-4</v>
      </c>
      <c r="AG105" s="45">
        <v>4.2200000000000001E-4</v>
      </c>
      <c r="AH105" s="45">
        <v>4.2200000000000001E-4</v>
      </c>
      <c r="AI105" s="45">
        <v>4.2200000000000001E-4</v>
      </c>
      <c r="AJ105" s="45">
        <v>4.2200000000000001E-4</v>
      </c>
      <c r="AK105" s="45">
        <v>4.2200000000000001E-4</v>
      </c>
      <c r="AL105" s="45">
        <v>4.2200000000000001E-4</v>
      </c>
      <c r="AM105" s="45">
        <v>4.2200000000000001E-4</v>
      </c>
      <c r="AN105" s="45">
        <v>4.2200000000000001E-4</v>
      </c>
      <c r="AO105" s="45">
        <v>4.2200000000000001E-4</v>
      </c>
      <c r="AP105" s="45">
        <v>1.717E-3</v>
      </c>
      <c r="AQ105" s="45">
        <v>1.717E-3</v>
      </c>
      <c r="AR105" s="45">
        <v>1.717E-3</v>
      </c>
      <c r="AS105" s="45">
        <v>1.717E-3</v>
      </c>
      <c r="AT105" s="45">
        <v>1.717E-3</v>
      </c>
      <c r="AU105" s="45">
        <v>1.892E-3</v>
      </c>
      <c r="AV105" s="45">
        <v>1.892E-3</v>
      </c>
      <c r="AW105" s="45">
        <v>1.892E-3</v>
      </c>
      <c r="AX105" s="45">
        <v>1.892E-3</v>
      </c>
      <c r="AY105" s="45">
        <v>1.892E-3</v>
      </c>
      <c r="AZ105" s="45">
        <v>1.964E-3</v>
      </c>
      <c r="BA105" s="45">
        <v>1.964E-3</v>
      </c>
      <c r="BB105" s="45">
        <v>1.964E-3</v>
      </c>
      <c r="BC105" s="45">
        <v>1.964E-3</v>
      </c>
      <c r="BD105" s="45">
        <v>1.964E-3</v>
      </c>
      <c r="BE105" s="45">
        <v>2.0920000000000001E-3</v>
      </c>
      <c r="BF105" s="45">
        <v>2.0920000000000001E-3</v>
      </c>
      <c r="BG105" s="45">
        <v>2.0920000000000001E-3</v>
      </c>
      <c r="BH105" s="45">
        <v>2.0920000000000001E-3</v>
      </c>
      <c r="BI105" s="45">
        <v>2.0920000000000001E-3</v>
      </c>
      <c r="BJ105" s="45">
        <v>1.9740000000000001E-3</v>
      </c>
      <c r="BK105" s="45">
        <v>1.9740000000000001E-3</v>
      </c>
      <c r="BL105" s="45">
        <v>1.9740000000000001E-3</v>
      </c>
      <c r="BM105" s="45">
        <v>1.9740000000000001E-3</v>
      </c>
      <c r="BN105" s="45">
        <v>1.9740000000000001E-3</v>
      </c>
      <c r="BO105" s="45">
        <v>1.8890000000000001E-3</v>
      </c>
      <c r="BP105" s="45">
        <v>1.8890000000000001E-3</v>
      </c>
      <c r="BQ105" s="45">
        <v>1.8890000000000001E-3</v>
      </c>
      <c r="BR105" s="45">
        <v>1.8890000000000001E-3</v>
      </c>
      <c r="BS105" s="45">
        <v>1.8890000000000001E-3</v>
      </c>
      <c r="BT105" s="45">
        <v>1.789E-3</v>
      </c>
      <c r="BU105" s="45">
        <v>1.789E-3</v>
      </c>
      <c r="BV105" s="45">
        <v>1.789E-3</v>
      </c>
      <c r="BW105" s="45">
        <v>1.789E-3</v>
      </c>
      <c r="BX105" s="45">
        <v>1.789E-3</v>
      </c>
      <c r="BY105" s="45">
        <v>1.6739999999999999E-3</v>
      </c>
      <c r="BZ105" s="45">
        <v>1.6739999999999999E-3</v>
      </c>
      <c r="CA105" s="45">
        <v>1.6739999999999999E-3</v>
      </c>
      <c r="CB105" s="45">
        <v>1.6739999999999999E-3</v>
      </c>
      <c r="CC105" s="45">
        <v>1.6739999999999999E-3</v>
      </c>
      <c r="CD105" s="45">
        <v>1.6739999999999999E-3</v>
      </c>
      <c r="CE105" s="45">
        <v>1.6739999999999999E-3</v>
      </c>
      <c r="CF105" s="45">
        <v>1.6739999999999999E-3</v>
      </c>
      <c r="CG105" s="45">
        <v>1.6739999999999999E-3</v>
      </c>
      <c r="CH105" s="45">
        <v>1.6739999999999999E-3</v>
      </c>
      <c r="CI105" s="45">
        <v>1.6739999999999999E-3</v>
      </c>
      <c r="CJ105" s="45">
        <v>1.6739999999999999E-3</v>
      </c>
      <c r="CK105" s="45">
        <v>1.6739999999999999E-3</v>
      </c>
      <c r="CL105" s="45">
        <v>1.6739999999999999E-3</v>
      </c>
      <c r="CM105" s="45">
        <v>1.6739999999999999E-3</v>
      </c>
      <c r="CN105" s="45">
        <v>1.6739999999999999E-3</v>
      </c>
      <c r="CO105" s="45">
        <v>1.6739999999999999E-3</v>
      </c>
      <c r="CP105" s="45">
        <v>1.6739999999999999E-3</v>
      </c>
      <c r="CQ105" s="45">
        <v>1.6739999999999999E-3</v>
      </c>
      <c r="CR105" s="45">
        <v>1.6739999999999999E-3</v>
      </c>
      <c r="CS105" s="45">
        <v>1.6739999999999999E-3</v>
      </c>
      <c r="CT105" s="45">
        <v>1.6739999999999999E-3</v>
      </c>
      <c r="CU105" s="45">
        <v>1.6739999999999999E-3</v>
      </c>
      <c r="CV105" s="45">
        <v>1.6739999999999999E-3</v>
      </c>
      <c r="CW105" s="45">
        <v>1.6739999999999999E-3</v>
      </c>
      <c r="CX105" s="45">
        <v>1.6739999999999999E-3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5.5000000000000002E-5</v>
      </c>
      <c r="R106" s="45">
        <v>5.5000000000000002E-5</v>
      </c>
      <c r="S106" s="45">
        <v>5.5000000000000002E-5</v>
      </c>
      <c r="T106" s="45">
        <v>5.5000000000000002E-5</v>
      </c>
      <c r="U106" s="45">
        <v>5.5000000000000002E-5</v>
      </c>
      <c r="V106" s="45">
        <v>5.5000000000000002E-5</v>
      </c>
      <c r="W106" s="45">
        <v>5.5000000000000002E-5</v>
      </c>
      <c r="X106" s="45">
        <v>5.5000000000000002E-5</v>
      </c>
      <c r="Y106" s="45">
        <v>5.5000000000000002E-5</v>
      </c>
      <c r="Z106" s="45">
        <v>5.5000000000000002E-5</v>
      </c>
      <c r="AA106" s="45">
        <v>5.5000000000000002E-5</v>
      </c>
      <c r="AB106" s="45">
        <v>5.5000000000000002E-5</v>
      </c>
      <c r="AC106" s="45">
        <v>5.5000000000000002E-5</v>
      </c>
      <c r="AD106" s="45">
        <v>5.5000000000000002E-5</v>
      </c>
      <c r="AE106" s="45">
        <v>5.5000000000000002E-5</v>
      </c>
      <c r="AF106" s="45">
        <v>5.5000000000000002E-5</v>
      </c>
      <c r="AG106" s="45">
        <v>5.5000000000000002E-5</v>
      </c>
      <c r="AH106" s="45">
        <v>5.5000000000000002E-5</v>
      </c>
      <c r="AI106" s="45">
        <v>5.5000000000000002E-5</v>
      </c>
      <c r="AJ106" s="45">
        <v>5.5000000000000002E-5</v>
      </c>
      <c r="AK106" s="45">
        <v>5.5000000000000002E-5</v>
      </c>
      <c r="AL106" s="45">
        <v>5.5000000000000002E-5</v>
      </c>
      <c r="AM106" s="45">
        <v>5.5000000000000002E-5</v>
      </c>
      <c r="AN106" s="45">
        <v>5.5000000000000002E-5</v>
      </c>
      <c r="AO106" s="45">
        <v>5.5000000000000002E-5</v>
      </c>
      <c r="AP106" s="45">
        <v>2.5900000000000001E-4</v>
      </c>
      <c r="AQ106" s="45">
        <v>2.5900000000000001E-4</v>
      </c>
      <c r="AR106" s="45">
        <v>2.5900000000000001E-4</v>
      </c>
      <c r="AS106" s="45">
        <v>2.5900000000000001E-4</v>
      </c>
      <c r="AT106" s="45">
        <v>2.5900000000000001E-4</v>
      </c>
      <c r="AU106" s="45">
        <v>3.5399999999999999E-4</v>
      </c>
      <c r="AV106" s="45">
        <v>3.5399999999999999E-4</v>
      </c>
      <c r="AW106" s="45">
        <v>3.5399999999999999E-4</v>
      </c>
      <c r="AX106" s="45">
        <v>3.5399999999999999E-4</v>
      </c>
      <c r="AY106" s="45">
        <v>3.5399999999999999E-4</v>
      </c>
      <c r="AZ106" s="45">
        <v>4.3199999999999998E-4</v>
      </c>
      <c r="BA106" s="45">
        <v>4.3199999999999998E-4</v>
      </c>
      <c r="BB106" s="45">
        <v>4.3199999999999998E-4</v>
      </c>
      <c r="BC106" s="45">
        <v>4.3199999999999998E-4</v>
      </c>
      <c r="BD106" s="45">
        <v>4.3199999999999998E-4</v>
      </c>
      <c r="BE106" s="45">
        <v>4.9399999999999997E-4</v>
      </c>
      <c r="BF106" s="45">
        <v>4.9399999999999997E-4</v>
      </c>
      <c r="BG106" s="45">
        <v>4.9399999999999997E-4</v>
      </c>
      <c r="BH106" s="45">
        <v>4.9399999999999997E-4</v>
      </c>
      <c r="BI106" s="45">
        <v>4.9399999999999997E-4</v>
      </c>
      <c r="BJ106" s="45">
        <v>5.3399999999999997E-4</v>
      </c>
      <c r="BK106" s="45">
        <v>5.3399999999999997E-4</v>
      </c>
      <c r="BL106" s="45">
        <v>5.3399999999999997E-4</v>
      </c>
      <c r="BM106" s="45">
        <v>5.3399999999999997E-4</v>
      </c>
      <c r="BN106" s="45">
        <v>5.3399999999999997E-4</v>
      </c>
      <c r="BO106" s="45">
        <v>5.3899999999999998E-4</v>
      </c>
      <c r="BP106" s="45">
        <v>5.3899999999999998E-4</v>
      </c>
      <c r="BQ106" s="45">
        <v>5.3899999999999998E-4</v>
      </c>
      <c r="BR106" s="45">
        <v>5.3899999999999998E-4</v>
      </c>
      <c r="BS106" s="45">
        <v>5.3899999999999998E-4</v>
      </c>
      <c r="BT106" s="45">
        <v>5.1400000000000003E-4</v>
      </c>
      <c r="BU106" s="45">
        <v>5.1400000000000003E-4</v>
      </c>
      <c r="BV106" s="45">
        <v>5.1400000000000003E-4</v>
      </c>
      <c r="BW106" s="45">
        <v>5.1400000000000003E-4</v>
      </c>
      <c r="BX106" s="45">
        <v>5.1400000000000003E-4</v>
      </c>
      <c r="BY106" s="45">
        <v>4.5899999999999999E-4</v>
      </c>
      <c r="BZ106" s="45">
        <v>4.5899999999999999E-4</v>
      </c>
      <c r="CA106" s="45">
        <v>4.5899999999999999E-4</v>
      </c>
      <c r="CB106" s="45">
        <v>4.5899999999999999E-4</v>
      </c>
      <c r="CC106" s="45">
        <v>4.5899999999999999E-4</v>
      </c>
      <c r="CD106" s="45">
        <v>4.5899999999999999E-4</v>
      </c>
      <c r="CE106" s="45">
        <v>4.5899999999999999E-4</v>
      </c>
      <c r="CF106" s="45">
        <v>4.5899999999999999E-4</v>
      </c>
      <c r="CG106" s="45">
        <v>4.5899999999999999E-4</v>
      </c>
      <c r="CH106" s="45">
        <v>4.5899999999999999E-4</v>
      </c>
      <c r="CI106" s="45">
        <v>4.5899999999999999E-4</v>
      </c>
      <c r="CJ106" s="45">
        <v>4.5899999999999999E-4</v>
      </c>
      <c r="CK106" s="45">
        <v>4.5899999999999999E-4</v>
      </c>
      <c r="CL106" s="45">
        <v>4.5899999999999999E-4</v>
      </c>
      <c r="CM106" s="45">
        <v>4.5899999999999999E-4</v>
      </c>
      <c r="CN106" s="45">
        <v>4.5899999999999999E-4</v>
      </c>
      <c r="CO106" s="45">
        <v>4.5899999999999999E-4</v>
      </c>
      <c r="CP106" s="45">
        <v>4.5899999999999999E-4</v>
      </c>
      <c r="CQ106" s="45">
        <v>4.5899999999999999E-4</v>
      </c>
      <c r="CR106" s="45">
        <v>4.5899999999999999E-4</v>
      </c>
      <c r="CS106" s="45">
        <v>4.5899999999999999E-4</v>
      </c>
      <c r="CT106" s="45">
        <v>4.5899999999999999E-4</v>
      </c>
      <c r="CU106" s="45">
        <v>4.5899999999999999E-4</v>
      </c>
      <c r="CV106" s="45">
        <v>4.5899999999999999E-4</v>
      </c>
      <c r="CW106" s="45">
        <v>4.5899999999999999E-4</v>
      </c>
      <c r="CX106" s="45">
        <v>4.5899999999999999E-4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1.2E-5</v>
      </c>
      <c r="R107" s="45">
        <v>1.2E-5</v>
      </c>
      <c r="S107" s="45">
        <v>1.2E-5</v>
      </c>
      <c r="T107" s="45">
        <v>1.2E-5</v>
      </c>
      <c r="U107" s="45">
        <v>1.2E-5</v>
      </c>
      <c r="V107" s="45">
        <v>1.2E-5</v>
      </c>
      <c r="W107" s="45">
        <v>1.2E-5</v>
      </c>
      <c r="X107" s="45">
        <v>1.2E-5</v>
      </c>
      <c r="Y107" s="45">
        <v>1.2E-5</v>
      </c>
      <c r="Z107" s="45">
        <v>1.2E-5</v>
      </c>
      <c r="AA107" s="45">
        <v>1.2E-5</v>
      </c>
      <c r="AB107" s="45">
        <v>1.2E-5</v>
      </c>
      <c r="AC107" s="45">
        <v>1.2E-5</v>
      </c>
      <c r="AD107" s="45">
        <v>1.2E-5</v>
      </c>
      <c r="AE107" s="45">
        <v>1.2E-5</v>
      </c>
      <c r="AF107" s="45">
        <v>1.2E-5</v>
      </c>
      <c r="AG107" s="45">
        <v>1.2E-5</v>
      </c>
      <c r="AH107" s="45">
        <v>1.2E-5</v>
      </c>
      <c r="AI107" s="45">
        <v>1.2E-5</v>
      </c>
      <c r="AJ107" s="45">
        <v>1.2E-5</v>
      </c>
      <c r="AK107" s="45">
        <v>1.2E-5</v>
      </c>
      <c r="AL107" s="45">
        <v>1.2E-5</v>
      </c>
      <c r="AM107" s="45">
        <v>1.2E-5</v>
      </c>
      <c r="AN107" s="45">
        <v>1.2E-5</v>
      </c>
      <c r="AO107" s="45">
        <v>1.2E-5</v>
      </c>
      <c r="AP107" s="45">
        <v>2.03E-4</v>
      </c>
      <c r="AQ107" s="45">
        <v>2.03E-4</v>
      </c>
      <c r="AR107" s="45">
        <v>2.03E-4</v>
      </c>
      <c r="AS107" s="45">
        <v>2.03E-4</v>
      </c>
      <c r="AT107" s="45">
        <v>2.03E-4</v>
      </c>
      <c r="AU107" s="45">
        <v>2.3499999999999999E-4</v>
      </c>
      <c r="AV107" s="45">
        <v>2.3499999999999999E-4</v>
      </c>
      <c r="AW107" s="45">
        <v>2.3499999999999999E-4</v>
      </c>
      <c r="AX107" s="45">
        <v>2.3499999999999999E-4</v>
      </c>
      <c r="AY107" s="45">
        <v>2.3499999999999999E-4</v>
      </c>
      <c r="AZ107" s="45">
        <v>4.3100000000000001E-4</v>
      </c>
      <c r="BA107" s="45">
        <v>4.3100000000000001E-4</v>
      </c>
      <c r="BB107" s="45">
        <v>4.3100000000000001E-4</v>
      </c>
      <c r="BC107" s="45">
        <v>4.3100000000000001E-4</v>
      </c>
      <c r="BD107" s="45">
        <v>4.3100000000000001E-4</v>
      </c>
      <c r="BE107" s="45">
        <v>4.2900000000000002E-4</v>
      </c>
      <c r="BF107" s="45">
        <v>4.2900000000000002E-4</v>
      </c>
      <c r="BG107" s="45">
        <v>4.2900000000000002E-4</v>
      </c>
      <c r="BH107" s="45">
        <v>4.2900000000000002E-4</v>
      </c>
      <c r="BI107" s="45">
        <v>4.2900000000000002E-4</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1.06E-4</v>
      </c>
      <c r="R108" s="45">
        <v>1.06E-4</v>
      </c>
      <c r="S108" s="45">
        <v>1.06E-4</v>
      </c>
      <c r="T108" s="45">
        <v>1.06E-4</v>
      </c>
      <c r="U108" s="45">
        <v>1.06E-4</v>
      </c>
      <c r="V108" s="45">
        <v>1.06E-4</v>
      </c>
      <c r="W108" s="45">
        <v>1.06E-4</v>
      </c>
      <c r="X108" s="45">
        <v>1.06E-4</v>
      </c>
      <c r="Y108" s="45">
        <v>1.06E-4</v>
      </c>
      <c r="Z108" s="45">
        <v>1.06E-4</v>
      </c>
      <c r="AA108" s="45">
        <v>1.06E-4</v>
      </c>
      <c r="AB108" s="45">
        <v>1.06E-4</v>
      </c>
      <c r="AC108" s="45">
        <v>1.06E-4</v>
      </c>
      <c r="AD108" s="45">
        <v>1.06E-4</v>
      </c>
      <c r="AE108" s="45">
        <v>1.06E-4</v>
      </c>
      <c r="AF108" s="45">
        <v>1.06E-4</v>
      </c>
      <c r="AG108" s="45">
        <v>1.06E-4</v>
      </c>
      <c r="AH108" s="45">
        <v>1.06E-4</v>
      </c>
      <c r="AI108" s="45">
        <v>1.06E-4</v>
      </c>
      <c r="AJ108" s="45">
        <v>1.06E-4</v>
      </c>
      <c r="AK108" s="45">
        <v>1.06E-4</v>
      </c>
      <c r="AL108" s="45">
        <v>1.06E-4</v>
      </c>
      <c r="AM108" s="45">
        <v>1.06E-4</v>
      </c>
      <c r="AN108" s="45">
        <v>1.06E-4</v>
      </c>
      <c r="AO108" s="45">
        <v>1.06E-4</v>
      </c>
      <c r="AP108" s="45">
        <v>7.2499999999999995E-4</v>
      </c>
      <c r="AQ108" s="45">
        <v>7.2499999999999995E-4</v>
      </c>
      <c r="AR108" s="45">
        <v>7.2499999999999995E-4</v>
      </c>
      <c r="AS108" s="45">
        <v>7.2499999999999995E-4</v>
      </c>
      <c r="AT108" s="45">
        <v>7.2499999999999995E-4</v>
      </c>
      <c r="AU108" s="45">
        <v>1.072E-3</v>
      </c>
      <c r="AV108" s="45">
        <v>1.072E-3</v>
      </c>
      <c r="AW108" s="45">
        <v>1.072E-3</v>
      </c>
      <c r="AX108" s="45">
        <v>1.072E-3</v>
      </c>
      <c r="AY108" s="45">
        <v>1.072E-3</v>
      </c>
      <c r="AZ108" s="45">
        <v>1.395E-3</v>
      </c>
      <c r="BA108" s="45">
        <v>1.395E-3</v>
      </c>
      <c r="BB108" s="45">
        <v>1.395E-3</v>
      </c>
      <c r="BC108" s="45">
        <v>1.395E-3</v>
      </c>
      <c r="BD108" s="45">
        <v>1.395E-3</v>
      </c>
      <c r="BE108" s="45">
        <v>1.5460000000000001E-3</v>
      </c>
      <c r="BF108" s="45">
        <v>1.5460000000000001E-3</v>
      </c>
      <c r="BG108" s="45">
        <v>1.5460000000000001E-3</v>
      </c>
      <c r="BH108" s="45">
        <v>1.5460000000000001E-3</v>
      </c>
      <c r="BI108" s="45">
        <v>1.5460000000000001E-3</v>
      </c>
      <c r="BJ108" s="45">
        <v>1.632E-3</v>
      </c>
      <c r="BK108" s="45">
        <v>1.632E-3</v>
      </c>
      <c r="BL108" s="45">
        <v>1.632E-3</v>
      </c>
      <c r="BM108" s="45">
        <v>1.632E-3</v>
      </c>
      <c r="BN108" s="45">
        <v>1.632E-3</v>
      </c>
      <c r="BO108" s="45">
        <v>1.5889999999999999E-3</v>
      </c>
      <c r="BP108" s="45">
        <v>1.5889999999999999E-3</v>
      </c>
      <c r="BQ108" s="45">
        <v>1.5889999999999999E-3</v>
      </c>
      <c r="BR108" s="45">
        <v>1.5889999999999999E-3</v>
      </c>
      <c r="BS108" s="45">
        <v>1.5889999999999999E-3</v>
      </c>
      <c r="BT108" s="45">
        <v>1.4059999999999999E-3</v>
      </c>
      <c r="BU108" s="45">
        <v>1.4059999999999999E-3</v>
      </c>
      <c r="BV108" s="45">
        <v>1.4059999999999999E-3</v>
      </c>
      <c r="BW108" s="45">
        <v>1.4059999999999999E-3</v>
      </c>
      <c r="BX108" s="45">
        <v>1.4059999999999999E-3</v>
      </c>
      <c r="BY108" s="45">
        <v>1.101E-3</v>
      </c>
      <c r="BZ108" s="45">
        <v>1.101E-3</v>
      </c>
      <c r="CA108" s="45">
        <v>1.101E-3</v>
      </c>
      <c r="CB108" s="45">
        <v>1.101E-3</v>
      </c>
      <c r="CC108" s="45">
        <v>1.101E-3</v>
      </c>
      <c r="CD108" s="45">
        <v>1.101E-3</v>
      </c>
      <c r="CE108" s="45">
        <v>1.101E-3</v>
      </c>
      <c r="CF108" s="45">
        <v>1.101E-3</v>
      </c>
      <c r="CG108" s="45">
        <v>1.101E-3</v>
      </c>
      <c r="CH108" s="45">
        <v>1.101E-3</v>
      </c>
      <c r="CI108" s="45">
        <v>1.101E-3</v>
      </c>
      <c r="CJ108" s="45">
        <v>1.101E-3</v>
      </c>
      <c r="CK108" s="45">
        <v>1.101E-3</v>
      </c>
      <c r="CL108" s="45">
        <v>1.101E-3</v>
      </c>
      <c r="CM108" s="45">
        <v>1.101E-3</v>
      </c>
      <c r="CN108" s="45">
        <v>1.101E-3</v>
      </c>
      <c r="CO108" s="45">
        <v>1.101E-3</v>
      </c>
      <c r="CP108" s="45">
        <v>1.101E-3</v>
      </c>
      <c r="CQ108" s="45">
        <v>1.101E-3</v>
      </c>
      <c r="CR108" s="45">
        <v>1.101E-3</v>
      </c>
      <c r="CS108" s="45">
        <v>1.101E-3</v>
      </c>
      <c r="CT108" s="45">
        <v>1.101E-3</v>
      </c>
      <c r="CU108" s="45">
        <v>1.101E-3</v>
      </c>
      <c r="CV108" s="45">
        <v>1.101E-3</v>
      </c>
      <c r="CW108" s="45">
        <v>1.101E-3</v>
      </c>
      <c r="CX108" s="45">
        <v>1.101E-3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v>0</v>
      </c>
      <c r="R109" s="45">
        <v>0</v>
      </c>
      <c r="S109" s="45">
        <v>0</v>
      </c>
      <c r="T109" s="45">
        <v>0</v>
      </c>
      <c r="U109" s="45">
        <v>0</v>
      </c>
      <c r="V109" s="45">
        <v>0</v>
      </c>
      <c r="W109" s="45">
        <v>0</v>
      </c>
      <c r="X109" s="45">
        <v>0</v>
      </c>
      <c r="Y109" s="45">
        <v>0</v>
      </c>
      <c r="Z109" s="45">
        <v>0</v>
      </c>
      <c r="AA109" s="45">
        <v>0</v>
      </c>
      <c r="AB109" s="45">
        <v>0</v>
      </c>
      <c r="AC109" s="45">
        <v>0</v>
      </c>
      <c r="AD109" s="45">
        <v>0</v>
      </c>
      <c r="AE109" s="45">
        <v>0</v>
      </c>
      <c r="AF109" s="45">
        <v>0</v>
      </c>
      <c r="AG109" s="45">
        <v>0</v>
      </c>
      <c r="AH109" s="45">
        <v>0</v>
      </c>
      <c r="AI109" s="45">
        <v>0</v>
      </c>
      <c r="AJ109" s="45">
        <v>0</v>
      </c>
      <c r="AK109" s="45">
        <v>0</v>
      </c>
      <c r="AL109" s="45">
        <v>0</v>
      </c>
      <c r="AM109" s="45">
        <v>0</v>
      </c>
      <c r="AN109" s="45">
        <v>0</v>
      </c>
      <c r="AO109" s="45">
        <v>0</v>
      </c>
      <c r="AP109" s="45">
        <v>0</v>
      </c>
      <c r="AQ109" s="45">
        <v>0</v>
      </c>
      <c r="AR109" s="45">
        <v>0</v>
      </c>
      <c r="AS109" s="45">
        <v>0</v>
      </c>
      <c r="AT109" s="45">
        <v>0</v>
      </c>
      <c r="AU109" s="45" t="s">
        <v>512</v>
      </c>
      <c r="AV109" s="45" t="s">
        <v>512</v>
      </c>
      <c r="AW109" s="45" t="s">
        <v>512</v>
      </c>
      <c r="AX109" s="45" t="s">
        <v>512</v>
      </c>
      <c r="AY109" s="45" t="s">
        <v>512</v>
      </c>
      <c r="AZ109" s="45">
        <v>1.2999999999999999E-4</v>
      </c>
      <c r="BA109" s="45">
        <v>1.2999999999999999E-4</v>
      </c>
      <c r="BB109" s="45">
        <v>1.2999999999999999E-4</v>
      </c>
      <c r="BC109" s="45">
        <v>1.2999999999999999E-4</v>
      </c>
      <c r="BD109" s="45">
        <v>1.2999999999999999E-4</v>
      </c>
      <c r="BE109" s="45">
        <v>6.4999999999999994E-5</v>
      </c>
      <c r="BF109" s="45">
        <v>6.4999999999999994E-5</v>
      </c>
      <c r="BG109" s="45">
        <v>6.4999999999999994E-5</v>
      </c>
      <c r="BH109" s="45">
        <v>6.4999999999999994E-5</v>
      </c>
      <c r="BI109" s="45">
        <v>6.4999999999999994E-5</v>
      </c>
      <c r="BJ109" s="45">
        <v>6.3E-5</v>
      </c>
      <c r="BK109" s="45">
        <v>6.3E-5</v>
      </c>
      <c r="BL109" s="45">
        <v>6.3E-5</v>
      </c>
      <c r="BM109" s="45">
        <v>6.3E-5</v>
      </c>
      <c r="BN109" s="45">
        <v>6.3E-5</v>
      </c>
      <c r="BO109" s="45">
        <v>0</v>
      </c>
      <c r="BP109" s="45">
        <v>0</v>
      </c>
      <c r="BQ109" s="45">
        <v>0</v>
      </c>
      <c r="BR109" s="45">
        <v>0</v>
      </c>
      <c r="BS109" s="45">
        <v>0</v>
      </c>
      <c r="BT109" s="45" t="s">
        <v>512</v>
      </c>
      <c r="BU109" s="45" t="s">
        <v>512</v>
      </c>
      <c r="BV109" s="45" t="s">
        <v>512</v>
      </c>
      <c r="BW109" s="45" t="s">
        <v>512</v>
      </c>
      <c r="BX109" s="45" t="s">
        <v>512</v>
      </c>
      <c r="BY109" s="45">
        <v>1.84E-4</v>
      </c>
      <c r="BZ109" s="45">
        <v>1.84E-4</v>
      </c>
      <c r="CA109" s="45">
        <v>1.84E-4</v>
      </c>
      <c r="CB109" s="45">
        <v>1.84E-4</v>
      </c>
      <c r="CC109" s="45">
        <v>1.84E-4</v>
      </c>
      <c r="CD109" s="45">
        <v>1.84E-4</v>
      </c>
      <c r="CE109" s="45">
        <v>1.84E-4</v>
      </c>
      <c r="CF109" s="45">
        <v>1.84E-4</v>
      </c>
      <c r="CG109" s="45">
        <v>1.84E-4</v>
      </c>
      <c r="CH109" s="45">
        <v>1.84E-4</v>
      </c>
      <c r="CI109" s="45">
        <v>1.84E-4</v>
      </c>
      <c r="CJ109" s="45">
        <v>1.84E-4</v>
      </c>
      <c r="CK109" s="45">
        <v>1.84E-4</v>
      </c>
      <c r="CL109" s="45">
        <v>1.84E-4</v>
      </c>
      <c r="CM109" s="45">
        <v>1.84E-4</v>
      </c>
      <c r="CN109" s="45">
        <v>1.84E-4</v>
      </c>
      <c r="CO109" s="45">
        <v>1.84E-4</v>
      </c>
      <c r="CP109" s="45">
        <v>1.84E-4</v>
      </c>
      <c r="CQ109" s="45">
        <v>1.84E-4</v>
      </c>
      <c r="CR109" s="45">
        <v>1.84E-4</v>
      </c>
      <c r="CS109" s="45">
        <v>1.84E-4</v>
      </c>
      <c r="CT109" s="45">
        <v>1.84E-4</v>
      </c>
      <c r="CU109" s="45">
        <v>1.84E-4</v>
      </c>
      <c r="CV109" s="45">
        <v>1.84E-4</v>
      </c>
      <c r="CW109" s="45">
        <v>1.84E-4</v>
      </c>
      <c r="CX109" s="45">
        <v>1.84E-4</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7.2000000000000002E-5</v>
      </c>
      <c r="R110" s="45">
        <v>7.2000000000000002E-5</v>
      </c>
      <c r="S110" s="45">
        <v>7.2000000000000002E-5</v>
      </c>
      <c r="T110" s="45">
        <v>7.2000000000000002E-5</v>
      </c>
      <c r="U110" s="45">
        <v>7.2000000000000002E-5</v>
      </c>
      <c r="V110" s="45">
        <v>7.2000000000000002E-5</v>
      </c>
      <c r="W110" s="45">
        <v>7.2000000000000002E-5</v>
      </c>
      <c r="X110" s="45">
        <v>7.2000000000000002E-5</v>
      </c>
      <c r="Y110" s="45">
        <v>7.2000000000000002E-5</v>
      </c>
      <c r="Z110" s="45">
        <v>7.2000000000000002E-5</v>
      </c>
      <c r="AA110" s="45">
        <v>7.2000000000000002E-5</v>
      </c>
      <c r="AB110" s="45">
        <v>7.2000000000000002E-5</v>
      </c>
      <c r="AC110" s="45">
        <v>7.2000000000000002E-5</v>
      </c>
      <c r="AD110" s="45">
        <v>7.2000000000000002E-5</v>
      </c>
      <c r="AE110" s="45">
        <v>7.2000000000000002E-5</v>
      </c>
      <c r="AF110" s="45">
        <v>7.2000000000000002E-5</v>
      </c>
      <c r="AG110" s="45">
        <v>7.2000000000000002E-5</v>
      </c>
      <c r="AH110" s="45">
        <v>7.2000000000000002E-5</v>
      </c>
      <c r="AI110" s="45">
        <v>7.2000000000000002E-5</v>
      </c>
      <c r="AJ110" s="45">
        <v>7.2000000000000002E-5</v>
      </c>
      <c r="AK110" s="45">
        <v>7.2000000000000002E-5</v>
      </c>
      <c r="AL110" s="45">
        <v>7.2000000000000002E-5</v>
      </c>
      <c r="AM110" s="45">
        <v>7.2000000000000002E-5</v>
      </c>
      <c r="AN110" s="45">
        <v>7.2000000000000002E-5</v>
      </c>
      <c r="AO110" s="45">
        <v>7.2000000000000002E-5</v>
      </c>
      <c r="AP110" s="45">
        <v>1.9000000000000001E-4</v>
      </c>
      <c r="AQ110" s="45">
        <v>1.9000000000000001E-4</v>
      </c>
      <c r="AR110" s="45">
        <v>1.9000000000000001E-4</v>
      </c>
      <c r="AS110" s="45">
        <v>1.9000000000000001E-4</v>
      </c>
      <c r="AT110" s="45">
        <v>1.9000000000000001E-4</v>
      </c>
      <c r="AU110" s="45">
        <v>2.02E-4</v>
      </c>
      <c r="AV110" s="45">
        <v>2.02E-4</v>
      </c>
      <c r="AW110" s="45">
        <v>2.02E-4</v>
      </c>
      <c r="AX110" s="45">
        <v>2.02E-4</v>
      </c>
      <c r="AY110" s="45">
        <v>2.02E-4</v>
      </c>
      <c r="AZ110" s="45">
        <v>2.0100000000000001E-4</v>
      </c>
      <c r="BA110" s="45">
        <v>2.0100000000000001E-4</v>
      </c>
      <c r="BB110" s="45">
        <v>2.0100000000000001E-4</v>
      </c>
      <c r="BC110" s="45">
        <v>2.0100000000000001E-4</v>
      </c>
      <c r="BD110" s="45">
        <v>2.0100000000000001E-4</v>
      </c>
      <c r="BE110" s="45">
        <v>1.8200000000000001E-4</v>
      </c>
      <c r="BF110" s="45">
        <v>1.8200000000000001E-4</v>
      </c>
      <c r="BG110" s="45">
        <v>1.8200000000000001E-4</v>
      </c>
      <c r="BH110" s="45">
        <v>1.8200000000000001E-4</v>
      </c>
      <c r="BI110" s="45">
        <v>1.8200000000000001E-4</v>
      </c>
      <c r="BJ110" s="45">
        <v>1.6000000000000001E-4</v>
      </c>
      <c r="BK110" s="45">
        <v>1.6000000000000001E-4</v>
      </c>
      <c r="BL110" s="45">
        <v>1.6000000000000001E-4</v>
      </c>
      <c r="BM110" s="45">
        <v>1.6000000000000001E-4</v>
      </c>
      <c r="BN110" s="45">
        <v>1.6000000000000001E-4</v>
      </c>
      <c r="BO110" s="45">
        <v>1.5100000000000001E-4</v>
      </c>
      <c r="BP110" s="45">
        <v>1.5100000000000001E-4</v>
      </c>
      <c r="BQ110" s="45">
        <v>1.5100000000000001E-4</v>
      </c>
      <c r="BR110" s="45">
        <v>1.5100000000000001E-4</v>
      </c>
      <c r="BS110" s="45">
        <v>1.5100000000000001E-4</v>
      </c>
      <c r="BT110" s="45">
        <v>1.45E-4</v>
      </c>
      <c r="BU110" s="45">
        <v>1.45E-4</v>
      </c>
      <c r="BV110" s="45">
        <v>1.45E-4</v>
      </c>
      <c r="BW110" s="45">
        <v>1.45E-4</v>
      </c>
      <c r="BX110" s="45">
        <v>1.45E-4</v>
      </c>
      <c r="BY110" s="45">
        <v>1.5300000000000001E-4</v>
      </c>
      <c r="BZ110" s="45">
        <v>1.5300000000000001E-4</v>
      </c>
      <c r="CA110" s="45">
        <v>1.5300000000000001E-4</v>
      </c>
      <c r="CB110" s="45">
        <v>1.5300000000000001E-4</v>
      </c>
      <c r="CC110" s="45">
        <v>1.5300000000000001E-4</v>
      </c>
      <c r="CD110" s="45">
        <v>1.5300000000000001E-4</v>
      </c>
      <c r="CE110" s="45">
        <v>1.5300000000000001E-4</v>
      </c>
      <c r="CF110" s="45">
        <v>1.5300000000000001E-4</v>
      </c>
      <c r="CG110" s="45">
        <v>1.5300000000000001E-4</v>
      </c>
      <c r="CH110" s="45">
        <v>1.5300000000000001E-4</v>
      </c>
      <c r="CI110" s="45">
        <v>1.5300000000000001E-4</v>
      </c>
      <c r="CJ110" s="45">
        <v>1.5300000000000001E-4</v>
      </c>
      <c r="CK110" s="45">
        <v>1.5300000000000001E-4</v>
      </c>
      <c r="CL110" s="45">
        <v>1.5300000000000001E-4</v>
      </c>
      <c r="CM110" s="45">
        <v>1.5300000000000001E-4</v>
      </c>
      <c r="CN110" s="45">
        <v>1.5300000000000001E-4</v>
      </c>
      <c r="CO110" s="45">
        <v>1.5300000000000001E-4</v>
      </c>
      <c r="CP110" s="45">
        <v>1.5300000000000001E-4</v>
      </c>
      <c r="CQ110" s="45">
        <v>1.5300000000000001E-4</v>
      </c>
      <c r="CR110" s="45">
        <v>1.5300000000000001E-4</v>
      </c>
      <c r="CS110" s="45">
        <v>1.5300000000000001E-4</v>
      </c>
      <c r="CT110" s="45">
        <v>1.5300000000000001E-4</v>
      </c>
      <c r="CU110" s="45">
        <v>1.5300000000000001E-4</v>
      </c>
      <c r="CV110" s="45">
        <v>1.5300000000000001E-4</v>
      </c>
      <c r="CW110" s="45">
        <v>1.5300000000000001E-4</v>
      </c>
      <c r="CX110" s="45">
        <v>1.5300000000000001E-4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7.4999999999999993E-5</v>
      </c>
      <c r="R111" s="45">
        <v>7.4999999999999993E-5</v>
      </c>
      <c r="S111" s="45">
        <v>7.4999999999999993E-5</v>
      </c>
      <c r="T111" s="45">
        <v>7.4999999999999993E-5</v>
      </c>
      <c r="U111" s="45">
        <v>7.4999999999999993E-5</v>
      </c>
      <c r="V111" s="45">
        <v>7.4999999999999993E-5</v>
      </c>
      <c r="W111" s="45">
        <v>7.4999999999999993E-5</v>
      </c>
      <c r="X111" s="45">
        <v>7.4999999999999993E-5</v>
      </c>
      <c r="Y111" s="45">
        <v>7.4999999999999993E-5</v>
      </c>
      <c r="Z111" s="45">
        <v>7.4999999999999993E-5</v>
      </c>
      <c r="AA111" s="45">
        <v>7.4999999999999993E-5</v>
      </c>
      <c r="AB111" s="45">
        <v>7.4999999999999993E-5</v>
      </c>
      <c r="AC111" s="45">
        <v>7.4999999999999993E-5</v>
      </c>
      <c r="AD111" s="45">
        <v>7.4999999999999993E-5</v>
      </c>
      <c r="AE111" s="45">
        <v>7.4999999999999993E-5</v>
      </c>
      <c r="AF111" s="45">
        <v>7.4999999999999993E-5</v>
      </c>
      <c r="AG111" s="45">
        <v>7.4999999999999993E-5</v>
      </c>
      <c r="AH111" s="45">
        <v>7.4999999999999993E-5</v>
      </c>
      <c r="AI111" s="45">
        <v>7.4999999999999993E-5</v>
      </c>
      <c r="AJ111" s="45">
        <v>7.4999999999999993E-5</v>
      </c>
      <c r="AK111" s="45">
        <v>7.4999999999999993E-5</v>
      </c>
      <c r="AL111" s="45">
        <v>7.4999999999999993E-5</v>
      </c>
      <c r="AM111" s="45">
        <v>7.4999999999999993E-5</v>
      </c>
      <c r="AN111" s="45">
        <v>7.4999999999999993E-5</v>
      </c>
      <c r="AO111" s="45">
        <v>7.4999999999999993E-5</v>
      </c>
      <c r="AP111" s="45">
        <v>4.08E-4</v>
      </c>
      <c r="AQ111" s="45">
        <v>4.08E-4</v>
      </c>
      <c r="AR111" s="45">
        <v>4.08E-4</v>
      </c>
      <c r="AS111" s="45">
        <v>4.08E-4</v>
      </c>
      <c r="AT111" s="45">
        <v>4.08E-4</v>
      </c>
      <c r="AU111" s="45">
        <v>5.8699999999999996E-4</v>
      </c>
      <c r="AV111" s="45">
        <v>5.8699999999999996E-4</v>
      </c>
      <c r="AW111" s="45">
        <v>5.8699999999999996E-4</v>
      </c>
      <c r="AX111" s="45">
        <v>5.8699999999999996E-4</v>
      </c>
      <c r="AY111" s="45">
        <v>5.8699999999999996E-4</v>
      </c>
      <c r="AZ111" s="45">
        <v>7.2800000000000002E-4</v>
      </c>
      <c r="BA111" s="45">
        <v>7.2800000000000002E-4</v>
      </c>
      <c r="BB111" s="45">
        <v>7.2800000000000002E-4</v>
      </c>
      <c r="BC111" s="45">
        <v>7.2800000000000002E-4</v>
      </c>
      <c r="BD111" s="45">
        <v>7.2800000000000002E-4</v>
      </c>
      <c r="BE111" s="45">
        <v>8.3799999999999999E-4</v>
      </c>
      <c r="BF111" s="45">
        <v>8.3799999999999999E-4</v>
      </c>
      <c r="BG111" s="45">
        <v>8.3799999999999999E-4</v>
      </c>
      <c r="BH111" s="45">
        <v>8.3799999999999999E-4</v>
      </c>
      <c r="BI111" s="45">
        <v>8.3799999999999999E-4</v>
      </c>
      <c r="BJ111" s="45">
        <v>1.0009999999999999E-3</v>
      </c>
      <c r="BK111" s="45">
        <v>1.0009999999999999E-3</v>
      </c>
      <c r="BL111" s="45">
        <v>1.0009999999999999E-3</v>
      </c>
      <c r="BM111" s="45">
        <v>1.0009999999999999E-3</v>
      </c>
      <c r="BN111" s="45">
        <v>1.0009999999999999E-3</v>
      </c>
      <c r="BO111" s="45">
        <v>1.0560000000000001E-3</v>
      </c>
      <c r="BP111" s="45">
        <v>1.0560000000000001E-3</v>
      </c>
      <c r="BQ111" s="45">
        <v>1.0560000000000001E-3</v>
      </c>
      <c r="BR111" s="45">
        <v>1.0560000000000001E-3</v>
      </c>
      <c r="BS111" s="45">
        <v>1.0560000000000001E-3</v>
      </c>
      <c r="BT111" s="45">
        <v>1.0300000000000001E-3</v>
      </c>
      <c r="BU111" s="45">
        <v>1.0300000000000001E-3</v>
      </c>
      <c r="BV111" s="45">
        <v>1.0300000000000001E-3</v>
      </c>
      <c r="BW111" s="45">
        <v>1.0300000000000001E-3</v>
      </c>
      <c r="BX111" s="45">
        <v>1.0300000000000001E-3</v>
      </c>
      <c r="BY111" s="45">
        <v>2.212E-3</v>
      </c>
      <c r="BZ111" s="45">
        <v>2.212E-3</v>
      </c>
      <c r="CA111" s="45">
        <v>2.212E-3</v>
      </c>
      <c r="CB111" s="45">
        <v>2.212E-3</v>
      </c>
      <c r="CC111" s="45">
        <v>2.212E-3</v>
      </c>
      <c r="CD111" s="45">
        <v>2.212E-3</v>
      </c>
      <c r="CE111" s="45">
        <v>2.212E-3</v>
      </c>
      <c r="CF111" s="45">
        <v>2.212E-3</v>
      </c>
      <c r="CG111" s="45">
        <v>2.212E-3</v>
      </c>
      <c r="CH111" s="45">
        <v>2.212E-3</v>
      </c>
      <c r="CI111" s="45">
        <v>2.212E-3</v>
      </c>
      <c r="CJ111" s="45">
        <v>2.212E-3</v>
      </c>
      <c r="CK111" s="45">
        <v>2.212E-3</v>
      </c>
      <c r="CL111" s="45">
        <v>2.212E-3</v>
      </c>
      <c r="CM111" s="45">
        <v>2.212E-3</v>
      </c>
      <c r="CN111" s="45">
        <v>2.212E-3</v>
      </c>
      <c r="CO111" s="45">
        <v>2.212E-3</v>
      </c>
      <c r="CP111" s="45">
        <v>2.212E-3</v>
      </c>
      <c r="CQ111" s="45">
        <v>2.212E-3</v>
      </c>
      <c r="CR111" s="45">
        <v>2.212E-3</v>
      </c>
      <c r="CS111" s="45">
        <v>2.212E-3</v>
      </c>
      <c r="CT111" s="45">
        <v>2.212E-3</v>
      </c>
      <c r="CU111" s="45">
        <v>2.212E-3</v>
      </c>
      <c r="CV111" s="45">
        <v>2.212E-3</v>
      </c>
      <c r="CW111" s="45">
        <v>2.212E-3</v>
      </c>
      <c r="CX111" s="45">
        <v>2.212E-3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5.0000000000000002E-5</v>
      </c>
      <c r="R112" s="45">
        <v>5.0000000000000002E-5</v>
      </c>
      <c r="S112" s="45">
        <v>5.0000000000000002E-5</v>
      </c>
      <c r="T112" s="45">
        <v>5.0000000000000002E-5</v>
      </c>
      <c r="U112" s="45">
        <v>5.0000000000000002E-5</v>
      </c>
      <c r="V112" s="45">
        <v>5.0000000000000002E-5</v>
      </c>
      <c r="W112" s="45">
        <v>5.0000000000000002E-5</v>
      </c>
      <c r="X112" s="45">
        <v>5.0000000000000002E-5</v>
      </c>
      <c r="Y112" s="45">
        <v>5.0000000000000002E-5</v>
      </c>
      <c r="Z112" s="45">
        <v>5.0000000000000002E-5</v>
      </c>
      <c r="AA112" s="45">
        <v>5.0000000000000002E-5</v>
      </c>
      <c r="AB112" s="45">
        <v>5.0000000000000002E-5</v>
      </c>
      <c r="AC112" s="45">
        <v>5.0000000000000002E-5</v>
      </c>
      <c r="AD112" s="45">
        <v>5.0000000000000002E-5</v>
      </c>
      <c r="AE112" s="45">
        <v>5.0000000000000002E-5</v>
      </c>
      <c r="AF112" s="45">
        <v>5.0000000000000002E-5</v>
      </c>
      <c r="AG112" s="45">
        <v>5.0000000000000002E-5</v>
      </c>
      <c r="AH112" s="45">
        <v>5.0000000000000002E-5</v>
      </c>
      <c r="AI112" s="45">
        <v>5.0000000000000002E-5</v>
      </c>
      <c r="AJ112" s="45">
        <v>5.0000000000000002E-5</v>
      </c>
      <c r="AK112" s="45">
        <v>5.0000000000000002E-5</v>
      </c>
      <c r="AL112" s="45">
        <v>5.0000000000000002E-5</v>
      </c>
      <c r="AM112" s="45">
        <v>5.0000000000000002E-5</v>
      </c>
      <c r="AN112" s="45">
        <v>5.0000000000000002E-5</v>
      </c>
      <c r="AO112" s="45">
        <v>5.0000000000000002E-5</v>
      </c>
      <c r="AP112" s="45">
        <v>2.0699999999999999E-4</v>
      </c>
      <c r="AQ112" s="45">
        <v>2.0699999999999999E-4</v>
      </c>
      <c r="AR112" s="45">
        <v>2.0699999999999999E-4</v>
      </c>
      <c r="AS112" s="45">
        <v>2.0699999999999999E-4</v>
      </c>
      <c r="AT112" s="45">
        <v>2.0699999999999999E-4</v>
      </c>
      <c r="AU112" s="45">
        <v>2.5999999999999998E-4</v>
      </c>
      <c r="AV112" s="45">
        <v>2.5999999999999998E-4</v>
      </c>
      <c r="AW112" s="45">
        <v>2.5999999999999998E-4</v>
      </c>
      <c r="AX112" s="45">
        <v>2.5999999999999998E-4</v>
      </c>
      <c r="AY112" s="45">
        <v>2.5999999999999998E-4</v>
      </c>
      <c r="AZ112" s="45">
        <v>2.8800000000000001E-4</v>
      </c>
      <c r="BA112" s="45">
        <v>2.8800000000000001E-4</v>
      </c>
      <c r="BB112" s="45">
        <v>2.8800000000000001E-4</v>
      </c>
      <c r="BC112" s="45">
        <v>2.8800000000000001E-4</v>
      </c>
      <c r="BD112" s="45">
        <v>2.8800000000000001E-4</v>
      </c>
      <c r="BE112" s="45">
        <v>4.8099999999999998E-4</v>
      </c>
      <c r="BF112" s="45">
        <v>4.8099999999999998E-4</v>
      </c>
      <c r="BG112" s="45">
        <v>4.8099999999999998E-4</v>
      </c>
      <c r="BH112" s="45">
        <v>4.8099999999999998E-4</v>
      </c>
      <c r="BI112" s="45">
        <v>4.8099999999999998E-4</v>
      </c>
      <c r="BJ112" s="45">
        <v>3.6400000000000001E-4</v>
      </c>
      <c r="BK112" s="45">
        <v>3.6400000000000001E-4</v>
      </c>
      <c r="BL112" s="45">
        <v>3.6400000000000001E-4</v>
      </c>
      <c r="BM112" s="45">
        <v>3.6400000000000001E-4</v>
      </c>
      <c r="BN112" s="45">
        <v>3.6400000000000001E-4</v>
      </c>
      <c r="BO112" s="45">
        <v>7.0200000000000004E-4</v>
      </c>
      <c r="BP112" s="45">
        <v>7.0200000000000004E-4</v>
      </c>
      <c r="BQ112" s="45">
        <v>7.0200000000000004E-4</v>
      </c>
      <c r="BR112" s="45">
        <v>7.0200000000000004E-4</v>
      </c>
      <c r="BS112" s="45">
        <v>7.0200000000000004E-4</v>
      </c>
      <c r="BT112" s="45">
        <v>9.9700000000000006E-4</v>
      </c>
      <c r="BU112" s="45">
        <v>9.9700000000000006E-4</v>
      </c>
      <c r="BV112" s="45">
        <v>9.9700000000000006E-4</v>
      </c>
      <c r="BW112" s="45">
        <v>9.9700000000000006E-4</v>
      </c>
      <c r="BX112" s="45">
        <v>9.9700000000000006E-4</v>
      </c>
      <c r="BY112" s="45">
        <v>7.2300000000000001E-4</v>
      </c>
      <c r="BZ112" s="45">
        <v>7.2300000000000001E-4</v>
      </c>
      <c r="CA112" s="45">
        <v>7.2300000000000001E-4</v>
      </c>
      <c r="CB112" s="45">
        <v>7.2300000000000001E-4</v>
      </c>
      <c r="CC112" s="45">
        <v>7.2300000000000001E-4</v>
      </c>
      <c r="CD112" s="45">
        <v>7.2300000000000001E-4</v>
      </c>
      <c r="CE112" s="45">
        <v>7.2300000000000001E-4</v>
      </c>
      <c r="CF112" s="45">
        <v>7.2300000000000001E-4</v>
      </c>
      <c r="CG112" s="45">
        <v>7.2300000000000001E-4</v>
      </c>
      <c r="CH112" s="45">
        <v>7.2300000000000001E-4</v>
      </c>
      <c r="CI112" s="45">
        <v>7.2300000000000001E-4</v>
      </c>
      <c r="CJ112" s="45">
        <v>7.2300000000000001E-4</v>
      </c>
      <c r="CK112" s="45">
        <v>7.2300000000000001E-4</v>
      </c>
      <c r="CL112" s="45">
        <v>7.2300000000000001E-4</v>
      </c>
      <c r="CM112" s="45">
        <v>7.2300000000000001E-4</v>
      </c>
      <c r="CN112" s="45">
        <v>7.2300000000000001E-4</v>
      </c>
      <c r="CO112" s="45">
        <v>7.2300000000000001E-4</v>
      </c>
      <c r="CP112" s="45">
        <v>7.2300000000000001E-4</v>
      </c>
      <c r="CQ112" s="45">
        <v>7.2300000000000001E-4</v>
      </c>
      <c r="CR112" s="45">
        <v>7.2300000000000001E-4</v>
      </c>
      <c r="CS112" s="45">
        <v>7.2300000000000001E-4</v>
      </c>
      <c r="CT112" s="45">
        <v>7.2300000000000001E-4</v>
      </c>
      <c r="CU112" s="45">
        <v>7.2300000000000001E-4</v>
      </c>
      <c r="CV112" s="45">
        <v>7.2300000000000001E-4</v>
      </c>
      <c r="CW112" s="45">
        <v>7.2300000000000001E-4</v>
      </c>
      <c r="CX112" s="45">
        <v>7.2300000000000001E-4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1.6699999999999999E-4</v>
      </c>
      <c r="R113" s="45">
        <v>1.6699999999999999E-4</v>
      </c>
      <c r="S113" s="45">
        <v>1.6699999999999999E-4</v>
      </c>
      <c r="T113" s="45">
        <v>1.6699999999999999E-4</v>
      </c>
      <c r="U113" s="45">
        <v>1.6699999999999999E-4</v>
      </c>
      <c r="V113" s="45">
        <v>1.6699999999999999E-4</v>
      </c>
      <c r="W113" s="45">
        <v>1.6699999999999999E-4</v>
      </c>
      <c r="X113" s="45">
        <v>1.6699999999999999E-4</v>
      </c>
      <c r="Y113" s="45">
        <v>1.6699999999999999E-4</v>
      </c>
      <c r="Z113" s="45">
        <v>1.6699999999999999E-4</v>
      </c>
      <c r="AA113" s="45">
        <v>1.6699999999999999E-4</v>
      </c>
      <c r="AB113" s="45">
        <v>1.6699999999999999E-4</v>
      </c>
      <c r="AC113" s="45">
        <v>1.6699999999999999E-4</v>
      </c>
      <c r="AD113" s="45">
        <v>1.6699999999999999E-4</v>
      </c>
      <c r="AE113" s="45">
        <v>1.6699999999999999E-4</v>
      </c>
      <c r="AF113" s="45">
        <v>1.6699999999999999E-4</v>
      </c>
      <c r="AG113" s="45">
        <v>1.6699999999999999E-4</v>
      </c>
      <c r="AH113" s="45">
        <v>1.6699999999999999E-4</v>
      </c>
      <c r="AI113" s="45">
        <v>1.6699999999999999E-4</v>
      </c>
      <c r="AJ113" s="45">
        <v>1.6699999999999999E-4</v>
      </c>
      <c r="AK113" s="45">
        <v>1.6699999999999999E-4</v>
      </c>
      <c r="AL113" s="45">
        <v>1.6699999999999999E-4</v>
      </c>
      <c r="AM113" s="45">
        <v>1.6699999999999999E-4</v>
      </c>
      <c r="AN113" s="45">
        <v>1.6699999999999999E-4</v>
      </c>
      <c r="AO113" s="45">
        <v>1.6699999999999999E-4</v>
      </c>
      <c r="AP113" s="45">
        <v>4.6700000000000002E-4</v>
      </c>
      <c r="AQ113" s="45">
        <v>4.6700000000000002E-4</v>
      </c>
      <c r="AR113" s="45">
        <v>4.6700000000000002E-4</v>
      </c>
      <c r="AS113" s="45">
        <v>4.6700000000000002E-4</v>
      </c>
      <c r="AT113" s="45">
        <v>4.6700000000000002E-4</v>
      </c>
      <c r="AU113" s="45">
        <v>5.1099999999999995E-4</v>
      </c>
      <c r="AV113" s="45">
        <v>5.1099999999999995E-4</v>
      </c>
      <c r="AW113" s="45">
        <v>5.1099999999999995E-4</v>
      </c>
      <c r="AX113" s="45">
        <v>5.1099999999999995E-4</v>
      </c>
      <c r="AY113" s="45">
        <v>5.1099999999999995E-4</v>
      </c>
      <c r="AZ113" s="45">
        <v>5.3200000000000003E-4</v>
      </c>
      <c r="BA113" s="45">
        <v>5.3200000000000003E-4</v>
      </c>
      <c r="BB113" s="45">
        <v>5.3200000000000003E-4</v>
      </c>
      <c r="BC113" s="45">
        <v>5.3200000000000003E-4</v>
      </c>
      <c r="BD113" s="45">
        <v>5.3200000000000003E-4</v>
      </c>
      <c r="BE113" s="45">
        <v>5.4199999999999995E-4</v>
      </c>
      <c r="BF113" s="45">
        <v>5.4199999999999995E-4</v>
      </c>
      <c r="BG113" s="45">
        <v>5.4199999999999995E-4</v>
      </c>
      <c r="BH113" s="45">
        <v>5.4199999999999995E-4</v>
      </c>
      <c r="BI113" s="45">
        <v>5.4199999999999995E-4</v>
      </c>
      <c r="BJ113" s="45">
        <v>5.5500000000000005E-4</v>
      </c>
      <c r="BK113" s="45">
        <v>5.5500000000000005E-4</v>
      </c>
      <c r="BL113" s="45">
        <v>5.5500000000000005E-4</v>
      </c>
      <c r="BM113" s="45">
        <v>5.5500000000000005E-4</v>
      </c>
      <c r="BN113" s="45">
        <v>5.5500000000000005E-4</v>
      </c>
      <c r="BO113" s="45">
        <v>5.7499999999999999E-4</v>
      </c>
      <c r="BP113" s="45">
        <v>5.7499999999999999E-4</v>
      </c>
      <c r="BQ113" s="45">
        <v>5.7499999999999999E-4</v>
      </c>
      <c r="BR113" s="45">
        <v>5.7499999999999999E-4</v>
      </c>
      <c r="BS113" s="45">
        <v>5.7499999999999999E-4</v>
      </c>
      <c r="BT113" s="45">
        <v>5.9900000000000003E-4</v>
      </c>
      <c r="BU113" s="45">
        <v>5.9900000000000003E-4</v>
      </c>
      <c r="BV113" s="45">
        <v>5.9900000000000003E-4</v>
      </c>
      <c r="BW113" s="45">
        <v>5.9900000000000003E-4</v>
      </c>
      <c r="BX113" s="45">
        <v>5.9900000000000003E-4</v>
      </c>
      <c r="BY113" s="45">
        <v>6.29E-4</v>
      </c>
      <c r="BZ113" s="45">
        <v>6.29E-4</v>
      </c>
      <c r="CA113" s="45">
        <v>6.29E-4</v>
      </c>
      <c r="CB113" s="45">
        <v>6.29E-4</v>
      </c>
      <c r="CC113" s="45">
        <v>6.29E-4</v>
      </c>
      <c r="CD113" s="45">
        <v>6.29E-4</v>
      </c>
      <c r="CE113" s="45">
        <v>6.29E-4</v>
      </c>
      <c r="CF113" s="45">
        <v>6.29E-4</v>
      </c>
      <c r="CG113" s="45">
        <v>6.29E-4</v>
      </c>
      <c r="CH113" s="45">
        <v>6.29E-4</v>
      </c>
      <c r="CI113" s="45">
        <v>6.29E-4</v>
      </c>
      <c r="CJ113" s="45">
        <v>6.29E-4</v>
      </c>
      <c r="CK113" s="45">
        <v>6.29E-4</v>
      </c>
      <c r="CL113" s="45">
        <v>6.29E-4</v>
      </c>
      <c r="CM113" s="45">
        <v>6.29E-4</v>
      </c>
      <c r="CN113" s="45">
        <v>6.29E-4</v>
      </c>
      <c r="CO113" s="45">
        <v>6.29E-4</v>
      </c>
      <c r="CP113" s="45">
        <v>6.29E-4</v>
      </c>
      <c r="CQ113" s="45">
        <v>6.29E-4</v>
      </c>
      <c r="CR113" s="45">
        <v>6.29E-4</v>
      </c>
      <c r="CS113" s="45">
        <v>6.29E-4</v>
      </c>
      <c r="CT113" s="45">
        <v>6.29E-4</v>
      </c>
      <c r="CU113" s="45">
        <v>6.29E-4</v>
      </c>
      <c r="CV113" s="45">
        <v>6.29E-4</v>
      </c>
      <c r="CW113" s="45">
        <v>6.29E-4</v>
      </c>
      <c r="CX113" s="45">
        <v>6.29E-4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v>5.5999999999999999E-5</v>
      </c>
      <c r="R114" s="45">
        <v>5.5999999999999999E-5</v>
      </c>
      <c r="S114" s="45">
        <v>5.5999999999999999E-5</v>
      </c>
      <c r="T114" s="45">
        <v>5.5999999999999999E-5</v>
      </c>
      <c r="U114" s="45">
        <v>5.5999999999999999E-5</v>
      </c>
      <c r="V114" s="45">
        <v>5.5999999999999999E-5</v>
      </c>
      <c r="W114" s="45">
        <v>5.5999999999999999E-5</v>
      </c>
      <c r="X114" s="45">
        <v>5.5999999999999999E-5</v>
      </c>
      <c r="Y114" s="45">
        <v>5.5999999999999999E-5</v>
      </c>
      <c r="Z114" s="45">
        <v>5.5999999999999999E-5</v>
      </c>
      <c r="AA114" s="45">
        <v>5.5999999999999999E-5</v>
      </c>
      <c r="AB114" s="45">
        <v>5.5999999999999999E-5</v>
      </c>
      <c r="AC114" s="45">
        <v>5.5999999999999999E-5</v>
      </c>
      <c r="AD114" s="45">
        <v>5.5999999999999999E-5</v>
      </c>
      <c r="AE114" s="45">
        <v>5.5999999999999999E-5</v>
      </c>
      <c r="AF114" s="45">
        <v>5.5999999999999999E-5</v>
      </c>
      <c r="AG114" s="45">
        <v>5.5999999999999999E-5</v>
      </c>
      <c r="AH114" s="45">
        <v>5.5999999999999999E-5</v>
      </c>
      <c r="AI114" s="45">
        <v>5.5999999999999999E-5</v>
      </c>
      <c r="AJ114" s="45">
        <v>5.5999999999999999E-5</v>
      </c>
      <c r="AK114" s="45">
        <v>5.5999999999999999E-5</v>
      </c>
      <c r="AL114" s="45">
        <v>5.5999999999999999E-5</v>
      </c>
      <c r="AM114" s="45">
        <v>5.5999999999999999E-5</v>
      </c>
      <c r="AN114" s="45">
        <v>5.5999999999999999E-5</v>
      </c>
      <c r="AO114" s="45">
        <v>5.5999999999999999E-5</v>
      </c>
      <c r="AP114" s="45">
        <v>1.6100000000000001E-4</v>
      </c>
      <c r="AQ114" s="45">
        <v>1.6100000000000001E-4</v>
      </c>
      <c r="AR114" s="45">
        <v>1.6100000000000001E-4</v>
      </c>
      <c r="AS114" s="45">
        <v>1.6100000000000001E-4</v>
      </c>
      <c r="AT114" s="45">
        <v>1.6100000000000001E-4</v>
      </c>
      <c r="AU114" s="45">
        <v>1.7699999999999999E-4</v>
      </c>
      <c r="AV114" s="45">
        <v>1.7699999999999999E-4</v>
      </c>
      <c r="AW114" s="45">
        <v>1.7699999999999999E-4</v>
      </c>
      <c r="AX114" s="45">
        <v>1.7699999999999999E-4</v>
      </c>
      <c r="AY114" s="45">
        <v>1.7699999999999999E-4</v>
      </c>
      <c r="AZ114" s="45">
        <v>2.1100000000000001E-4</v>
      </c>
      <c r="BA114" s="45">
        <v>2.1100000000000001E-4</v>
      </c>
      <c r="BB114" s="45">
        <v>2.1100000000000001E-4</v>
      </c>
      <c r="BC114" s="45">
        <v>2.1100000000000001E-4</v>
      </c>
      <c r="BD114" s="45">
        <v>2.1100000000000001E-4</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4.8099999999999998E-4</v>
      </c>
      <c r="BU114" s="45">
        <v>4.8099999999999998E-4</v>
      </c>
      <c r="BV114" s="45">
        <v>4.8099999999999998E-4</v>
      </c>
      <c r="BW114" s="45">
        <v>4.8099999999999998E-4</v>
      </c>
      <c r="BX114" s="45">
        <v>4.8099999999999998E-4</v>
      </c>
      <c r="BY114" s="45">
        <v>3.5799999999999997E-4</v>
      </c>
      <c r="BZ114" s="45">
        <v>3.5799999999999997E-4</v>
      </c>
      <c r="CA114" s="45">
        <v>3.5799999999999997E-4</v>
      </c>
      <c r="CB114" s="45">
        <v>3.5799999999999997E-4</v>
      </c>
      <c r="CC114" s="45">
        <v>3.5799999999999997E-4</v>
      </c>
      <c r="CD114" s="45">
        <v>3.5799999999999997E-4</v>
      </c>
      <c r="CE114" s="45">
        <v>3.5799999999999997E-4</v>
      </c>
      <c r="CF114" s="45">
        <v>3.5799999999999997E-4</v>
      </c>
      <c r="CG114" s="45">
        <v>3.5799999999999997E-4</v>
      </c>
      <c r="CH114" s="45">
        <v>3.5799999999999997E-4</v>
      </c>
      <c r="CI114" s="45">
        <v>3.5799999999999997E-4</v>
      </c>
      <c r="CJ114" s="45">
        <v>3.5799999999999997E-4</v>
      </c>
      <c r="CK114" s="45">
        <v>3.5799999999999997E-4</v>
      </c>
      <c r="CL114" s="45">
        <v>3.5799999999999997E-4</v>
      </c>
      <c r="CM114" s="45">
        <v>3.5799999999999997E-4</v>
      </c>
      <c r="CN114" s="45">
        <v>3.5799999999999997E-4</v>
      </c>
      <c r="CO114" s="45">
        <v>3.5799999999999997E-4</v>
      </c>
      <c r="CP114" s="45">
        <v>3.5799999999999997E-4</v>
      </c>
      <c r="CQ114" s="45">
        <v>3.5799999999999997E-4</v>
      </c>
      <c r="CR114" s="45">
        <v>3.5799999999999997E-4</v>
      </c>
      <c r="CS114" s="45">
        <v>3.5799999999999997E-4</v>
      </c>
      <c r="CT114" s="45">
        <v>3.5799999999999997E-4</v>
      </c>
      <c r="CU114" s="45">
        <v>3.5799999999999997E-4</v>
      </c>
      <c r="CV114" s="45">
        <v>3.5799999999999997E-4</v>
      </c>
      <c r="CW114" s="45">
        <v>3.5799999999999997E-4</v>
      </c>
      <c r="CX114" s="45">
        <v>3.5799999999999997E-4</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1.5300000000000001E-4</v>
      </c>
      <c r="R115" s="45">
        <v>1.5300000000000001E-4</v>
      </c>
      <c r="S115" s="45">
        <v>1.5300000000000001E-4</v>
      </c>
      <c r="T115" s="45">
        <v>1.5300000000000001E-4</v>
      </c>
      <c r="U115" s="45">
        <v>1.5300000000000001E-4</v>
      </c>
      <c r="V115" s="45">
        <v>1.5300000000000001E-4</v>
      </c>
      <c r="W115" s="45">
        <v>1.5300000000000001E-4</v>
      </c>
      <c r="X115" s="45">
        <v>1.5300000000000001E-4</v>
      </c>
      <c r="Y115" s="45">
        <v>1.5300000000000001E-4</v>
      </c>
      <c r="Z115" s="45">
        <v>1.5300000000000001E-4</v>
      </c>
      <c r="AA115" s="45">
        <v>1.5300000000000001E-4</v>
      </c>
      <c r="AB115" s="45">
        <v>1.5300000000000001E-4</v>
      </c>
      <c r="AC115" s="45">
        <v>1.5300000000000001E-4</v>
      </c>
      <c r="AD115" s="45">
        <v>1.5300000000000001E-4</v>
      </c>
      <c r="AE115" s="45">
        <v>1.5300000000000001E-4</v>
      </c>
      <c r="AF115" s="45">
        <v>1.5300000000000001E-4</v>
      </c>
      <c r="AG115" s="45">
        <v>1.5300000000000001E-4</v>
      </c>
      <c r="AH115" s="45">
        <v>1.5300000000000001E-4</v>
      </c>
      <c r="AI115" s="45">
        <v>1.5300000000000001E-4</v>
      </c>
      <c r="AJ115" s="45">
        <v>1.5300000000000001E-4</v>
      </c>
      <c r="AK115" s="45">
        <v>1.5300000000000001E-4</v>
      </c>
      <c r="AL115" s="45">
        <v>1.5300000000000001E-4</v>
      </c>
      <c r="AM115" s="45">
        <v>1.5300000000000001E-4</v>
      </c>
      <c r="AN115" s="45">
        <v>1.5300000000000001E-4</v>
      </c>
      <c r="AO115" s="45">
        <v>1.5300000000000001E-4</v>
      </c>
      <c r="AP115" s="45">
        <v>4.2000000000000002E-4</v>
      </c>
      <c r="AQ115" s="45">
        <v>4.2000000000000002E-4</v>
      </c>
      <c r="AR115" s="45">
        <v>4.2000000000000002E-4</v>
      </c>
      <c r="AS115" s="45">
        <v>4.2000000000000002E-4</v>
      </c>
      <c r="AT115" s="45">
        <v>4.2000000000000002E-4</v>
      </c>
      <c r="AU115" s="45">
        <v>4.5199999999999998E-4</v>
      </c>
      <c r="AV115" s="45">
        <v>4.5199999999999998E-4</v>
      </c>
      <c r="AW115" s="45">
        <v>4.5199999999999998E-4</v>
      </c>
      <c r="AX115" s="45">
        <v>4.5199999999999998E-4</v>
      </c>
      <c r="AY115" s="45">
        <v>4.5199999999999998E-4</v>
      </c>
      <c r="AZ115" s="45">
        <v>4.66E-4</v>
      </c>
      <c r="BA115" s="45">
        <v>4.66E-4</v>
      </c>
      <c r="BB115" s="45">
        <v>4.66E-4</v>
      </c>
      <c r="BC115" s="45">
        <v>4.66E-4</v>
      </c>
      <c r="BD115" s="45">
        <v>4.66E-4</v>
      </c>
      <c r="BE115" s="45">
        <v>4.64E-4</v>
      </c>
      <c r="BF115" s="45">
        <v>4.64E-4</v>
      </c>
      <c r="BG115" s="45">
        <v>4.64E-4</v>
      </c>
      <c r="BH115" s="45">
        <v>4.64E-4</v>
      </c>
      <c r="BI115" s="45">
        <v>4.64E-4</v>
      </c>
      <c r="BJ115" s="45">
        <v>4.5199999999999998E-4</v>
      </c>
      <c r="BK115" s="45">
        <v>4.5199999999999998E-4</v>
      </c>
      <c r="BL115" s="45">
        <v>4.5199999999999998E-4</v>
      </c>
      <c r="BM115" s="45">
        <v>4.5199999999999998E-4</v>
      </c>
      <c r="BN115" s="45">
        <v>4.5199999999999998E-4</v>
      </c>
      <c r="BO115" s="45">
        <v>4.4099999999999999E-4</v>
      </c>
      <c r="BP115" s="45">
        <v>4.4099999999999999E-4</v>
      </c>
      <c r="BQ115" s="45">
        <v>4.4099999999999999E-4</v>
      </c>
      <c r="BR115" s="45">
        <v>4.4099999999999999E-4</v>
      </c>
      <c r="BS115" s="45">
        <v>4.4099999999999999E-4</v>
      </c>
      <c r="BT115" s="45">
        <v>3.9800000000000002E-4</v>
      </c>
      <c r="BU115" s="45">
        <v>3.9800000000000002E-4</v>
      </c>
      <c r="BV115" s="45">
        <v>3.9800000000000002E-4</v>
      </c>
      <c r="BW115" s="45">
        <v>3.9800000000000002E-4</v>
      </c>
      <c r="BX115" s="45">
        <v>3.9800000000000002E-4</v>
      </c>
      <c r="BY115" s="45">
        <v>2.7399999999999999E-4</v>
      </c>
      <c r="BZ115" s="45">
        <v>2.7399999999999999E-4</v>
      </c>
      <c r="CA115" s="45">
        <v>2.7399999999999999E-4</v>
      </c>
      <c r="CB115" s="45">
        <v>2.7399999999999999E-4</v>
      </c>
      <c r="CC115" s="45">
        <v>2.7399999999999999E-4</v>
      </c>
      <c r="CD115" s="45">
        <v>2.7399999999999999E-4</v>
      </c>
      <c r="CE115" s="45">
        <v>2.7399999999999999E-4</v>
      </c>
      <c r="CF115" s="45">
        <v>2.7399999999999999E-4</v>
      </c>
      <c r="CG115" s="45">
        <v>2.7399999999999999E-4</v>
      </c>
      <c r="CH115" s="45">
        <v>2.7399999999999999E-4</v>
      </c>
      <c r="CI115" s="45">
        <v>2.7399999999999999E-4</v>
      </c>
      <c r="CJ115" s="45">
        <v>2.7399999999999999E-4</v>
      </c>
      <c r="CK115" s="45">
        <v>2.7399999999999999E-4</v>
      </c>
      <c r="CL115" s="45">
        <v>2.7399999999999999E-4</v>
      </c>
      <c r="CM115" s="45">
        <v>2.7399999999999999E-4</v>
      </c>
      <c r="CN115" s="45">
        <v>2.7399999999999999E-4</v>
      </c>
      <c r="CO115" s="45">
        <v>2.7399999999999999E-4</v>
      </c>
      <c r="CP115" s="45">
        <v>2.7399999999999999E-4</v>
      </c>
      <c r="CQ115" s="45">
        <v>2.7399999999999999E-4</v>
      </c>
      <c r="CR115" s="45">
        <v>2.7399999999999999E-4</v>
      </c>
      <c r="CS115" s="45">
        <v>2.7399999999999999E-4</v>
      </c>
      <c r="CT115" s="45">
        <v>2.7399999999999999E-4</v>
      </c>
      <c r="CU115" s="45">
        <v>2.7399999999999999E-4</v>
      </c>
      <c r="CV115" s="45">
        <v>2.7399999999999999E-4</v>
      </c>
      <c r="CW115" s="45">
        <v>2.7399999999999999E-4</v>
      </c>
      <c r="CX115" s="45">
        <v>2.7399999999999999E-4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1.02E-4</v>
      </c>
      <c r="R116" s="45">
        <v>1.02E-4</v>
      </c>
      <c r="S116" s="45">
        <v>1.02E-4</v>
      </c>
      <c r="T116" s="45">
        <v>1.02E-4</v>
      </c>
      <c r="U116" s="45">
        <v>1.02E-4</v>
      </c>
      <c r="V116" s="45">
        <v>1.02E-4</v>
      </c>
      <c r="W116" s="45">
        <v>1.02E-4</v>
      </c>
      <c r="X116" s="45">
        <v>1.02E-4</v>
      </c>
      <c r="Y116" s="45">
        <v>1.02E-4</v>
      </c>
      <c r="Z116" s="45">
        <v>1.02E-4</v>
      </c>
      <c r="AA116" s="45">
        <v>1.02E-4</v>
      </c>
      <c r="AB116" s="45">
        <v>1.02E-4</v>
      </c>
      <c r="AC116" s="45">
        <v>1.02E-4</v>
      </c>
      <c r="AD116" s="45">
        <v>1.02E-4</v>
      </c>
      <c r="AE116" s="45">
        <v>1.02E-4</v>
      </c>
      <c r="AF116" s="45">
        <v>1.02E-4</v>
      </c>
      <c r="AG116" s="45">
        <v>1.02E-4</v>
      </c>
      <c r="AH116" s="45">
        <v>1.02E-4</v>
      </c>
      <c r="AI116" s="45">
        <v>1.02E-4</v>
      </c>
      <c r="AJ116" s="45">
        <v>1.02E-4</v>
      </c>
      <c r="AK116" s="45">
        <v>1.02E-4</v>
      </c>
      <c r="AL116" s="45">
        <v>1.02E-4</v>
      </c>
      <c r="AM116" s="45">
        <v>1.02E-4</v>
      </c>
      <c r="AN116" s="45">
        <v>1.02E-4</v>
      </c>
      <c r="AO116" s="45">
        <v>1.02E-4</v>
      </c>
      <c r="AP116" s="45">
        <v>2.41E-4</v>
      </c>
      <c r="AQ116" s="45">
        <v>2.41E-4</v>
      </c>
      <c r="AR116" s="45">
        <v>2.41E-4</v>
      </c>
      <c r="AS116" s="45">
        <v>2.41E-4</v>
      </c>
      <c r="AT116" s="45">
        <v>2.41E-4</v>
      </c>
      <c r="AU116" s="45">
        <v>2.5399999999999999E-4</v>
      </c>
      <c r="AV116" s="45">
        <v>2.5399999999999999E-4</v>
      </c>
      <c r="AW116" s="45">
        <v>2.5399999999999999E-4</v>
      </c>
      <c r="AX116" s="45">
        <v>2.5399999999999999E-4</v>
      </c>
      <c r="AY116" s="45">
        <v>2.5399999999999999E-4</v>
      </c>
      <c r="AZ116" s="45">
        <v>2.5700000000000001E-4</v>
      </c>
      <c r="BA116" s="45">
        <v>2.5700000000000001E-4</v>
      </c>
      <c r="BB116" s="45">
        <v>2.5700000000000001E-4</v>
      </c>
      <c r="BC116" s="45">
        <v>2.5700000000000001E-4</v>
      </c>
      <c r="BD116" s="45">
        <v>2.5700000000000001E-4</v>
      </c>
      <c r="BE116" s="45">
        <v>2.4899999999999998E-4</v>
      </c>
      <c r="BF116" s="45">
        <v>2.4899999999999998E-4</v>
      </c>
      <c r="BG116" s="45">
        <v>2.4899999999999998E-4</v>
      </c>
      <c r="BH116" s="45">
        <v>2.4899999999999998E-4</v>
      </c>
      <c r="BI116" s="45">
        <v>2.4899999999999998E-4</v>
      </c>
      <c r="BJ116" s="45">
        <v>2.22E-4</v>
      </c>
      <c r="BK116" s="45">
        <v>2.22E-4</v>
      </c>
      <c r="BL116" s="45">
        <v>2.22E-4</v>
      </c>
      <c r="BM116" s="45">
        <v>2.22E-4</v>
      </c>
      <c r="BN116" s="45">
        <v>2.22E-4</v>
      </c>
      <c r="BO116" s="45">
        <v>1.9799999999999999E-4</v>
      </c>
      <c r="BP116" s="45">
        <v>1.9799999999999999E-4</v>
      </c>
      <c r="BQ116" s="45">
        <v>1.9799999999999999E-4</v>
      </c>
      <c r="BR116" s="45">
        <v>1.9799999999999999E-4</v>
      </c>
      <c r="BS116" s="45">
        <v>1.9799999999999999E-4</v>
      </c>
      <c r="BT116" s="45">
        <v>1.9000000000000001E-4</v>
      </c>
      <c r="BU116" s="45">
        <v>1.9000000000000001E-4</v>
      </c>
      <c r="BV116" s="45">
        <v>1.9000000000000001E-4</v>
      </c>
      <c r="BW116" s="45">
        <v>1.9000000000000001E-4</v>
      </c>
      <c r="BX116" s="45">
        <v>1.9000000000000001E-4</v>
      </c>
      <c r="BY116" s="45">
        <v>1.56E-4</v>
      </c>
      <c r="BZ116" s="45">
        <v>1.56E-4</v>
      </c>
      <c r="CA116" s="45">
        <v>1.56E-4</v>
      </c>
      <c r="CB116" s="45">
        <v>1.56E-4</v>
      </c>
      <c r="CC116" s="45">
        <v>1.56E-4</v>
      </c>
      <c r="CD116" s="45">
        <v>1.56E-4</v>
      </c>
      <c r="CE116" s="45">
        <v>1.56E-4</v>
      </c>
      <c r="CF116" s="45">
        <v>1.56E-4</v>
      </c>
      <c r="CG116" s="45">
        <v>1.56E-4</v>
      </c>
      <c r="CH116" s="45">
        <v>1.56E-4</v>
      </c>
      <c r="CI116" s="45">
        <v>1.56E-4</v>
      </c>
      <c r="CJ116" s="45">
        <v>1.56E-4</v>
      </c>
      <c r="CK116" s="45">
        <v>1.56E-4</v>
      </c>
      <c r="CL116" s="45">
        <v>1.56E-4</v>
      </c>
      <c r="CM116" s="45">
        <v>1.56E-4</v>
      </c>
      <c r="CN116" s="45">
        <v>1.56E-4</v>
      </c>
      <c r="CO116" s="45">
        <v>1.56E-4</v>
      </c>
      <c r="CP116" s="45">
        <v>1.56E-4</v>
      </c>
      <c r="CQ116" s="45">
        <v>1.56E-4</v>
      </c>
      <c r="CR116" s="45">
        <v>1.56E-4</v>
      </c>
      <c r="CS116" s="45">
        <v>1.56E-4</v>
      </c>
      <c r="CT116" s="45">
        <v>1.56E-4</v>
      </c>
      <c r="CU116" s="45">
        <v>1.56E-4</v>
      </c>
      <c r="CV116" s="45">
        <v>1.56E-4</v>
      </c>
      <c r="CW116" s="45">
        <v>1.56E-4</v>
      </c>
      <c r="CX116" s="45">
        <v>1.56E-4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1.08E-4</v>
      </c>
      <c r="R117" s="45">
        <v>1.08E-4</v>
      </c>
      <c r="S117" s="45">
        <v>1.08E-4</v>
      </c>
      <c r="T117" s="45">
        <v>1.08E-4</v>
      </c>
      <c r="U117" s="45">
        <v>1.08E-4</v>
      </c>
      <c r="V117" s="45">
        <v>1.08E-4</v>
      </c>
      <c r="W117" s="45">
        <v>1.08E-4</v>
      </c>
      <c r="X117" s="45">
        <v>1.08E-4</v>
      </c>
      <c r="Y117" s="45">
        <v>1.08E-4</v>
      </c>
      <c r="Z117" s="45">
        <v>1.08E-4</v>
      </c>
      <c r="AA117" s="45">
        <v>1.08E-4</v>
      </c>
      <c r="AB117" s="45">
        <v>1.08E-4</v>
      </c>
      <c r="AC117" s="45">
        <v>1.08E-4</v>
      </c>
      <c r="AD117" s="45">
        <v>1.08E-4</v>
      </c>
      <c r="AE117" s="45">
        <v>1.08E-4</v>
      </c>
      <c r="AF117" s="45">
        <v>1.08E-4</v>
      </c>
      <c r="AG117" s="45">
        <v>1.08E-4</v>
      </c>
      <c r="AH117" s="45">
        <v>1.08E-4</v>
      </c>
      <c r="AI117" s="45">
        <v>1.08E-4</v>
      </c>
      <c r="AJ117" s="45">
        <v>1.08E-4</v>
      </c>
      <c r="AK117" s="45">
        <v>1.08E-4</v>
      </c>
      <c r="AL117" s="45">
        <v>1.08E-4</v>
      </c>
      <c r="AM117" s="45">
        <v>1.08E-4</v>
      </c>
      <c r="AN117" s="45">
        <v>1.08E-4</v>
      </c>
      <c r="AO117" s="45">
        <v>1.08E-4</v>
      </c>
      <c r="AP117" s="45">
        <v>4.75E-4</v>
      </c>
      <c r="AQ117" s="45">
        <v>4.75E-4</v>
      </c>
      <c r="AR117" s="45">
        <v>4.75E-4</v>
      </c>
      <c r="AS117" s="45">
        <v>4.75E-4</v>
      </c>
      <c r="AT117" s="45">
        <v>4.75E-4</v>
      </c>
      <c r="AU117" s="45">
        <v>6.2299999999999996E-4</v>
      </c>
      <c r="AV117" s="45">
        <v>6.2299999999999996E-4</v>
      </c>
      <c r="AW117" s="45">
        <v>6.2299999999999996E-4</v>
      </c>
      <c r="AX117" s="45">
        <v>6.2299999999999996E-4</v>
      </c>
      <c r="AY117" s="45">
        <v>6.2299999999999996E-4</v>
      </c>
      <c r="AZ117" s="45">
        <v>7.3899999999999997E-4</v>
      </c>
      <c r="BA117" s="45">
        <v>7.3899999999999997E-4</v>
      </c>
      <c r="BB117" s="45">
        <v>7.3899999999999997E-4</v>
      </c>
      <c r="BC117" s="45">
        <v>7.3899999999999997E-4</v>
      </c>
      <c r="BD117" s="45">
        <v>7.3899999999999997E-4</v>
      </c>
      <c r="BE117" s="45">
        <v>7.6000000000000004E-4</v>
      </c>
      <c r="BF117" s="45">
        <v>7.6000000000000004E-4</v>
      </c>
      <c r="BG117" s="45">
        <v>7.6000000000000004E-4</v>
      </c>
      <c r="BH117" s="45">
        <v>7.6000000000000004E-4</v>
      </c>
      <c r="BI117" s="45">
        <v>7.6000000000000004E-4</v>
      </c>
      <c r="BJ117" s="45">
        <v>7.1900000000000002E-4</v>
      </c>
      <c r="BK117" s="45">
        <v>7.1900000000000002E-4</v>
      </c>
      <c r="BL117" s="45">
        <v>7.1900000000000002E-4</v>
      </c>
      <c r="BM117" s="45">
        <v>7.1900000000000002E-4</v>
      </c>
      <c r="BN117" s="45">
        <v>7.1900000000000002E-4</v>
      </c>
      <c r="BO117" s="45">
        <v>6.5099999999999999E-4</v>
      </c>
      <c r="BP117" s="45">
        <v>6.5099999999999999E-4</v>
      </c>
      <c r="BQ117" s="45">
        <v>6.5099999999999999E-4</v>
      </c>
      <c r="BR117" s="45">
        <v>6.5099999999999999E-4</v>
      </c>
      <c r="BS117" s="45">
        <v>6.5099999999999999E-4</v>
      </c>
      <c r="BT117" s="45">
        <v>5.53E-4</v>
      </c>
      <c r="BU117" s="45">
        <v>5.53E-4</v>
      </c>
      <c r="BV117" s="45">
        <v>5.53E-4</v>
      </c>
      <c r="BW117" s="45">
        <v>5.53E-4</v>
      </c>
      <c r="BX117" s="45">
        <v>5.53E-4</v>
      </c>
      <c r="BY117" s="45">
        <v>5.3600000000000002E-4</v>
      </c>
      <c r="BZ117" s="45">
        <v>5.3600000000000002E-4</v>
      </c>
      <c r="CA117" s="45">
        <v>5.3600000000000002E-4</v>
      </c>
      <c r="CB117" s="45">
        <v>5.3600000000000002E-4</v>
      </c>
      <c r="CC117" s="45">
        <v>5.3600000000000002E-4</v>
      </c>
      <c r="CD117" s="45">
        <v>5.3600000000000002E-4</v>
      </c>
      <c r="CE117" s="45">
        <v>5.3600000000000002E-4</v>
      </c>
      <c r="CF117" s="45">
        <v>5.3600000000000002E-4</v>
      </c>
      <c r="CG117" s="45">
        <v>5.3600000000000002E-4</v>
      </c>
      <c r="CH117" s="45">
        <v>5.3600000000000002E-4</v>
      </c>
      <c r="CI117" s="45">
        <v>5.3600000000000002E-4</v>
      </c>
      <c r="CJ117" s="45">
        <v>5.3600000000000002E-4</v>
      </c>
      <c r="CK117" s="45">
        <v>5.3600000000000002E-4</v>
      </c>
      <c r="CL117" s="45">
        <v>5.3600000000000002E-4</v>
      </c>
      <c r="CM117" s="45">
        <v>5.3600000000000002E-4</v>
      </c>
      <c r="CN117" s="45">
        <v>5.3600000000000002E-4</v>
      </c>
      <c r="CO117" s="45">
        <v>5.3600000000000002E-4</v>
      </c>
      <c r="CP117" s="45">
        <v>5.3600000000000002E-4</v>
      </c>
      <c r="CQ117" s="45">
        <v>5.3600000000000002E-4</v>
      </c>
      <c r="CR117" s="45">
        <v>5.3600000000000002E-4</v>
      </c>
      <c r="CS117" s="45">
        <v>5.3600000000000002E-4</v>
      </c>
      <c r="CT117" s="45">
        <v>5.3600000000000002E-4</v>
      </c>
      <c r="CU117" s="45">
        <v>5.3600000000000002E-4</v>
      </c>
      <c r="CV117" s="45">
        <v>5.3600000000000002E-4</v>
      </c>
      <c r="CW117" s="45">
        <v>5.3600000000000002E-4</v>
      </c>
      <c r="CX117" s="45">
        <v>5.3600000000000002E-4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2.2900000000000001E-4</v>
      </c>
      <c r="R118" s="45">
        <v>2.2900000000000001E-4</v>
      </c>
      <c r="S118" s="45">
        <v>2.2900000000000001E-4</v>
      </c>
      <c r="T118" s="45">
        <v>2.2900000000000001E-4</v>
      </c>
      <c r="U118" s="45">
        <v>2.2900000000000001E-4</v>
      </c>
      <c r="V118" s="45">
        <v>2.2900000000000001E-4</v>
      </c>
      <c r="W118" s="45">
        <v>2.2900000000000001E-4</v>
      </c>
      <c r="X118" s="45">
        <v>2.2900000000000001E-4</v>
      </c>
      <c r="Y118" s="45">
        <v>2.2900000000000001E-4</v>
      </c>
      <c r="Z118" s="45">
        <v>2.2900000000000001E-4</v>
      </c>
      <c r="AA118" s="45">
        <v>2.2900000000000001E-4</v>
      </c>
      <c r="AB118" s="45">
        <v>2.2900000000000001E-4</v>
      </c>
      <c r="AC118" s="45">
        <v>2.2900000000000001E-4</v>
      </c>
      <c r="AD118" s="45">
        <v>2.2900000000000001E-4</v>
      </c>
      <c r="AE118" s="45">
        <v>2.2900000000000001E-4</v>
      </c>
      <c r="AF118" s="45">
        <v>2.2900000000000001E-4</v>
      </c>
      <c r="AG118" s="45">
        <v>2.2900000000000001E-4</v>
      </c>
      <c r="AH118" s="45">
        <v>2.2900000000000001E-4</v>
      </c>
      <c r="AI118" s="45">
        <v>2.2900000000000001E-4</v>
      </c>
      <c r="AJ118" s="45">
        <v>2.2900000000000001E-4</v>
      </c>
      <c r="AK118" s="45">
        <v>2.2900000000000001E-4</v>
      </c>
      <c r="AL118" s="45">
        <v>2.2900000000000001E-4</v>
      </c>
      <c r="AM118" s="45">
        <v>2.2900000000000001E-4</v>
      </c>
      <c r="AN118" s="45">
        <v>2.2900000000000001E-4</v>
      </c>
      <c r="AO118" s="45">
        <v>2.2900000000000001E-4</v>
      </c>
      <c r="AP118" s="45">
        <v>5.2599999999999999E-4</v>
      </c>
      <c r="AQ118" s="45">
        <v>5.2599999999999999E-4</v>
      </c>
      <c r="AR118" s="45">
        <v>5.2599999999999999E-4</v>
      </c>
      <c r="AS118" s="45">
        <v>5.2599999999999999E-4</v>
      </c>
      <c r="AT118" s="45">
        <v>5.2599999999999999E-4</v>
      </c>
      <c r="AU118" s="45">
        <v>4.7800000000000002E-4</v>
      </c>
      <c r="AV118" s="45">
        <v>4.7800000000000002E-4</v>
      </c>
      <c r="AW118" s="45">
        <v>4.7800000000000002E-4</v>
      </c>
      <c r="AX118" s="45">
        <v>4.7800000000000002E-4</v>
      </c>
      <c r="AY118" s="45">
        <v>4.7800000000000002E-4</v>
      </c>
      <c r="AZ118" s="45">
        <v>4.0700000000000003E-4</v>
      </c>
      <c r="BA118" s="45">
        <v>4.0700000000000003E-4</v>
      </c>
      <c r="BB118" s="45">
        <v>4.0700000000000003E-4</v>
      </c>
      <c r="BC118" s="45">
        <v>4.0700000000000003E-4</v>
      </c>
      <c r="BD118" s="45">
        <v>4.0700000000000003E-4</v>
      </c>
      <c r="BE118" s="45">
        <v>3.28E-4</v>
      </c>
      <c r="BF118" s="45">
        <v>3.28E-4</v>
      </c>
      <c r="BG118" s="45">
        <v>3.28E-4</v>
      </c>
      <c r="BH118" s="45">
        <v>3.28E-4</v>
      </c>
      <c r="BI118" s="45">
        <v>3.28E-4</v>
      </c>
      <c r="BJ118" s="45">
        <v>2.12E-4</v>
      </c>
      <c r="BK118" s="45">
        <v>2.12E-4</v>
      </c>
      <c r="BL118" s="45">
        <v>2.12E-4</v>
      </c>
      <c r="BM118" s="45">
        <v>2.12E-4</v>
      </c>
      <c r="BN118" s="45">
        <v>2.12E-4</v>
      </c>
      <c r="BO118" s="45">
        <v>3.0299999999999999E-4</v>
      </c>
      <c r="BP118" s="45">
        <v>3.0299999999999999E-4</v>
      </c>
      <c r="BQ118" s="45">
        <v>3.0299999999999999E-4</v>
      </c>
      <c r="BR118" s="45">
        <v>3.0299999999999999E-4</v>
      </c>
      <c r="BS118" s="45">
        <v>3.0299999999999999E-4</v>
      </c>
      <c r="BT118" s="45">
        <v>1.55E-4</v>
      </c>
      <c r="BU118" s="45">
        <v>1.55E-4</v>
      </c>
      <c r="BV118" s="45">
        <v>1.55E-4</v>
      </c>
      <c r="BW118" s="45">
        <v>1.55E-4</v>
      </c>
      <c r="BX118" s="45">
        <v>1.55E-4</v>
      </c>
      <c r="BY118" s="45">
        <v>1.44E-4</v>
      </c>
      <c r="BZ118" s="45">
        <v>1.44E-4</v>
      </c>
      <c r="CA118" s="45">
        <v>1.44E-4</v>
      </c>
      <c r="CB118" s="45">
        <v>1.44E-4</v>
      </c>
      <c r="CC118" s="45">
        <v>1.44E-4</v>
      </c>
      <c r="CD118" s="45">
        <v>1.44E-4</v>
      </c>
      <c r="CE118" s="45">
        <v>1.44E-4</v>
      </c>
      <c r="CF118" s="45">
        <v>1.44E-4</v>
      </c>
      <c r="CG118" s="45">
        <v>1.44E-4</v>
      </c>
      <c r="CH118" s="45">
        <v>1.44E-4</v>
      </c>
      <c r="CI118" s="45">
        <v>1.44E-4</v>
      </c>
      <c r="CJ118" s="45">
        <v>1.44E-4</v>
      </c>
      <c r="CK118" s="45">
        <v>1.44E-4</v>
      </c>
      <c r="CL118" s="45">
        <v>1.44E-4</v>
      </c>
      <c r="CM118" s="45">
        <v>1.44E-4</v>
      </c>
      <c r="CN118" s="45">
        <v>1.44E-4</v>
      </c>
      <c r="CO118" s="45">
        <v>1.44E-4</v>
      </c>
      <c r="CP118" s="45">
        <v>1.44E-4</v>
      </c>
      <c r="CQ118" s="45">
        <v>1.44E-4</v>
      </c>
      <c r="CR118" s="45">
        <v>1.44E-4</v>
      </c>
      <c r="CS118" s="45">
        <v>1.44E-4</v>
      </c>
      <c r="CT118" s="45">
        <v>1.44E-4</v>
      </c>
      <c r="CU118" s="45">
        <v>1.44E-4</v>
      </c>
      <c r="CV118" s="45">
        <v>1.44E-4</v>
      </c>
      <c r="CW118" s="45">
        <v>1.44E-4</v>
      </c>
      <c r="CX118" s="45">
        <v>1.44E-4</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4.1E-5</v>
      </c>
      <c r="R119" s="45">
        <v>4.1E-5</v>
      </c>
      <c r="S119" s="45">
        <v>4.1E-5</v>
      </c>
      <c r="T119" s="45">
        <v>4.1E-5</v>
      </c>
      <c r="U119" s="45">
        <v>4.1E-5</v>
      </c>
      <c r="V119" s="45">
        <v>4.1E-5</v>
      </c>
      <c r="W119" s="45">
        <v>4.1E-5</v>
      </c>
      <c r="X119" s="45">
        <v>4.1E-5</v>
      </c>
      <c r="Y119" s="45">
        <v>4.1E-5</v>
      </c>
      <c r="Z119" s="45">
        <v>4.1E-5</v>
      </c>
      <c r="AA119" s="45">
        <v>4.1E-5</v>
      </c>
      <c r="AB119" s="45">
        <v>4.1E-5</v>
      </c>
      <c r="AC119" s="45">
        <v>4.1E-5</v>
      </c>
      <c r="AD119" s="45">
        <v>4.1E-5</v>
      </c>
      <c r="AE119" s="45">
        <v>4.1E-5</v>
      </c>
      <c r="AF119" s="45">
        <v>4.1E-5</v>
      </c>
      <c r="AG119" s="45">
        <v>4.1E-5</v>
      </c>
      <c r="AH119" s="45">
        <v>4.1E-5</v>
      </c>
      <c r="AI119" s="45">
        <v>4.1E-5</v>
      </c>
      <c r="AJ119" s="45">
        <v>4.1E-5</v>
      </c>
      <c r="AK119" s="45">
        <v>4.1E-5</v>
      </c>
      <c r="AL119" s="45">
        <v>4.1E-5</v>
      </c>
      <c r="AM119" s="45">
        <v>4.1E-5</v>
      </c>
      <c r="AN119" s="45">
        <v>4.1E-5</v>
      </c>
      <c r="AO119" s="45">
        <v>4.1E-5</v>
      </c>
      <c r="AP119" s="45">
        <v>2.33E-4</v>
      </c>
      <c r="AQ119" s="45">
        <v>2.33E-4</v>
      </c>
      <c r="AR119" s="45">
        <v>2.33E-4</v>
      </c>
      <c r="AS119" s="45">
        <v>2.33E-4</v>
      </c>
      <c r="AT119" s="45">
        <v>2.33E-4</v>
      </c>
      <c r="AU119" s="45">
        <v>3.3399999999999999E-4</v>
      </c>
      <c r="AV119" s="45">
        <v>3.3399999999999999E-4</v>
      </c>
      <c r="AW119" s="45">
        <v>3.3399999999999999E-4</v>
      </c>
      <c r="AX119" s="45">
        <v>3.3399999999999999E-4</v>
      </c>
      <c r="AY119" s="45">
        <v>3.3399999999999999E-4</v>
      </c>
      <c r="AZ119" s="45">
        <v>4.0499999999999998E-4</v>
      </c>
      <c r="BA119" s="45">
        <v>4.0499999999999998E-4</v>
      </c>
      <c r="BB119" s="45">
        <v>4.0499999999999998E-4</v>
      </c>
      <c r="BC119" s="45">
        <v>4.0499999999999998E-4</v>
      </c>
      <c r="BD119" s="45">
        <v>4.0499999999999998E-4</v>
      </c>
      <c r="BE119" s="45">
        <v>4.4499999999999997E-4</v>
      </c>
      <c r="BF119" s="45">
        <v>4.4499999999999997E-4</v>
      </c>
      <c r="BG119" s="45">
        <v>4.4499999999999997E-4</v>
      </c>
      <c r="BH119" s="45">
        <v>4.4499999999999997E-4</v>
      </c>
      <c r="BI119" s="45">
        <v>4.4499999999999997E-4</v>
      </c>
      <c r="BJ119" s="45">
        <v>5.0000000000000001E-4</v>
      </c>
      <c r="BK119" s="45">
        <v>5.0000000000000001E-4</v>
      </c>
      <c r="BL119" s="45">
        <v>5.0000000000000001E-4</v>
      </c>
      <c r="BM119" s="45">
        <v>5.0000000000000001E-4</v>
      </c>
      <c r="BN119" s="45">
        <v>5.0000000000000001E-4</v>
      </c>
      <c r="BO119" s="45">
        <v>5.3399999999999997E-4</v>
      </c>
      <c r="BP119" s="45">
        <v>5.3399999999999997E-4</v>
      </c>
      <c r="BQ119" s="45">
        <v>5.3399999999999997E-4</v>
      </c>
      <c r="BR119" s="45">
        <v>5.3399999999999997E-4</v>
      </c>
      <c r="BS119" s="45">
        <v>5.3399999999999997E-4</v>
      </c>
      <c r="BT119" s="45">
        <v>5.1599999999999997E-4</v>
      </c>
      <c r="BU119" s="45">
        <v>5.1599999999999997E-4</v>
      </c>
      <c r="BV119" s="45">
        <v>5.1599999999999997E-4</v>
      </c>
      <c r="BW119" s="45">
        <v>5.1599999999999997E-4</v>
      </c>
      <c r="BX119" s="45">
        <v>5.1599999999999997E-4</v>
      </c>
      <c r="BY119" s="45">
        <v>4.44E-4</v>
      </c>
      <c r="BZ119" s="45">
        <v>4.44E-4</v>
      </c>
      <c r="CA119" s="45">
        <v>4.44E-4</v>
      </c>
      <c r="CB119" s="45">
        <v>4.44E-4</v>
      </c>
      <c r="CC119" s="45">
        <v>4.44E-4</v>
      </c>
      <c r="CD119" s="45">
        <v>4.44E-4</v>
      </c>
      <c r="CE119" s="45">
        <v>4.44E-4</v>
      </c>
      <c r="CF119" s="45">
        <v>4.44E-4</v>
      </c>
      <c r="CG119" s="45">
        <v>4.44E-4</v>
      </c>
      <c r="CH119" s="45">
        <v>4.44E-4</v>
      </c>
      <c r="CI119" s="45">
        <v>4.44E-4</v>
      </c>
      <c r="CJ119" s="45">
        <v>4.44E-4</v>
      </c>
      <c r="CK119" s="45">
        <v>4.44E-4</v>
      </c>
      <c r="CL119" s="45">
        <v>4.44E-4</v>
      </c>
      <c r="CM119" s="45">
        <v>4.44E-4</v>
      </c>
      <c r="CN119" s="45">
        <v>4.44E-4</v>
      </c>
      <c r="CO119" s="45">
        <v>4.44E-4</v>
      </c>
      <c r="CP119" s="45">
        <v>4.44E-4</v>
      </c>
      <c r="CQ119" s="45">
        <v>4.44E-4</v>
      </c>
      <c r="CR119" s="45">
        <v>4.44E-4</v>
      </c>
      <c r="CS119" s="45">
        <v>4.44E-4</v>
      </c>
      <c r="CT119" s="45">
        <v>4.44E-4</v>
      </c>
      <c r="CU119" s="45">
        <v>4.44E-4</v>
      </c>
      <c r="CV119" s="45">
        <v>4.44E-4</v>
      </c>
      <c r="CW119" s="45">
        <v>4.44E-4</v>
      </c>
      <c r="CX119" s="45">
        <v>4.44E-4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4.0999999999999999E-4</v>
      </c>
      <c r="R120" s="45">
        <v>4.0999999999999999E-4</v>
      </c>
      <c r="S120" s="45">
        <v>4.0999999999999999E-4</v>
      </c>
      <c r="T120" s="45">
        <v>4.0999999999999999E-4</v>
      </c>
      <c r="U120" s="45">
        <v>4.0999999999999999E-4</v>
      </c>
      <c r="V120" s="45">
        <v>4.0999999999999999E-4</v>
      </c>
      <c r="W120" s="45">
        <v>4.0999999999999999E-4</v>
      </c>
      <c r="X120" s="45">
        <v>4.0999999999999999E-4</v>
      </c>
      <c r="Y120" s="45">
        <v>4.0999999999999999E-4</v>
      </c>
      <c r="Z120" s="45">
        <v>4.0999999999999999E-4</v>
      </c>
      <c r="AA120" s="45">
        <v>4.0999999999999999E-4</v>
      </c>
      <c r="AB120" s="45">
        <v>4.0999999999999999E-4</v>
      </c>
      <c r="AC120" s="45">
        <v>4.0999999999999999E-4</v>
      </c>
      <c r="AD120" s="45">
        <v>4.0999999999999999E-4</v>
      </c>
      <c r="AE120" s="45">
        <v>4.0999999999999999E-4</v>
      </c>
      <c r="AF120" s="45">
        <v>4.0999999999999999E-4</v>
      </c>
      <c r="AG120" s="45">
        <v>4.0999999999999999E-4</v>
      </c>
      <c r="AH120" s="45">
        <v>4.0999999999999999E-4</v>
      </c>
      <c r="AI120" s="45">
        <v>4.0999999999999999E-4</v>
      </c>
      <c r="AJ120" s="45">
        <v>4.0999999999999999E-4</v>
      </c>
      <c r="AK120" s="45">
        <v>4.0999999999999999E-4</v>
      </c>
      <c r="AL120" s="45">
        <v>4.0999999999999999E-4</v>
      </c>
      <c r="AM120" s="45">
        <v>4.0999999999999999E-4</v>
      </c>
      <c r="AN120" s="45">
        <v>4.0999999999999999E-4</v>
      </c>
      <c r="AO120" s="45">
        <v>4.0999999999999999E-4</v>
      </c>
      <c r="AP120" s="45">
        <v>1.0820000000000001E-3</v>
      </c>
      <c r="AQ120" s="45">
        <v>1.0820000000000001E-3</v>
      </c>
      <c r="AR120" s="45">
        <v>1.0820000000000001E-3</v>
      </c>
      <c r="AS120" s="45">
        <v>1.0820000000000001E-3</v>
      </c>
      <c r="AT120" s="45">
        <v>1.0820000000000001E-3</v>
      </c>
      <c r="AU120" s="45">
        <v>1.325E-3</v>
      </c>
      <c r="AV120" s="45">
        <v>1.325E-3</v>
      </c>
      <c r="AW120" s="45">
        <v>1.325E-3</v>
      </c>
      <c r="AX120" s="45">
        <v>1.325E-3</v>
      </c>
      <c r="AY120" s="45">
        <v>1.325E-3</v>
      </c>
      <c r="AZ120" s="45">
        <v>1.591E-3</v>
      </c>
      <c r="BA120" s="45">
        <v>1.591E-3</v>
      </c>
      <c r="BB120" s="45">
        <v>1.591E-3</v>
      </c>
      <c r="BC120" s="45">
        <v>1.591E-3</v>
      </c>
      <c r="BD120" s="45">
        <v>1.591E-3</v>
      </c>
      <c r="BE120" s="45">
        <v>1.882E-3</v>
      </c>
      <c r="BF120" s="45">
        <v>1.882E-3</v>
      </c>
      <c r="BG120" s="45">
        <v>1.882E-3</v>
      </c>
      <c r="BH120" s="45">
        <v>1.882E-3</v>
      </c>
      <c r="BI120" s="45">
        <v>1.882E-3</v>
      </c>
      <c r="BJ120" s="45">
        <v>2.0270000000000002E-3</v>
      </c>
      <c r="BK120" s="45">
        <v>2.0270000000000002E-3</v>
      </c>
      <c r="BL120" s="45">
        <v>2.0270000000000002E-3</v>
      </c>
      <c r="BM120" s="45">
        <v>2.0270000000000002E-3</v>
      </c>
      <c r="BN120" s="45">
        <v>2.0270000000000002E-3</v>
      </c>
      <c r="BO120" s="45">
        <v>1.9369999999999999E-3</v>
      </c>
      <c r="BP120" s="45">
        <v>1.9369999999999999E-3</v>
      </c>
      <c r="BQ120" s="45">
        <v>1.9369999999999999E-3</v>
      </c>
      <c r="BR120" s="45">
        <v>1.9369999999999999E-3</v>
      </c>
      <c r="BS120" s="45">
        <v>1.9369999999999999E-3</v>
      </c>
      <c r="BT120" s="45">
        <v>1.6919999999999999E-3</v>
      </c>
      <c r="BU120" s="45">
        <v>1.6919999999999999E-3</v>
      </c>
      <c r="BV120" s="45">
        <v>1.6919999999999999E-3</v>
      </c>
      <c r="BW120" s="45">
        <v>1.6919999999999999E-3</v>
      </c>
      <c r="BX120" s="45">
        <v>1.6919999999999999E-3</v>
      </c>
      <c r="BY120" s="45">
        <v>1.2359999999999999E-3</v>
      </c>
      <c r="BZ120" s="45">
        <v>1.2359999999999999E-3</v>
      </c>
      <c r="CA120" s="45">
        <v>1.2359999999999999E-3</v>
      </c>
      <c r="CB120" s="45">
        <v>1.2359999999999999E-3</v>
      </c>
      <c r="CC120" s="45">
        <v>1.2359999999999999E-3</v>
      </c>
      <c r="CD120" s="45">
        <v>1.2359999999999999E-3</v>
      </c>
      <c r="CE120" s="45">
        <v>1.2359999999999999E-3</v>
      </c>
      <c r="CF120" s="45">
        <v>1.2359999999999999E-3</v>
      </c>
      <c r="CG120" s="45">
        <v>1.2359999999999999E-3</v>
      </c>
      <c r="CH120" s="45">
        <v>1.2359999999999999E-3</v>
      </c>
      <c r="CI120" s="45">
        <v>1.2359999999999999E-3</v>
      </c>
      <c r="CJ120" s="45">
        <v>1.2359999999999999E-3</v>
      </c>
      <c r="CK120" s="45">
        <v>1.2359999999999999E-3</v>
      </c>
      <c r="CL120" s="45">
        <v>1.2359999999999999E-3</v>
      </c>
      <c r="CM120" s="45">
        <v>1.2359999999999999E-3</v>
      </c>
      <c r="CN120" s="45">
        <v>1.2359999999999999E-3</v>
      </c>
      <c r="CO120" s="45">
        <v>1.2359999999999999E-3</v>
      </c>
      <c r="CP120" s="45">
        <v>1.2359999999999999E-3</v>
      </c>
      <c r="CQ120" s="45">
        <v>1.2359999999999999E-3</v>
      </c>
      <c r="CR120" s="45">
        <v>1.2359999999999999E-3</v>
      </c>
      <c r="CS120" s="45">
        <v>1.2359999999999999E-3</v>
      </c>
      <c r="CT120" s="45">
        <v>1.2359999999999999E-3</v>
      </c>
      <c r="CU120" s="45">
        <v>1.2359999999999999E-3</v>
      </c>
      <c r="CV120" s="45">
        <v>1.2359999999999999E-3</v>
      </c>
      <c r="CW120" s="45">
        <v>1.2359999999999999E-3</v>
      </c>
      <c r="CX120" s="45">
        <v>1.2359999999999999E-3</v>
      </c>
    </row>
    <row r="121" spans="1:102" ht="14.25" customHeight="1" x14ac:dyDescent="0.3">
      <c r="A121" s="45" t="s">
        <v>360</v>
      </c>
      <c r="B121" s="45">
        <v>1.9999999999999999E-6</v>
      </c>
      <c r="C121" s="45">
        <v>1.9999999999999999E-6</v>
      </c>
      <c r="D121" s="45">
        <v>1.9999999999999999E-6</v>
      </c>
      <c r="E121" s="45">
        <v>1.9999999999999999E-6</v>
      </c>
      <c r="F121" s="45">
        <v>1.9999999999999999E-6</v>
      </c>
      <c r="G121" s="45">
        <v>1.9999999999999999E-6</v>
      </c>
      <c r="H121" s="45">
        <v>1.9999999999999999E-6</v>
      </c>
      <c r="I121" s="45">
        <v>1.9999999999999999E-6</v>
      </c>
      <c r="J121" s="45">
        <v>1.9999999999999999E-6</v>
      </c>
      <c r="K121" s="45">
        <v>1.9999999999999999E-6</v>
      </c>
      <c r="L121" s="45">
        <v>1.9999999999999999E-6</v>
      </c>
      <c r="M121" s="45">
        <v>1.9999999999999999E-6</v>
      </c>
      <c r="N121" s="45">
        <v>1.9999999999999999E-6</v>
      </c>
      <c r="O121" s="45">
        <v>1.9999999999999999E-6</v>
      </c>
      <c r="P121" s="45">
        <v>1.9999999999999999E-6</v>
      </c>
      <c r="Q121" s="45">
        <v>9.8999999999999994E-5</v>
      </c>
      <c r="R121" s="45">
        <v>9.8999999999999994E-5</v>
      </c>
      <c r="S121" s="45">
        <v>9.8999999999999994E-5</v>
      </c>
      <c r="T121" s="45">
        <v>9.8999999999999994E-5</v>
      </c>
      <c r="U121" s="45">
        <v>9.8999999999999994E-5</v>
      </c>
      <c r="V121" s="45">
        <v>9.8999999999999994E-5</v>
      </c>
      <c r="W121" s="45">
        <v>9.8999999999999994E-5</v>
      </c>
      <c r="X121" s="45">
        <v>9.8999999999999994E-5</v>
      </c>
      <c r="Y121" s="45">
        <v>9.8999999999999994E-5</v>
      </c>
      <c r="Z121" s="45">
        <v>9.8999999999999994E-5</v>
      </c>
      <c r="AA121" s="45">
        <v>9.8999999999999994E-5</v>
      </c>
      <c r="AB121" s="45">
        <v>9.8999999999999994E-5</v>
      </c>
      <c r="AC121" s="45">
        <v>9.8999999999999994E-5</v>
      </c>
      <c r="AD121" s="45">
        <v>9.8999999999999994E-5</v>
      </c>
      <c r="AE121" s="45">
        <v>9.8999999999999994E-5</v>
      </c>
      <c r="AF121" s="45">
        <v>9.8999999999999994E-5</v>
      </c>
      <c r="AG121" s="45">
        <v>9.8999999999999994E-5</v>
      </c>
      <c r="AH121" s="45">
        <v>9.8999999999999994E-5</v>
      </c>
      <c r="AI121" s="45">
        <v>9.8999999999999994E-5</v>
      </c>
      <c r="AJ121" s="45">
        <v>9.8999999999999994E-5</v>
      </c>
      <c r="AK121" s="45">
        <v>9.8999999999999994E-5</v>
      </c>
      <c r="AL121" s="45">
        <v>9.8999999999999994E-5</v>
      </c>
      <c r="AM121" s="45">
        <v>9.8999999999999994E-5</v>
      </c>
      <c r="AN121" s="45">
        <v>9.8999999999999994E-5</v>
      </c>
      <c r="AO121" s="45">
        <v>9.8999999999999994E-5</v>
      </c>
      <c r="AP121" s="45">
        <v>4.2900000000000002E-4</v>
      </c>
      <c r="AQ121" s="45">
        <v>4.2900000000000002E-4</v>
      </c>
      <c r="AR121" s="45">
        <v>4.2900000000000002E-4</v>
      </c>
      <c r="AS121" s="45">
        <v>4.2900000000000002E-4</v>
      </c>
      <c r="AT121" s="45">
        <v>4.2900000000000002E-4</v>
      </c>
      <c r="AU121" s="45">
        <v>5.4100000000000003E-4</v>
      </c>
      <c r="AV121" s="45">
        <v>5.4100000000000003E-4</v>
      </c>
      <c r="AW121" s="45">
        <v>5.4100000000000003E-4</v>
      </c>
      <c r="AX121" s="45">
        <v>5.4100000000000003E-4</v>
      </c>
      <c r="AY121" s="45">
        <v>5.4100000000000003E-4</v>
      </c>
      <c r="AZ121" s="45">
        <v>5.7799999999999995E-4</v>
      </c>
      <c r="BA121" s="45">
        <v>5.7799999999999995E-4</v>
      </c>
      <c r="BB121" s="45">
        <v>5.7799999999999995E-4</v>
      </c>
      <c r="BC121" s="45">
        <v>5.7799999999999995E-4</v>
      </c>
      <c r="BD121" s="45">
        <v>5.7799999999999995E-4</v>
      </c>
      <c r="BE121" s="45">
        <v>5.5800000000000001E-4</v>
      </c>
      <c r="BF121" s="45">
        <v>5.5800000000000001E-4</v>
      </c>
      <c r="BG121" s="45">
        <v>5.5800000000000001E-4</v>
      </c>
      <c r="BH121" s="45">
        <v>5.5800000000000001E-4</v>
      </c>
      <c r="BI121" s="45">
        <v>5.5800000000000001E-4</v>
      </c>
      <c r="BJ121" s="45">
        <v>5.4699999999999996E-4</v>
      </c>
      <c r="BK121" s="45">
        <v>5.4699999999999996E-4</v>
      </c>
      <c r="BL121" s="45">
        <v>5.4699999999999996E-4</v>
      </c>
      <c r="BM121" s="45">
        <v>5.4699999999999996E-4</v>
      </c>
      <c r="BN121" s="45">
        <v>5.4699999999999996E-4</v>
      </c>
      <c r="BO121" s="45">
        <v>5.4000000000000001E-4</v>
      </c>
      <c r="BP121" s="45">
        <v>5.4000000000000001E-4</v>
      </c>
      <c r="BQ121" s="45">
        <v>5.4000000000000001E-4</v>
      </c>
      <c r="BR121" s="45">
        <v>5.4000000000000001E-4</v>
      </c>
      <c r="BS121" s="45">
        <v>5.4000000000000001E-4</v>
      </c>
      <c r="BT121" s="45">
        <v>5.3200000000000003E-4</v>
      </c>
      <c r="BU121" s="45">
        <v>5.3200000000000003E-4</v>
      </c>
      <c r="BV121" s="45">
        <v>5.3200000000000003E-4</v>
      </c>
      <c r="BW121" s="45">
        <v>5.3200000000000003E-4</v>
      </c>
      <c r="BX121" s="45">
        <v>5.3200000000000003E-4</v>
      </c>
      <c r="BY121" s="45">
        <v>5.2700000000000002E-4</v>
      </c>
      <c r="BZ121" s="45">
        <v>5.2700000000000002E-4</v>
      </c>
      <c r="CA121" s="45">
        <v>5.2700000000000002E-4</v>
      </c>
      <c r="CB121" s="45">
        <v>5.2700000000000002E-4</v>
      </c>
      <c r="CC121" s="45">
        <v>5.2700000000000002E-4</v>
      </c>
      <c r="CD121" s="45">
        <v>5.2700000000000002E-4</v>
      </c>
      <c r="CE121" s="45">
        <v>5.2700000000000002E-4</v>
      </c>
      <c r="CF121" s="45">
        <v>5.2700000000000002E-4</v>
      </c>
      <c r="CG121" s="45">
        <v>5.2700000000000002E-4</v>
      </c>
      <c r="CH121" s="45">
        <v>5.2700000000000002E-4</v>
      </c>
      <c r="CI121" s="45">
        <v>5.2700000000000002E-4</v>
      </c>
      <c r="CJ121" s="45">
        <v>5.2700000000000002E-4</v>
      </c>
      <c r="CK121" s="45">
        <v>5.2700000000000002E-4</v>
      </c>
      <c r="CL121" s="45">
        <v>5.2700000000000002E-4</v>
      </c>
      <c r="CM121" s="45">
        <v>5.2700000000000002E-4</v>
      </c>
      <c r="CN121" s="45">
        <v>5.2700000000000002E-4</v>
      </c>
      <c r="CO121" s="45">
        <v>5.2700000000000002E-4</v>
      </c>
      <c r="CP121" s="45">
        <v>5.2700000000000002E-4</v>
      </c>
      <c r="CQ121" s="45">
        <v>5.2700000000000002E-4</v>
      </c>
      <c r="CR121" s="45">
        <v>5.2700000000000002E-4</v>
      </c>
      <c r="CS121" s="45">
        <v>5.2700000000000002E-4</v>
      </c>
      <c r="CT121" s="45">
        <v>5.2700000000000002E-4</v>
      </c>
      <c r="CU121" s="45">
        <v>5.2700000000000002E-4</v>
      </c>
      <c r="CV121" s="45">
        <v>5.2700000000000002E-4</v>
      </c>
      <c r="CW121" s="45">
        <v>5.2700000000000002E-4</v>
      </c>
      <c r="CX121" s="45">
        <v>5.2700000000000002E-4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5.7000000000000003E-5</v>
      </c>
      <c r="R122" s="45">
        <v>5.7000000000000003E-5</v>
      </c>
      <c r="S122" s="45">
        <v>5.7000000000000003E-5</v>
      </c>
      <c r="T122" s="45">
        <v>5.7000000000000003E-5</v>
      </c>
      <c r="U122" s="45">
        <v>5.7000000000000003E-5</v>
      </c>
      <c r="V122" s="45">
        <v>5.7000000000000003E-5</v>
      </c>
      <c r="W122" s="45">
        <v>5.7000000000000003E-5</v>
      </c>
      <c r="X122" s="45">
        <v>5.7000000000000003E-5</v>
      </c>
      <c r="Y122" s="45">
        <v>5.7000000000000003E-5</v>
      </c>
      <c r="Z122" s="45">
        <v>5.7000000000000003E-5</v>
      </c>
      <c r="AA122" s="45">
        <v>5.7000000000000003E-5</v>
      </c>
      <c r="AB122" s="45">
        <v>5.7000000000000003E-5</v>
      </c>
      <c r="AC122" s="45">
        <v>5.7000000000000003E-5</v>
      </c>
      <c r="AD122" s="45">
        <v>5.7000000000000003E-5</v>
      </c>
      <c r="AE122" s="45">
        <v>5.7000000000000003E-5</v>
      </c>
      <c r="AF122" s="45">
        <v>5.7000000000000003E-5</v>
      </c>
      <c r="AG122" s="45">
        <v>5.7000000000000003E-5</v>
      </c>
      <c r="AH122" s="45">
        <v>5.7000000000000003E-5</v>
      </c>
      <c r="AI122" s="45">
        <v>5.7000000000000003E-5</v>
      </c>
      <c r="AJ122" s="45">
        <v>5.7000000000000003E-5</v>
      </c>
      <c r="AK122" s="45">
        <v>5.7000000000000003E-5</v>
      </c>
      <c r="AL122" s="45">
        <v>5.7000000000000003E-5</v>
      </c>
      <c r="AM122" s="45">
        <v>5.7000000000000003E-5</v>
      </c>
      <c r="AN122" s="45">
        <v>5.7000000000000003E-5</v>
      </c>
      <c r="AO122" s="45">
        <v>5.7000000000000003E-5</v>
      </c>
      <c r="AP122" s="45">
        <v>2.7599999999999999E-4</v>
      </c>
      <c r="AQ122" s="45">
        <v>2.7599999999999999E-4</v>
      </c>
      <c r="AR122" s="45">
        <v>2.7599999999999999E-4</v>
      </c>
      <c r="AS122" s="45">
        <v>2.7599999999999999E-4</v>
      </c>
      <c r="AT122" s="45">
        <v>2.7599999999999999E-4</v>
      </c>
      <c r="AU122" s="45">
        <v>3.3799999999999998E-4</v>
      </c>
      <c r="AV122" s="45">
        <v>3.3799999999999998E-4</v>
      </c>
      <c r="AW122" s="45">
        <v>3.3799999999999998E-4</v>
      </c>
      <c r="AX122" s="45">
        <v>3.3799999999999998E-4</v>
      </c>
      <c r="AY122" s="45">
        <v>3.3799999999999998E-4</v>
      </c>
      <c r="AZ122" s="45">
        <v>3.6900000000000002E-4</v>
      </c>
      <c r="BA122" s="45">
        <v>3.6900000000000002E-4</v>
      </c>
      <c r="BB122" s="45">
        <v>3.6900000000000002E-4</v>
      </c>
      <c r="BC122" s="45">
        <v>3.6900000000000002E-4</v>
      </c>
      <c r="BD122" s="45">
        <v>3.6900000000000002E-4</v>
      </c>
      <c r="BE122" s="45">
        <v>3.9100000000000002E-4</v>
      </c>
      <c r="BF122" s="45">
        <v>3.9100000000000002E-4</v>
      </c>
      <c r="BG122" s="45">
        <v>3.9100000000000002E-4</v>
      </c>
      <c r="BH122" s="45">
        <v>3.9100000000000002E-4</v>
      </c>
      <c r="BI122" s="45">
        <v>3.9100000000000002E-4</v>
      </c>
      <c r="BJ122" s="45">
        <v>3.9899999999999999E-4</v>
      </c>
      <c r="BK122" s="45">
        <v>3.9899999999999999E-4</v>
      </c>
      <c r="BL122" s="45">
        <v>3.9899999999999999E-4</v>
      </c>
      <c r="BM122" s="45">
        <v>3.9899999999999999E-4</v>
      </c>
      <c r="BN122" s="45">
        <v>3.9899999999999999E-4</v>
      </c>
      <c r="BO122" s="45">
        <v>4.44E-4</v>
      </c>
      <c r="BP122" s="45">
        <v>4.44E-4</v>
      </c>
      <c r="BQ122" s="45">
        <v>4.44E-4</v>
      </c>
      <c r="BR122" s="45">
        <v>4.44E-4</v>
      </c>
      <c r="BS122" s="45">
        <v>4.44E-4</v>
      </c>
      <c r="BT122" s="45">
        <v>5.6599999999999999E-4</v>
      </c>
      <c r="BU122" s="45">
        <v>5.6599999999999999E-4</v>
      </c>
      <c r="BV122" s="45">
        <v>5.6599999999999999E-4</v>
      </c>
      <c r="BW122" s="45">
        <v>5.6599999999999999E-4</v>
      </c>
      <c r="BX122" s="45">
        <v>5.6599999999999999E-4</v>
      </c>
      <c r="BY122" s="45">
        <v>7.1000000000000002E-4</v>
      </c>
      <c r="BZ122" s="45">
        <v>7.1000000000000002E-4</v>
      </c>
      <c r="CA122" s="45">
        <v>7.1000000000000002E-4</v>
      </c>
      <c r="CB122" s="45">
        <v>7.1000000000000002E-4</v>
      </c>
      <c r="CC122" s="45">
        <v>7.1000000000000002E-4</v>
      </c>
      <c r="CD122" s="45">
        <v>7.1000000000000002E-4</v>
      </c>
      <c r="CE122" s="45">
        <v>7.1000000000000002E-4</v>
      </c>
      <c r="CF122" s="45">
        <v>7.1000000000000002E-4</v>
      </c>
      <c r="CG122" s="45">
        <v>7.1000000000000002E-4</v>
      </c>
      <c r="CH122" s="45">
        <v>7.1000000000000002E-4</v>
      </c>
      <c r="CI122" s="45">
        <v>7.1000000000000002E-4</v>
      </c>
      <c r="CJ122" s="45">
        <v>7.1000000000000002E-4</v>
      </c>
      <c r="CK122" s="45">
        <v>7.1000000000000002E-4</v>
      </c>
      <c r="CL122" s="45">
        <v>7.1000000000000002E-4</v>
      </c>
      <c r="CM122" s="45">
        <v>7.1000000000000002E-4</v>
      </c>
      <c r="CN122" s="45">
        <v>7.1000000000000002E-4</v>
      </c>
      <c r="CO122" s="45">
        <v>7.1000000000000002E-4</v>
      </c>
      <c r="CP122" s="45">
        <v>7.1000000000000002E-4</v>
      </c>
      <c r="CQ122" s="45">
        <v>7.1000000000000002E-4</v>
      </c>
      <c r="CR122" s="45">
        <v>7.1000000000000002E-4</v>
      </c>
      <c r="CS122" s="45">
        <v>7.1000000000000002E-4</v>
      </c>
      <c r="CT122" s="45">
        <v>7.1000000000000002E-4</v>
      </c>
      <c r="CU122" s="45">
        <v>7.1000000000000002E-4</v>
      </c>
      <c r="CV122" s="45">
        <v>7.1000000000000002E-4</v>
      </c>
      <c r="CW122" s="45">
        <v>7.1000000000000002E-4</v>
      </c>
      <c r="CX122" s="45">
        <v>7.1000000000000002E-4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7.2000000000000002E-5</v>
      </c>
      <c r="R123" s="45">
        <v>7.2000000000000002E-5</v>
      </c>
      <c r="S123" s="45">
        <v>7.2000000000000002E-5</v>
      </c>
      <c r="T123" s="45">
        <v>7.2000000000000002E-5</v>
      </c>
      <c r="U123" s="45">
        <v>7.2000000000000002E-5</v>
      </c>
      <c r="V123" s="45">
        <v>7.2000000000000002E-5</v>
      </c>
      <c r="W123" s="45">
        <v>7.2000000000000002E-5</v>
      </c>
      <c r="X123" s="45">
        <v>7.2000000000000002E-5</v>
      </c>
      <c r="Y123" s="45">
        <v>7.2000000000000002E-5</v>
      </c>
      <c r="Z123" s="45">
        <v>7.2000000000000002E-5</v>
      </c>
      <c r="AA123" s="45">
        <v>7.2000000000000002E-5</v>
      </c>
      <c r="AB123" s="45">
        <v>7.2000000000000002E-5</v>
      </c>
      <c r="AC123" s="45">
        <v>7.2000000000000002E-5</v>
      </c>
      <c r="AD123" s="45">
        <v>7.2000000000000002E-5</v>
      </c>
      <c r="AE123" s="45">
        <v>7.2000000000000002E-5</v>
      </c>
      <c r="AF123" s="45">
        <v>7.2000000000000002E-5</v>
      </c>
      <c r="AG123" s="45">
        <v>7.2000000000000002E-5</v>
      </c>
      <c r="AH123" s="45">
        <v>7.2000000000000002E-5</v>
      </c>
      <c r="AI123" s="45">
        <v>7.2000000000000002E-5</v>
      </c>
      <c r="AJ123" s="45">
        <v>7.2000000000000002E-5</v>
      </c>
      <c r="AK123" s="45">
        <v>7.2000000000000002E-5</v>
      </c>
      <c r="AL123" s="45">
        <v>7.2000000000000002E-5</v>
      </c>
      <c r="AM123" s="45">
        <v>7.2000000000000002E-5</v>
      </c>
      <c r="AN123" s="45">
        <v>7.2000000000000002E-5</v>
      </c>
      <c r="AO123" s="45">
        <v>7.2000000000000002E-5</v>
      </c>
      <c r="AP123" s="45">
        <v>1.9000000000000001E-4</v>
      </c>
      <c r="AQ123" s="45">
        <v>1.9000000000000001E-4</v>
      </c>
      <c r="AR123" s="45">
        <v>1.9000000000000001E-4</v>
      </c>
      <c r="AS123" s="45">
        <v>1.9000000000000001E-4</v>
      </c>
      <c r="AT123" s="45">
        <v>1.9000000000000001E-4</v>
      </c>
      <c r="AU123" s="45">
        <v>2.02E-4</v>
      </c>
      <c r="AV123" s="45">
        <v>2.02E-4</v>
      </c>
      <c r="AW123" s="45">
        <v>2.02E-4</v>
      </c>
      <c r="AX123" s="45">
        <v>2.02E-4</v>
      </c>
      <c r="AY123" s="45">
        <v>2.02E-4</v>
      </c>
      <c r="AZ123" s="45">
        <v>2.0100000000000001E-4</v>
      </c>
      <c r="BA123" s="45">
        <v>2.0100000000000001E-4</v>
      </c>
      <c r="BB123" s="45">
        <v>2.0100000000000001E-4</v>
      </c>
      <c r="BC123" s="45">
        <v>2.0100000000000001E-4</v>
      </c>
      <c r="BD123" s="45">
        <v>2.0100000000000001E-4</v>
      </c>
      <c r="BE123" s="45">
        <v>1.8200000000000001E-4</v>
      </c>
      <c r="BF123" s="45">
        <v>1.8200000000000001E-4</v>
      </c>
      <c r="BG123" s="45">
        <v>1.8200000000000001E-4</v>
      </c>
      <c r="BH123" s="45">
        <v>1.8200000000000001E-4</v>
      </c>
      <c r="BI123" s="45">
        <v>1.8200000000000001E-4</v>
      </c>
      <c r="BJ123" s="45">
        <v>1.6000000000000001E-4</v>
      </c>
      <c r="BK123" s="45">
        <v>1.6000000000000001E-4</v>
      </c>
      <c r="BL123" s="45">
        <v>1.6000000000000001E-4</v>
      </c>
      <c r="BM123" s="45">
        <v>1.6000000000000001E-4</v>
      </c>
      <c r="BN123" s="45">
        <v>1.6000000000000001E-4</v>
      </c>
      <c r="BO123" s="45">
        <v>1.5100000000000001E-4</v>
      </c>
      <c r="BP123" s="45">
        <v>1.5100000000000001E-4</v>
      </c>
      <c r="BQ123" s="45">
        <v>1.5100000000000001E-4</v>
      </c>
      <c r="BR123" s="45">
        <v>1.5100000000000001E-4</v>
      </c>
      <c r="BS123" s="45">
        <v>1.5100000000000001E-4</v>
      </c>
      <c r="BT123" s="45">
        <v>1.45E-4</v>
      </c>
      <c r="BU123" s="45">
        <v>1.45E-4</v>
      </c>
      <c r="BV123" s="45">
        <v>1.45E-4</v>
      </c>
      <c r="BW123" s="45">
        <v>1.45E-4</v>
      </c>
      <c r="BX123" s="45">
        <v>1.45E-4</v>
      </c>
      <c r="BY123" s="45">
        <v>1.5300000000000001E-4</v>
      </c>
      <c r="BZ123" s="45">
        <v>1.5300000000000001E-4</v>
      </c>
      <c r="CA123" s="45">
        <v>1.5300000000000001E-4</v>
      </c>
      <c r="CB123" s="45">
        <v>1.5300000000000001E-4</v>
      </c>
      <c r="CC123" s="45">
        <v>1.5300000000000001E-4</v>
      </c>
      <c r="CD123" s="45">
        <v>1.5300000000000001E-4</v>
      </c>
      <c r="CE123" s="45">
        <v>1.5300000000000001E-4</v>
      </c>
      <c r="CF123" s="45">
        <v>1.5300000000000001E-4</v>
      </c>
      <c r="CG123" s="45">
        <v>1.5300000000000001E-4</v>
      </c>
      <c r="CH123" s="45">
        <v>1.5300000000000001E-4</v>
      </c>
      <c r="CI123" s="45">
        <v>1.5300000000000001E-4</v>
      </c>
      <c r="CJ123" s="45">
        <v>1.5300000000000001E-4</v>
      </c>
      <c r="CK123" s="45">
        <v>1.5300000000000001E-4</v>
      </c>
      <c r="CL123" s="45">
        <v>1.5300000000000001E-4</v>
      </c>
      <c r="CM123" s="45">
        <v>1.5300000000000001E-4</v>
      </c>
      <c r="CN123" s="45">
        <v>1.5300000000000001E-4</v>
      </c>
      <c r="CO123" s="45">
        <v>1.5300000000000001E-4</v>
      </c>
      <c r="CP123" s="45">
        <v>1.5300000000000001E-4</v>
      </c>
      <c r="CQ123" s="45">
        <v>1.5300000000000001E-4</v>
      </c>
      <c r="CR123" s="45">
        <v>1.5300000000000001E-4</v>
      </c>
      <c r="CS123" s="45">
        <v>1.5300000000000001E-4</v>
      </c>
      <c r="CT123" s="45">
        <v>1.5300000000000001E-4</v>
      </c>
      <c r="CU123" s="45">
        <v>1.5300000000000001E-4</v>
      </c>
      <c r="CV123" s="45">
        <v>1.5300000000000001E-4</v>
      </c>
      <c r="CW123" s="45">
        <v>1.5300000000000001E-4</v>
      </c>
      <c r="CX123" s="45">
        <v>1.5300000000000001E-4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5.8999999999999998E-5</v>
      </c>
      <c r="R124" s="45">
        <v>5.8999999999999998E-5</v>
      </c>
      <c r="S124" s="45">
        <v>5.8999999999999998E-5</v>
      </c>
      <c r="T124" s="45">
        <v>5.8999999999999998E-5</v>
      </c>
      <c r="U124" s="45">
        <v>5.8999999999999998E-5</v>
      </c>
      <c r="V124" s="45">
        <v>5.8999999999999998E-5</v>
      </c>
      <c r="W124" s="45">
        <v>5.8999999999999998E-5</v>
      </c>
      <c r="X124" s="45">
        <v>5.8999999999999998E-5</v>
      </c>
      <c r="Y124" s="45">
        <v>5.8999999999999998E-5</v>
      </c>
      <c r="Z124" s="45">
        <v>5.8999999999999998E-5</v>
      </c>
      <c r="AA124" s="45">
        <v>5.8999999999999998E-5</v>
      </c>
      <c r="AB124" s="45">
        <v>5.8999999999999998E-5</v>
      </c>
      <c r="AC124" s="45">
        <v>5.8999999999999998E-5</v>
      </c>
      <c r="AD124" s="45">
        <v>5.8999999999999998E-5</v>
      </c>
      <c r="AE124" s="45">
        <v>5.8999999999999998E-5</v>
      </c>
      <c r="AF124" s="45">
        <v>5.8999999999999998E-5</v>
      </c>
      <c r="AG124" s="45">
        <v>5.8999999999999998E-5</v>
      </c>
      <c r="AH124" s="45">
        <v>5.8999999999999998E-5</v>
      </c>
      <c r="AI124" s="45">
        <v>5.8999999999999998E-5</v>
      </c>
      <c r="AJ124" s="45">
        <v>5.8999999999999998E-5</v>
      </c>
      <c r="AK124" s="45">
        <v>5.8999999999999998E-5</v>
      </c>
      <c r="AL124" s="45">
        <v>5.8999999999999998E-5</v>
      </c>
      <c r="AM124" s="45">
        <v>5.8999999999999998E-5</v>
      </c>
      <c r="AN124" s="45">
        <v>5.8999999999999998E-5</v>
      </c>
      <c r="AO124" s="45">
        <v>5.8999999999999998E-5</v>
      </c>
      <c r="AP124" s="45">
        <v>3.6600000000000001E-4</v>
      </c>
      <c r="AQ124" s="45">
        <v>3.6600000000000001E-4</v>
      </c>
      <c r="AR124" s="45">
        <v>3.6600000000000001E-4</v>
      </c>
      <c r="AS124" s="45">
        <v>3.6600000000000001E-4</v>
      </c>
      <c r="AT124" s="45">
        <v>3.6600000000000001E-4</v>
      </c>
      <c r="AU124" s="45">
        <v>5.3300000000000005E-4</v>
      </c>
      <c r="AV124" s="45">
        <v>5.3300000000000005E-4</v>
      </c>
      <c r="AW124" s="45">
        <v>5.3300000000000005E-4</v>
      </c>
      <c r="AX124" s="45">
        <v>5.3300000000000005E-4</v>
      </c>
      <c r="AY124" s="45">
        <v>5.3300000000000005E-4</v>
      </c>
      <c r="AZ124" s="45">
        <v>7.4600000000000003E-4</v>
      </c>
      <c r="BA124" s="45">
        <v>7.4600000000000003E-4</v>
      </c>
      <c r="BB124" s="45">
        <v>7.4600000000000003E-4</v>
      </c>
      <c r="BC124" s="45">
        <v>7.4600000000000003E-4</v>
      </c>
      <c r="BD124" s="45">
        <v>7.4600000000000003E-4</v>
      </c>
      <c r="BE124" s="45">
        <v>6.3900000000000003E-4</v>
      </c>
      <c r="BF124" s="45">
        <v>6.3900000000000003E-4</v>
      </c>
      <c r="BG124" s="45">
        <v>6.3900000000000003E-4</v>
      </c>
      <c r="BH124" s="45">
        <v>6.3900000000000003E-4</v>
      </c>
      <c r="BI124" s="45">
        <v>6.3900000000000003E-4</v>
      </c>
      <c r="BJ124" s="45">
        <v>6.8499999999999995E-4</v>
      </c>
      <c r="BK124" s="45">
        <v>6.8499999999999995E-4</v>
      </c>
      <c r="BL124" s="45">
        <v>6.8499999999999995E-4</v>
      </c>
      <c r="BM124" s="45">
        <v>6.8499999999999995E-4</v>
      </c>
      <c r="BN124" s="45">
        <v>6.8499999999999995E-4</v>
      </c>
      <c r="BO124" s="45">
        <v>4.57E-4</v>
      </c>
      <c r="BP124" s="45">
        <v>4.57E-4</v>
      </c>
      <c r="BQ124" s="45">
        <v>4.57E-4</v>
      </c>
      <c r="BR124" s="45">
        <v>4.57E-4</v>
      </c>
      <c r="BS124" s="45">
        <v>4.57E-4</v>
      </c>
      <c r="BT124" s="45">
        <v>3.2899999999999997E-4</v>
      </c>
      <c r="BU124" s="45">
        <v>3.2899999999999997E-4</v>
      </c>
      <c r="BV124" s="45">
        <v>3.2899999999999997E-4</v>
      </c>
      <c r="BW124" s="45">
        <v>3.2899999999999997E-4</v>
      </c>
      <c r="BX124" s="45">
        <v>3.2899999999999997E-4</v>
      </c>
      <c r="BY124" s="45">
        <v>1.73E-4</v>
      </c>
      <c r="BZ124" s="45">
        <v>1.73E-4</v>
      </c>
      <c r="CA124" s="45">
        <v>1.73E-4</v>
      </c>
      <c r="CB124" s="45">
        <v>1.73E-4</v>
      </c>
      <c r="CC124" s="45">
        <v>1.73E-4</v>
      </c>
      <c r="CD124" s="45">
        <v>1.73E-4</v>
      </c>
      <c r="CE124" s="45">
        <v>1.73E-4</v>
      </c>
      <c r="CF124" s="45">
        <v>1.73E-4</v>
      </c>
      <c r="CG124" s="45">
        <v>1.73E-4</v>
      </c>
      <c r="CH124" s="45">
        <v>1.73E-4</v>
      </c>
      <c r="CI124" s="45">
        <v>1.73E-4</v>
      </c>
      <c r="CJ124" s="45">
        <v>1.73E-4</v>
      </c>
      <c r="CK124" s="45">
        <v>1.73E-4</v>
      </c>
      <c r="CL124" s="45">
        <v>1.73E-4</v>
      </c>
      <c r="CM124" s="45">
        <v>1.73E-4</v>
      </c>
      <c r="CN124" s="45">
        <v>1.73E-4</v>
      </c>
      <c r="CO124" s="45">
        <v>1.73E-4</v>
      </c>
      <c r="CP124" s="45">
        <v>1.73E-4</v>
      </c>
      <c r="CQ124" s="45">
        <v>1.73E-4</v>
      </c>
      <c r="CR124" s="45">
        <v>1.73E-4</v>
      </c>
      <c r="CS124" s="45">
        <v>1.73E-4</v>
      </c>
      <c r="CT124" s="45">
        <v>1.73E-4</v>
      </c>
      <c r="CU124" s="45">
        <v>1.73E-4</v>
      </c>
      <c r="CV124" s="45">
        <v>1.73E-4</v>
      </c>
      <c r="CW124" s="45">
        <v>1.73E-4</v>
      </c>
      <c r="CX124" s="45">
        <v>1.73E-4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7.3999999999999996E-5</v>
      </c>
      <c r="R125" s="45">
        <v>7.3999999999999996E-5</v>
      </c>
      <c r="S125" s="45">
        <v>7.3999999999999996E-5</v>
      </c>
      <c r="T125" s="45">
        <v>7.3999999999999996E-5</v>
      </c>
      <c r="U125" s="45">
        <v>7.3999999999999996E-5</v>
      </c>
      <c r="V125" s="45">
        <v>7.3999999999999996E-5</v>
      </c>
      <c r="W125" s="45">
        <v>7.3999999999999996E-5</v>
      </c>
      <c r="X125" s="45">
        <v>7.3999999999999996E-5</v>
      </c>
      <c r="Y125" s="45">
        <v>7.3999999999999996E-5</v>
      </c>
      <c r="Z125" s="45">
        <v>7.3999999999999996E-5</v>
      </c>
      <c r="AA125" s="45">
        <v>7.3999999999999996E-5</v>
      </c>
      <c r="AB125" s="45">
        <v>7.3999999999999996E-5</v>
      </c>
      <c r="AC125" s="45">
        <v>7.3999999999999996E-5</v>
      </c>
      <c r="AD125" s="45">
        <v>7.3999999999999996E-5</v>
      </c>
      <c r="AE125" s="45">
        <v>7.3999999999999996E-5</v>
      </c>
      <c r="AF125" s="45">
        <v>7.3999999999999996E-5</v>
      </c>
      <c r="AG125" s="45">
        <v>7.3999999999999996E-5</v>
      </c>
      <c r="AH125" s="45">
        <v>7.3999999999999996E-5</v>
      </c>
      <c r="AI125" s="45">
        <v>7.3999999999999996E-5</v>
      </c>
      <c r="AJ125" s="45">
        <v>7.3999999999999996E-5</v>
      </c>
      <c r="AK125" s="45">
        <v>7.3999999999999996E-5</v>
      </c>
      <c r="AL125" s="45">
        <v>7.3999999999999996E-5</v>
      </c>
      <c r="AM125" s="45">
        <v>7.3999999999999996E-5</v>
      </c>
      <c r="AN125" s="45">
        <v>7.3999999999999996E-5</v>
      </c>
      <c r="AO125" s="45">
        <v>7.3999999999999996E-5</v>
      </c>
      <c r="AP125" s="45">
        <v>1.5699999999999999E-4</v>
      </c>
      <c r="AQ125" s="45">
        <v>1.5699999999999999E-4</v>
      </c>
      <c r="AR125" s="45">
        <v>1.5699999999999999E-4</v>
      </c>
      <c r="AS125" s="45">
        <v>1.5699999999999999E-4</v>
      </c>
      <c r="AT125" s="45">
        <v>1.5699999999999999E-4</v>
      </c>
      <c r="AU125" s="45">
        <v>1.44E-4</v>
      </c>
      <c r="AV125" s="45">
        <v>1.44E-4</v>
      </c>
      <c r="AW125" s="45">
        <v>1.44E-4</v>
      </c>
      <c r="AX125" s="45">
        <v>1.44E-4</v>
      </c>
      <c r="AY125" s="45">
        <v>1.44E-4</v>
      </c>
      <c r="AZ125" s="45">
        <v>1.25E-4</v>
      </c>
      <c r="BA125" s="45">
        <v>1.25E-4</v>
      </c>
      <c r="BB125" s="45">
        <v>1.25E-4</v>
      </c>
      <c r="BC125" s="45">
        <v>1.25E-4</v>
      </c>
      <c r="BD125" s="45">
        <v>1.25E-4</v>
      </c>
      <c r="BE125" s="45">
        <v>1.13E-4</v>
      </c>
      <c r="BF125" s="45">
        <v>1.13E-4</v>
      </c>
      <c r="BG125" s="45">
        <v>1.13E-4</v>
      </c>
      <c r="BH125" s="45">
        <v>1.13E-4</v>
      </c>
      <c r="BI125" s="45">
        <v>1.13E-4</v>
      </c>
      <c r="BJ125" s="45">
        <v>1.05E-4</v>
      </c>
      <c r="BK125" s="45">
        <v>1.05E-4</v>
      </c>
      <c r="BL125" s="45">
        <v>1.05E-4</v>
      </c>
      <c r="BM125" s="45">
        <v>1.05E-4</v>
      </c>
      <c r="BN125" s="45">
        <v>1.05E-4</v>
      </c>
      <c r="BO125" s="45">
        <v>1.05E-4</v>
      </c>
      <c r="BP125" s="45">
        <v>1.05E-4</v>
      </c>
      <c r="BQ125" s="45">
        <v>1.05E-4</v>
      </c>
      <c r="BR125" s="45">
        <v>1.05E-4</v>
      </c>
      <c r="BS125" s="45">
        <v>1.05E-4</v>
      </c>
      <c r="BT125" s="45">
        <v>1.1E-4</v>
      </c>
      <c r="BU125" s="45">
        <v>1.1E-4</v>
      </c>
      <c r="BV125" s="45">
        <v>1.1E-4</v>
      </c>
      <c r="BW125" s="45">
        <v>1.1E-4</v>
      </c>
      <c r="BX125" s="45">
        <v>1.1E-4</v>
      </c>
      <c r="BY125" s="45">
        <v>1.2799999999999999E-4</v>
      </c>
      <c r="BZ125" s="45">
        <v>1.2799999999999999E-4</v>
      </c>
      <c r="CA125" s="45">
        <v>1.2799999999999999E-4</v>
      </c>
      <c r="CB125" s="45">
        <v>1.2799999999999999E-4</v>
      </c>
      <c r="CC125" s="45">
        <v>1.2799999999999999E-4</v>
      </c>
      <c r="CD125" s="45">
        <v>1.2799999999999999E-4</v>
      </c>
      <c r="CE125" s="45">
        <v>1.2799999999999999E-4</v>
      </c>
      <c r="CF125" s="45">
        <v>1.2799999999999999E-4</v>
      </c>
      <c r="CG125" s="45">
        <v>1.2799999999999999E-4</v>
      </c>
      <c r="CH125" s="45">
        <v>1.2799999999999999E-4</v>
      </c>
      <c r="CI125" s="45">
        <v>1.2799999999999999E-4</v>
      </c>
      <c r="CJ125" s="45">
        <v>1.2799999999999999E-4</v>
      </c>
      <c r="CK125" s="45">
        <v>1.2799999999999999E-4</v>
      </c>
      <c r="CL125" s="45">
        <v>1.2799999999999999E-4</v>
      </c>
      <c r="CM125" s="45">
        <v>1.2799999999999999E-4</v>
      </c>
      <c r="CN125" s="45">
        <v>1.2799999999999999E-4</v>
      </c>
      <c r="CO125" s="45">
        <v>1.2799999999999999E-4</v>
      </c>
      <c r="CP125" s="45">
        <v>1.2799999999999999E-4</v>
      </c>
      <c r="CQ125" s="45">
        <v>1.2799999999999999E-4</v>
      </c>
      <c r="CR125" s="45">
        <v>1.2799999999999999E-4</v>
      </c>
      <c r="CS125" s="45">
        <v>1.2799999999999999E-4</v>
      </c>
      <c r="CT125" s="45">
        <v>1.2799999999999999E-4</v>
      </c>
      <c r="CU125" s="45">
        <v>1.2799999999999999E-4</v>
      </c>
      <c r="CV125" s="45">
        <v>1.2799999999999999E-4</v>
      </c>
      <c r="CW125" s="45">
        <v>1.2799999999999999E-4</v>
      </c>
      <c r="CX125" s="45">
        <v>1.2799999999999999E-4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6.7000000000000002E-5</v>
      </c>
      <c r="R126" s="45">
        <v>6.7000000000000002E-5</v>
      </c>
      <c r="S126" s="45">
        <v>6.7000000000000002E-5</v>
      </c>
      <c r="T126" s="45">
        <v>6.7000000000000002E-5</v>
      </c>
      <c r="U126" s="45">
        <v>6.7000000000000002E-5</v>
      </c>
      <c r="V126" s="45">
        <v>6.7000000000000002E-5</v>
      </c>
      <c r="W126" s="45">
        <v>6.7000000000000002E-5</v>
      </c>
      <c r="X126" s="45">
        <v>6.7000000000000002E-5</v>
      </c>
      <c r="Y126" s="45">
        <v>6.7000000000000002E-5</v>
      </c>
      <c r="Z126" s="45">
        <v>6.7000000000000002E-5</v>
      </c>
      <c r="AA126" s="45">
        <v>6.7000000000000002E-5</v>
      </c>
      <c r="AB126" s="45">
        <v>6.7000000000000002E-5</v>
      </c>
      <c r="AC126" s="45">
        <v>6.7000000000000002E-5</v>
      </c>
      <c r="AD126" s="45">
        <v>6.7000000000000002E-5</v>
      </c>
      <c r="AE126" s="45">
        <v>6.7000000000000002E-5</v>
      </c>
      <c r="AF126" s="45">
        <v>6.7000000000000002E-5</v>
      </c>
      <c r="AG126" s="45">
        <v>6.7000000000000002E-5</v>
      </c>
      <c r="AH126" s="45">
        <v>6.7000000000000002E-5</v>
      </c>
      <c r="AI126" s="45">
        <v>6.7000000000000002E-5</v>
      </c>
      <c r="AJ126" s="45">
        <v>6.7000000000000002E-5</v>
      </c>
      <c r="AK126" s="45">
        <v>6.7000000000000002E-5</v>
      </c>
      <c r="AL126" s="45">
        <v>6.7000000000000002E-5</v>
      </c>
      <c r="AM126" s="45">
        <v>6.7000000000000002E-5</v>
      </c>
      <c r="AN126" s="45">
        <v>6.7000000000000002E-5</v>
      </c>
      <c r="AO126" s="45">
        <v>6.7000000000000002E-5</v>
      </c>
      <c r="AP126" s="45">
        <v>1.11E-4</v>
      </c>
      <c r="AQ126" s="45">
        <v>1.11E-4</v>
      </c>
      <c r="AR126" s="45">
        <v>1.11E-4</v>
      </c>
      <c r="AS126" s="45">
        <v>1.11E-4</v>
      </c>
      <c r="AT126" s="45">
        <v>1.11E-4</v>
      </c>
      <c r="AU126" s="45">
        <v>9.6000000000000002E-5</v>
      </c>
      <c r="AV126" s="45">
        <v>9.6000000000000002E-5</v>
      </c>
      <c r="AW126" s="45">
        <v>9.6000000000000002E-5</v>
      </c>
      <c r="AX126" s="45">
        <v>9.6000000000000002E-5</v>
      </c>
      <c r="AY126" s="45">
        <v>9.6000000000000002E-5</v>
      </c>
      <c r="AZ126" s="45">
        <v>7.7000000000000001E-5</v>
      </c>
      <c r="BA126" s="45">
        <v>7.7000000000000001E-5</v>
      </c>
      <c r="BB126" s="45">
        <v>7.7000000000000001E-5</v>
      </c>
      <c r="BC126" s="45">
        <v>7.7000000000000001E-5</v>
      </c>
      <c r="BD126" s="45">
        <v>7.7000000000000001E-5</v>
      </c>
      <c r="BE126" s="45">
        <v>7.4999999999999993E-5</v>
      </c>
      <c r="BF126" s="45">
        <v>7.4999999999999993E-5</v>
      </c>
      <c r="BG126" s="45">
        <v>7.4999999999999993E-5</v>
      </c>
      <c r="BH126" s="45">
        <v>7.4999999999999993E-5</v>
      </c>
      <c r="BI126" s="45">
        <v>7.4999999999999993E-5</v>
      </c>
      <c r="BJ126" s="45">
        <v>8.2000000000000001E-5</v>
      </c>
      <c r="BK126" s="45">
        <v>8.2000000000000001E-5</v>
      </c>
      <c r="BL126" s="45">
        <v>8.2000000000000001E-5</v>
      </c>
      <c r="BM126" s="45">
        <v>8.2000000000000001E-5</v>
      </c>
      <c r="BN126" s="45">
        <v>8.2000000000000001E-5</v>
      </c>
      <c r="BO126" s="45">
        <v>8.1000000000000004E-5</v>
      </c>
      <c r="BP126" s="45">
        <v>8.1000000000000004E-5</v>
      </c>
      <c r="BQ126" s="45">
        <v>8.1000000000000004E-5</v>
      </c>
      <c r="BR126" s="45">
        <v>8.1000000000000004E-5</v>
      </c>
      <c r="BS126" s="45">
        <v>8.1000000000000004E-5</v>
      </c>
      <c r="BT126" s="45">
        <v>7.7999999999999999E-5</v>
      </c>
      <c r="BU126" s="45">
        <v>7.7999999999999999E-5</v>
      </c>
      <c r="BV126" s="45">
        <v>7.7999999999999999E-5</v>
      </c>
      <c r="BW126" s="45">
        <v>7.7999999999999999E-5</v>
      </c>
      <c r="BX126" s="45">
        <v>7.7999999999999999E-5</v>
      </c>
      <c r="BY126" s="45">
        <v>9.1000000000000003E-5</v>
      </c>
      <c r="BZ126" s="45">
        <v>9.1000000000000003E-5</v>
      </c>
      <c r="CA126" s="45">
        <v>9.1000000000000003E-5</v>
      </c>
      <c r="CB126" s="45">
        <v>9.1000000000000003E-5</v>
      </c>
      <c r="CC126" s="45">
        <v>9.1000000000000003E-5</v>
      </c>
      <c r="CD126" s="45">
        <v>9.1000000000000003E-5</v>
      </c>
      <c r="CE126" s="45">
        <v>9.1000000000000003E-5</v>
      </c>
      <c r="CF126" s="45">
        <v>9.1000000000000003E-5</v>
      </c>
      <c r="CG126" s="45">
        <v>9.1000000000000003E-5</v>
      </c>
      <c r="CH126" s="45">
        <v>9.1000000000000003E-5</v>
      </c>
      <c r="CI126" s="45">
        <v>9.1000000000000003E-5</v>
      </c>
      <c r="CJ126" s="45">
        <v>9.1000000000000003E-5</v>
      </c>
      <c r="CK126" s="45">
        <v>9.1000000000000003E-5</v>
      </c>
      <c r="CL126" s="45">
        <v>9.1000000000000003E-5</v>
      </c>
      <c r="CM126" s="45">
        <v>9.1000000000000003E-5</v>
      </c>
      <c r="CN126" s="45">
        <v>9.1000000000000003E-5</v>
      </c>
      <c r="CO126" s="45">
        <v>9.1000000000000003E-5</v>
      </c>
      <c r="CP126" s="45">
        <v>9.1000000000000003E-5</v>
      </c>
      <c r="CQ126" s="45">
        <v>9.1000000000000003E-5</v>
      </c>
      <c r="CR126" s="45">
        <v>9.1000000000000003E-5</v>
      </c>
      <c r="CS126" s="45">
        <v>9.1000000000000003E-5</v>
      </c>
      <c r="CT126" s="45">
        <v>9.1000000000000003E-5</v>
      </c>
      <c r="CU126" s="45">
        <v>9.1000000000000003E-5</v>
      </c>
      <c r="CV126" s="45">
        <v>9.1000000000000003E-5</v>
      </c>
      <c r="CW126" s="45">
        <v>9.1000000000000003E-5</v>
      </c>
      <c r="CX126" s="45">
        <v>9.1000000000000003E-5</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2.63E-4</v>
      </c>
      <c r="R127" s="45">
        <v>2.63E-4</v>
      </c>
      <c r="S127" s="45">
        <v>2.63E-4</v>
      </c>
      <c r="T127" s="45">
        <v>2.63E-4</v>
      </c>
      <c r="U127" s="45">
        <v>2.63E-4</v>
      </c>
      <c r="V127" s="45">
        <v>2.63E-4</v>
      </c>
      <c r="W127" s="45">
        <v>2.63E-4</v>
      </c>
      <c r="X127" s="45">
        <v>2.63E-4</v>
      </c>
      <c r="Y127" s="45">
        <v>2.63E-4</v>
      </c>
      <c r="Z127" s="45">
        <v>2.63E-4</v>
      </c>
      <c r="AA127" s="45">
        <v>2.63E-4</v>
      </c>
      <c r="AB127" s="45">
        <v>2.63E-4</v>
      </c>
      <c r="AC127" s="45">
        <v>2.63E-4</v>
      </c>
      <c r="AD127" s="45">
        <v>2.63E-4</v>
      </c>
      <c r="AE127" s="45">
        <v>2.63E-4</v>
      </c>
      <c r="AF127" s="45">
        <v>2.63E-4</v>
      </c>
      <c r="AG127" s="45">
        <v>2.63E-4</v>
      </c>
      <c r="AH127" s="45">
        <v>2.63E-4</v>
      </c>
      <c r="AI127" s="45">
        <v>2.63E-4</v>
      </c>
      <c r="AJ127" s="45">
        <v>2.63E-4</v>
      </c>
      <c r="AK127" s="45">
        <v>2.63E-4</v>
      </c>
      <c r="AL127" s="45">
        <v>2.63E-4</v>
      </c>
      <c r="AM127" s="45">
        <v>2.63E-4</v>
      </c>
      <c r="AN127" s="45">
        <v>2.63E-4</v>
      </c>
      <c r="AO127" s="45">
        <v>2.63E-4</v>
      </c>
      <c r="AP127" s="45">
        <v>7.8700000000000005E-4</v>
      </c>
      <c r="AQ127" s="45">
        <v>7.8700000000000005E-4</v>
      </c>
      <c r="AR127" s="45">
        <v>7.8700000000000005E-4</v>
      </c>
      <c r="AS127" s="45">
        <v>7.8700000000000005E-4</v>
      </c>
      <c r="AT127" s="45">
        <v>7.8700000000000005E-4</v>
      </c>
      <c r="AU127" s="45">
        <v>8.5400000000000005E-4</v>
      </c>
      <c r="AV127" s="45">
        <v>8.5400000000000005E-4</v>
      </c>
      <c r="AW127" s="45">
        <v>8.5400000000000005E-4</v>
      </c>
      <c r="AX127" s="45">
        <v>8.5400000000000005E-4</v>
      </c>
      <c r="AY127" s="45">
        <v>8.5400000000000005E-4</v>
      </c>
      <c r="AZ127" s="45">
        <v>8.8400000000000002E-4</v>
      </c>
      <c r="BA127" s="45">
        <v>8.8400000000000002E-4</v>
      </c>
      <c r="BB127" s="45">
        <v>8.8400000000000002E-4</v>
      </c>
      <c r="BC127" s="45">
        <v>8.8400000000000002E-4</v>
      </c>
      <c r="BD127" s="45">
        <v>8.8400000000000002E-4</v>
      </c>
      <c r="BE127" s="45">
        <v>8.8099999999999995E-4</v>
      </c>
      <c r="BF127" s="45">
        <v>8.8099999999999995E-4</v>
      </c>
      <c r="BG127" s="45">
        <v>8.8099999999999995E-4</v>
      </c>
      <c r="BH127" s="45">
        <v>8.8099999999999995E-4</v>
      </c>
      <c r="BI127" s="45">
        <v>8.8099999999999995E-4</v>
      </c>
      <c r="BJ127" s="45">
        <v>8.4000000000000003E-4</v>
      </c>
      <c r="BK127" s="45">
        <v>8.4000000000000003E-4</v>
      </c>
      <c r="BL127" s="45">
        <v>8.4000000000000003E-4</v>
      </c>
      <c r="BM127" s="45">
        <v>8.4000000000000003E-4</v>
      </c>
      <c r="BN127" s="45">
        <v>8.4000000000000003E-4</v>
      </c>
      <c r="BO127" s="45">
        <v>8.0800000000000002E-4</v>
      </c>
      <c r="BP127" s="45">
        <v>8.0800000000000002E-4</v>
      </c>
      <c r="BQ127" s="45">
        <v>8.0800000000000002E-4</v>
      </c>
      <c r="BR127" s="45">
        <v>8.0800000000000002E-4</v>
      </c>
      <c r="BS127" s="45">
        <v>8.0800000000000002E-4</v>
      </c>
      <c r="BT127" s="45">
        <v>7.4600000000000003E-4</v>
      </c>
      <c r="BU127" s="45">
        <v>7.4600000000000003E-4</v>
      </c>
      <c r="BV127" s="45">
        <v>7.4600000000000003E-4</v>
      </c>
      <c r="BW127" s="45">
        <v>7.4600000000000003E-4</v>
      </c>
      <c r="BX127" s="45">
        <v>7.4600000000000003E-4</v>
      </c>
      <c r="BY127" s="45">
        <v>7.0299999999999996E-4</v>
      </c>
      <c r="BZ127" s="45">
        <v>7.0299999999999996E-4</v>
      </c>
      <c r="CA127" s="45">
        <v>7.0299999999999996E-4</v>
      </c>
      <c r="CB127" s="45">
        <v>7.0299999999999996E-4</v>
      </c>
      <c r="CC127" s="45">
        <v>7.0299999999999996E-4</v>
      </c>
      <c r="CD127" s="45">
        <v>7.0299999999999996E-4</v>
      </c>
      <c r="CE127" s="45">
        <v>7.0299999999999996E-4</v>
      </c>
      <c r="CF127" s="45">
        <v>7.0299999999999996E-4</v>
      </c>
      <c r="CG127" s="45">
        <v>7.0299999999999996E-4</v>
      </c>
      <c r="CH127" s="45">
        <v>7.0299999999999996E-4</v>
      </c>
      <c r="CI127" s="45">
        <v>7.0299999999999996E-4</v>
      </c>
      <c r="CJ127" s="45">
        <v>7.0299999999999996E-4</v>
      </c>
      <c r="CK127" s="45">
        <v>7.0299999999999996E-4</v>
      </c>
      <c r="CL127" s="45">
        <v>7.0299999999999996E-4</v>
      </c>
      <c r="CM127" s="45">
        <v>7.0299999999999996E-4</v>
      </c>
      <c r="CN127" s="45">
        <v>7.0299999999999996E-4</v>
      </c>
      <c r="CO127" s="45">
        <v>7.0299999999999996E-4</v>
      </c>
      <c r="CP127" s="45">
        <v>7.0299999999999996E-4</v>
      </c>
      <c r="CQ127" s="45">
        <v>7.0299999999999996E-4</v>
      </c>
      <c r="CR127" s="45">
        <v>7.0299999999999996E-4</v>
      </c>
      <c r="CS127" s="45">
        <v>7.0299999999999996E-4</v>
      </c>
      <c r="CT127" s="45">
        <v>7.0299999999999996E-4</v>
      </c>
      <c r="CU127" s="45">
        <v>7.0299999999999996E-4</v>
      </c>
      <c r="CV127" s="45">
        <v>7.0299999999999996E-4</v>
      </c>
      <c r="CW127" s="45">
        <v>7.0299999999999996E-4</v>
      </c>
      <c r="CX127" s="45">
        <v>7.0299999999999996E-4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3.4999999999999997E-5</v>
      </c>
      <c r="R128" s="45">
        <v>3.4999999999999997E-5</v>
      </c>
      <c r="S128" s="45">
        <v>3.4999999999999997E-5</v>
      </c>
      <c r="T128" s="45">
        <v>3.4999999999999997E-5</v>
      </c>
      <c r="U128" s="45">
        <v>3.4999999999999997E-5</v>
      </c>
      <c r="V128" s="45">
        <v>3.4999999999999997E-5</v>
      </c>
      <c r="W128" s="45">
        <v>3.4999999999999997E-5</v>
      </c>
      <c r="X128" s="45">
        <v>3.4999999999999997E-5</v>
      </c>
      <c r="Y128" s="45">
        <v>3.4999999999999997E-5</v>
      </c>
      <c r="Z128" s="45">
        <v>3.4999999999999997E-5</v>
      </c>
      <c r="AA128" s="45">
        <v>3.4999999999999997E-5</v>
      </c>
      <c r="AB128" s="45">
        <v>3.4999999999999997E-5</v>
      </c>
      <c r="AC128" s="45">
        <v>3.4999999999999997E-5</v>
      </c>
      <c r="AD128" s="45">
        <v>3.4999999999999997E-5</v>
      </c>
      <c r="AE128" s="45">
        <v>3.4999999999999997E-5</v>
      </c>
      <c r="AF128" s="45">
        <v>3.4999999999999997E-5</v>
      </c>
      <c r="AG128" s="45">
        <v>3.4999999999999997E-5</v>
      </c>
      <c r="AH128" s="45">
        <v>3.4999999999999997E-5</v>
      </c>
      <c r="AI128" s="45">
        <v>3.4999999999999997E-5</v>
      </c>
      <c r="AJ128" s="45">
        <v>3.4999999999999997E-5</v>
      </c>
      <c r="AK128" s="45">
        <v>3.4999999999999997E-5</v>
      </c>
      <c r="AL128" s="45">
        <v>3.4999999999999997E-5</v>
      </c>
      <c r="AM128" s="45">
        <v>3.4999999999999997E-5</v>
      </c>
      <c r="AN128" s="45">
        <v>3.4999999999999997E-5</v>
      </c>
      <c r="AO128" s="45">
        <v>3.4999999999999997E-5</v>
      </c>
      <c r="AP128" s="45">
        <v>1.7100000000000001E-4</v>
      </c>
      <c r="AQ128" s="45">
        <v>1.7100000000000001E-4</v>
      </c>
      <c r="AR128" s="45">
        <v>1.7100000000000001E-4</v>
      </c>
      <c r="AS128" s="45">
        <v>1.7100000000000001E-4</v>
      </c>
      <c r="AT128" s="45">
        <v>1.7100000000000001E-4</v>
      </c>
      <c r="AU128" s="45">
        <v>1.8100000000000001E-4</v>
      </c>
      <c r="AV128" s="45">
        <v>1.8100000000000001E-4</v>
      </c>
      <c r="AW128" s="45">
        <v>1.8100000000000001E-4</v>
      </c>
      <c r="AX128" s="45">
        <v>1.8100000000000001E-4</v>
      </c>
      <c r="AY128" s="45">
        <v>1.8100000000000001E-4</v>
      </c>
      <c r="AZ128" s="45">
        <v>2.22E-4</v>
      </c>
      <c r="BA128" s="45">
        <v>2.22E-4</v>
      </c>
      <c r="BB128" s="45">
        <v>2.22E-4</v>
      </c>
      <c r="BC128" s="45">
        <v>2.22E-4</v>
      </c>
      <c r="BD128" s="45">
        <v>2.22E-4</v>
      </c>
      <c r="BE128" s="45">
        <v>2.9599999999999998E-4</v>
      </c>
      <c r="BF128" s="45">
        <v>2.9599999999999998E-4</v>
      </c>
      <c r="BG128" s="45">
        <v>2.9599999999999998E-4</v>
      </c>
      <c r="BH128" s="45">
        <v>2.9599999999999998E-4</v>
      </c>
      <c r="BI128" s="45">
        <v>2.9599999999999998E-4</v>
      </c>
      <c r="BJ128" s="45">
        <v>3.4000000000000002E-4</v>
      </c>
      <c r="BK128" s="45">
        <v>3.4000000000000002E-4</v>
      </c>
      <c r="BL128" s="45">
        <v>3.4000000000000002E-4</v>
      </c>
      <c r="BM128" s="45">
        <v>3.4000000000000002E-4</v>
      </c>
      <c r="BN128" s="45">
        <v>3.4000000000000002E-4</v>
      </c>
      <c r="BO128" s="45">
        <v>3.2000000000000003E-4</v>
      </c>
      <c r="BP128" s="45">
        <v>3.2000000000000003E-4</v>
      </c>
      <c r="BQ128" s="45">
        <v>3.2000000000000003E-4</v>
      </c>
      <c r="BR128" s="45">
        <v>3.2000000000000003E-4</v>
      </c>
      <c r="BS128" s="45">
        <v>3.2000000000000003E-4</v>
      </c>
      <c r="BT128" s="45">
        <v>2.3599999999999999E-4</v>
      </c>
      <c r="BU128" s="45">
        <v>2.3599999999999999E-4</v>
      </c>
      <c r="BV128" s="45">
        <v>2.3599999999999999E-4</v>
      </c>
      <c r="BW128" s="45">
        <v>2.3599999999999999E-4</v>
      </c>
      <c r="BX128" s="45">
        <v>2.3599999999999999E-4</v>
      </c>
      <c r="BY128" s="45">
        <v>7.2000000000000002E-5</v>
      </c>
      <c r="BZ128" s="45">
        <v>7.2000000000000002E-5</v>
      </c>
      <c r="CA128" s="45">
        <v>7.2000000000000002E-5</v>
      </c>
      <c r="CB128" s="45">
        <v>7.2000000000000002E-5</v>
      </c>
      <c r="CC128" s="45">
        <v>7.2000000000000002E-5</v>
      </c>
      <c r="CD128" s="45">
        <v>7.2000000000000002E-5</v>
      </c>
      <c r="CE128" s="45">
        <v>7.2000000000000002E-5</v>
      </c>
      <c r="CF128" s="45">
        <v>7.2000000000000002E-5</v>
      </c>
      <c r="CG128" s="45">
        <v>7.2000000000000002E-5</v>
      </c>
      <c r="CH128" s="45">
        <v>7.2000000000000002E-5</v>
      </c>
      <c r="CI128" s="45">
        <v>7.2000000000000002E-5</v>
      </c>
      <c r="CJ128" s="45">
        <v>7.2000000000000002E-5</v>
      </c>
      <c r="CK128" s="45">
        <v>7.2000000000000002E-5</v>
      </c>
      <c r="CL128" s="45">
        <v>7.2000000000000002E-5</v>
      </c>
      <c r="CM128" s="45">
        <v>7.2000000000000002E-5</v>
      </c>
      <c r="CN128" s="45">
        <v>7.2000000000000002E-5</v>
      </c>
      <c r="CO128" s="45">
        <v>7.2000000000000002E-5</v>
      </c>
      <c r="CP128" s="45">
        <v>7.2000000000000002E-5</v>
      </c>
      <c r="CQ128" s="45">
        <v>7.2000000000000002E-5</v>
      </c>
      <c r="CR128" s="45">
        <v>7.2000000000000002E-5</v>
      </c>
      <c r="CS128" s="45">
        <v>7.2000000000000002E-5</v>
      </c>
      <c r="CT128" s="45">
        <v>7.2000000000000002E-5</v>
      </c>
      <c r="CU128" s="45">
        <v>7.2000000000000002E-5</v>
      </c>
      <c r="CV128" s="45">
        <v>7.2000000000000002E-5</v>
      </c>
      <c r="CW128" s="45">
        <v>7.2000000000000002E-5</v>
      </c>
      <c r="CX128" s="45">
        <v>7.2000000000000002E-5</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4.8999999999999998E-5</v>
      </c>
      <c r="R129" s="45">
        <v>4.8999999999999998E-5</v>
      </c>
      <c r="S129" s="45">
        <v>4.8999999999999998E-5</v>
      </c>
      <c r="T129" s="45">
        <v>4.8999999999999998E-5</v>
      </c>
      <c r="U129" s="45">
        <v>4.8999999999999998E-5</v>
      </c>
      <c r="V129" s="45">
        <v>4.8999999999999998E-5</v>
      </c>
      <c r="W129" s="45">
        <v>4.8999999999999998E-5</v>
      </c>
      <c r="X129" s="45">
        <v>4.8999999999999998E-5</v>
      </c>
      <c r="Y129" s="45">
        <v>4.8999999999999998E-5</v>
      </c>
      <c r="Z129" s="45">
        <v>4.8999999999999998E-5</v>
      </c>
      <c r="AA129" s="45">
        <v>4.8999999999999998E-5</v>
      </c>
      <c r="AB129" s="45">
        <v>4.8999999999999998E-5</v>
      </c>
      <c r="AC129" s="45">
        <v>4.8999999999999998E-5</v>
      </c>
      <c r="AD129" s="45">
        <v>4.8999999999999998E-5</v>
      </c>
      <c r="AE129" s="45">
        <v>4.8999999999999998E-5</v>
      </c>
      <c r="AF129" s="45">
        <v>4.8999999999999998E-5</v>
      </c>
      <c r="AG129" s="45">
        <v>4.8999999999999998E-5</v>
      </c>
      <c r="AH129" s="45">
        <v>4.8999999999999998E-5</v>
      </c>
      <c r="AI129" s="45">
        <v>4.8999999999999998E-5</v>
      </c>
      <c r="AJ129" s="45">
        <v>4.8999999999999998E-5</v>
      </c>
      <c r="AK129" s="45">
        <v>4.8999999999999998E-5</v>
      </c>
      <c r="AL129" s="45">
        <v>4.8999999999999998E-5</v>
      </c>
      <c r="AM129" s="45">
        <v>4.8999999999999998E-5</v>
      </c>
      <c r="AN129" s="45">
        <v>4.8999999999999998E-5</v>
      </c>
      <c r="AO129" s="45">
        <v>4.8999999999999998E-5</v>
      </c>
      <c r="AP129" s="45">
        <v>3.97E-4</v>
      </c>
      <c r="AQ129" s="45">
        <v>3.97E-4</v>
      </c>
      <c r="AR129" s="45">
        <v>3.97E-4</v>
      </c>
      <c r="AS129" s="45">
        <v>3.97E-4</v>
      </c>
      <c r="AT129" s="45">
        <v>3.97E-4</v>
      </c>
      <c r="AU129" s="45">
        <v>6.1300000000000005E-4</v>
      </c>
      <c r="AV129" s="45">
        <v>6.1300000000000005E-4</v>
      </c>
      <c r="AW129" s="45">
        <v>6.1300000000000005E-4</v>
      </c>
      <c r="AX129" s="45">
        <v>6.1300000000000005E-4</v>
      </c>
      <c r="AY129" s="45">
        <v>6.1300000000000005E-4</v>
      </c>
      <c r="AZ129" s="45">
        <v>7.9500000000000003E-4</v>
      </c>
      <c r="BA129" s="45">
        <v>7.9500000000000003E-4</v>
      </c>
      <c r="BB129" s="45">
        <v>7.9500000000000003E-4</v>
      </c>
      <c r="BC129" s="45">
        <v>7.9500000000000003E-4</v>
      </c>
      <c r="BD129" s="45">
        <v>7.9500000000000003E-4</v>
      </c>
      <c r="BE129" s="45">
        <v>9.7599999999999998E-4</v>
      </c>
      <c r="BF129" s="45">
        <v>9.7599999999999998E-4</v>
      </c>
      <c r="BG129" s="45">
        <v>9.7599999999999998E-4</v>
      </c>
      <c r="BH129" s="45">
        <v>9.7599999999999998E-4</v>
      </c>
      <c r="BI129" s="45">
        <v>9.7599999999999998E-4</v>
      </c>
      <c r="BJ129" s="45">
        <v>1.1479999999999999E-3</v>
      </c>
      <c r="BK129" s="45">
        <v>1.1479999999999999E-3</v>
      </c>
      <c r="BL129" s="45">
        <v>1.1479999999999999E-3</v>
      </c>
      <c r="BM129" s="45">
        <v>1.1479999999999999E-3</v>
      </c>
      <c r="BN129" s="45">
        <v>1.1479999999999999E-3</v>
      </c>
      <c r="BO129" s="45">
        <v>1.238E-3</v>
      </c>
      <c r="BP129" s="45">
        <v>1.238E-3</v>
      </c>
      <c r="BQ129" s="45">
        <v>1.238E-3</v>
      </c>
      <c r="BR129" s="45">
        <v>1.238E-3</v>
      </c>
      <c r="BS129" s="45">
        <v>1.238E-3</v>
      </c>
      <c r="BT129" s="45">
        <v>1.258E-3</v>
      </c>
      <c r="BU129" s="45">
        <v>1.258E-3</v>
      </c>
      <c r="BV129" s="45">
        <v>1.258E-3</v>
      </c>
      <c r="BW129" s="45">
        <v>1.258E-3</v>
      </c>
      <c r="BX129" s="45">
        <v>1.258E-3</v>
      </c>
      <c r="BY129" s="45">
        <v>1.2019999999999999E-3</v>
      </c>
      <c r="BZ129" s="45">
        <v>1.2019999999999999E-3</v>
      </c>
      <c r="CA129" s="45">
        <v>1.2019999999999999E-3</v>
      </c>
      <c r="CB129" s="45">
        <v>1.2019999999999999E-3</v>
      </c>
      <c r="CC129" s="45">
        <v>1.2019999999999999E-3</v>
      </c>
      <c r="CD129" s="45">
        <v>1.2019999999999999E-3</v>
      </c>
      <c r="CE129" s="45">
        <v>1.2019999999999999E-3</v>
      </c>
      <c r="CF129" s="45">
        <v>1.2019999999999999E-3</v>
      </c>
      <c r="CG129" s="45">
        <v>1.2019999999999999E-3</v>
      </c>
      <c r="CH129" s="45">
        <v>1.2019999999999999E-3</v>
      </c>
      <c r="CI129" s="45">
        <v>1.2019999999999999E-3</v>
      </c>
      <c r="CJ129" s="45">
        <v>1.2019999999999999E-3</v>
      </c>
      <c r="CK129" s="45">
        <v>1.2019999999999999E-3</v>
      </c>
      <c r="CL129" s="45">
        <v>1.2019999999999999E-3</v>
      </c>
      <c r="CM129" s="45">
        <v>1.2019999999999999E-3</v>
      </c>
      <c r="CN129" s="45">
        <v>1.2019999999999999E-3</v>
      </c>
      <c r="CO129" s="45">
        <v>1.2019999999999999E-3</v>
      </c>
      <c r="CP129" s="45">
        <v>1.2019999999999999E-3</v>
      </c>
      <c r="CQ129" s="45">
        <v>1.2019999999999999E-3</v>
      </c>
      <c r="CR129" s="45">
        <v>1.2019999999999999E-3</v>
      </c>
      <c r="CS129" s="45">
        <v>1.2019999999999999E-3</v>
      </c>
      <c r="CT129" s="45">
        <v>1.2019999999999999E-3</v>
      </c>
      <c r="CU129" s="45">
        <v>1.2019999999999999E-3</v>
      </c>
      <c r="CV129" s="45">
        <v>1.2019999999999999E-3</v>
      </c>
      <c r="CW129" s="45">
        <v>1.2019999999999999E-3</v>
      </c>
      <c r="CX129" s="45">
        <v>1.2019999999999999E-3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7.2000000000000002E-5</v>
      </c>
      <c r="R130" s="45">
        <v>7.2000000000000002E-5</v>
      </c>
      <c r="S130" s="45">
        <v>7.2000000000000002E-5</v>
      </c>
      <c r="T130" s="45">
        <v>7.2000000000000002E-5</v>
      </c>
      <c r="U130" s="45">
        <v>7.2000000000000002E-5</v>
      </c>
      <c r="V130" s="45">
        <v>7.2000000000000002E-5</v>
      </c>
      <c r="W130" s="45">
        <v>7.2000000000000002E-5</v>
      </c>
      <c r="X130" s="45">
        <v>7.2000000000000002E-5</v>
      </c>
      <c r="Y130" s="45">
        <v>7.2000000000000002E-5</v>
      </c>
      <c r="Z130" s="45">
        <v>7.2000000000000002E-5</v>
      </c>
      <c r="AA130" s="45">
        <v>7.2000000000000002E-5</v>
      </c>
      <c r="AB130" s="45">
        <v>7.2000000000000002E-5</v>
      </c>
      <c r="AC130" s="45">
        <v>7.2000000000000002E-5</v>
      </c>
      <c r="AD130" s="45">
        <v>7.2000000000000002E-5</v>
      </c>
      <c r="AE130" s="45">
        <v>7.2000000000000002E-5</v>
      </c>
      <c r="AF130" s="45">
        <v>7.2000000000000002E-5</v>
      </c>
      <c r="AG130" s="45">
        <v>7.2000000000000002E-5</v>
      </c>
      <c r="AH130" s="45">
        <v>7.2000000000000002E-5</v>
      </c>
      <c r="AI130" s="45">
        <v>7.2000000000000002E-5</v>
      </c>
      <c r="AJ130" s="45">
        <v>7.2000000000000002E-5</v>
      </c>
      <c r="AK130" s="45">
        <v>7.2000000000000002E-5</v>
      </c>
      <c r="AL130" s="45">
        <v>7.2000000000000002E-5</v>
      </c>
      <c r="AM130" s="45">
        <v>7.2000000000000002E-5</v>
      </c>
      <c r="AN130" s="45">
        <v>7.2000000000000002E-5</v>
      </c>
      <c r="AO130" s="45">
        <v>7.2000000000000002E-5</v>
      </c>
      <c r="AP130" s="45">
        <v>1.9000000000000001E-4</v>
      </c>
      <c r="AQ130" s="45">
        <v>1.9000000000000001E-4</v>
      </c>
      <c r="AR130" s="45">
        <v>1.9000000000000001E-4</v>
      </c>
      <c r="AS130" s="45">
        <v>1.9000000000000001E-4</v>
      </c>
      <c r="AT130" s="45">
        <v>1.9000000000000001E-4</v>
      </c>
      <c r="AU130" s="45">
        <v>2.02E-4</v>
      </c>
      <c r="AV130" s="45">
        <v>2.02E-4</v>
      </c>
      <c r="AW130" s="45">
        <v>2.02E-4</v>
      </c>
      <c r="AX130" s="45">
        <v>2.02E-4</v>
      </c>
      <c r="AY130" s="45">
        <v>2.02E-4</v>
      </c>
      <c r="AZ130" s="45">
        <v>2.0100000000000001E-4</v>
      </c>
      <c r="BA130" s="45">
        <v>2.0100000000000001E-4</v>
      </c>
      <c r="BB130" s="45">
        <v>2.0100000000000001E-4</v>
      </c>
      <c r="BC130" s="45">
        <v>2.0100000000000001E-4</v>
      </c>
      <c r="BD130" s="45">
        <v>2.0100000000000001E-4</v>
      </c>
      <c r="BE130" s="45">
        <v>1.8200000000000001E-4</v>
      </c>
      <c r="BF130" s="45">
        <v>1.8200000000000001E-4</v>
      </c>
      <c r="BG130" s="45">
        <v>1.8200000000000001E-4</v>
      </c>
      <c r="BH130" s="45">
        <v>1.8200000000000001E-4</v>
      </c>
      <c r="BI130" s="45">
        <v>1.8200000000000001E-4</v>
      </c>
      <c r="BJ130" s="45">
        <v>1.6000000000000001E-4</v>
      </c>
      <c r="BK130" s="45">
        <v>1.6000000000000001E-4</v>
      </c>
      <c r="BL130" s="45">
        <v>1.6000000000000001E-4</v>
      </c>
      <c r="BM130" s="45">
        <v>1.6000000000000001E-4</v>
      </c>
      <c r="BN130" s="45">
        <v>1.6000000000000001E-4</v>
      </c>
      <c r="BO130" s="45">
        <v>1.5100000000000001E-4</v>
      </c>
      <c r="BP130" s="45">
        <v>1.5100000000000001E-4</v>
      </c>
      <c r="BQ130" s="45">
        <v>1.5100000000000001E-4</v>
      </c>
      <c r="BR130" s="45">
        <v>1.5100000000000001E-4</v>
      </c>
      <c r="BS130" s="45">
        <v>1.5100000000000001E-4</v>
      </c>
      <c r="BT130" s="45">
        <v>1.45E-4</v>
      </c>
      <c r="BU130" s="45">
        <v>1.45E-4</v>
      </c>
      <c r="BV130" s="45">
        <v>1.45E-4</v>
      </c>
      <c r="BW130" s="45">
        <v>1.45E-4</v>
      </c>
      <c r="BX130" s="45">
        <v>1.45E-4</v>
      </c>
      <c r="BY130" s="45">
        <v>1.5300000000000001E-4</v>
      </c>
      <c r="BZ130" s="45">
        <v>1.5300000000000001E-4</v>
      </c>
      <c r="CA130" s="45">
        <v>1.5300000000000001E-4</v>
      </c>
      <c r="CB130" s="45">
        <v>1.5300000000000001E-4</v>
      </c>
      <c r="CC130" s="45">
        <v>1.5300000000000001E-4</v>
      </c>
      <c r="CD130" s="45">
        <v>1.5300000000000001E-4</v>
      </c>
      <c r="CE130" s="45">
        <v>1.5300000000000001E-4</v>
      </c>
      <c r="CF130" s="45">
        <v>1.5300000000000001E-4</v>
      </c>
      <c r="CG130" s="45">
        <v>1.5300000000000001E-4</v>
      </c>
      <c r="CH130" s="45">
        <v>1.5300000000000001E-4</v>
      </c>
      <c r="CI130" s="45">
        <v>1.5300000000000001E-4</v>
      </c>
      <c r="CJ130" s="45">
        <v>1.5300000000000001E-4</v>
      </c>
      <c r="CK130" s="45">
        <v>1.5300000000000001E-4</v>
      </c>
      <c r="CL130" s="45">
        <v>1.5300000000000001E-4</v>
      </c>
      <c r="CM130" s="45">
        <v>1.5300000000000001E-4</v>
      </c>
      <c r="CN130" s="45">
        <v>1.5300000000000001E-4</v>
      </c>
      <c r="CO130" s="45">
        <v>1.5300000000000001E-4</v>
      </c>
      <c r="CP130" s="45">
        <v>1.5300000000000001E-4</v>
      </c>
      <c r="CQ130" s="45">
        <v>1.5300000000000001E-4</v>
      </c>
      <c r="CR130" s="45">
        <v>1.5300000000000001E-4</v>
      </c>
      <c r="CS130" s="45">
        <v>1.5300000000000001E-4</v>
      </c>
      <c r="CT130" s="45">
        <v>1.5300000000000001E-4</v>
      </c>
      <c r="CU130" s="45">
        <v>1.5300000000000001E-4</v>
      </c>
      <c r="CV130" s="45">
        <v>1.5300000000000001E-4</v>
      </c>
      <c r="CW130" s="45">
        <v>1.5300000000000001E-4</v>
      </c>
      <c r="CX130" s="45">
        <v>1.5300000000000001E-4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1.18E-4</v>
      </c>
      <c r="R131" s="45">
        <v>1.18E-4</v>
      </c>
      <c r="S131" s="45">
        <v>1.18E-4</v>
      </c>
      <c r="T131" s="45">
        <v>1.18E-4</v>
      </c>
      <c r="U131" s="45">
        <v>1.18E-4</v>
      </c>
      <c r="V131" s="45">
        <v>1.18E-4</v>
      </c>
      <c r="W131" s="45">
        <v>1.18E-4</v>
      </c>
      <c r="X131" s="45">
        <v>1.18E-4</v>
      </c>
      <c r="Y131" s="45">
        <v>1.18E-4</v>
      </c>
      <c r="Z131" s="45">
        <v>1.18E-4</v>
      </c>
      <c r="AA131" s="45">
        <v>1.18E-4</v>
      </c>
      <c r="AB131" s="45">
        <v>1.18E-4</v>
      </c>
      <c r="AC131" s="45">
        <v>1.18E-4</v>
      </c>
      <c r="AD131" s="45">
        <v>1.18E-4</v>
      </c>
      <c r="AE131" s="45">
        <v>1.18E-4</v>
      </c>
      <c r="AF131" s="45">
        <v>1.18E-4</v>
      </c>
      <c r="AG131" s="45">
        <v>1.18E-4</v>
      </c>
      <c r="AH131" s="45">
        <v>1.18E-4</v>
      </c>
      <c r="AI131" s="45">
        <v>1.18E-4</v>
      </c>
      <c r="AJ131" s="45">
        <v>1.18E-4</v>
      </c>
      <c r="AK131" s="45">
        <v>1.18E-4</v>
      </c>
      <c r="AL131" s="45">
        <v>1.18E-4</v>
      </c>
      <c r="AM131" s="45">
        <v>1.18E-4</v>
      </c>
      <c r="AN131" s="45">
        <v>1.18E-4</v>
      </c>
      <c r="AO131" s="45">
        <v>1.18E-4</v>
      </c>
      <c r="AP131" s="45">
        <v>2.0799999999999999E-4</v>
      </c>
      <c r="AQ131" s="45">
        <v>2.0799999999999999E-4</v>
      </c>
      <c r="AR131" s="45">
        <v>2.0799999999999999E-4</v>
      </c>
      <c r="AS131" s="45">
        <v>2.0799999999999999E-4</v>
      </c>
      <c r="AT131" s="45">
        <v>2.0799999999999999E-4</v>
      </c>
      <c r="AU131" s="45">
        <v>1.9000000000000001E-4</v>
      </c>
      <c r="AV131" s="45">
        <v>1.9000000000000001E-4</v>
      </c>
      <c r="AW131" s="45">
        <v>1.9000000000000001E-4</v>
      </c>
      <c r="AX131" s="45">
        <v>1.9000000000000001E-4</v>
      </c>
      <c r="AY131" s="45">
        <v>1.9000000000000001E-4</v>
      </c>
      <c r="AZ131" s="45">
        <v>1.6899999999999999E-4</v>
      </c>
      <c r="BA131" s="45">
        <v>1.6899999999999999E-4</v>
      </c>
      <c r="BB131" s="45">
        <v>1.6899999999999999E-4</v>
      </c>
      <c r="BC131" s="45">
        <v>1.6899999999999999E-4</v>
      </c>
      <c r="BD131" s="45">
        <v>1.6899999999999999E-4</v>
      </c>
      <c r="BE131" s="45">
        <v>1.5799999999999999E-4</v>
      </c>
      <c r="BF131" s="45">
        <v>1.5799999999999999E-4</v>
      </c>
      <c r="BG131" s="45">
        <v>1.5799999999999999E-4</v>
      </c>
      <c r="BH131" s="45">
        <v>1.5799999999999999E-4</v>
      </c>
      <c r="BI131" s="45">
        <v>1.5799999999999999E-4</v>
      </c>
      <c r="BJ131" s="45">
        <v>1.44E-4</v>
      </c>
      <c r="BK131" s="45">
        <v>1.44E-4</v>
      </c>
      <c r="BL131" s="45">
        <v>1.44E-4</v>
      </c>
      <c r="BM131" s="45">
        <v>1.44E-4</v>
      </c>
      <c r="BN131" s="45">
        <v>1.44E-4</v>
      </c>
      <c r="BO131" s="45">
        <v>1.35E-4</v>
      </c>
      <c r="BP131" s="45">
        <v>1.35E-4</v>
      </c>
      <c r="BQ131" s="45">
        <v>1.35E-4</v>
      </c>
      <c r="BR131" s="45">
        <v>1.35E-4</v>
      </c>
      <c r="BS131" s="45">
        <v>1.35E-4</v>
      </c>
      <c r="BT131" s="45">
        <v>1.4100000000000001E-4</v>
      </c>
      <c r="BU131" s="45">
        <v>1.4100000000000001E-4</v>
      </c>
      <c r="BV131" s="45">
        <v>1.4100000000000001E-4</v>
      </c>
      <c r="BW131" s="45">
        <v>1.4100000000000001E-4</v>
      </c>
      <c r="BX131" s="45">
        <v>1.4100000000000001E-4</v>
      </c>
      <c r="BY131" s="45">
        <v>1.3899999999999999E-4</v>
      </c>
      <c r="BZ131" s="45">
        <v>1.3899999999999999E-4</v>
      </c>
      <c r="CA131" s="45">
        <v>1.3899999999999999E-4</v>
      </c>
      <c r="CB131" s="45">
        <v>1.3899999999999999E-4</v>
      </c>
      <c r="CC131" s="45">
        <v>1.3899999999999999E-4</v>
      </c>
      <c r="CD131" s="45">
        <v>1.3899999999999999E-4</v>
      </c>
      <c r="CE131" s="45">
        <v>1.3899999999999999E-4</v>
      </c>
      <c r="CF131" s="45">
        <v>1.3899999999999999E-4</v>
      </c>
      <c r="CG131" s="45">
        <v>1.3899999999999999E-4</v>
      </c>
      <c r="CH131" s="45">
        <v>1.3899999999999999E-4</v>
      </c>
      <c r="CI131" s="45">
        <v>1.3899999999999999E-4</v>
      </c>
      <c r="CJ131" s="45">
        <v>1.3899999999999999E-4</v>
      </c>
      <c r="CK131" s="45">
        <v>1.3899999999999999E-4</v>
      </c>
      <c r="CL131" s="45">
        <v>1.3899999999999999E-4</v>
      </c>
      <c r="CM131" s="45">
        <v>1.3899999999999999E-4</v>
      </c>
      <c r="CN131" s="45">
        <v>1.3899999999999999E-4</v>
      </c>
      <c r="CO131" s="45">
        <v>1.3899999999999999E-4</v>
      </c>
      <c r="CP131" s="45">
        <v>1.3899999999999999E-4</v>
      </c>
      <c r="CQ131" s="45">
        <v>1.3899999999999999E-4</v>
      </c>
      <c r="CR131" s="45">
        <v>1.3899999999999999E-4</v>
      </c>
      <c r="CS131" s="45">
        <v>1.3899999999999999E-4</v>
      </c>
      <c r="CT131" s="45">
        <v>1.3899999999999999E-4</v>
      </c>
      <c r="CU131" s="45">
        <v>1.3899999999999999E-4</v>
      </c>
      <c r="CV131" s="45">
        <v>1.3899999999999999E-4</v>
      </c>
      <c r="CW131" s="45">
        <v>1.3899999999999999E-4</v>
      </c>
      <c r="CX131" s="45">
        <v>1.3899999999999999E-4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1.4E-5</v>
      </c>
      <c r="R132" s="45">
        <v>1.4E-5</v>
      </c>
      <c r="S132" s="45">
        <v>1.4E-5</v>
      </c>
      <c r="T132" s="45">
        <v>1.4E-5</v>
      </c>
      <c r="U132" s="45">
        <v>1.4E-5</v>
      </c>
      <c r="V132" s="45">
        <v>1.4E-5</v>
      </c>
      <c r="W132" s="45">
        <v>1.4E-5</v>
      </c>
      <c r="X132" s="45">
        <v>1.4E-5</v>
      </c>
      <c r="Y132" s="45">
        <v>1.4E-5</v>
      </c>
      <c r="Z132" s="45">
        <v>1.4E-5</v>
      </c>
      <c r="AA132" s="45">
        <v>1.4E-5</v>
      </c>
      <c r="AB132" s="45">
        <v>1.4E-5</v>
      </c>
      <c r="AC132" s="45">
        <v>1.4E-5</v>
      </c>
      <c r="AD132" s="45">
        <v>1.4E-5</v>
      </c>
      <c r="AE132" s="45">
        <v>1.4E-5</v>
      </c>
      <c r="AF132" s="45">
        <v>1.4E-5</v>
      </c>
      <c r="AG132" s="45">
        <v>1.4E-5</v>
      </c>
      <c r="AH132" s="45">
        <v>1.4E-5</v>
      </c>
      <c r="AI132" s="45">
        <v>1.4E-5</v>
      </c>
      <c r="AJ132" s="45">
        <v>1.4E-5</v>
      </c>
      <c r="AK132" s="45">
        <v>1.4E-5</v>
      </c>
      <c r="AL132" s="45">
        <v>1.4E-5</v>
      </c>
      <c r="AM132" s="45">
        <v>1.4E-5</v>
      </c>
      <c r="AN132" s="45">
        <v>1.4E-5</v>
      </c>
      <c r="AO132" s="45">
        <v>1.4E-5</v>
      </c>
      <c r="AP132" s="45">
        <v>6.4999999999999994E-5</v>
      </c>
      <c r="AQ132" s="45">
        <v>6.4999999999999994E-5</v>
      </c>
      <c r="AR132" s="45">
        <v>6.4999999999999994E-5</v>
      </c>
      <c r="AS132" s="45">
        <v>6.4999999999999994E-5</v>
      </c>
      <c r="AT132" s="45">
        <v>6.4999999999999994E-5</v>
      </c>
      <c r="AU132" s="45">
        <v>1.1400000000000001E-4</v>
      </c>
      <c r="AV132" s="45">
        <v>1.1400000000000001E-4</v>
      </c>
      <c r="AW132" s="45">
        <v>1.1400000000000001E-4</v>
      </c>
      <c r="AX132" s="45">
        <v>1.1400000000000001E-4</v>
      </c>
      <c r="AY132" s="45">
        <v>1.1400000000000001E-4</v>
      </c>
      <c r="AZ132" s="45">
        <v>1.3899999999999999E-4</v>
      </c>
      <c r="BA132" s="45">
        <v>1.3899999999999999E-4</v>
      </c>
      <c r="BB132" s="45">
        <v>1.3899999999999999E-4</v>
      </c>
      <c r="BC132" s="45">
        <v>1.3899999999999999E-4</v>
      </c>
      <c r="BD132" s="45">
        <v>1.3899999999999999E-4</v>
      </c>
      <c r="BE132" s="45">
        <v>1.93E-4</v>
      </c>
      <c r="BF132" s="45">
        <v>1.93E-4</v>
      </c>
      <c r="BG132" s="45">
        <v>1.93E-4</v>
      </c>
      <c r="BH132" s="45">
        <v>1.93E-4</v>
      </c>
      <c r="BI132" s="45">
        <v>1.93E-4</v>
      </c>
      <c r="BJ132" s="45">
        <v>1.6200000000000001E-4</v>
      </c>
      <c r="BK132" s="45">
        <v>1.6200000000000001E-4</v>
      </c>
      <c r="BL132" s="45">
        <v>1.6200000000000001E-4</v>
      </c>
      <c r="BM132" s="45">
        <v>1.6200000000000001E-4</v>
      </c>
      <c r="BN132" s="45">
        <v>1.6200000000000001E-4</v>
      </c>
      <c r="BO132" s="45">
        <v>2.9799999999999998E-4</v>
      </c>
      <c r="BP132" s="45">
        <v>2.9799999999999998E-4</v>
      </c>
      <c r="BQ132" s="45">
        <v>2.9799999999999998E-4</v>
      </c>
      <c r="BR132" s="45">
        <v>2.9799999999999998E-4</v>
      </c>
      <c r="BS132" s="45">
        <v>2.9799999999999998E-4</v>
      </c>
      <c r="BT132" s="45">
        <v>2.1100000000000001E-4</v>
      </c>
      <c r="BU132" s="45">
        <v>2.1100000000000001E-4</v>
      </c>
      <c r="BV132" s="45">
        <v>2.1100000000000001E-4</v>
      </c>
      <c r="BW132" s="45">
        <v>2.1100000000000001E-4</v>
      </c>
      <c r="BX132" s="45">
        <v>2.1100000000000001E-4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2.5000000000000001E-5</v>
      </c>
      <c r="R133" s="45">
        <v>2.5000000000000001E-5</v>
      </c>
      <c r="S133" s="45">
        <v>2.5000000000000001E-5</v>
      </c>
      <c r="T133" s="45">
        <v>2.5000000000000001E-5</v>
      </c>
      <c r="U133" s="45">
        <v>2.5000000000000001E-5</v>
      </c>
      <c r="V133" s="45">
        <v>2.5000000000000001E-5</v>
      </c>
      <c r="W133" s="45">
        <v>2.5000000000000001E-5</v>
      </c>
      <c r="X133" s="45">
        <v>2.5000000000000001E-5</v>
      </c>
      <c r="Y133" s="45">
        <v>2.5000000000000001E-5</v>
      </c>
      <c r="Z133" s="45">
        <v>2.5000000000000001E-5</v>
      </c>
      <c r="AA133" s="45">
        <v>2.5000000000000001E-5</v>
      </c>
      <c r="AB133" s="45">
        <v>2.5000000000000001E-5</v>
      </c>
      <c r="AC133" s="45">
        <v>2.5000000000000001E-5</v>
      </c>
      <c r="AD133" s="45">
        <v>2.5000000000000001E-5</v>
      </c>
      <c r="AE133" s="45">
        <v>2.5000000000000001E-5</v>
      </c>
      <c r="AF133" s="45">
        <v>2.5000000000000001E-5</v>
      </c>
      <c r="AG133" s="45">
        <v>2.5000000000000001E-5</v>
      </c>
      <c r="AH133" s="45">
        <v>2.5000000000000001E-5</v>
      </c>
      <c r="AI133" s="45">
        <v>2.5000000000000001E-5</v>
      </c>
      <c r="AJ133" s="45">
        <v>2.5000000000000001E-5</v>
      </c>
      <c r="AK133" s="45">
        <v>2.5000000000000001E-5</v>
      </c>
      <c r="AL133" s="45">
        <v>2.5000000000000001E-5</v>
      </c>
      <c r="AM133" s="45">
        <v>2.5000000000000001E-5</v>
      </c>
      <c r="AN133" s="45">
        <v>2.5000000000000001E-5</v>
      </c>
      <c r="AO133" s="45">
        <v>2.5000000000000001E-5</v>
      </c>
      <c r="AP133" s="45">
        <v>1.4999999999999999E-4</v>
      </c>
      <c r="AQ133" s="45">
        <v>1.4999999999999999E-4</v>
      </c>
      <c r="AR133" s="45">
        <v>1.4999999999999999E-4</v>
      </c>
      <c r="AS133" s="45">
        <v>1.4999999999999999E-4</v>
      </c>
      <c r="AT133" s="45">
        <v>1.4999999999999999E-4</v>
      </c>
      <c r="AU133" s="45">
        <v>2.34E-4</v>
      </c>
      <c r="AV133" s="45">
        <v>2.34E-4</v>
      </c>
      <c r="AW133" s="45">
        <v>2.34E-4</v>
      </c>
      <c r="AX133" s="45">
        <v>2.34E-4</v>
      </c>
      <c r="AY133" s="45">
        <v>2.34E-4</v>
      </c>
      <c r="AZ133" s="45">
        <v>3.0400000000000002E-4</v>
      </c>
      <c r="BA133" s="45">
        <v>3.0400000000000002E-4</v>
      </c>
      <c r="BB133" s="45">
        <v>3.0400000000000002E-4</v>
      </c>
      <c r="BC133" s="45">
        <v>3.0400000000000002E-4</v>
      </c>
      <c r="BD133" s="45">
        <v>3.0400000000000002E-4</v>
      </c>
      <c r="BE133" s="45">
        <v>3.0499999999999999E-4</v>
      </c>
      <c r="BF133" s="45">
        <v>3.0499999999999999E-4</v>
      </c>
      <c r="BG133" s="45">
        <v>3.0499999999999999E-4</v>
      </c>
      <c r="BH133" s="45">
        <v>3.0499999999999999E-4</v>
      </c>
      <c r="BI133" s="45">
        <v>3.0499999999999999E-4</v>
      </c>
      <c r="BJ133" s="45">
        <v>2.42E-4</v>
      </c>
      <c r="BK133" s="45">
        <v>2.42E-4</v>
      </c>
      <c r="BL133" s="45">
        <v>2.42E-4</v>
      </c>
      <c r="BM133" s="45">
        <v>2.42E-4</v>
      </c>
      <c r="BN133" s="45">
        <v>2.42E-4</v>
      </c>
      <c r="BO133" s="45">
        <v>1.8699999999999999E-4</v>
      </c>
      <c r="BP133" s="45">
        <v>1.8699999999999999E-4</v>
      </c>
      <c r="BQ133" s="45">
        <v>1.8699999999999999E-4</v>
      </c>
      <c r="BR133" s="45">
        <v>1.8699999999999999E-4</v>
      </c>
      <c r="BS133" s="45">
        <v>1.8699999999999999E-4</v>
      </c>
      <c r="BT133" s="45">
        <v>1.25E-4</v>
      </c>
      <c r="BU133" s="45">
        <v>1.25E-4</v>
      </c>
      <c r="BV133" s="45">
        <v>1.25E-4</v>
      </c>
      <c r="BW133" s="45">
        <v>1.25E-4</v>
      </c>
      <c r="BX133" s="45">
        <v>1.25E-4</v>
      </c>
      <c r="BY133" s="45">
        <v>6.0999999999999999E-5</v>
      </c>
      <c r="BZ133" s="45">
        <v>6.0999999999999999E-5</v>
      </c>
      <c r="CA133" s="45">
        <v>6.0999999999999999E-5</v>
      </c>
      <c r="CB133" s="45">
        <v>6.0999999999999999E-5</v>
      </c>
      <c r="CC133" s="45">
        <v>6.0999999999999999E-5</v>
      </c>
      <c r="CD133" s="45">
        <v>6.0999999999999999E-5</v>
      </c>
      <c r="CE133" s="45">
        <v>6.0999999999999999E-5</v>
      </c>
      <c r="CF133" s="45">
        <v>6.0999999999999999E-5</v>
      </c>
      <c r="CG133" s="45">
        <v>6.0999999999999999E-5</v>
      </c>
      <c r="CH133" s="45">
        <v>6.0999999999999999E-5</v>
      </c>
      <c r="CI133" s="45">
        <v>6.0999999999999999E-5</v>
      </c>
      <c r="CJ133" s="45">
        <v>6.0999999999999999E-5</v>
      </c>
      <c r="CK133" s="45">
        <v>6.0999999999999999E-5</v>
      </c>
      <c r="CL133" s="45">
        <v>6.0999999999999999E-5</v>
      </c>
      <c r="CM133" s="45">
        <v>6.0999999999999999E-5</v>
      </c>
      <c r="CN133" s="45">
        <v>6.0999999999999999E-5</v>
      </c>
      <c r="CO133" s="45">
        <v>6.0999999999999999E-5</v>
      </c>
      <c r="CP133" s="45">
        <v>6.0999999999999999E-5</v>
      </c>
      <c r="CQ133" s="45">
        <v>6.0999999999999999E-5</v>
      </c>
      <c r="CR133" s="45">
        <v>6.0999999999999999E-5</v>
      </c>
      <c r="CS133" s="45">
        <v>6.0999999999999999E-5</v>
      </c>
      <c r="CT133" s="45">
        <v>6.0999999999999999E-5</v>
      </c>
      <c r="CU133" s="45">
        <v>6.0999999999999999E-5</v>
      </c>
      <c r="CV133" s="45">
        <v>6.0999999999999999E-5</v>
      </c>
      <c r="CW133" s="45">
        <v>6.0999999999999999E-5</v>
      </c>
      <c r="CX133" s="45">
        <v>6.0999999999999999E-5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7.2000000000000002E-5</v>
      </c>
      <c r="R134" s="45">
        <v>7.2000000000000002E-5</v>
      </c>
      <c r="S134" s="45">
        <v>7.2000000000000002E-5</v>
      </c>
      <c r="T134" s="45">
        <v>7.2000000000000002E-5</v>
      </c>
      <c r="U134" s="45">
        <v>7.2000000000000002E-5</v>
      </c>
      <c r="V134" s="45">
        <v>7.2000000000000002E-5</v>
      </c>
      <c r="W134" s="45">
        <v>7.2000000000000002E-5</v>
      </c>
      <c r="X134" s="45">
        <v>7.2000000000000002E-5</v>
      </c>
      <c r="Y134" s="45">
        <v>7.2000000000000002E-5</v>
      </c>
      <c r="Z134" s="45">
        <v>7.2000000000000002E-5</v>
      </c>
      <c r="AA134" s="45">
        <v>7.2000000000000002E-5</v>
      </c>
      <c r="AB134" s="45">
        <v>7.2000000000000002E-5</v>
      </c>
      <c r="AC134" s="45">
        <v>7.2000000000000002E-5</v>
      </c>
      <c r="AD134" s="45">
        <v>7.2000000000000002E-5</v>
      </c>
      <c r="AE134" s="45">
        <v>7.2000000000000002E-5</v>
      </c>
      <c r="AF134" s="45">
        <v>7.2000000000000002E-5</v>
      </c>
      <c r="AG134" s="45">
        <v>7.2000000000000002E-5</v>
      </c>
      <c r="AH134" s="45">
        <v>7.2000000000000002E-5</v>
      </c>
      <c r="AI134" s="45">
        <v>7.2000000000000002E-5</v>
      </c>
      <c r="AJ134" s="45">
        <v>7.2000000000000002E-5</v>
      </c>
      <c r="AK134" s="45">
        <v>7.2000000000000002E-5</v>
      </c>
      <c r="AL134" s="45">
        <v>7.2000000000000002E-5</v>
      </c>
      <c r="AM134" s="45">
        <v>7.2000000000000002E-5</v>
      </c>
      <c r="AN134" s="45">
        <v>7.2000000000000002E-5</v>
      </c>
      <c r="AO134" s="45">
        <v>7.2000000000000002E-5</v>
      </c>
      <c r="AP134" s="45">
        <v>1.9000000000000001E-4</v>
      </c>
      <c r="AQ134" s="45">
        <v>1.9000000000000001E-4</v>
      </c>
      <c r="AR134" s="45">
        <v>1.9000000000000001E-4</v>
      </c>
      <c r="AS134" s="45">
        <v>1.9000000000000001E-4</v>
      </c>
      <c r="AT134" s="45">
        <v>1.9000000000000001E-4</v>
      </c>
      <c r="AU134" s="45">
        <v>2.02E-4</v>
      </c>
      <c r="AV134" s="45">
        <v>2.02E-4</v>
      </c>
      <c r="AW134" s="45">
        <v>2.02E-4</v>
      </c>
      <c r="AX134" s="45">
        <v>2.02E-4</v>
      </c>
      <c r="AY134" s="45">
        <v>2.02E-4</v>
      </c>
      <c r="AZ134" s="45">
        <v>2.0100000000000001E-4</v>
      </c>
      <c r="BA134" s="45">
        <v>2.0100000000000001E-4</v>
      </c>
      <c r="BB134" s="45">
        <v>2.0100000000000001E-4</v>
      </c>
      <c r="BC134" s="45">
        <v>2.0100000000000001E-4</v>
      </c>
      <c r="BD134" s="45">
        <v>2.0100000000000001E-4</v>
      </c>
      <c r="BE134" s="45">
        <v>1.8200000000000001E-4</v>
      </c>
      <c r="BF134" s="45">
        <v>1.8200000000000001E-4</v>
      </c>
      <c r="BG134" s="45">
        <v>1.8200000000000001E-4</v>
      </c>
      <c r="BH134" s="45">
        <v>1.8200000000000001E-4</v>
      </c>
      <c r="BI134" s="45">
        <v>1.8200000000000001E-4</v>
      </c>
      <c r="BJ134" s="45">
        <v>1.6000000000000001E-4</v>
      </c>
      <c r="BK134" s="45">
        <v>1.6000000000000001E-4</v>
      </c>
      <c r="BL134" s="45">
        <v>1.6000000000000001E-4</v>
      </c>
      <c r="BM134" s="45">
        <v>1.6000000000000001E-4</v>
      </c>
      <c r="BN134" s="45">
        <v>1.6000000000000001E-4</v>
      </c>
      <c r="BO134" s="45">
        <v>1.5100000000000001E-4</v>
      </c>
      <c r="BP134" s="45">
        <v>1.5100000000000001E-4</v>
      </c>
      <c r="BQ134" s="45">
        <v>1.5100000000000001E-4</v>
      </c>
      <c r="BR134" s="45">
        <v>1.5100000000000001E-4</v>
      </c>
      <c r="BS134" s="45">
        <v>1.5100000000000001E-4</v>
      </c>
      <c r="BT134" s="45">
        <v>1.45E-4</v>
      </c>
      <c r="BU134" s="45">
        <v>1.45E-4</v>
      </c>
      <c r="BV134" s="45">
        <v>1.45E-4</v>
      </c>
      <c r="BW134" s="45">
        <v>1.45E-4</v>
      </c>
      <c r="BX134" s="45">
        <v>1.45E-4</v>
      </c>
      <c r="BY134" s="45">
        <v>1.5300000000000001E-4</v>
      </c>
      <c r="BZ134" s="45">
        <v>1.5300000000000001E-4</v>
      </c>
      <c r="CA134" s="45">
        <v>1.5300000000000001E-4</v>
      </c>
      <c r="CB134" s="45">
        <v>1.5300000000000001E-4</v>
      </c>
      <c r="CC134" s="45">
        <v>1.5300000000000001E-4</v>
      </c>
      <c r="CD134" s="45">
        <v>1.5300000000000001E-4</v>
      </c>
      <c r="CE134" s="45">
        <v>1.5300000000000001E-4</v>
      </c>
      <c r="CF134" s="45">
        <v>1.5300000000000001E-4</v>
      </c>
      <c r="CG134" s="45">
        <v>1.5300000000000001E-4</v>
      </c>
      <c r="CH134" s="45">
        <v>1.5300000000000001E-4</v>
      </c>
      <c r="CI134" s="45">
        <v>1.5300000000000001E-4</v>
      </c>
      <c r="CJ134" s="45">
        <v>1.5300000000000001E-4</v>
      </c>
      <c r="CK134" s="45">
        <v>1.5300000000000001E-4</v>
      </c>
      <c r="CL134" s="45">
        <v>1.5300000000000001E-4</v>
      </c>
      <c r="CM134" s="45">
        <v>1.5300000000000001E-4</v>
      </c>
      <c r="CN134" s="45">
        <v>1.5300000000000001E-4</v>
      </c>
      <c r="CO134" s="45">
        <v>1.5300000000000001E-4</v>
      </c>
      <c r="CP134" s="45">
        <v>1.5300000000000001E-4</v>
      </c>
      <c r="CQ134" s="45">
        <v>1.5300000000000001E-4</v>
      </c>
      <c r="CR134" s="45">
        <v>1.5300000000000001E-4</v>
      </c>
      <c r="CS134" s="45">
        <v>1.5300000000000001E-4</v>
      </c>
      <c r="CT134" s="45">
        <v>1.5300000000000001E-4</v>
      </c>
      <c r="CU134" s="45">
        <v>1.5300000000000001E-4</v>
      </c>
      <c r="CV134" s="45">
        <v>1.5300000000000001E-4</v>
      </c>
      <c r="CW134" s="45">
        <v>1.5300000000000001E-4</v>
      </c>
      <c r="CX134" s="45">
        <v>1.5300000000000001E-4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1.4899999999999999E-4</v>
      </c>
      <c r="R135" s="45">
        <v>1.4899999999999999E-4</v>
      </c>
      <c r="S135" s="45">
        <v>1.4899999999999999E-4</v>
      </c>
      <c r="T135" s="45">
        <v>1.4899999999999999E-4</v>
      </c>
      <c r="U135" s="45">
        <v>1.4899999999999999E-4</v>
      </c>
      <c r="V135" s="45">
        <v>1.4899999999999999E-4</v>
      </c>
      <c r="W135" s="45">
        <v>1.4899999999999999E-4</v>
      </c>
      <c r="X135" s="45">
        <v>1.4899999999999999E-4</v>
      </c>
      <c r="Y135" s="45">
        <v>1.4899999999999999E-4</v>
      </c>
      <c r="Z135" s="45">
        <v>1.4899999999999999E-4</v>
      </c>
      <c r="AA135" s="45">
        <v>1.4899999999999999E-4</v>
      </c>
      <c r="AB135" s="45">
        <v>1.4899999999999999E-4</v>
      </c>
      <c r="AC135" s="45">
        <v>1.4899999999999999E-4</v>
      </c>
      <c r="AD135" s="45">
        <v>1.4899999999999999E-4</v>
      </c>
      <c r="AE135" s="45">
        <v>1.4899999999999999E-4</v>
      </c>
      <c r="AF135" s="45">
        <v>1.4899999999999999E-4</v>
      </c>
      <c r="AG135" s="45">
        <v>1.4899999999999999E-4</v>
      </c>
      <c r="AH135" s="45">
        <v>1.4899999999999999E-4</v>
      </c>
      <c r="AI135" s="45">
        <v>1.4899999999999999E-4</v>
      </c>
      <c r="AJ135" s="45">
        <v>1.4899999999999999E-4</v>
      </c>
      <c r="AK135" s="45">
        <v>1.4899999999999999E-4</v>
      </c>
      <c r="AL135" s="45">
        <v>1.4899999999999999E-4</v>
      </c>
      <c r="AM135" s="45">
        <v>1.4899999999999999E-4</v>
      </c>
      <c r="AN135" s="45">
        <v>1.4899999999999999E-4</v>
      </c>
      <c r="AO135" s="45">
        <v>1.4899999999999999E-4</v>
      </c>
      <c r="AP135" s="45">
        <v>4.1899999999999999E-4</v>
      </c>
      <c r="AQ135" s="45">
        <v>4.1899999999999999E-4</v>
      </c>
      <c r="AR135" s="45">
        <v>4.1899999999999999E-4</v>
      </c>
      <c r="AS135" s="45">
        <v>4.1899999999999999E-4</v>
      </c>
      <c r="AT135" s="45">
        <v>4.1899999999999999E-4</v>
      </c>
      <c r="AU135" s="45">
        <v>4.2299999999999998E-4</v>
      </c>
      <c r="AV135" s="45">
        <v>4.2299999999999998E-4</v>
      </c>
      <c r="AW135" s="45">
        <v>4.2299999999999998E-4</v>
      </c>
      <c r="AX135" s="45">
        <v>4.2299999999999998E-4</v>
      </c>
      <c r="AY135" s="45">
        <v>4.2299999999999998E-4</v>
      </c>
      <c r="AZ135" s="45">
        <v>4.0700000000000003E-4</v>
      </c>
      <c r="BA135" s="45">
        <v>4.0700000000000003E-4</v>
      </c>
      <c r="BB135" s="45">
        <v>4.0700000000000003E-4</v>
      </c>
      <c r="BC135" s="45">
        <v>4.0700000000000003E-4</v>
      </c>
      <c r="BD135" s="45">
        <v>4.0700000000000003E-4</v>
      </c>
      <c r="BE135" s="45">
        <v>3.6499999999999998E-4</v>
      </c>
      <c r="BF135" s="45">
        <v>3.6499999999999998E-4</v>
      </c>
      <c r="BG135" s="45">
        <v>3.6499999999999998E-4</v>
      </c>
      <c r="BH135" s="45">
        <v>3.6499999999999998E-4</v>
      </c>
      <c r="BI135" s="45">
        <v>3.6499999999999998E-4</v>
      </c>
      <c r="BJ135" s="45">
        <v>3.59E-4</v>
      </c>
      <c r="BK135" s="45">
        <v>3.59E-4</v>
      </c>
      <c r="BL135" s="45">
        <v>3.59E-4</v>
      </c>
      <c r="BM135" s="45">
        <v>3.59E-4</v>
      </c>
      <c r="BN135" s="45">
        <v>3.59E-4</v>
      </c>
      <c r="BO135" s="45">
        <v>3.8999999999999999E-4</v>
      </c>
      <c r="BP135" s="45">
        <v>3.8999999999999999E-4</v>
      </c>
      <c r="BQ135" s="45">
        <v>3.8999999999999999E-4</v>
      </c>
      <c r="BR135" s="45">
        <v>3.8999999999999999E-4</v>
      </c>
      <c r="BS135" s="45">
        <v>3.8999999999999999E-4</v>
      </c>
      <c r="BT135" s="45">
        <v>4.6700000000000002E-4</v>
      </c>
      <c r="BU135" s="45">
        <v>4.6700000000000002E-4</v>
      </c>
      <c r="BV135" s="45">
        <v>4.6700000000000002E-4</v>
      </c>
      <c r="BW135" s="45">
        <v>4.6700000000000002E-4</v>
      </c>
      <c r="BX135" s="45">
        <v>4.6700000000000002E-4</v>
      </c>
      <c r="BY135" s="45">
        <v>5.4900000000000001E-4</v>
      </c>
      <c r="BZ135" s="45">
        <v>5.4900000000000001E-4</v>
      </c>
      <c r="CA135" s="45">
        <v>5.4900000000000001E-4</v>
      </c>
      <c r="CB135" s="45">
        <v>5.4900000000000001E-4</v>
      </c>
      <c r="CC135" s="45">
        <v>5.4900000000000001E-4</v>
      </c>
      <c r="CD135" s="45">
        <v>5.4900000000000001E-4</v>
      </c>
      <c r="CE135" s="45">
        <v>5.4900000000000001E-4</v>
      </c>
      <c r="CF135" s="45">
        <v>5.4900000000000001E-4</v>
      </c>
      <c r="CG135" s="45">
        <v>5.4900000000000001E-4</v>
      </c>
      <c r="CH135" s="45">
        <v>5.4900000000000001E-4</v>
      </c>
      <c r="CI135" s="45">
        <v>5.4900000000000001E-4</v>
      </c>
      <c r="CJ135" s="45">
        <v>5.4900000000000001E-4</v>
      </c>
      <c r="CK135" s="45">
        <v>5.4900000000000001E-4</v>
      </c>
      <c r="CL135" s="45">
        <v>5.4900000000000001E-4</v>
      </c>
      <c r="CM135" s="45">
        <v>5.4900000000000001E-4</v>
      </c>
      <c r="CN135" s="45">
        <v>5.4900000000000001E-4</v>
      </c>
      <c r="CO135" s="45">
        <v>5.4900000000000001E-4</v>
      </c>
      <c r="CP135" s="45">
        <v>5.4900000000000001E-4</v>
      </c>
      <c r="CQ135" s="45">
        <v>5.4900000000000001E-4</v>
      </c>
      <c r="CR135" s="45">
        <v>5.4900000000000001E-4</v>
      </c>
      <c r="CS135" s="45">
        <v>5.4900000000000001E-4</v>
      </c>
      <c r="CT135" s="45">
        <v>5.4900000000000001E-4</v>
      </c>
      <c r="CU135" s="45">
        <v>5.4900000000000001E-4</v>
      </c>
      <c r="CV135" s="45">
        <v>5.4900000000000001E-4</v>
      </c>
      <c r="CW135" s="45">
        <v>5.4900000000000001E-4</v>
      </c>
      <c r="CX135" s="45">
        <v>5.4900000000000001E-4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2.1900000000000001E-4</v>
      </c>
      <c r="R136" s="45">
        <v>2.1900000000000001E-4</v>
      </c>
      <c r="S136" s="45">
        <v>2.1900000000000001E-4</v>
      </c>
      <c r="T136" s="45">
        <v>2.1900000000000001E-4</v>
      </c>
      <c r="U136" s="45">
        <v>2.1900000000000001E-4</v>
      </c>
      <c r="V136" s="45">
        <v>2.1900000000000001E-4</v>
      </c>
      <c r="W136" s="45">
        <v>2.1900000000000001E-4</v>
      </c>
      <c r="X136" s="45">
        <v>2.1900000000000001E-4</v>
      </c>
      <c r="Y136" s="45">
        <v>2.1900000000000001E-4</v>
      </c>
      <c r="Z136" s="45">
        <v>2.1900000000000001E-4</v>
      </c>
      <c r="AA136" s="45">
        <v>2.1900000000000001E-4</v>
      </c>
      <c r="AB136" s="45">
        <v>2.1900000000000001E-4</v>
      </c>
      <c r="AC136" s="45">
        <v>2.1900000000000001E-4</v>
      </c>
      <c r="AD136" s="45">
        <v>2.1900000000000001E-4</v>
      </c>
      <c r="AE136" s="45">
        <v>2.1900000000000001E-4</v>
      </c>
      <c r="AF136" s="45">
        <v>2.1900000000000001E-4</v>
      </c>
      <c r="AG136" s="45">
        <v>2.1900000000000001E-4</v>
      </c>
      <c r="AH136" s="45">
        <v>2.1900000000000001E-4</v>
      </c>
      <c r="AI136" s="45">
        <v>2.1900000000000001E-4</v>
      </c>
      <c r="AJ136" s="45">
        <v>2.1900000000000001E-4</v>
      </c>
      <c r="AK136" s="45">
        <v>2.1900000000000001E-4</v>
      </c>
      <c r="AL136" s="45">
        <v>2.1900000000000001E-4</v>
      </c>
      <c r="AM136" s="45">
        <v>2.1900000000000001E-4</v>
      </c>
      <c r="AN136" s="45">
        <v>2.1900000000000001E-4</v>
      </c>
      <c r="AO136" s="45">
        <v>2.1900000000000001E-4</v>
      </c>
      <c r="AP136" s="45">
        <v>8.0099999999999995E-4</v>
      </c>
      <c r="AQ136" s="45">
        <v>8.0099999999999995E-4</v>
      </c>
      <c r="AR136" s="45">
        <v>8.0099999999999995E-4</v>
      </c>
      <c r="AS136" s="45">
        <v>8.0099999999999995E-4</v>
      </c>
      <c r="AT136" s="45">
        <v>8.0099999999999995E-4</v>
      </c>
      <c r="AU136" s="45">
        <v>8.7799999999999998E-4</v>
      </c>
      <c r="AV136" s="45">
        <v>8.7799999999999998E-4</v>
      </c>
      <c r="AW136" s="45">
        <v>8.7799999999999998E-4</v>
      </c>
      <c r="AX136" s="45">
        <v>8.7799999999999998E-4</v>
      </c>
      <c r="AY136" s="45">
        <v>8.7799999999999998E-4</v>
      </c>
      <c r="AZ136" s="45">
        <v>9.3099999999999997E-4</v>
      </c>
      <c r="BA136" s="45">
        <v>9.3099999999999997E-4</v>
      </c>
      <c r="BB136" s="45">
        <v>9.3099999999999997E-4</v>
      </c>
      <c r="BC136" s="45">
        <v>9.3099999999999997E-4</v>
      </c>
      <c r="BD136" s="45">
        <v>9.3099999999999997E-4</v>
      </c>
      <c r="BE136" s="45">
        <v>9.3899999999999995E-4</v>
      </c>
      <c r="BF136" s="45">
        <v>9.3899999999999995E-4</v>
      </c>
      <c r="BG136" s="45">
        <v>9.3899999999999995E-4</v>
      </c>
      <c r="BH136" s="45">
        <v>9.3899999999999995E-4</v>
      </c>
      <c r="BI136" s="45">
        <v>9.3899999999999995E-4</v>
      </c>
      <c r="BJ136" s="45">
        <v>6.3100000000000005E-4</v>
      </c>
      <c r="BK136" s="45">
        <v>6.3100000000000005E-4</v>
      </c>
      <c r="BL136" s="45">
        <v>6.3100000000000005E-4</v>
      </c>
      <c r="BM136" s="45">
        <v>6.3100000000000005E-4</v>
      </c>
      <c r="BN136" s="45">
        <v>6.3100000000000005E-4</v>
      </c>
      <c r="BO136" s="45">
        <v>5.9999999999999995E-4</v>
      </c>
      <c r="BP136" s="45">
        <v>5.9999999999999995E-4</v>
      </c>
      <c r="BQ136" s="45">
        <v>5.9999999999999995E-4</v>
      </c>
      <c r="BR136" s="45">
        <v>5.9999999999999995E-4</v>
      </c>
      <c r="BS136" s="45">
        <v>5.9999999999999995E-4</v>
      </c>
      <c r="BT136" s="45">
        <v>7.2599999999999997E-4</v>
      </c>
      <c r="BU136" s="45">
        <v>7.2599999999999997E-4</v>
      </c>
      <c r="BV136" s="45">
        <v>7.2599999999999997E-4</v>
      </c>
      <c r="BW136" s="45">
        <v>7.2599999999999997E-4</v>
      </c>
      <c r="BX136" s="45">
        <v>7.2599999999999997E-4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2.7900000000000001E-4</v>
      </c>
      <c r="R137" s="45">
        <v>2.7900000000000001E-4</v>
      </c>
      <c r="S137" s="45">
        <v>2.7900000000000001E-4</v>
      </c>
      <c r="T137" s="45">
        <v>2.7900000000000001E-4</v>
      </c>
      <c r="U137" s="45">
        <v>2.7900000000000001E-4</v>
      </c>
      <c r="V137" s="45">
        <v>2.7900000000000001E-4</v>
      </c>
      <c r="W137" s="45">
        <v>2.7900000000000001E-4</v>
      </c>
      <c r="X137" s="45">
        <v>2.7900000000000001E-4</v>
      </c>
      <c r="Y137" s="45">
        <v>2.7900000000000001E-4</v>
      </c>
      <c r="Z137" s="45">
        <v>2.7900000000000001E-4</v>
      </c>
      <c r="AA137" s="45">
        <v>2.7900000000000001E-4</v>
      </c>
      <c r="AB137" s="45">
        <v>2.7900000000000001E-4</v>
      </c>
      <c r="AC137" s="45">
        <v>2.7900000000000001E-4</v>
      </c>
      <c r="AD137" s="45">
        <v>2.7900000000000001E-4</v>
      </c>
      <c r="AE137" s="45">
        <v>2.7900000000000001E-4</v>
      </c>
      <c r="AF137" s="45">
        <v>2.7900000000000001E-4</v>
      </c>
      <c r="AG137" s="45">
        <v>2.7900000000000001E-4</v>
      </c>
      <c r="AH137" s="45">
        <v>2.7900000000000001E-4</v>
      </c>
      <c r="AI137" s="45">
        <v>2.7900000000000001E-4</v>
      </c>
      <c r="AJ137" s="45">
        <v>2.7900000000000001E-4</v>
      </c>
      <c r="AK137" s="45">
        <v>2.7900000000000001E-4</v>
      </c>
      <c r="AL137" s="45">
        <v>2.7900000000000001E-4</v>
      </c>
      <c r="AM137" s="45">
        <v>2.7900000000000001E-4</v>
      </c>
      <c r="AN137" s="45">
        <v>2.7900000000000001E-4</v>
      </c>
      <c r="AO137" s="45">
        <v>2.7900000000000001E-4</v>
      </c>
      <c r="AP137" s="45">
        <v>7.5699999999999997E-4</v>
      </c>
      <c r="AQ137" s="45">
        <v>7.5699999999999997E-4</v>
      </c>
      <c r="AR137" s="45">
        <v>7.5699999999999997E-4</v>
      </c>
      <c r="AS137" s="45">
        <v>7.5699999999999997E-4</v>
      </c>
      <c r="AT137" s="45">
        <v>7.5699999999999997E-4</v>
      </c>
      <c r="AU137" s="45">
        <v>7.67E-4</v>
      </c>
      <c r="AV137" s="45">
        <v>7.67E-4</v>
      </c>
      <c r="AW137" s="45">
        <v>7.67E-4</v>
      </c>
      <c r="AX137" s="45">
        <v>7.67E-4</v>
      </c>
      <c r="AY137" s="45">
        <v>7.67E-4</v>
      </c>
      <c r="AZ137" s="45">
        <v>7.36E-4</v>
      </c>
      <c r="BA137" s="45">
        <v>7.36E-4</v>
      </c>
      <c r="BB137" s="45">
        <v>7.36E-4</v>
      </c>
      <c r="BC137" s="45">
        <v>7.36E-4</v>
      </c>
      <c r="BD137" s="45">
        <v>7.36E-4</v>
      </c>
      <c r="BE137" s="45">
        <v>6.9899999999999997E-4</v>
      </c>
      <c r="BF137" s="45">
        <v>6.9899999999999997E-4</v>
      </c>
      <c r="BG137" s="45">
        <v>6.9899999999999997E-4</v>
      </c>
      <c r="BH137" s="45">
        <v>6.9899999999999997E-4</v>
      </c>
      <c r="BI137" s="45">
        <v>6.9899999999999997E-4</v>
      </c>
      <c r="BJ137" s="45">
        <v>6.9099999999999999E-4</v>
      </c>
      <c r="BK137" s="45">
        <v>6.9099999999999999E-4</v>
      </c>
      <c r="BL137" s="45">
        <v>6.9099999999999999E-4</v>
      </c>
      <c r="BM137" s="45">
        <v>6.9099999999999999E-4</v>
      </c>
      <c r="BN137" s="45">
        <v>6.9099999999999999E-4</v>
      </c>
      <c r="BO137" s="45">
        <v>7.2099999999999996E-4</v>
      </c>
      <c r="BP137" s="45">
        <v>7.2099999999999996E-4</v>
      </c>
      <c r="BQ137" s="45">
        <v>7.2099999999999996E-4</v>
      </c>
      <c r="BR137" s="45">
        <v>7.2099999999999996E-4</v>
      </c>
      <c r="BS137" s="45">
        <v>7.2099999999999996E-4</v>
      </c>
      <c r="BT137" s="45">
        <v>7.7499999999999997E-4</v>
      </c>
      <c r="BU137" s="45">
        <v>7.7499999999999997E-4</v>
      </c>
      <c r="BV137" s="45">
        <v>7.7499999999999997E-4</v>
      </c>
      <c r="BW137" s="45">
        <v>7.7499999999999997E-4</v>
      </c>
      <c r="BX137" s="45">
        <v>7.7499999999999997E-4</v>
      </c>
      <c r="BY137" s="45">
        <v>8.7200000000000005E-4</v>
      </c>
      <c r="BZ137" s="45">
        <v>8.7200000000000005E-4</v>
      </c>
      <c r="CA137" s="45">
        <v>8.7200000000000005E-4</v>
      </c>
      <c r="CB137" s="45">
        <v>8.7200000000000005E-4</v>
      </c>
      <c r="CC137" s="45">
        <v>8.7200000000000005E-4</v>
      </c>
      <c r="CD137" s="45">
        <v>8.7200000000000005E-4</v>
      </c>
      <c r="CE137" s="45">
        <v>8.7200000000000005E-4</v>
      </c>
      <c r="CF137" s="45">
        <v>8.7200000000000005E-4</v>
      </c>
      <c r="CG137" s="45">
        <v>8.7200000000000005E-4</v>
      </c>
      <c r="CH137" s="45">
        <v>8.7200000000000005E-4</v>
      </c>
      <c r="CI137" s="45">
        <v>8.7200000000000005E-4</v>
      </c>
      <c r="CJ137" s="45">
        <v>8.7200000000000005E-4</v>
      </c>
      <c r="CK137" s="45">
        <v>8.7200000000000005E-4</v>
      </c>
      <c r="CL137" s="45">
        <v>8.7200000000000005E-4</v>
      </c>
      <c r="CM137" s="45">
        <v>8.7200000000000005E-4</v>
      </c>
      <c r="CN137" s="45">
        <v>8.7200000000000005E-4</v>
      </c>
      <c r="CO137" s="45">
        <v>8.7200000000000005E-4</v>
      </c>
      <c r="CP137" s="45">
        <v>8.7200000000000005E-4</v>
      </c>
      <c r="CQ137" s="45">
        <v>8.7200000000000005E-4</v>
      </c>
      <c r="CR137" s="45">
        <v>8.7200000000000005E-4</v>
      </c>
      <c r="CS137" s="45">
        <v>8.7200000000000005E-4</v>
      </c>
      <c r="CT137" s="45">
        <v>8.7200000000000005E-4</v>
      </c>
      <c r="CU137" s="45">
        <v>8.7200000000000005E-4</v>
      </c>
      <c r="CV137" s="45">
        <v>8.7200000000000005E-4</v>
      </c>
      <c r="CW137" s="45">
        <v>8.7200000000000005E-4</v>
      </c>
      <c r="CX137" s="45">
        <v>8.7200000000000005E-4</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1.6100000000000001E-4</v>
      </c>
      <c r="R138" s="45">
        <v>1.6100000000000001E-4</v>
      </c>
      <c r="S138" s="45">
        <v>1.6100000000000001E-4</v>
      </c>
      <c r="T138" s="45">
        <v>1.6100000000000001E-4</v>
      </c>
      <c r="U138" s="45">
        <v>1.6100000000000001E-4</v>
      </c>
      <c r="V138" s="45">
        <v>1.6100000000000001E-4</v>
      </c>
      <c r="W138" s="45">
        <v>1.6100000000000001E-4</v>
      </c>
      <c r="X138" s="45">
        <v>1.6100000000000001E-4</v>
      </c>
      <c r="Y138" s="45">
        <v>1.6100000000000001E-4</v>
      </c>
      <c r="Z138" s="45">
        <v>1.6100000000000001E-4</v>
      </c>
      <c r="AA138" s="45">
        <v>1.6100000000000001E-4</v>
      </c>
      <c r="AB138" s="45">
        <v>1.6100000000000001E-4</v>
      </c>
      <c r="AC138" s="45">
        <v>1.6100000000000001E-4</v>
      </c>
      <c r="AD138" s="45">
        <v>1.6100000000000001E-4</v>
      </c>
      <c r="AE138" s="45">
        <v>1.6100000000000001E-4</v>
      </c>
      <c r="AF138" s="45">
        <v>1.6100000000000001E-4</v>
      </c>
      <c r="AG138" s="45">
        <v>1.6100000000000001E-4</v>
      </c>
      <c r="AH138" s="45">
        <v>1.6100000000000001E-4</v>
      </c>
      <c r="AI138" s="45">
        <v>1.6100000000000001E-4</v>
      </c>
      <c r="AJ138" s="45">
        <v>1.6100000000000001E-4</v>
      </c>
      <c r="AK138" s="45">
        <v>1.6100000000000001E-4</v>
      </c>
      <c r="AL138" s="45">
        <v>1.6100000000000001E-4</v>
      </c>
      <c r="AM138" s="45">
        <v>1.6100000000000001E-4</v>
      </c>
      <c r="AN138" s="45">
        <v>1.6100000000000001E-4</v>
      </c>
      <c r="AO138" s="45">
        <v>1.6100000000000001E-4</v>
      </c>
      <c r="AP138" s="45">
        <v>6.3299999999999999E-4</v>
      </c>
      <c r="AQ138" s="45">
        <v>6.3299999999999999E-4</v>
      </c>
      <c r="AR138" s="45">
        <v>6.3299999999999999E-4</v>
      </c>
      <c r="AS138" s="45">
        <v>6.3299999999999999E-4</v>
      </c>
      <c r="AT138" s="45">
        <v>6.3299999999999999E-4</v>
      </c>
      <c r="AU138" s="45">
        <v>7.45E-4</v>
      </c>
      <c r="AV138" s="45">
        <v>7.45E-4</v>
      </c>
      <c r="AW138" s="45">
        <v>7.45E-4</v>
      </c>
      <c r="AX138" s="45">
        <v>7.45E-4</v>
      </c>
      <c r="AY138" s="45">
        <v>7.45E-4</v>
      </c>
      <c r="AZ138" s="45">
        <v>7.8600000000000002E-4</v>
      </c>
      <c r="BA138" s="45">
        <v>7.8600000000000002E-4</v>
      </c>
      <c r="BB138" s="45">
        <v>7.8600000000000002E-4</v>
      </c>
      <c r="BC138" s="45">
        <v>7.8600000000000002E-4</v>
      </c>
      <c r="BD138" s="45">
        <v>7.8600000000000002E-4</v>
      </c>
      <c r="BE138" s="45">
        <v>8.6200000000000003E-4</v>
      </c>
      <c r="BF138" s="45">
        <v>8.6200000000000003E-4</v>
      </c>
      <c r="BG138" s="45">
        <v>8.6200000000000003E-4</v>
      </c>
      <c r="BH138" s="45">
        <v>8.6200000000000003E-4</v>
      </c>
      <c r="BI138" s="45">
        <v>8.6200000000000003E-4</v>
      </c>
      <c r="BJ138" s="45">
        <v>9.7999999999999997E-4</v>
      </c>
      <c r="BK138" s="45">
        <v>9.7999999999999997E-4</v>
      </c>
      <c r="BL138" s="45">
        <v>9.7999999999999997E-4</v>
      </c>
      <c r="BM138" s="45">
        <v>9.7999999999999997E-4</v>
      </c>
      <c r="BN138" s="45">
        <v>9.7999999999999997E-4</v>
      </c>
      <c r="BO138" s="45">
        <v>1.0300000000000001E-3</v>
      </c>
      <c r="BP138" s="45">
        <v>1.0300000000000001E-3</v>
      </c>
      <c r="BQ138" s="45">
        <v>1.0300000000000001E-3</v>
      </c>
      <c r="BR138" s="45">
        <v>1.0300000000000001E-3</v>
      </c>
      <c r="BS138" s="45">
        <v>1.0300000000000001E-3</v>
      </c>
      <c r="BT138" s="45">
        <v>1.0349999999999999E-3</v>
      </c>
      <c r="BU138" s="45">
        <v>1.0349999999999999E-3</v>
      </c>
      <c r="BV138" s="45">
        <v>1.0349999999999999E-3</v>
      </c>
      <c r="BW138" s="45">
        <v>1.0349999999999999E-3</v>
      </c>
      <c r="BX138" s="45">
        <v>1.0349999999999999E-3</v>
      </c>
      <c r="BY138" s="45">
        <v>9.9099999999999991E-4</v>
      </c>
      <c r="BZ138" s="45">
        <v>9.9099999999999991E-4</v>
      </c>
      <c r="CA138" s="45">
        <v>9.9099999999999991E-4</v>
      </c>
      <c r="CB138" s="45">
        <v>9.9099999999999991E-4</v>
      </c>
      <c r="CC138" s="45">
        <v>9.9099999999999991E-4</v>
      </c>
      <c r="CD138" s="45">
        <v>9.9099999999999991E-4</v>
      </c>
      <c r="CE138" s="45">
        <v>9.9099999999999991E-4</v>
      </c>
      <c r="CF138" s="45">
        <v>9.9099999999999991E-4</v>
      </c>
      <c r="CG138" s="45">
        <v>9.9099999999999991E-4</v>
      </c>
      <c r="CH138" s="45">
        <v>9.9099999999999991E-4</v>
      </c>
      <c r="CI138" s="45">
        <v>9.9099999999999991E-4</v>
      </c>
      <c r="CJ138" s="45">
        <v>9.9099999999999991E-4</v>
      </c>
      <c r="CK138" s="45">
        <v>9.9099999999999991E-4</v>
      </c>
      <c r="CL138" s="45">
        <v>9.9099999999999991E-4</v>
      </c>
      <c r="CM138" s="45">
        <v>9.9099999999999991E-4</v>
      </c>
      <c r="CN138" s="45">
        <v>9.9099999999999991E-4</v>
      </c>
      <c r="CO138" s="45">
        <v>9.9099999999999991E-4</v>
      </c>
      <c r="CP138" s="45">
        <v>9.9099999999999991E-4</v>
      </c>
      <c r="CQ138" s="45">
        <v>9.9099999999999991E-4</v>
      </c>
      <c r="CR138" s="45">
        <v>9.9099999999999991E-4</v>
      </c>
      <c r="CS138" s="45">
        <v>9.9099999999999991E-4</v>
      </c>
      <c r="CT138" s="45">
        <v>9.9099999999999991E-4</v>
      </c>
      <c r="CU138" s="45">
        <v>9.9099999999999991E-4</v>
      </c>
      <c r="CV138" s="45">
        <v>9.9099999999999991E-4</v>
      </c>
      <c r="CW138" s="45">
        <v>9.9099999999999991E-4</v>
      </c>
      <c r="CX138" s="45">
        <v>9.9099999999999991E-4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1.11E-4</v>
      </c>
      <c r="R139" s="45">
        <v>1.11E-4</v>
      </c>
      <c r="S139" s="45">
        <v>1.11E-4</v>
      </c>
      <c r="T139" s="45">
        <v>1.11E-4</v>
      </c>
      <c r="U139" s="45">
        <v>1.11E-4</v>
      </c>
      <c r="V139" s="45">
        <v>1.11E-4</v>
      </c>
      <c r="W139" s="45">
        <v>1.11E-4</v>
      </c>
      <c r="X139" s="45">
        <v>1.11E-4</v>
      </c>
      <c r="Y139" s="45">
        <v>1.11E-4</v>
      </c>
      <c r="Z139" s="45">
        <v>1.11E-4</v>
      </c>
      <c r="AA139" s="45">
        <v>1.11E-4</v>
      </c>
      <c r="AB139" s="45">
        <v>1.11E-4</v>
      </c>
      <c r="AC139" s="45">
        <v>1.11E-4</v>
      </c>
      <c r="AD139" s="45">
        <v>1.11E-4</v>
      </c>
      <c r="AE139" s="45">
        <v>1.11E-4</v>
      </c>
      <c r="AF139" s="45">
        <v>1.11E-4</v>
      </c>
      <c r="AG139" s="45">
        <v>1.11E-4</v>
      </c>
      <c r="AH139" s="45">
        <v>1.11E-4</v>
      </c>
      <c r="AI139" s="45">
        <v>1.11E-4</v>
      </c>
      <c r="AJ139" s="45">
        <v>1.11E-4</v>
      </c>
      <c r="AK139" s="45">
        <v>1.11E-4</v>
      </c>
      <c r="AL139" s="45">
        <v>1.11E-4</v>
      </c>
      <c r="AM139" s="45">
        <v>1.11E-4</v>
      </c>
      <c r="AN139" s="45">
        <v>1.11E-4</v>
      </c>
      <c r="AO139" s="45">
        <v>1.11E-4</v>
      </c>
      <c r="AP139" s="45">
        <v>3.6499999999999998E-4</v>
      </c>
      <c r="AQ139" s="45">
        <v>3.6499999999999998E-4</v>
      </c>
      <c r="AR139" s="45">
        <v>3.6499999999999998E-4</v>
      </c>
      <c r="AS139" s="45">
        <v>3.6499999999999998E-4</v>
      </c>
      <c r="AT139" s="45">
        <v>3.6499999999999998E-4</v>
      </c>
      <c r="AU139" s="45">
        <v>4.0099999999999999E-4</v>
      </c>
      <c r="AV139" s="45">
        <v>4.0099999999999999E-4</v>
      </c>
      <c r="AW139" s="45">
        <v>4.0099999999999999E-4</v>
      </c>
      <c r="AX139" s="45">
        <v>4.0099999999999999E-4</v>
      </c>
      <c r="AY139" s="45">
        <v>4.0099999999999999E-4</v>
      </c>
      <c r="AZ139" s="45">
        <v>4.1100000000000002E-4</v>
      </c>
      <c r="BA139" s="45">
        <v>4.1100000000000002E-4</v>
      </c>
      <c r="BB139" s="45">
        <v>4.1100000000000002E-4</v>
      </c>
      <c r="BC139" s="45">
        <v>4.1100000000000002E-4</v>
      </c>
      <c r="BD139" s="45">
        <v>4.1100000000000002E-4</v>
      </c>
      <c r="BE139" s="45">
        <v>3.9500000000000001E-4</v>
      </c>
      <c r="BF139" s="45">
        <v>3.9500000000000001E-4</v>
      </c>
      <c r="BG139" s="45">
        <v>3.9500000000000001E-4</v>
      </c>
      <c r="BH139" s="45">
        <v>3.9500000000000001E-4</v>
      </c>
      <c r="BI139" s="45">
        <v>3.9500000000000001E-4</v>
      </c>
      <c r="BJ139" s="45">
        <v>3.6699999999999998E-4</v>
      </c>
      <c r="BK139" s="45">
        <v>3.6699999999999998E-4</v>
      </c>
      <c r="BL139" s="45">
        <v>3.6699999999999998E-4</v>
      </c>
      <c r="BM139" s="45">
        <v>3.6699999999999998E-4</v>
      </c>
      <c r="BN139" s="45">
        <v>3.6699999999999998E-4</v>
      </c>
      <c r="BO139" s="45">
        <v>3.4099999999999999E-4</v>
      </c>
      <c r="BP139" s="45">
        <v>3.4099999999999999E-4</v>
      </c>
      <c r="BQ139" s="45">
        <v>3.4099999999999999E-4</v>
      </c>
      <c r="BR139" s="45">
        <v>3.4099999999999999E-4</v>
      </c>
      <c r="BS139" s="45">
        <v>3.4099999999999999E-4</v>
      </c>
      <c r="BT139" s="45">
        <v>3.0800000000000001E-4</v>
      </c>
      <c r="BU139" s="45">
        <v>3.0800000000000001E-4</v>
      </c>
      <c r="BV139" s="45">
        <v>3.0800000000000001E-4</v>
      </c>
      <c r="BW139" s="45">
        <v>3.0800000000000001E-4</v>
      </c>
      <c r="BX139" s="45">
        <v>3.0800000000000001E-4</v>
      </c>
      <c r="BY139" s="45">
        <v>2.7300000000000002E-4</v>
      </c>
      <c r="BZ139" s="45">
        <v>2.7300000000000002E-4</v>
      </c>
      <c r="CA139" s="45">
        <v>2.7300000000000002E-4</v>
      </c>
      <c r="CB139" s="45">
        <v>2.7300000000000002E-4</v>
      </c>
      <c r="CC139" s="45">
        <v>2.7300000000000002E-4</v>
      </c>
      <c r="CD139" s="45">
        <v>2.7300000000000002E-4</v>
      </c>
      <c r="CE139" s="45">
        <v>2.7300000000000002E-4</v>
      </c>
      <c r="CF139" s="45">
        <v>2.7300000000000002E-4</v>
      </c>
      <c r="CG139" s="45">
        <v>2.7300000000000002E-4</v>
      </c>
      <c r="CH139" s="45">
        <v>2.7300000000000002E-4</v>
      </c>
      <c r="CI139" s="45">
        <v>2.7300000000000002E-4</v>
      </c>
      <c r="CJ139" s="45">
        <v>2.7300000000000002E-4</v>
      </c>
      <c r="CK139" s="45">
        <v>2.7300000000000002E-4</v>
      </c>
      <c r="CL139" s="45">
        <v>2.7300000000000002E-4</v>
      </c>
      <c r="CM139" s="45">
        <v>2.7300000000000002E-4</v>
      </c>
      <c r="CN139" s="45">
        <v>2.7300000000000002E-4</v>
      </c>
      <c r="CO139" s="45">
        <v>2.7300000000000002E-4</v>
      </c>
      <c r="CP139" s="45">
        <v>2.7300000000000002E-4</v>
      </c>
      <c r="CQ139" s="45">
        <v>2.7300000000000002E-4</v>
      </c>
      <c r="CR139" s="45">
        <v>2.7300000000000002E-4</v>
      </c>
      <c r="CS139" s="45">
        <v>2.7300000000000002E-4</v>
      </c>
      <c r="CT139" s="45">
        <v>2.7300000000000002E-4</v>
      </c>
      <c r="CU139" s="45">
        <v>2.7300000000000002E-4</v>
      </c>
      <c r="CV139" s="45">
        <v>2.7300000000000002E-4</v>
      </c>
      <c r="CW139" s="45">
        <v>2.7300000000000002E-4</v>
      </c>
      <c r="CX139" s="45">
        <v>2.7300000000000002E-4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6.3999999999999997E-5</v>
      </c>
      <c r="R140" s="45">
        <v>6.3999999999999997E-5</v>
      </c>
      <c r="S140" s="45">
        <v>6.3999999999999997E-5</v>
      </c>
      <c r="T140" s="45">
        <v>6.3999999999999997E-5</v>
      </c>
      <c r="U140" s="45">
        <v>6.3999999999999997E-5</v>
      </c>
      <c r="V140" s="45">
        <v>6.3999999999999997E-5</v>
      </c>
      <c r="W140" s="45">
        <v>6.3999999999999997E-5</v>
      </c>
      <c r="X140" s="45">
        <v>6.3999999999999997E-5</v>
      </c>
      <c r="Y140" s="45">
        <v>6.3999999999999997E-5</v>
      </c>
      <c r="Z140" s="45">
        <v>6.3999999999999997E-5</v>
      </c>
      <c r="AA140" s="45">
        <v>6.3999999999999997E-5</v>
      </c>
      <c r="AB140" s="45">
        <v>6.3999999999999997E-5</v>
      </c>
      <c r="AC140" s="45">
        <v>6.3999999999999997E-5</v>
      </c>
      <c r="AD140" s="45">
        <v>6.3999999999999997E-5</v>
      </c>
      <c r="AE140" s="45">
        <v>6.3999999999999997E-5</v>
      </c>
      <c r="AF140" s="45">
        <v>6.3999999999999997E-5</v>
      </c>
      <c r="AG140" s="45">
        <v>6.3999999999999997E-5</v>
      </c>
      <c r="AH140" s="45">
        <v>6.3999999999999997E-5</v>
      </c>
      <c r="AI140" s="45">
        <v>6.3999999999999997E-5</v>
      </c>
      <c r="AJ140" s="45">
        <v>6.3999999999999997E-5</v>
      </c>
      <c r="AK140" s="45">
        <v>6.3999999999999997E-5</v>
      </c>
      <c r="AL140" s="45">
        <v>6.3999999999999997E-5</v>
      </c>
      <c r="AM140" s="45">
        <v>6.3999999999999997E-5</v>
      </c>
      <c r="AN140" s="45">
        <v>6.3999999999999997E-5</v>
      </c>
      <c r="AO140" s="45">
        <v>6.3999999999999997E-5</v>
      </c>
      <c r="AP140" s="45">
        <v>2.3900000000000001E-4</v>
      </c>
      <c r="AQ140" s="45">
        <v>2.3900000000000001E-4</v>
      </c>
      <c r="AR140" s="45">
        <v>2.3900000000000001E-4</v>
      </c>
      <c r="AS140" s="45">
        <v>2.3900000000000001E-4</v>
      </c>
      <c r="AT140" s="45">
        <v>2.3900000000000001E-4</v>
      </c>
      <c r="AU140" s="45">
        <v>3.0699999999999998E-4</v>
      </c>
      <c r="AV140" s="45">
        <v>3.0699999999999998E-4</v>
      </c>
      <c r="AW140" s="45">
        <v>3.0699999999999998E-4</v>
      </c>
      <c r="AX140" s="45">
        <v>3.0699999999999998E-4</v>
      </c>
      <c r="AY140" s="45">
        <v>3.0699999999999998E-4</v>
      </c>
      <c r="AZ140" s="45">
        <v>3.5E-4</v>
      </c>
      <c r="BA140" s="45">
        <v>3.5E-4</v>
      </c>
      <c r="BB140" s="45">
        <v>3.5E-4</v>
      </c>
      <c r="BC140" s="45">
        <v>3.5E-4</v>
      </c>
      <c r="BD140" s="45">
        <v>3.5E-4</v>
      </c>
      <c r="BE140" s="45">
        <v>3.5599999999999998E-4</v>
      </c>
      <c r="BF140" s="45">
        <v>3.5599999999999998E-4</v>
      </c>
      <c r="BG140" s="45">
        <v>3.5599999999999998E-4</v>
      </c>
      <c r="BH140" s="45">
        <v>3.5599999999999998E-4</v>
      </c>
      <c r="BI140" s="45">
        <v>3.5599999999999998E-4</v>
      </c>
      <c r="BJ140" s="45">
        <v>3.4299999999999999E-4</v>
      </c>
      <c r="BK140" s="45">
        <v>3.4299999999999999E-4</v>
      </c>
      <c r="BL140" s="45">
        <v>3.4299999999999999E-4</v>
      </c>
      <c r="BM140" s="45">
        <v>3.4299999999999999E-4</v>
      </c>
      <c r="BN140" s="45">
        <v>3.4299999999999999E-4</v>
      </c>
      <c r="BO140" s="45">
        <v>3.1599999999999998E-4</v>
      </c>
      <c r="BP140" s="45">
        <v>3.1599999999999998E-4</v>
      </c>
      <c r="BQ140" s="45">
        <v>3.1599999999999998E-4</v>
      </c>
      <c r="BR140" s="45">
        <v>3.1599999999999998E-4</v>
      </c>
      <c r="BS140" s="45">
        <v>3.1599999999999998E-4</v>
      </c>
      <c r="BT140" s="45">
        <v>2.8299999999999999E-4</v>
      </c>
      <c r="BU140" s="45">
        <v>2.8299999999999999E-4</v>
      </c>
      <c r="BV140" s="45">
        <v>2.8299999999999999E-4</v>
      </c>
      <c r="BW140" s="45">
        <v>2.8299999999999999E-4</v>
      </c>
      <c r="BX140" s="45">
        <v>2.8299999999999999E-4</v>
      </c>
      <c r="BY140" s="45">
        <v>2.4000000000000001E-4</v>
      </c>
      <c r="BZ140" s="45">
        <v>2.4000000000000001E-4</v>
      </c>
      <c r="CA140" s="45">
        <v>2.4000000000000001E-4</v>
      </c>
      <c r="CB140" s="45">
        <v>2.4000000000000001E-4</v>
      </c>
      <c r="CC140" s="45">
        <v>2.4000000000000001E-4</v>
      </c>
      <c r="CD140" s="45">
        <v>2.4000000000000001E-4</v>
      </c>
      <c r="CE140" s="45">
        <v>2.4000000000000001E-4</v>
      </c>
      <c r="CF140" s="45">
        <v>2.4000000000000001E-4</v>
      </c>
      <c r="CG140" s="45">
        <v>2.4000000000000001E-4</v>
      </c>
      <c r="CH140" s="45">
        <v>2.4000000000000001E-4</v>
      </c>
      <c r="CI140" s="45">
        <v>2.4000000000000001E-4</v>
      </c>
      <c r="CJ140" s="45">
        <v>2.4000000000000001E-4</v>
      </c>
      <c r="CK140" s="45">
        <v>2.4000000000000001E-4</v>
      </c>
      <c r="CL140" s="45">
        <v>2.4000000000000001E-4</v>
      </c>
      <c r="CM140" s="45">
        <v>2.4000000000000001E-4</v>
      </c>
      <c r="CN140" s="45">
        <v>2.4000000000000001E-4</v>
      </c>
      <c r="CO140" s="45">
        <v>2.4000000000000001E-4</v>
      </c>
      <c r="CP140" s="45">
        <v>2.4000000000000001E-4</v>
      </c>
      <c r="CQ140" s="45">
        <v>2.4000000000000001E-4</v>
      </c>
      <c r="CR140" s="45">
        <v>2.4000000000000001E-4</v>
      </c>
      <c r="CS140" s="45">
        <v>2.4000000000000001E-4</v>
      </c>
      <c r="CT140" s="45">
        <v>2.4000000000000001E-4</v>
      </c>
      <c r="CU140" s="45">
        <v>2.4000000000000001E-4</v>
      </c>
      <c r="CV140" s="45">
        <v>2.4000000000000001E-4</v>
      </c>
      <c r="CW140" s="45">
        <v>2.4000000000000001E-4</v>
      </c>
      <c r="CX140" s="45">
        <v>2.4000000000000001E-4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6.7999999999999999E-5</v>
      </c>
      <c r="R141" s="45">
        <v>6.7999999999999999E-5</v>
      </c>
      <c r="S141" s="45">
        <v>6.7999999999999999E-5</v>
      </c>
      <c r="T141" s="45">
        <v>6.7999999999999999E-5</v>
      </c>
      <c r="U141" s="45">
        <v>6.7999999999999999E-5</v>
      </c>
      <c r="V141" s="45">
        <v>6.7999999999999999E-5</v>
      </c>
      <c r="W141" s="45">
        <v>6.7999999999999999E-5</v>
      </c>
      <c r="X141" s="45">
        <v>6.7999999999999999E-5</v>
      </c>
      <c r="Y141" s="45">
        <v>6.7999999999999999E-5</v>
      </c>
      <c r="Z141" s="45">
        <v>6.7999999999999999E-5</v>
      </c>
      <c r="AA141" s="45">
        <v>6.7999999999999999E-5</v>
      </c>
      <c r="AB141" s="45">
        <v>6.7999999999999999E-5</v>
      </c>
      <c r="AC141" s="45">
        <v>6.7999999999999999E-5</v>
      </c>
      <c r="AD141" s="45">
        <v>6.7999999999999999E-5</v>
      </c>
      <c r="AE141" s="45">
        <v>6.7999999999999999E-5</v>
      </c>
      <c r="AF141" s="45">
        <v>6.7999999999999999E-5</v>
      </c>
      <c r="AG141" s="45">
        <v>6.7999999999999999E-5</v>
      </c>
      <c r="AH141" s="45">
        <v>6.7999999999999999E-5</v>
      </c>
      <c r="AI141" s="45">
        <v>6.7999999999999999E-5</v>
      </c>
      <c r="AJ141" s="45">
        <v>6.7999999999999999E-5</v>
      </c>
      <c r="AK141" s="45">
        <v>6.7999999999999999E-5</v>
      </c>
      <c r="AL141" s="45">
        <v>6.7999999999999999E-5</v>
      </c>
      <c r="AM141" s="45">
        <v>6.7999999999999999E-5</v>
      </c>
      <c r="AN141" s="45">
        <v>6.7999999999999999E-5</v>
      </c>
      <c r="AO141" s="45">
        <v>6.7999999999999999E-5</v>
      </c>
      <c r="AP141" s="45">
        <v>1.7000000000000001E-4</v>
      </c>
      <c r="AQ141" s="45">
        <v>1.7000000000000001E-4</v>
      </c>
      <c r="AR141" s="45">
        <v>1.7000000000000001E-4</v>
      </c>
      <c r="AS141" s="45">
        <v>1.7000000000000001E-4</v>
      </c>
      <c r="AT141" s="45">
        <v>1.7000000000000001E-4</v>
      </c>
      <c r="AU141" s="45">
        <v>2.02E-4</v>
      </c>
      <c r="AV141" s="45">
        <v>2.02E-4</v>
      </c>
      <c r="AW141" s="45">
        <v>2.02E-4</v>
      </c>
      <c r="AX141" s="45">
        <v>2.02E-4</v>
      </c>
      <c r="AY141" s="45">
        <v>2.02E-4</v>
      </c>
      <c r="AZ141" s="45">
        <v>2.24E-4</v>
      </c>
      <c r="BA141" s="45">
        <v>2.24E-4</v>
      </c>
      <c r="BB141" s="45">
        <v>2.24E-4</v>
      </c>
      <c r="BC141" s="45">
        <v>2.24E-4</v>
      </c>
      <c r="BD141" s="45">
        <v>2.24E-4</v>
      </c>
      <c r="BE141" s="45">
        <v>2.1900000000000001E-4</v>
      </c>
      <c r="BF141" s="45">
        <v>2.1900000000000001E-4</v>
      </c>
      <c r="BG141" s="45">
        <v>2.1900000000000001E-4</v>
      </c>
      <c r="BH141" s="45">
        <v>2.1900000000000001E-4</v>
      </c>
      <c r="BI141" s="45">
        <v>2.1900000000000001E-4</v>
      </c>
      <c r="BJ141" s="45">
        <v>2.1000000000000001E-4</v>
      </c>
      <c r="BK141" s="45">
        <v>2.1000000000000001E-4</v>
      </c>
      <c r="BL141" s="45">
        <v>2.1000000000000001E-4</v>
      </c>
      <c r="BM141" s="45">
        <v>2.1000000000000001E-4</v>
      </c>
      <c r="BN141" s="45">
        <v>2.1000000000000001E-4</v>
      </c>
      <c r="BO141" s="45">
        <v>2.0599999999999999E-4</v>
      </c>
      <c r="BP141" s="45">
        <v>2.0599999999999999E-4</v>
      </c>
      <c r="BQ141" s="45">
        <v>2.0599999999999999E-4</v>
      </c>
      <c r="BR141" s="45">
        <v>2.0599999999999999E-4</v>
      </c>
      <c r="BS141" s="45">
        <v>2.0599999999999999E-4</v>
      </c>
      <c r="BT141" s="45">
        <v>2.0000000000000001E-4</v>
      </c>
      <c r="BU141" s="45">
        <v>2.0000000000000001E-4</v>
      </c>
      <c r="BV141" s="45">
        <v>2.0000000000000001E-4</v>
      </c>
      <c r="BW141" s="45">
        <v>2.0000000000000001E-4</v>
      </c>
      <c r="BX141" s="45">
        <v>2.0000000000000001E-4</v>
      </c>
      <c r="BY141" s="45">
        <v>1.8100000000000001E-4</v>
      </c>
      <c r="BZ141" s="45">
        <v>1.8100000000000001E-4</v>
      </c>
      <c r="CA141" s="45">
        <v>1.8100000000000001E-4</v>
      </c>
      <c r="CB141" s="45">
        <v>1.8100000000000001E-4</v>
      </c>
      <c r="CC141" s="45">
        <v>1.8100000000000001E-4</v>
      </c>
      <c r="CD141" s="45">
        <v>1.8100000000000001E-4</v>
      </c>
      <c r="CE141" s="45">
        <v>1.8100000000000001E-4</v>
      </c>
      <c r="CF141" s="45">
        <v>1.8100000000000001E-4</v>
      </c>
      <c r="CG141" s="45">
        <v>1.8100000000000001E-4</v>
      </c>
      <c r="CH141" s="45">
        <v>1.8100000000000001E-4</v>
      </c>
      <c r="CI141" s="45">
        <v>1.8100000000000001E-4</v>
      </c>
      <c r="CJ141" s="45">
        <v>1.8100000000000001E-4</v>
      </c>
      <c r="CK141" s="45">
        <v>1.8100000000000001E-4</v>
      </c>
      <c r="CL141" s="45">
        <v>1.8100000000000001E-4</v>
      </c>
      <c r="CM141" s="45">
        <v>1.8100000000000001E-4</v>
      </c>
      <c r="CN141" s="45">
        <v>1.8100000000000001E-4</v>
      </c>
      <c r="CO141" s="45">
        <v>1.8100000000000001E-4</v>
      </c>
      <c r="CP141" s="45">
        <v>1.8100000000000001E-4</v>
      </c>
      <c r="CQ141" s="45">
        <v>1.8100000000000001E-4</v>
      </c>
      <c r="CR141" s="45">
        <v>1.8100000000000001E-4</v>
      </c>
      <c r="CS141" s="45">
        <v>1.8100000000000001E-4</v>
      </c>
      <c r="CT141" s="45">
        <v>1.8100000000000001E-4</v>
      </c>
      <c r="CU141" s="45">
        <v>1.8100000000000001E-4</v>
      </c>
      <c r="CV141" s="45">
        <v>1.8100000000000001E-4</v>
      </c>
      <c r="CW141" s="45">
        <v>1.8100000000000001E-4</v>
      </c>
      <c r="CX141" s="45">
        <v>1.8100000000000001E-4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2.0999999999999999E-5</v>
      </c>
      <c r="R142" s="45">
        <v>2.0999999999999999E-5</v>
      </c>
      <c r="S142" s="45">
        <v>2.0999999999999999E-5</v>
      </c>
      <c r="T142" s="45">
        <v>2.0999999999999999E-5</v>
      </c>
      <c r="U142" s="45">
        <v>2.0999999999999999E-5</v>
      </c>
      <c r="V142" s="45">
        <v>2.0999999999999999E-5</v>
      </c>
      <c r="W142" s="45">
        <v>2.0999999999999999E-5</v>
      </c>
      <c r="X142" s="45">
        <v>2.0999999999999999E-5</v>
      </c>
      <c r="Y142" s="45">
        <v>2.0999999999999999E-5</v>
      </c>
      <c r="Z142" s="45">
        <v>2.0999999999999999E-5</v>
      </c>
      <c r="AA142" s="45">
        <v>2.0999999999999999E-5</v>
      </c>
      <c r="AB142" s="45">
        <v>2.0999999999999999E-5</v>
      </c>
      <c r="AC142" s="45">
        <v>2.0999999999999999E-5</v>
      </c>
      <c r="AD142" s="45">
        <v>2.0999999999999999E-5</v>
      </c>
      <c r="AE142" s="45">
        <v>2.0999999999999999E-5</v>
      </c>
      <c r="AF142" s="45">
        <v>2.0999999999999999E-5</v>
      </c>
      <c r="AG142" s="45">
        <v>2.0999999999999999E-5</v>
      </c>
      <c r="AH142" s="45">
        <v>2.0999999999999999E-5</v>
      </c>
      <c r="AI142" s="45">
        <v>2.0999999999999999E-5</v>
      </c>
      <c r="AJ142" s="45">
        <v>2.0999999999999999E-5</v>
      </c>
      <c r="AK142" s="45">
        <v>2.0999999999999999E-5</v>
      </c>
      <c r="AL142" s="45">
        <v>2.0999999999999999E-5</v>
      </c>
      <c r="AM142" s="45">
        <v>2.0999999999999999E-5</v>
      </c>
      <c r="AN142" s="45">
        <v>2.0999999999999999E-5</v>
      </c>
      <c r="AO142" s="45">
        <v>2.0999999999999999E-5</v>
      </c>
      <c r="AP142" s="45">
        <v>5.5999999999999999E-5</v>
      </c>
      <c r="AQ142" s="45">
        <v>5.5999999999999999E-5</v>
      </c>
      <c r="AR142" s="45">
        <v>5.5999999999999999E-5</v>
      </c>
      <c r="AS142" s="45">
        <v>5.5999999999999999E-5</v>
      </c>
      <c r="AT142" s="45">
        <v>5.5999999999999999E-5</v>
      </c>
      <c r="AU142" s="45">
        <v>8.3999999999999995E-5</v>
      </c>
      <c r="AV142" s="45">
        <v>8.3999999999999995E-5</v>
      </c>
      <c r="AW142" s="45">
        <v>8.3999999999999995E-5</v>
      </c>
      <c r="AX142" s="45">
        <v>8.3999999999999995E-5</v>
      </c>
      <c r="AY142" s="45">
        <v>8.3999999999999995E-5</v>
      </c>
      <c r="AZ142" s="45">
        <v>1.13E-4</v>
      </c>
      <c r="BA142" s="45">
        <v>1.13E-4</v>
      </c>
      <c r="BB142" s="45">
        <v>1.13E-4</v>
      </c>
      <c r="BC142" s="45">
        <v>1.13E-4</v>
      </c>
      <c r="BD142" s="45">
        <v>1.13E-4</v>
      </c>
      <c r="BE142" s="45">
        <v>8.2000000000000001E-5</v>
      </c>
      <c r="BF142" s="45">
        <v>8.2000000000000001E-5</v>
      </c>
      <c r="BG142" s="45">
        <v>8.2000000000000001E-5</v>
      </c>
      <c r="BH142" s="45">
        <v>8.2000000000000001E-5</v>
      </c>
      <c r="BI142" s="45">
        <v>8.2000000000000001E-5</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4.7800000000000002E-4</v>
      </c>
      <c r="BZ142" s="45">
        <v>4.7800000000000002E-4</v>
      </c>
      <c r="CA142" s="45">
        <v>4.7800000000000002E-4</v>
      </c>
      <c r="CB142" s="45">
        <v>4.7800000000000002E-4</v>
      </c>
      <c r="CC142" s="45">
        <v>4.7800000000000002E-4</v>
      </c>
      <c r="CD142" s="45">
        <v>4.7800000000000002E-4</v>
      </c>
      <c r="CE142" s="45">
        <v>4.7800000000000002E-4</v>
      </c>
      <c r="CF142" s="45">
        <v>4.7800000000000002E-4</v>
      </c>
      <c r="CG142" s="45">
        <v>4.7800000000000002E-4</v>
      </c>
      <c r="CH142" s="45">
        <v>4.7800000000000002E-4</v>
      </c>
      <c r="CI142" s="45">
        <v>4.7800000000000002E-4</v>
      </c>
      <c r="CJ142" s="45">
        <v>4.7800000000000002E-4</v>
      </c>
      <c r="CK142" s="45">
        <v>4.7800000000000002E-4</v>
      </c>
      <c r="CL142" s="45">
        <v>4.7800000000000002E-4</v>
      </c>
      <c r="CM142" s="45">
        <v>4.7800000000000002E-4</v>
      </c>
      <c r="CN142" s="45">
        <v>4.7800000000000002E-4</v>
      </c>
      <c r="CO142" s="45">
        <v>4.7800000000000002E-4</v>
      </c>
      <c r="CP142" s="45">
        <v>4.7800000000000002E-4</v>
      </c>
      <c r="CQ142" s="45">
        <v>4.7800000000000002E-4</v>
      </c>
      <c r="CR142" s="45">
        <v>4.7800000000000002E-4</v>
      </c>
      <c r="CS142" s="45">
        <v>4.7800000000000002E-4</v>
      </c>
      <c r="CT142" s="45">
        <v>4.7800000000000002E-4</v>
      </c>
      <c r="CU142" s="45">
        <v>4.7800000000000002E-4</v>
      </c>
      <c r="CV142" s="45">
        <v>4.7800000000000002E-4</v>
      </c>
      <c r="CW142" s="45">
        <v>4.7800000000000002E-4</v>
      </c>
      <c r="CX142" s="45">
        <v>4.7800000000000002E-4</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1.84E-4</v>
      </c>
      <c r="R143" s="45">
        <v>1.84E-4</v>
      </c>
      <c r="S143" s="45">
        <v>1.84E-4</v>
      </c>
      <c r="T143" s="45">
        <v>1.84E-4</v>
      </c>
      <c r="U143" s="45">
        <v>1.84E-4</v>
      </c>
      <c r="V143" s="45">
        <v>1.84E-4</v>
      </c>
      <c r="W143" s="45">
        <v>1.84E-4</v>
      </c>
      <c r="X143" s="45">
        <v>1.84E-4</v>
      </c>
      <c r="Y143" s="45">
        <v>1.84E-4</v>
      </c>
      <c r="Z143" s="45">
        <v>1.84E-4</v>
      </c>
      <c r="AA143" s="45">
        <v>1.84E-4</v>
      </c>
      <c r="AB143" s="45">
        <v>1.84E-4</v>
      </c>
      <c r="AC143" s="45">
        <v>1.84E-4</v>
      </c>
      <c r="AD143" s="45">
        <v>1.84E-4</v>
      </c>
      <c r="AE143" s="45">
        <v>1.84E-4</v>
      </c>
      <c r="AF143" s="45">
        <v>1.84E-4</v>
      </c>
      <c r="AG143" s="45">
        <v>1.84E-4</v>
      </c>
      <c r="AH143" s="45">
        <v>1.84E-4</v>
      </c>
      <c r="AI143" s="45">
        <v>1.84E-4</v>
      </c>
      <c r="AJ143" s="45">
        <v>1.84E-4</v>
      </c>
      <c r="AK143" s="45">
        <v>1.84E-4</v>
      </c>
      <c r="AL143" s="45">
        <v>1.84E-4</v>
      </c>
      <c r="AM143" s="45">
        <v>1.84E-4</v>
      </c>
      <c r="AN143" s="45">
        <v>1.84E-4</v>
      </c>
      <c r="AO143" s="45">
        <v>1.84E-4</v>
      </c>
      <c r="AP143" s="45">
        <v>5.5999999999999995E-4</v>
      </c>
      <c r="AQ143" s="45">
        <v>5.5999999999999995E-4</v>
      </c>
      <c r="AR143" s="45">
        <v>5.5999999999999995E-4</v>
      </c>
      <c r="AS143" s="45">
        <v>5.5999999999999995E-4</v>
      </c>
      <c r="AT143" s="45">
        <v>5.5999999999999995E-4</v>
      </c>
      <c r="AU143" s="45">
        <v>7.2099999999999996E-4</v>
      </c>
      <c r="AV143" s="45">
        <v>7.2099999999999996E-4</v>
      </c>
      <c r="AW143" s="45">
        <v>7.2099999999999996E-4</v>
      </c>
      <c r="AX143" s="45">
        <v>7.2099999999999996E-4</v>
      </c>
      <c r="AY143" s="45">
        <v>7.2099999999999996E-4</v>
      </c>
      <c r="AZ143" s="45">
        <v>8.3299999999999997E-4</v>
      </c>
      <c r="BA143" s="45">
        <v>8.3299999999999997E-4</v>
      </c>
      <c r="BB143" s="45">
        <v>8.3299999999999997E-4</v>
      </c>
      <c r="BC143" s="45">
        <v>8.3299999999999997E-4</v>
      </c>
      <c r="BD143" s="45">
        <v>8.3299999999999997E-4</v>
      </c>
      <c r="BE143" s="45">
        <v>8.0900000000000004E-4</v>
      </c>
      <c r="BF143" s="45">
        <v>8.0900000000000004E-4</v>
      </c>
      <c r="BG143" s="45">
        <v>8.0900000000000004E-4</v>
      </c>
      <c r="BH143" s="45">
        <v>8.0900000000000004E-4</v>
      </c>
      <c r="BI143" s="45">
        <v>8.0900000000000004E-4</v>
      </c>
      <c r="BJ143" s="45">
        <v>7.3099999999999999E-4</v>
      </c>
      <c r="BK143" s="45">
        <v>7.3099999999999999E-4</v>
      </c>
      <c r="BL143" s="45">
        <v>7.3099999999999999E-4</v>
      </c>
      <c r="BM143" s="45">
        <v>7.3099999999999999E-4</v>
      </c>
      <c r="BN143" s="45">
        <v>7.3099999999999999E-4</v>
      </c>
      <c r="BO143" s="45">
        <v>6.4899999999999995E-4</v>
      </c>
      <c r="BP143" s="45">
        <v>6.4899999999999995E-4</v>
      </c>
      <c r="BQ143" s="45">
        <v>6.4899999999999995E-4</v>
      </c>
      <c r="BR143" s="45">
        <v>6.4899999999999995E-4</v>
      </c>
      <c r="BS143" s="45">
        <v>6.4899999999999995E-4</v>
      </c>
      <c r="BT143" s="45">
        <v>5.5400000000000002E-4</v>
      </c>
      <c r="BU143" s="45">
        <v>5.5400000000000002E-4</v>
      </c>
      <c r="BV143" s="45">
        <v>5.5400000000000002E-4</v>
      </c>
      <c r="BW143" s="45">
        <v>5.5400000000000002E-4</v>
      </c>
      <c r="BX143" s="45">
        <v>5.5400000000000002E-4</v>
      </c>
      <c r="BY143" s="45">
        <v>3.8699999999999997E-4</v>
      </c>
      <c r="BZ143" s="45">
        <v>3.8699999999999997E-4</v>
      </c>
      <c r="CA143" s="45">
        <v>3.8699999999999997E-4</v>
      </c>
      <c r="CB143" s="45">
        <v>3.8699999999999997E-4</v>
      </c>
      <c r="CC143" s="45">
        <v>3.8699999999999997E-4</v>
      </c>
      <c r="CD143" s="45">
        <v>3.8699999999999997E-4</v>
      </c>
      <c r="CE143" s="45">
        <v>3.8699999999999997E-4</v>
      </c>
      <c r="CF143" s="45">
        <v>3.8699999999999997E-4</v>
      </c>
      <c r="CG143" s="45">
        <v>3.8699999999999997E-4</v>
      </c>
      <c r="CH143" s="45">
        <v>3.8699999999999997E-4</v>
      </c>
      <c r="CI143" s="45">
        <v>3.8699999999999997E-4</v>
      </c>
      <c r="CJ143" s="45">
        <v>3.8699999999999997E-4</v>
      </c>
      <c r="CK143" s="45">
        <v>3.8699999999999997E-4</v>
      </c>
      <c r="CL143" s="45">
        <v>3.8699999999999997E-4</v>
      </c>
      <c r="CM143" s="45">
        <v>3.8699999999999997E-4</v>
      </c>
      <c r="CN143" s="45">
        <v>3.8699999999999997E-4</v>
      </c>
      <c r="CO143" s="45">
        <v>3.8699999999999997E-4</v>
      </c>
      <c r="CP143" s="45">
        <v>3.8699999999999997E-4</v>
      </c>
      <c r="CQ143" s="45">
        <v>3.8699999999999997E-4</v>
      </c>
      <c r="CR143" s="45">
        <v>3.8699999999999997E-4</v>
      </c>
      <c r="CS143" s="45">
        <v>3.8699999999999997E-4</v>
      </c>
      <c r="CT143" s="45">
        <v>3.8699999999999997E-4</v>
      </c>
      <c r="CU143" s="45">
        <v>3.8699999999999997E-4</v>
      </c>
      <c r="CV143" s="45">
        <v>3.8699999999999997E-4</v>
      </c>
      <c r="CW143" s="45">
        <v>3.8699999999999997E-4</v>
      </c>
      <c r="CX143" s="45">
        <v>3.8699999999999997E-4</v>
      </c>
    </row>
    <row r="144" spans="1:102" ht="14.25" customHeight="1" x14ac:dyDescent="0.3">
      <c r="A144" s="45" t="s">
        <v>406</v>
      </c>
      <c r="B144" s="45">
        <v>0</v>
      </c>
      <c r="C144" s="45">
        <v>0</v>
      </c>
      <c r="D144" s="45">
        <v>0</v>
      </c>
      <c r="E144" s="45">
        <v>0</v>
      </c>
      <c r="F144" s="45">
        <v>0</v>
      </c>
      <c r="G144" s="45">
        <v>0</v>
      </c>
      <c r="H144" s="45">
        <v>0</v>
      </c>
      <c r="I144" s="45">
        <v>0</v>
      </c>
      <c r="J144" s="45">
        <v>0</v>
      </c>
      <c r="K144" s="45">
        <v>0</v>
      </c>
      <c r="L144" s="45">
        <v>0</v>
      </c>
      <c r="M144" s="45">
        <v>0</v>
      </c>
      <c r="N144" s="45">
        <v>0</v>
      </c>
      <c r="O144" s="45">
        <v>0</v>
      </c>
      <c r="P144" s="45">
        <v>0</v>
      </c>
      <c r="Q144" s="45">
        <v>1.4999999999999999E-4</v>
      </c>
      <c r="R144" s="45">
        <v>1.4999999999999999E-4</v>
      </c>
      <c r="S144" s="45">
        <v>1.4999999999999999E-4</v>
      </c>
      <c r="T144" s="45">
        <v>1.4999999999999999E-4</v>
      </c>
      <c r="U144" s="45">
        <v>1.4999999999999999E-4</v>
      </c>
      <c r="V144" s="45">
        <v>1.4999999999999999E-4</v>
      </c>
      <c r="W144" s="45">
        <v>1.4999999999999999E-4</v>
      </c>
      <c r="X144" s="45">
        <v>1.4999999999999999E-4</v>
      </c>
      <c r="Y144" s="45">
        <v>1.4999999999999999E-4</v>
      </c>
      <c r="Z144" s="45">
        <v>1.4999999999999999E-4</v>
      </c>
      <c r="AA144" s="45">
        <v>1.4999999999999999E-4</v>
      </c>
      <c r="AB144" s="45">
        <v>1.4999999999999999E-4</v>
      </c>
      <c r="AC144" s="45">
        <v>1.4999999999999999E-4</v>
      </c>
      <c r="AD144" s="45">
        <v>1.4999999999999999E-4</v>
      </c>
      <c r="AE144" s="45">
        <v>1.4999999999999999E-4</v>
      </c>
      <c r="AF144" s="45">
        <v>1.4999999999999999E-4</v>
      </c>
      <c r="AG144" s="45">
        <v>1.4999999999999999E-4</v>
      </c>
      <c r="AH144" s="45">
        <v>1.4999999999999999E-4</v>
      </c>
      <c r="AI144" s="45">
        <v>1.4999999999999999E-4</v>
      </c>
      <c r="AJ144" s="45">
        <v>1.4999999999999999E-4</v>
      </c>
      <c r="AK144" s="45">
        <v>1.4999999999999999E-4</v>
      </c>
      <c r="AL144" s="45">
        <v>1.4999999999999999E-4</v>
      </c>
      <c r="AM144" s="45">
        <v>1.4999999999999999E-4</v>
      </c>
      <c r="AN144" s="45">
        <v>1.4999999999999999E-4</v>
      </c>
      <c r="AO144" s="45">
        <v>1.4999999999999999E-4</v>
      </c>
      <c r="AP144" s="45">
        <v>3.3100000000000002E-4</v>
      </c>
      <c r="AQ144" s="45">
        <v>3.3100000000000002E-4</v>
      </c>
      <c r="AR144" s="45">
        <v>3.3100000000000002E-4</v>
      </c>
      <c r="AS144" s="45">
        <v>3.3100000000000002E-4</v>
      </c>
      <c r="AT144" s="45">
        <v>3.3100000000000002E-4</v>
      </c>
      <c r="AU144" s="45">
        <v>3.4000000000000002E-4</v>
      </c>
      <c r="AV144" s="45">
        <v>3.4000000000000002E-4</v>
      </c>
      <c r="AW144" s="45">
        <v>3.4000000000000002E-4</v>
      </c>
      <c r="AX144" s="45">
        <v>3.4000000000000002E-4</v>
      </c>
      <c r="AY144" s="45">
        <v>3.4000000000000002E-4</v>
      </c>
      <c r="AZ144" s="45">
        <v>3.3E-4</v>
      </c>
      <c r="BA144" s="45">
        <v>3.3E-4</v>
      </c>
      <c r="BB144" s="45">
        <v>3.3E-4</v>
      </c>
      <c r="BC144" s="45">
        <v>3.3E-4</v>
      </c>
      <c r="BD144" s="45">
        <v>3.3E-4</v>
      </c>
      <c r="BE144" s="45">
        <v>3.1500000000000001E-4</v>
      </c>
      <c r="BF144" s="45">
        <v>3.1500000000000001E-4</v>
      </c>
      <c r="BG144" s="45">
        <v>3.1500000000000001E-4</v>
      </c>
      <c r="BH144" s="45">
        <v>3.1500000000000001E-4</v>
      </c>
      <c r="BI144" s="45">
        <v>3.1500000000000001E-4</v>
      </c>
      <c r="BJ144" s="45">
        <v>2.9300000000000002E-4</v>
      </c>
      <c r="BK144" s="45">
        <v>2.9300000000000002E-4</v>
      </c>
      <c r="BL144" s="45">
        <v>2.9300000000000002E-4</v>
      </c>
      <c r="BM144" s="45">
        <v>2.9300000000000002E-4</v>
      </c>
      <c r="BN144" s="45">
        <v>2.9300000000000002E-4</v>
      </c>
      <c r="BO144" s="45">
        <v>2.6800000000000001E-4</v>
      </c>
      <c r="BP144" s="45">
        <v>2.6800000000000001E-4</v>
      </c>
      <c r="BQ144" s="45">
        <v>2.6800000000000001E-4</v>
      </c>
      <c r="BR144" s="45">
        <v>2.6800000000000001E-4</v>
      </c>
      <c r="BS144" s="45">
        <v>2.6800000000000001E-4</v>
      </c>
      <c r="BT144" s="45">
        <v>2.3900000000000001E-4</v>
      </c>
      <c r="BU144" s="45">
        <v>2.3900000000000001E-4</v>
      </c>
      <c r="BV144" s="45">
        <v>2.3900000000000001E-4</v>
      </c>
      <c r="BW144" s="45">
        <v>2.3900000000000001E-4</v>
      </c>
      <c r="BX144" s="45">
        <v>2.3900000000000001E-4</v>
      </c>
      <c r="BY144" s="45">
        <v>1.7799999999999999E-4</v>
      </c>
      <c r="BZ144" s="45">
        <v>1.7799999999999999E-4</v>
      </c>
      <c r="CA144" s="45">
        <v>1.7799999999999999E-4</v>
      </c>
      <c r="CB144" s="45">
        <v>1.7799999999999999E-4</v>
      </c>
      <c r="CC144" s="45">
        <v>1.7799999999999999E-4</v>
      </c>
      <c r="CD144" s="45">
        <v>1.7799999999999999E-4</v>
      </c>
      <c r="CE144" s="45">
        <v>1.7799999999999999E-4</v>
      </c>
      <c r="CF144" s="45">
        <v>1.7799999999999999E-4</v>
      </c>
      <c r="CG144" s="45">
        <v>1.7799999999999999E-4</v>
      </c>
      <c r="CH144" s="45">
        <v>1.7799999999999999E-4</v>
      </c>
      <c r="CI144" s="45">
        <v>1.7799999999999999E-4</v>
      </c>
      <c r="CJ144" s="45">
        <v>1.7799999999999999E-4</v>
      </c>
      <c r="CK144" s="45">
        <v>1.7799999999999999E-4</v>
      </c>
      <c r="CL144" s="45">
        <v>1.7799999999999999E-4</v>
      </c>
      <c r="CM144" s="45">
        <v>1.7799999999999999E-4</v>
      </c>
      <c r="CN144" s="45">
        <v>1.7799999999999999E-4</v>
      </c>
      <c r="CO144" s="45">
        <v>1.7799999999999999E-4</v>
      </c>
      <c r="CP144" s="45">
        <v>1.7799999999999999E-4</v>
      </c>
      <c r="CQ144" s="45">
        <v>1.7799999999999999E-4</v>
      </c>
      <c r="CR144" s="45">
        <v>1.7799999999999999E-4</v>
      </c>
      <c r="CS144" s="45">
        <v>1.7799999999999999E-4</v>
      </c>
      <c r="CT144" s="45">
        <v>1.7799999999999999E-4</v>
      </c>
      <c r="CU144" s="45">
        <v>1.7799999999999999E-4</v>
      </c>
      <c r="CV144" s="45">
        <v>1.7799999999999999E-4</v>
      </c>
      <c r="CW144" s="45">
        <v>1.7799999999999999E-4</v>
      </c>
      <c r="CX144" s="45">
        <v>1.7799999999999999E-4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1.1400000000000001E-4</v>
      </c>
      <c r="R145" s="45">
        <v>1.1400000000000001E-4</v>
      </c>
      <c r="S145" s="45">
        <v>1.1400000000000001E-4</v>
      </c>
      <c r="T145" s="45">
        <v>1.1400000000000001E-4</v>
      </c>
      <c r="U145" s="45">
        <v>1.1400000000000001E-4</v>
      </c>
      <c r="V145" s="45">
        <v>1.1400000000000001E-4</v>
      </c>
      <c r="W145" s="45">
        <v>1.1400000000000001E-4</v>
      </c>
      <c r="X145" s="45">
        <v>1.1400000000000001E-4</v>
      </c>
      <c r="Y145" s="45">
        <v>1.1400000000000001E-4</v>
      </c>
      <c r="Z145" s="45">
        <v>1.1400000000000001E-4</v>
      </c>
      <c r="AA145" s="45">
        <v>1.1400000000000001E-4</v>
      </c>
      <c r="AB145" s="45">
        <v>1.1400000000000001E-4</v>
      </c>
      <c r="AC145" s="45">
        <v>1.1400000000000001E-4</v>
      </c>
      <c r="AD145" s="45">
        <v>1.1400000000000001E-4</v>
      </c>
      <c r="AE145" s="45">
        <v>1.1400000000000001E-4</v>
      </c>
      <c r="AF145" s="45">
        <v>1.1400000000000001E-4</v>
      </c>
      <c r="AG145" s="45">
        <v>1.1400000000000001E-4</v>
      </c>
      <c r="AH145" s="45">
        <v>1.1400000000000001E-4</v>
      </c>
      <c r="AI145" s="45">
        <v>1.1400000000000001E-4</v>
      </c>
      <c r="AJ145" s="45">
        <v>1.1400000000000001E-4</v>
      </c>
      <c r="AK145" s="45">
        <v>1.1400000000000001E-4</v>
      </c>
      <c r="AL145" s="45">
        <v>1.1400000000000001E-4</v>
      </c>
      <c r="AM145" s="45">
        <v>1.1400000000000001E-4</v>
      </c>
      <c r="AN145" s="45">
        <v>1.1400000000000001E-4</v>
      </c>
      <c r="AO145" s="45">
        <v>1.1400000000000001E-4</v>
      </c>
      <c r="AP145" s="45">
        <v>6.8099999999999996E-4</v>
      </c>
      <c r="AQ145" s="45">
        <v>6.8099999999999996E-4</v>
      </c>
      <c r="AR145" s="45">
        <v>6.8099999999999996E-4</v>
      </c>
      <c r="AS145" s="45">
        <v>6.8099999999999996E-4</v>
      </c>
      <c r="AT145" s="45">
        <v>6.8099999999999996E-4</v>
      </c>
      <c r="AU145" s="45">
        <v>1.049E-3</v>
      </c>
      <c r="AV145" s="45">
        <v>1.049E-3</v>
      </c>
      <c r="AW145" s="45">
        <v>1.049E-3</v>
      </c>
      <c r="AX145" s="45">
        <v>1.049E-3</v>
      </c>
      <c r="AY145" s="45">
        <v>1.049E-3</v>
      </c>
      <c r="AZ145" s="45">
        <v>1.3749999999999999E-3</v>
      </c>
      <c r="BA145" s="45">
        <v>1.3749999999999999E-3</v>
      </c>
      <c r="BB145" s="45">
        <v>1.3749999999999999E-3</v>
      </c>
      <c r="BC145" s="45">
        <v>1.3749999999999999E-3</v>
      </c>
      <c r="BD145" s="45">
        <v>1.3749999999999999E-3</v>
      </c>
      <c r="BE145" s="45">
        <v>1.56E-3</v>
      </c>
      <c r="BF145" s="45">
        <v>1.56E-3</v>
      </c>
      <c r="BG145" s="45">
        <v>1.56E-3</v>
      </c>
      <c r="BH145" s="45">
        <v>1.56E-3</v>
      </c>
      <c r="BI145" s="45">
        <v>1.56E-3</v>
      </c>
      <c r="BJ145" s="45">
        <v>1.5150000000000001E-3</v>
      </c>
      <c r="BK145" s="45">
        <v>1.5150000000000001E-3</v>
      </c>
      <c r="BL145" s="45">
        <v>1.5150000000000001E-3</v>
      </c>
      <c r="BM145" s="45">
        <v>1.5150000000000001E-3</v>
      </c>
      <c r="BN145" s="45">
        <v>1.5150000000000001E-3</v>
      </c>
      <c r="BO145" s="45">
        <v>1.372E-3</v>
      </c>
      <c r="BP145" s="45">
        <v>1.372E-3</v>
      </c>
      <c r="BQ145" s="45">
        <v>1.372E-3</v>
      </c>
      <c r="BR145" s="45">
        <v>1.372E-3</v>
      </c>
      <c r="BS145" s="45">
        <v>1.372E-3</v>
      </c>
      <c r="BT145" s="45">
        <v>1.139E-3</v>
      </c>
      <c r="BU145" s="45">
        <v>1.139E-3</v>
      </c>
      <c r="BV145" s="45">
        <v>1.139E-3</v>
      </c>
      <c r="BW145" s="45">
        <v>1.139E-3</v>
      </c>
      <c r="BX145" s="45">
        <v>1.139E-3</v>
      </c>
      <c r="BY145" s="45">
        <v>7.9600000000000005E-4</v>
      </c>
      <c r="BZ145" s="45">
        <v>7.9600000000000005E-4</v>
      </c>
      <c r="CA145" s="45">
        <v>7.9600000000000005E-4</v>
      </c>
      <c r="CB145" s="45">
        <v>7.9600000000000005E-4</v>
      </c>
      <c r="CC145" s="45">
        <v>7.9600000000000005E-4</v>
      </c>
      <c r="CD145" s="45">
        <v>7.9600000000000005E-4</v>
      </c>
      <c r="CE145" s="45">
        <v>7.9600000000000005E-4</v>
      </c>
      <c r="CF145" s="45">
        <v>7.9600000000000005E-4</v>
      </c>
      <c r="CG145" s="45">
        <v>7.9600000000000005E-4</v>
      </c>
      <c r="CH145" s="45">
        <v>7.9600000000000005E-4</v>
      </c>
      <c r="CI145" s="45">
        <v>7.9600000000000005E-4</v>
      </c>
      <c r="CJ145" s="45">
        <v>7.9600000000000005E-4</v>
      </c>
      <c r="CK145" s="45">
        <v>7.9600000000000005E-4</v>
      </c>
      <c r="CL145" s="45">
        <v>7.9600000000000005E-4</v>
      </c>
      <c r="CM145" s="45">
        <v>7.9600000000000005E-4</v>
      </c>
      <c r="CN145" s="45">
        <v>7.9600000000000005E-4</v>
      </c>
      <c r="CO145" s="45">
        <v>7.9600000000000005E-4</v>
      </c>
      <c r="CP145" s="45">
        <v>7.9600000000000005E-4</v>
      </c>
      <c r="CQ145" s="45">
        <v>7.9600000000000005E-4</v>
      </c>
      <c r="CR145" s="45">
        <v>7.9600000000000005E-4</v>
      </c>
      <c r="CS145" s="45">
        <v>7.9600000000000005E-4</v>
      </c>
      <c r="CT145" s="45">
        <v>7.9600000000000005E-4</v>
      </c>
      <c r="CU145" s="45">
        <v>7.9600000000000005E-4</v>
      </c>
      <c r="CV145" s="45">
        <v>7.9600000000000005E-4</v>
      </c>
      <c r="CW145" s="45">
        <v>7.9600000000000005E-4</v>
      </c>
      <c r="CX145" s="45">
        <v>7.9600000000000005E-4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1.25E-4</v>
      </c>
      <c r="R146" s="45">
        <v>1.25E-4</v>
      </c>
      <c r="S146" s="45">
        <v>1.25E-4</v>
      </c>
      <c r="T146" s="45">
        <v>1.25E-4</v>
      </c>
      <c r="U146" s="45">
        <v>1.25E-4</v>
      </c>
      <c r="V146" s="45">
        <v>1.25E-4</v>
      </c>
      <c r="W146" s="45">
        <v>1.25E-4</v>
      </c>
      <c r="X146" s="45">
        <v>1.25E-4</v>
      </c>
      <c r="Y146" s="45">
        <v>1.25E-4</v>
      </c>
      <c r="Z146" s="45">
        <v>1.25E-4</v>
      </c>
      <c r="AA146" s="45">
        <v>1.25E-4</v>
      </c>
      <c r="AB146" s="45">
        <v>1.25E-4</v>
      </c>
      <c r="AC146" s="45">
        <v>1.25E-4</v>
      </c>
      <c r="AD146" s="45">
        <v>1.25E-4</v>
      </c>
      <c r="AE146" s="45">
        <v>1.25E-4</v>
      </c>
      <c r="AF146" s="45">
        <v>1.25E-4</v>
      </c>
      <c r="AG146" s="45">
        <v>1.25E-4</v>
      </c>
      <c r="AH146" s="45">
        <v>1.25E-4</v>
      </c>
      <c r="AI146" s="45">
        <v>1.25E-4</v>
      </c>
      <c r="AJ146" s="45">
        <v>1.25E-4</v>
      </c>
      <c r="AK146" s="45">
        <v>1.25E-4</v>
      </c>
      <c r="AL146" s="45">
        <v>1.25E-4</v>
      </c>
      <c r="AM146" s="45">
        <v>1.25E-4</v>
      </c>
      <c r="AN146" s="45">
        <v>1.25E-4</v>
      </c>
      <c r="AO146" s="45">
        <v>1.25E-4</v>
      </c>
      <c r="AP146" s="45">
        <v>3.1500000000000001E-4</v>
      </c>
      <c r="AQ146" s="45">
        <v>3.1500000000000001E-4</v>
      </c>
      <c r="AR146" s="45">
        <v>3.1500000000000001E-4</v>
      </c>
      <c r="AS146" s="45">
        <v>3.1500000000000001E-4</v>
      </c>
      <c r="AT146" s="45">
        <v>3.1500000000000001E-4</v>
      </c>
      <c r="AU146" s="45">
        <v>3.21E-4</v>
      </c>
      <c r="AV146" s="45">
        <v>3.21E-4</v>
      </c>
      <c r="AW146" s="45">
        <v>3.21E-4</v>
      </c>
      <c r="AX146" s="45">
        <v>3.21E-4</v>
      </c>
      <c r="AY146" s="45">
        <v>3.21E-4</v>
      </c>
      <c r="AZ146" s="45">
        <v>3.1100000000000002E-4</v>
      </c>
      <c r="BA146" s="45">
        <v>3.1100000000000002E-4</v>
      </c>
      <c r="BB146" s="45">
        <v>3.1100000000000002E-4</v>
      </c>
      <c r="BC146" s="45">
        <v>3.1100000000000002E-4</v>
      </c>
      <c r="BD146" s="45">
        <v>3.1100000000000002E-4</v>
      </c>
      <c r="BE146" s="45">
        <v>3.1199999999999999E-4</v>
      </c>
      <c r="BF146" s="45">
        <v>3.1199999999999999E-4</v>
      </c>
      <c r="BG146" s="45">
        <v>3.1199999999999999E-4</v>
      </c>
      <c r="BH146" s="45">
        <v>3.1199999999999999E-4</v>
      </c>
      <c r="BI146" s="45">
        <v>3.1199999999999999E-4</v>
      </c>
      <c r="BJ146" s="45">
        <v>3.1599999999999998E-4</v>
      </c>
      <c r="BK146" s="45">
        <v>3.1599999999999998E-4</v>
      </c>
      <c r="BL146" s="45">
        <v>3.1599999999999998E-4</v>
      </c>
      <c r="BM146" s="45">
        <v>3.1599999999999998E-4</v>
      </c>
      <c r="BN146" s="45">
        <v>3.1599999999999998E-4</v>
      </c>
      <c r="BO146" s="45">
        <v>3.3199999999999999E-4</v>
      </c>
      <c r="BP146" s="45">
        <v>3.3199999999999999E-4</v>
      </c>
      <c r="BQ146" s="45">
        <v>3.3199999999999999E-4</v>
      </c>
      <c r="BR146" s="45">
        <v>3.3199999999999999E-4</v>
      </c>
      <c r="BS146" s="45">
        <v>3.3199999999999999E-4</v>
      </c>
      <c r="BT146" s="45">
        <v>3.6299999999999999E-4</v>
      </c>
      <c r="BU146" s="45">
        <v>3.6299999999999999E-4</v>
      </c>
      <c r="BV146" s="45">
        <v>3.6299999999999999E-4</v>
      </c>
      <c r="BW146" s="45">
        <v>3.6299999999999999E-4</v>
      </c>
      <c r="BX146" s="45">
        <v>3.6299999999999999E-4</v>
      </c>
      <c r="BY146" s="45">
        <v>3.3599999999999998E-4</v>
      </c>
      <c r="BZ146" s="45">
        <v>3.3599999999999998E-4</v>
      </c>
      <c r="CA146" s="45">
        <v>3.3599999999999998E-4</v>
      </c>
      <c r="CB146" s="45">
        <v>3.3599999999999998E-4</v>
      </c>
      <c r="CC146" s="45">
        <v>3.3599999999999998E-4</v>
      </c>
      <c r="CD146" s="45">
        <v>3.3599999999999998E-4</v>
      </c>
      <c r="CE146" s="45">
        <v>3.3599999999999998E-4</v>
      </c>
      <c r="CF146" s="45">
        <v>3.3599999999999998E-4</v>
      </c>
      <c r="CG146" s="45">
        <v>3.3599999999999998E-4</v>
      </c>
      <c r="CH146" s="45">
        <v>3.3599999999999998E-4</v>
      </c>
      <c r="CI146" s="45">
        <v>3.3599999999999998E-4</v>
      </c>
      <c r="CJ146" s="45">
        <v>3.3599999999999998E-4</v>
      </c>
      <c r="CK146" s="45">
        <v>3.3599999999999998E-4</v>
      </c>
      <c r="CL146" s="45">
        <v>3.3599999999999998E-4</v>
      </c>
      <c r="CM146" s="45">
        <v>3.3599999999999998E-4</v>
      </c>
      <c r="CN146" s="45">
        <v>3.3599999999999998E-4</v>
      </c>
      <c r="CO146" s="45">
        <v>3.3599999999999998E-4</v>
      </c>
      <c r="CP146" s="45">
        <v>3.3599999999999998E-4</v>
      </c>
      <c r="CQ146" s="45">
        <v>3.3599999999999998E-4</v>
      </c>
      <c r="CR146" s="45">
        <v>3.3599999999999998E-4</v>
      </c>
      <c r="CS146" s="45">
        <v>3.3599999999999998E-4</v>
      </c>
      <c r="CT146" s="45">
        <v>3.3599999999999998E-4</v>
      </c>
      <c r="CU146" s="45">
        <v>3.3599999999999998E-4</v>
      </c>
      <c r="CV146" s="45">
        <v>3.3599999999999998E-4</v>
      </c>
      <c r="CW146" s="45">
        <v>3.3599999999999998E-4</v>
      </c>
      <c r="CX146" s="45">
        <v>3.3599999999999998E-4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1.25E-4</v>
      </c>
      <c r="R147" s="45">
        <v>1.25E-4</v>
      </c>
      <c r="S147" s="45">
        <v>1.25E-4</v>
      </c>
      <c r="T147" s="45">
        <v>1.25E-4</v>
      </c>
      <c r="U147" s="45">
        <v>1.25E-4</v>
      </c>
      <c r="V147" s="45">
        <v>1.25E-4</v>
      </c>
      <c r="W147" s="45">
        <v>1.25E-4</v>
      </c>
      <c r="X147" s="45">
        <v>1.25E-4</v>
      </c>
      <c r="Y147" s="45">
        <v>1.25E-4</v>
      </c>
      <c r="Z147" s="45">
        <v>1.25E-4</v>
      </c>
      <c r="AA147" s="45">
        <v>1.25E-4</v>
      </c>
      <c r="AB147" s="45">
        <v>1.25E-4</v>
      </c>
      <c r="AC147" s="45">
        <v>1.25E-4</v>
      </c>
      <c r="AD147" s="45">
        <v>1.25E-4</v>
      </c>
      <c r="AE147" s="45">
        <v>1.25E-4</v>
      </c>
      <c r="AF147" s="45">
        <v>1.25E-4</v>
      </c>
      <c r="AG147" s="45">
        <v>1.25E-4</v>
      </c>
      <c r="AH147" s="45">
        <v>1.25E-4</v>
      </c>
      <c r="AI147" s="45">
        <v>1.25E-4</v>
      </c>
      <c r="AJ147" s="45">
        <v>1.25E-4</v>
      </c>
      <c r="AK147" s="45">
        <v>1.25E-4</v>
      </c>
      <c r="AL147" s="45">
        <v>1.25E-4</v>
      </c>
      <c r="AM147" s="45">
        <v>1.25E-4</v>
      </c>
      <c r="AN147" s="45">
        <v>1.25E-4</v>
      </c>
      <c r="AO147" s="45">
        <v>1.25E-4</v>
      </c>
      <c r="AP147" s="45">
        <v>3.1500000000000001E-4</v>
      </c>
      <c r="AQ147" s="45">
        <v>3.1500000000000001E-4</v>
      </c>
      <c r="AR147" s="45">
        <v>3.1500000000000001E-4</v>
      </c>
      <c r="AS147" s="45">
        <v>3.1500000000000001E-4</v>
      </c>
      <c r="AT147" s="45">
        <v>3.1500000000000001E-4</v>
      </c>
      <c r="AU147" s="45">
        <v>3.21E-4</v>
      </c>
      <c r="AV147" s="45">
        <v>3.21E-4</v>
      </c>
      <c r="AW147" s="45">
        <v>3.21E-4</v>
      </c>
      <c r="AX147" s="45">
        <v>3.21E-4</v>
      </c>
      <c r="AY147" s="45">
        <v>3.21E-4</v>
      </c>
      <c r="AZ147" s="45">
        <v>3.1100000000000002E-4</v>
      </c>
      <c r="BA147" s="45">
        <v>3.1100000000000002E-4</v>
      </c>
      <c r="BB147" s="45">
        <v>3.1100000000000002E-4</v>
      </c>
      <c r="BC147" s="45">
        <v>3.1100000000000002E-4</v>
      </c>
      <c r="BD147" s="45">
        <v>3.1100000000000002E-4</v>
      </c>
      <c r="BE147" s="45">
        <v>3.1199999999999999E-4</v>
      </c>
      <c r="BF147" s="45">
        <v>3.1199999999999999E-4</v>
      </c>
      <c r="BG147" s="45">
        <v>3.1199999999999999E-4</v>
      </c>
      <c r="BH147" s="45">
        <v>3.1199999999999999E-4</v>
      </c>
      <c r="BI147" s="45">
        <v>3.1199999999999999E-4</v>
      </c>
      <c r="BJ147" s="45">
        <v>3.1599999999999998E-4</v>
      </c>
      <c r="BK147" s="45">
        <v>3.1599999999999998E-4</v>
      </c>
      <c r="BL147" s="45">
        <v>3.1599999999999998E-4</v>
      </c>
      <c r="BM147" s="45">
        <v>3.1599999999999998E-4</v>
      </c>
      <c r="BN147" s="45">
        <v>3.1599999999999998E-4</v>
      </c>
      <c r="BO147" s="45">
        <v>3.3199999999999999E-4</v>
      </c>
      <c r="BP147" s="45">
        <v>3.3199999999999999E-4</v>
      </c>
      <c r="BQ147" s="45">
        <v>3.3199999999999999E-4</v>
      </c>
      <c r="BR147" s="45">
        <v>3.3199999999999999E-4</v>
      </c>
      <c r="BS147" s="45">
        <v>3.3199999999999999E-4</v>
      </c>
      <c r="BT147" s="45">
        <v>3.6299999999999999E-4</v>
      </c>
      <c r="BU147" s="45">
        <v>3.6299999999999999E-4</v>
      </c>
      <c r="BV147" s="45">
        <v>3.6299999999999999E-4</v>
      </c>
      <c r="BW147" s="45">
        <v>3.6299999999999999E-4</v>
      </c>
      <c r="BX147" s="45">
        <v>3.6299999999999999E-4</v>
      </c>
      <c r="BY147" s="45">
        <v>3.3599999999999998E-4</v>
      </c>
      <c r="BZ147" s="45">
        <v>3.3599999999999998E-4</v>
      </c>
      <c r="CA147" s="45">
        <v>3.3599999999999998E-4</v>
      </c>
      <c r="CB147" s="45">
        <v>3.3599999999999998E-4</v>
      </c>
      <c r="CC147" s="45">
        <v>3.3599999999999998E-4</v>
      </c>
      <c r="CD147" s="45">
        <v>3.3599999999999998E-4</v>
      </c>
      <c r="CE147" s="45">
        <v>3.3599999999999998E-4</v>
      </c>
      <c r="CF147" s="45">
        <v>3.3599999999999998E-4</v>
      </c>
      <c r="CG147" s="45">
        <v>3.3599999999999998E-4</v>
      </c>
      <c r="CH147" s="45">
        <v>3.3599999999999998E-4</v>
      </c>
      <c r="CI147" s="45">
        <v>3.3599999999999998E-4</v>
      </c>
      <c r="CJ147" s="45">
        <v>3.3599999999999998E-4</v>
      </c>
      <c r="CK147" s="45">
        <v>3.3599999999999998E-4</v>
      </c>
      <c r="CL147" s="45">
        <v>3.3599999999999998E-4</v>
      </c>
      <c r="CM147" s="45">
        <v>3.3599999999999998E-4</v>
      </c>
      <c r="CN147" s="45">
        <v>3.3599999999999998E-4</v>
      </c>
      <c r="CO147" s="45">
        <v>3.3599999999999998E-4</v>
      </c>
      <c r="CP147" s="45">
        <v>3.3599999999999998E-4</v>
      </c>
      <c r="CQ147" s="45">
        <v>3.3599999999999998E-4</v>
      </c>
      <c r="CR147" s="45">
        <v>3.3599999999999998E-4</v>
      </c>
      <c r="CS147" s="45">
        <v>3.3599999999999998E-4</v>
      </c>
      <c r="CT147" s="45">
        <v>3.3599999999999998E-4</v>
      </c>
      <c r="CU147" s="45">
        <v>3.3599999999999998E-4</v>
      </c>
      <c r="CV147" s="45">
        <v>3.3599999999999998E-4</v>
      </c>
      <c r="CW147" s="45">
        <v>3.3599999999999998E-4</v>
      </c>
      <c r="CX147" s="45">
        <v>3.3599999999999998E-4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1.25E-4</v>
      </c>
      <c r="R148" s="45">
        <v>1.25E-4</v>
      </c>
      <c r="S148" s="45">
        <v>1.25E-4</v>
      </c>
      <c r="T148" s="45">
        <v>1.25E-4</v>
      </c>
      <c r="U148" s="45">
        <v>1.25E-4</v>
      </c>
      <c r="V148" s="45">
        <v>1.25E-4</v>
      </c>
      <c r="W148" s="45">
        <v>1.25E-4</v>
      </c>
      <c r="X148" s="45">
        <v>1.25E-4</v>
      </c>
      <c r="Y148" s="45">
        <v>1.25E-4</v>
      </c>
      <c r="Z148" s="45">
        <v>1.25E-4</v>
      </c>
      <c r="AA148" s="45">
        <v>1.25E-4</v>
      </c>
      <c r="AB148" s="45">
        <v>1.25E-4</v>
      </c>
      <c r="AC148" s="45">
        <v>1.25E-4</v>
      </c>
      <c r="AD148" s="45">
        <v>1.25E-4</v>
      </c>
      <c r="AE148" s="45">
        <v>1.25E-4</v>
      </c>
      <c r="AF148" s="45">
        <v>1.25E-4</v>
      </c>
      <c r="AG148" s="45">
        <v>1.25E-4</v>
      </c>
      <c r="AH148" s="45">
        <v>1.25E-4</v>
      </c>
      <c r="AI148" s="45">
        <v>1.25E-4</v>
      </c>
      <c r="AJ148" s="45">
        <v>1.25E-4</v>
      </c>
      <c r="AK148" s="45">
        <v>1.25E-4</v>
      </c>
      <c r="AL148" s="45">
        <v>1.25E-4</v>
      </c>
      <c r="AM148" s="45">
        <v>1.25E-4</v>
      </c>
      <c r="AN148" s="45">
        <v>1.25E-4</v>
      </c>
      <c r="AO148" s="45">
        <v>1.25E-4</v>
      </c>
      <c r="AP148" s="45">
        <v>3.1500000000000001E-4</v>
      </c>
      <c r="AQ148" s="45">
        <v>3.1500000000000001E-4</v>
      </c>
      <c r="AR148" s="45">
        <v>3.1500000000000001E-4</v>
      </c>
      <c r="AS148" s="45">
        <v>3.1500000000000001E-4</v>
      </c>
      <c r="AT148" s="45">
        <v>3.1500000000000001E-4</v>
      </c>
      <c r="AU148" s="45">
        <v>3.21E-4</v>
      </c>
      <c r="AV148" s="45">
        <v>3.21E-4</v>
      </c>
      <c r="AW148" s="45">
        <v>3.21E-4</v>
      </c>
      <c r="AX148" s="45">
        <v>3.21E-4</v>
      </c>
      <c r="AY148" s="45">
        <v>3.21E-4</v>
      </c>
      <c r="AZ148" s="45">
        <v>3.1100000000000002E-4</v>
      </c>
      <c r="BA148" s="45">
        <v>3.1100000000000002E-4</v>
      </c>
      <c r="BB148" s="45">
        <v>3.1100000000000002E-4</v>
      </c>
      <c r="BC148" s="45">
        <v>3.1100000000000002E-4</v>
      </c>
      <c r="BD148" s="45">
        <v>3.1100000000000002E-4</v>
      </c>
      <c r="BE148" s="45">
        <v>3.1199999999999999E-4</v>
      </c>
      <c r="BF148" s="45">
        <v>3.1199999999999999E-4</v>
      </c>
      <c r="BG148" s="45">
        <v>3.1199999999999999E-4</v>
      </c>
      <c r="BH148" s="45">
        <v>3.1199999999999999E-4</v>
      </c>
      <c r="BI148" s="45">
        <v>3.1199999999999999E-4</v>
      </c>
      <c r="BJ148" s="45">
        <v>3.1599999999999998E-4</v>
      </c>
      <c r="BK148" s="45">
        <v>3.1599999999999998E-4</v>
      </c>
      <c r="BL148" s="45">
        <v>3.1599999999999998E-4</v>
      </c>
      <c r="BM148" s="45">
        <v>3.1599999999999998E-4</v>
      </c>
      <c r="BN148" s="45">
        <v>3.1599999999999998E-4</v>
      </c>
      <c r="BO148" s="45">
        <v>3.3199999999999999E-4</v>
      </c>
      <c r="BP148" s="45">
        <v>3.3199999999999999E-4</v>
      </c>
      <c r="BQ148" s="45">
        <v>3.3199999999999999E-4</v>
      </c>
      <c r="BR148" s="45">
        <v>3.3199999999999999E-4</v>
      </c>
      <c r="BS148" s="45">
        <v>3.3199999999999999E-4</v>
      </c>
      <c r="BT148" s="45">
        <v>3.6299999999999999E-4</v>
      </c>
      <c r="BU148" s="45">
        <v>3.6299999999999999E-4</v>
      </c>
      <c r="BV148" s="45">
        <v>3.6299999999999999E-4</v>
      </c>
      <c r="BW148" s="45">
        <v>3.6299999999999999E-4</v>
      </c>
      <c r="BX148" s="45">
        <v>3.6299999999999999E-4</v>
      </c>
      <c r="BY148" s="45">
        <v>3.3599999999999998E-4</v>
      </c>
      <c r="BZ148" s="45">
        <v>3.3599999999999998E-4</v>
      </c>
      <c r="CA148" s="45">
        <v>3.3599999999999998E-4</v>
      </c>
      <c r="CB148" s="45">
        <v>3.3599999999999998E-4</v>
      </c>
      <c r="CC148" s="45">
        <v>3.3599999999999998E-4</v>
      </c>
      <c r="CD148" s="45">
        <v>3.3599999999999998E-4</v>
      </c>
      <c r="CE148" s="45">
        <v>3.3599999999999998E-4</v>
      </c>
      <c r="CF148" s="45">
        <v>3.3599999999999998E-4</v>
      </c>
      <c r="CG148" s="45">
        <v>3.3599999999999998E-4</v>
      </c>
      <c r="CH148" s="45">
        <v>3.3599999999999998E-4</v>
      </c>
      <c r="CI148" s="45">
        <v>3.3599999999999998E-4</v>
      </c>
      <c r="CJ148" s="45">
        <v>3.3599999999999998E-4</v>
      </c>
      <c r="CK148" s="45">
        <v>3.3599999999999998E-4</v>
      </c>
      <c r="CL148" s="45">
        <v>3.3599999999999998E-4</v>
      </c>
      <c r="CM148" s="45">
        <v>3.3599999999999998E-4</v>
      </c>
      <c r="CN148" s="45">
        <v>3.3599999999999998E-4</v>
      </c>
      <c r="CO148" s="45">
        <v>3.3599999999999998E-4</v>
      </c>
      <c r="CP148" s="45">
        <v>3.3599999999999998E-4</v>
      </c>
      <c r="CQ148" s="45">
        <v>3.3599999999999998E-4</v>
      </c>
      <c r="CR148" s="45">
        <v>3.3599999999999998E-4</v>
      </c>
      <c r="CS148" s="45">
        <v>3.3599999999999998E-4</v>
      </c>
      <c r="CT148" s="45">
        <v>3.3599999999999998E-4</v>
      </c>
      <c r="CU148" s="45">
        <v>3.3599999999999998E-4</v>
      </c>
      <c r="CV148" s="45">
        <v>3.3599999999999998E-4</v>
      </c>
      <c r="CW148" s="45">
        <v>3.3599999999999998E-4</v>
      </c>
      <c r="CX148" s="45">
        <v>3.3599999999999998E-4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3.0000000000000001E-5</v>
      </c>
      <c r="R149" s="45">
        <v>3.0000000000000001E-5</v>
      </c>
      <c r="S149" s="45">
        <v>3.0000000000000001E-5</v>
      </c>
      <c r="T149" s="45">
        <v>3.0000000000000001E-5</v>
      </c>
      <c r="U149" s="45">
        <v>3.0000000000000001E-5</v>
      </c>
      <c r="V149" s="45">
        <v>3.0000000000000001E-5</v>
      </c>
      <c r="W149" s="45">
        <v>3.0000000000000001E-5</v>
      </c>
      <c r="X149" s="45">
        <v>3.0000000000000001E-5</v>
      </c>
      <c r="Y149" s="45">
        <v>3.0000000000000001E-5</v>
      </c>
      <c r="Z149" s="45">
        <v>3.0000000000000001E-5</v>
      </c>
      <c r="AA149" s="45">
        <v>3.0000000000000001E-5</v>
      </c>
      <c r="AB149" s="45">
        <v>3.0000000000000001E-5</v>
      </c>
      <c r="AC149" s="45">
        <v>3.0000000000000001E-5</v>
      </c>
      <c r="AD149" s="45">
        <v>3.0000000000000001E-5</v>
      </c>
      <c r="AE149" s="45">
        <v>3.0000000000000001E-5</v>
      </c>
      <c r="AF149" s="45">
        <v>3.0000000000000001E-5</v>
      </c>
      <c r="AG149" s="45">
        <v>3.0000000000000001E-5</v>
      </c>
      <c r="AH149" s="45">
        <v>3.0000000000000001E-5</v>
      </c>
      <c r="AI149" s="45">
        <v>3.0000000000000001E-5</v>
      </c>
      <c r="AJ149" s="45">
        <v>3.0000000000000001E-5</v>
      </c>
      <c r="AK149" s="45">
        <v>3.0000000000000001E-5</v>
      </c>
      <c r="AL149" s="45">
        <v>3.0000000000000001E-5</v>
      </c>
      <c r="AM149" s="45">
        <v>3.0000000000000001E-5</v>
      </c>
      <c r="AN149" s="45">
        <v>3.0000000000000001E-5</v>
      </c>
      <c r="AO149" s="45">
        <v>3.0000000000000001E-5</v>
      </c>
      <c r="AP149" s="45">
        <v>1.2199999999999999E-3</v>
      </c>
      <c r="AQ149" s="45">
        <v>1.2199999999999999E-3</v>
      </c>
      <c r="AR149" s="45">
        <v>1.2199999999999999E-3</v>
      </c>
      <c r="AS149" s="45">
        <v>1.2199999999999999E-3</v>
      </c>
      <c r="AT149" s="45">
        <v>1.2199999999999999E-3</v>
      </c>
      <c r="AU149" s="45">
        <v>6.9399999999999996E-4</v>
      </c>
      <c r="AV149" s="45">
        <v>6.9399999999999996E-4</v>
      </c>
      <c r="AW149" s="45">
        <v>6.9399999999999996E-4</v>
      </c>
      <c r="AX149" s="45">
        <v>6.9399999999999996E-4</v>
      </c>
      <c r="AY149" s="45">
        <v>6.9399999999999996E-4</v>
      </c>
      <c r="AZ149" s="45">
        <v>5.4600000000000004E-4</v>
      </c>
      <c r="BA149" s="45">
        <v>5.4600000000000004E-4</v>
      </c>
      <c r="BB149" s="45">
        <v>5.4600000000000004E-4</v>
      </c>
      <c r="BC149" s="45">
        <v>5.4600000000000004E-4</v>
      </c>
      <c r="BD149" s="45">
        <v>5.4600000000000004E-4</v>
      </c>
      <c r="BE149" s="45" t="s">
        <v>512</v>
      </c>
      <c r="BF149" s="45" t="s">
        <v>512</v>
      </c>
      <c r="BG149" s="45" t="s">
        <v>512</v>
      </c>
      <c r="BH149" s="45" t="s">
        <v>512</v>
      </c>
      <c r="BI149" s="45" t="s">
        <v>512</v>
      </c>
      <c r="BJ149" s="45" t="s">
        <v>512</v>
      </c>
      <c r="BK149" s="45" t="s">
        <v>512</v>
      </c>
      <c r="BL149" s="45" t="s">
        <v>512</v>
      </c>
      <c r="BM149" s="45" t="s">
        <v>512</v>
      </c>
      <c r="BN149" s="45" t="s">
        <v>512</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1.02E-4</v>
      </c>
      <c r="R150" s="45">
        <v>1.02E-4</v>
      </c>
      <c r="S150" s="45">
        <v>1.02E-4</v>
      </c>
      <c r="T150" s="45">
        <v>1.02E-4</v>
      </c>
      <c r="U150" s="45">
        <v>1.02E-4</v>
      </c>
      <c r="V150" s="45">
        <v>1.02E-4</v>
      </c>
      <c r="W150" s="45">
        <v>1.02E-4</v>
      </c>
      <c r="X150" s="45">
        <v>1.02E-4</v>
      </c>
      <c r="Y150" s="45">
        <v>1.02E-4</v>
      </c>
      <c r="Z150" s="45">
        <v>1.02E-4</v>
      </c>
      <c r="AA150" s="45">
        <v>1.02E-4</v>
      </c>
      <c r="AB150" s="45">
        <v>1.02E-4</v>
      </c>
      <c r="AC150" s="45">
        <v>1.02E-4</v>
      </c>
      <c r="AD150" s="45">
        <v>1.02E-4</v>
      </c>
      <c r="AE150" s="45">
        <v>1.02E-4</v>
      </c>
      <c r="AF150" s="45">
        <v>1.02E-4</v>
      </c>
      <c r="AG150" s="45">
        <v>1.02E-4</v>
      </c>
      <c r="AH150" s="45">
        <v>1.02E-4</v>
      </c>
      <c r="AI150" s="45">
        <v>1.02E-4</v>
      </c>
      <c r="AJ150" s="45">
        <v>1.02E-4</v>
      </c>
      <c r="AK150" s="45">
        <v>1.02E-4</v>
      </c>
      <c r="AL150" s="45">
        <v>1.02E-4</v>
      </c>
      <c r="AM150" s="45">
        <v>1.02E-4</v>
      </c>
      <c r="AN150" s="45">
        <v>1.02E-4</v>
      </c>
      <c r="AO150" s="45">
        <v>1.02E-4</v>
      </c>
      <c r="AP150" s="45">
        <v>2.41E-4</v>
      </c>
      <c r="AQ150" s="45">
        <v>2.41E-4</v>
      </c>
      <c r="AR150" s="45">
        <v>2.41E-4</v>
      </c>
      <c r="AS150" s="45">
        <v>2.41E-4</v>
      </c>
      <c r="AT150" s="45">
        <v>2.41E-4</v>
      </c>
      <c r="AU150" s="45">
        <v>2.5399999999999999E-4</v>
      </c>
      <c r="AV150" s="45">
        <v>2.5399999999999999E-4</v>
      </c>
      <c r="AW150" s="45">
        <v>2.5399999999999999E-4</v>
      </c>
      <c r="AX150" s="45">
        <v>2.5399999999999999E-4</v>
      </c>
      <c r="AY150" s="45">
        <v>2.5399999999999999E-4</v>
      </c>
      <c r="AZ150" s="45">
        <v>2.5700000000000001E-4</v>
      </c>
      <c r="BA150" s="45">
        <v>2.5700000000000001E-4</v>
      </c>
      <c r="BB150" s="45">
        <v>2.5700000000000001E-4</v>
      </c>
      <c r="BC150" s="45">
        <v>2.5700000000000001E-4</v>
      </c>
      <c r="BD150" s="45">
        <v>2.5700000000000001E-4</v>
      </c>
      <c r="BE150" s="45">
        <v>2.4899999999999998E-4</v>
      </c>
      <c r="BF150" s="45">
        <v>2.4899999999999998E-4</v>
      </c>
      <c r="BG150" s="45">
        <v>2.4899999999999998E-4</v>
      </c>
      <c r="BH150" s="45">
        <v>2.4899999999999998E-4</v>
      </c>
      <c r="BI150" s="45">
        <v>2.4899999999999998E-4</v>
      </c>
      <c r="BJ150" s="45">
        <v>2.22E-4</v>
      </c>
      <c r="BK150" s="45">
        <v>2.22E-4</v>
      </c>
      <c r="BL150" s="45">
        <v>2.22E-4</v>
      </c>
      <c r="BM150" s="45">
        <v>2.22E-4</v>
      </c>
      <c r="BN150" s="45">
        <v>2.22E-4</v>
      </c>
      <c r="BO150" s="45">
        <v>1.9799999999999999E-4</v>
      </c>
      <c r="BP150" s="45">
        <v>1.9799999999999999E-4</v>
      </c>
      <c r="BQ150" s="45">
        <v>1.9799999999999999E-4</v>
      </c>
      <c r="BR150" s="45">
        <v>1.9799999999999999E-4</v>
      </c>
      <c r="BS150" s="45">
        <v>1.9799999999999999E-4</v>
      </c>
      <c r="BT150" s="45">
        <v>1.9000000000000001E-4</v>
      </c>
      <c r="BU150" s="45">
        <v>1.9000000000000001E-4</v>
      </c>
      <c r="BV150" s="45">
        <v>1.9000000000000001E-4</v>
      </c>
      <c r="BW150" s="45">
        <v>1.9000000000000001E-4</v>
      </c>
      <c r="BX150" s="45">
        <v>1.9000000000000001E-4</v>
      </c>
      <c r="BY150" s="45">
        <v>1.56E-4</v>
      </c>
      <c r="BZ150" s="45">
        <v>1.56E-4</v>
      </c>
      <c r="CA150" s="45">
        <v>1.56E-4</v>
      </c>
      <c r="CB150" s="45">
        <v>1.56E-4</v>
      </c>
      <c r="CC150" s="45">
        <v>1.56E-4</v>
      </c>
      <c r="CD150" s="45">
        <v>1.56E-4</v>
      </c>
      <c r="CE150" s="45">
        <v>1.56E-4</v>
      </c>
      <c r="CF150" s="45">
        <v>1.56E-4</v>
      </c>
      <c r="CG150" s="45">
        <v>1.56E-4</v>
      </c>
      <c r="CH150" s="45">
        <v>1.56E-4</v>
      </c>
      <c r="CI150" s="45">
        <v>1.56E-4</v>
      </c>
      <c r="CJ150" s="45">
        <v>1.56E-4</v>
      </c>
      <c r="CK150" s="45">
        <v>1.56E-4</v>
      </c>
      <c r="CL150" s="45">
        <v>1.56E-4</v>
      </c>
      <c r="CM150" s="45">
        <v>1.56E-4</v>
      </c>
      <c r="CN150" s="45">
        <v>1.56E-4</v>
      </c>
      <c r="CO150" s="45">
        <v>1.56E-4</v>
      </c>
      <c r="CP150" s="45">
        <v>1.56E-4</v>
      </c>
      <c r="CQ150" s="45">
        <v>1.56E-4</v>
      </c>
      <c r="CR150" s="45">
        <v>1.56E-4</v>
      </c>
      <c r="CS150" s="45">
        <v>1.56E-4</v>
      </c>
      <c r="CT150" s="45">
        <v>1.56E-4</v>
      </c>
      <c r="CU150" s="45">
        <v>1.56E-4</v>
      </c>
      <c r="CV150" s="45">
        <v>1.56E-4</v>
      </c>
      <c r="CW150" s="45">
        <v>1.56E-4</v>
      </c>
      <c r="CX150" s="45">
        <v>1.56E-4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1.06E-4</v>
      </c>
      <c r="R151" s="45">
        <v>1.06E-4</v>
      </c>
      <c r="S151" s="45">
        <v>1.06E-4</v>
      </c>
      <c r="T151" s="45">
        <v>1.06E-4</v>
      </c>
      <c r="U151" s="45">
        <v>1.06E-4</v>
      </c>
      <c r="V151" s="45">
        <v>1.06E-4</v>
      </c>
      <c r="W151" s="45">
        <v>1.06E-4</v>
      </c>
      <c r="X151" s="45">
        <v>1.06E-4</v>
      </c>
      <c r="Y151" s="45">
        <v>1.06E-4</v>
      </c>
      <c r="Z151" s="45">
        <v>1.06E-4</v>
      </c>
      <c r="AA151" s="45">
        <v>1.06E-4</v>
      </c>
      <c r="AB151" s="45">
        <v>1.06E-4</v>
      </c>
      <c r="AC151" s="45">
        <v>1.06E-4</v>
      </c>
      <c r="AD151" s="45">
        <v>1.06E-4</v>
      </c>
      <c r="AE151" s="45">
        <v>1.06E-4</v>
      </c>
      <c r="AF151" s="45">
        <v>1.06E-4</v>
      </c>
      <c r="AG151" s="45">
        <v>1.06E-4</v>
      </c>
      <c r="AH151" s="45">
        <v>1.06E-4</v>
      </c>
      <c r="AI151" s="45">
        <v>1.06E-4</v>
      </c>
      <c r="AJ151" s="45">
        <v>1.06E-4</v>
      </c>
      <c r="AK151" s="45">
        <v>1.06E-4</v>
      </c>
      <c r="AL151" s="45">
        <v>1.06E-4</v>
      </c>
      <c r="AM151" s="45">
        <v>1.06E-4</v>
      </c>
      <c r="AN151" s="45">
        <v>1.06E-4</v>
      </c>
      <c r="AO151" s="45">
        <v>1.06E-4</v>
      </c>
      <c r="AP151" s="45">
        <v>5.2599999999999999E-4</v>
      </c>
      <c r="AQ151" s="45">
        <v>5.2599999999999999E-4</v>
      </c>
      <c r="AR151" s="45">
        <v>5.2599999999999999E-4</v>
      </c>
      <c r="AS151" s="45">
        <v>5.2599999999999999E-4</v>
      </c>
      <c r="AT151" s="45">
        <v>5.2599999999999999E-4</v>
      </c>
      <c r="AU151" s="45">
        <v>7.2199999999999999E-4</v>
      </c>
      <c r="AV151" s="45">
        <v>7.2199999999999999E-4</v>
      </c>
      <c r="AW151" s="45">
        <v>7.2199999999999999E-4</v>
      </c>
      <c r="AX151" s="45">
        <v>7.2199999999999999E-4</v>
      </c>
      <c r="AY151" s="45">
        <v>7.2199999999999999E-4</v>
      </c>
      <c r="AZ151" s="45">
        <v>9.0700000000000004E-4</v>
      </c>
      <c r="BA151" s="45">
        <v>9.0700000000000004E-4</v>
      </c>
      <c r="BB151" s="45">
        <v>9.0700000000000004E-4</v>
      </c>
      <c r="BC151" s="45">
        <v>9.0700000000000004E-4</v>
      </c>
      <c r="BD151" s="45">
        <v>9.0700000000000004E-4</v>
      </c>
      <c r="BE151" s="45">
        <v>1.0579999999999999E-3</v>
      </c>
      <c r="BF151" s="45">
        <v>1.0579999999999999E-3</v>
      </c>
      <c r="BG151" s="45">
        <v>1.0579999999999999E-3</v>
      </c>
      <c r="BH151" s="45">
        <v>1.0579999999999999E-3</v>
      </c>
      <c r="BI151" s="45">
        <v>1.0579999999999999E-3</v>
      </c>
      <c r="BJ151" s="45">
        <v>1.1640000000000001E-3</v>
      </c>
      <c r="BK151" s="45">
        <v>1.1640000000000001E-3</v>
      </c>
      <c r="BL151" s="45">
        <v>1.1640000000000001E-3</v>
      </c>
      <c r="BM151" s="45">
        <v>1.1640000000000001E-3</v>
      </c>
      <c r="BN151" s="45">
        <v>1.1640000000000001E-3</v>
      </c>
      <c r="BO151" s="45">
        <v>1.2229999999999999E-3</v>
      </c>
      <c r="BP151" s="45">
        <v>1.2229999999999999E-3</v>
      </c>
      <c r="BQ151" s="45">
        <v>1.2229999999999999E-3</v>
      </c>
      <c r="BR151" s="45">
        <v>1.2229999999999999E-3</v>
      </c>
      <c r="BS151" s="45">
        <v>1.2229999999999999E-3</v>
      </c>
      <c r="BT151" s="45">
        <v>1.225E-3</v>
      </c>
      <c r="BU151" s="45">
        <v>1.225E-3</v>
      </c>
      <c r="BV151" s="45">
        <v>1.225E-3</v>
      </c>
      <c r="BW151" s="45">
        <v>1.225E-3</v>
      </c>
      <c r="BX151" s="45">
        <v>1.225E-3</v>
      </c>
      <c r="BY151" s="45">
        <v>1.1999999999999999E-3</v>
      </c>
      <c r="BZ151" s="45">
        <v>1.1999999999999999E-3</v>
      </c>
      <c r="CA151" s="45">
        <v>1.1999999999999999E-3</v>
      </c>
      <c r="CB151" s="45">
        <v>1.1999999999999999E-3</v>
      </c>
      <c r="CC151" s="45">
        <v>1.1999999999999999E-3</v>
      </c>
      <c r="CD151" s="45">
        <v>1.1999999999999999E-3</v>
      </c>
      <c r="CE151" s="45">
        <v>1.1999999999999999E-3</v>
      </c>
      <c r="CF151" s="45">
        <v>1.1999999999999999E-3</v>
      </c>
      <c r="CG151" s="45">
        <v>1.1999999999999999E-3</v>
      </c>
      <c r="CH151" s="45">
        <v>1.1999999999999999E-3</v>
      </c>
      <c r="CI151" s="45">
        <v>1.1999999999999999E-3</v>
      </c>
      <c r="CJ151" s="45">
        <v>1.1999999999999999E-3</v>
      </c>
      <c r="CK151" s="45">
        <v>1.1999999999999999E-3</v>
      </c>
      <c r="CL151" s="45">
        <v>1.1999999999999999E-3</v>
      </c>
      <c r="CM151" s="45">
        <v>1.1999999999999999E-3</v>
      </c>
      <c r="CN151" s="45">
        <v>1.1999999999999999E-3</v>
      </c>
      <c r="CO151" s="45">
        <v>1.1999999999999999E-3</v>
      </c>
      <c r="CP151" s="45">
        <v>1.1999999999999999E-3</v>
      </c>
      <c r="CQ151" s="45">
        <v>1.1999999999999999E-3</v>
      </c>
      <c r="CR151" s="45">
        <v>1.1999999999999999E-3</v>
      </c>
      <c r="CS151" s="45">
        <v>1.1999999999999999E-3</v>
      </c>
      <c r="CT151" s="45">
        <v>1.1999999999999999E-3</v>
      </c>
      <c r="CU151" s="45">
        <v>1.1999999999999999E-3</v>
      </c>
      <c r="CV151" s="45">
        <v>1.1999999999999999E-3</v>
      </c>
      <c r="CW151" s="45">
        <v>1.1999999999999999E-3</v>
      </c>
      <c r="CX151" s="45">
        <v>1.1999999999999999E-3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1.0000000000000001E-5</v>
      </c>
      <c r="R152" s="45">
        <v>1.0000000000000001E-5</v>
      </c>
      <c r="S152" s="45">
        <v>1.0000000000000001E-5</v>
      </c>
      <c r="T152" s="45">
        <v>1.0000000000000001E-5</v>
      </c>
      <c r="U152" s="45">
        <v>1.0000000000000001E-5</v>
      </c>
      <c r="V152" s="45">
        <v>1.0000000000000001E-5</v>
      </c>
      <c r="W152" s="45">
        <v>1.0000000000000001E-5</v>
      </c>
      <c r="X152" s="45">
        <v>1.0000000000000001E-5</v>
      </c>
      <c r="Y152" s="45">
        <v>1.0000000000000001E-5</v>
      </c>
      <c r="Z152" s="45">
        <v>1.0000000000000001E-5</v>
      </c>
      <c r="AA152" s="45">
        <v>1.0000000000000001E-5</v>
      </c>
      <c r="AB152" s="45">
        <v>1.0000000000000001E-5</v>
      </c>
      <c r="AC152" s="45">
        <v>1.0000000000000001E-5</v>
      </c>
      <c r="AD152" s="45">
        <v>1.0000000000000001E-5</v>
      </c>
      <c r="AE152" s="45">
        <v>1.0000000000000001E-5</v>
      </c>
      <c r="AF152" s="45">
        <v>1.0000000000000001E-5</v>
      </c>
      <c r="AG152" s="45">
        <v>1.0000000000000001E-5</v>
      </c>
      <c r="AH152" s="45">
        <v>1.0000000000000001E-5</v>
      </c>
      <c r="AI152" s="45">
        <v>1.0000000000000001E-5</v>
      </c>
      <c r="AJ152" s="45">
        <v>1.0000000000000001E-5</v>
      </c>
      <c r="AK152" s="45">
        <v>1.0000000000000001E-5</v>
      </c>
      <c r="AL152" s="45">
        <v>1.0000000000000001E-5</v>
      </c>
      <c r="AM152" s="45">
        <v>1.0000000000000001E-5</v>
      </c>
      <c r="AN152" s="45">
        <v>1.0000000000000001E-5</v>
      </c>
      <c r="AO152" s="45">
        <v>1.0000000000000001E-5</v>
      </c>
      <c r="AP152" s="45">
        <v>4.6E-5</v>
      </c>
      <c r="AQ152" s="45">
        <v>4.6E-5</v>
      </c>
      <c r="AR152" s="45">
        <v>4.6E-5</v>
      </c>
      <c r="AS152" s="45">
        <v>4.6E-5</v>
      </c>
      <c r="AT152" s="45">
        <v>4.6E-5</v>
      </c>
      <c r="AU152" s="45">
        <v>5.8999999999999998E-5</v>
      </c>
      <c r="AV152" s="45">
        <v>5.8999999999999998E-5</v>
      </c>
      <c r="AW152" s="45">
        <v>5.8999999999999998E-5</v>
      </c>
      <c r="AX152" s="45">
        <v>5.8999999999999998E-5</v>
      </c>
      <c r="AY152" s="45">
        <v>5.8999999999999998E-5</v>
      </c>
      <c r="AZ152" s="45">
        <v>6.7000000000000002E-5</v>
      </c>
      <c r="BA152" s="45">
        <v>6.7000000000000002E-5</v>
      </c>
      <c r="BB152" s="45">
        <v>6.7000000000000002E-5</v>
      </c>
      <c r="BC152" s="45">
        <v>6.7000000000000002E-5</v>
      </c>
      <c r="BD152" s="45">
        <v>6.7000000000000002E-5</v>
      </c>
      <c r="BE152" s="45">
        <v>7.6000000000000004E-5</v>
      </c>
      <c r="BF152" s="45">
        <v>7.6000000000000004E-5</v>
      </c>
      <c r="BG152" s="45">
        <v>7.6000000000000004E-5</v>
      </c>
      <c r="BH152" s="45">
        <v>7.6000000000000004E-5</v>
      </c>
      <c r="BI152" s="45">
        <v>7.6000000000000004E-5</v>
      </c>
      <c r="BJ152" s="45">
        <v>8.2999999999999998E-5</v>
      </c>
      <c r="BK152" s="45">
        <v>8.2999999999999998E-5</v>
      </c>
      <c r="BL152" s="45">
        <v>8.2999999999999998E-5</v>
      </c>
      <c r="BM152" s="45">
        <v>8.2999999999999998E-5</v>
      </c>
      <c r="BN152" s="45">
        <v>8.2999999999999998E-5</v>
      </c>
      <c r="BO152" s="45">
        <v>9.7E-5</v>
      </c>
      <c r="BP152" s="45">
        <v>9.7E-5</v>
      </c>
      <c r="BQ152" s="45">
        <v>9.7E-5</v>
      </c>
      <c r="BR152" s="45">
        <v>9.7E-5</v>
      </c>
      <c r="BS152" s="45">
        <v>9.7E-5</v>
      </c>
      <c r="BT152" s="45">
        <v>1.06E-4</v>
      </c>
      <c r="BU152" s="45">
        <v>1.06E-4</v>
      </c>
      <c r="BV152" s="45">
        <v>1.06E-4</v>
      </c>
      <c r="BW152" s="45">
        <v>1.06E-4</v>
      </c>
      <c r="BX152" s="45">
        <v>1.06E-4</v>
      </c>
      <c r="BY152" s="45">
        <v>1.1E-4</v>
      </c>
      <c r="BZ152" s="45">
        <v>1.1E-4</v>
      </c>
      <c r="CA152" s="45">
        <v>1.1E-4</v>
      </c>
      <c r="CB152" s="45">
        <v>1.1E-4</v>
      </c>
      <c r="CC152" s="45">
        <v>1.1E-4</v>
      </c>
      <c r="CD152" s="45">
        <v>1.1E-4</v>
      </c>
      <c r="CE152" s="45">
        <v>1.1E-4</v>
      </c>
      <c r="CF152" s="45">
        <v>1.1E-4</v>
      </c>
      <c r="CG152" s="45">
        <v>1.1E-4</v>
      </c>
      <c r="CH152" s="45">
        <v>1.1E-4</v>
      </c>
      <c r="CI152" s="45">
        <v>1.1E-4</v>
      </c>
      <c r="CJ152" s="45">
        <v>1.1E-4</v>
      </c>
      <c r="CK152" s="45">
        <v>1.1E-4</v>
      </c>
      <c r="CL152" s="45">
        <v>1.1E-4</v>
      </c>
      <c r="CM152" s="45">
        <v>1.1E-4</v>
      </c>
      <c r="CN152" s="45">
        <v>1.1E-4</v>
      </c>
      <c r="CO152" s="45">
        <v>1.1E-4</v>
      </c>
      <c r="CP152" s="45">
        <v>1.1E-4</v>
      </c>
      <c r="CQ152" s="45">
        <v>1.1E-4</v>
      </c>
      <c r="CR152" s="45">
        <v>1.1E-4</v>
      </c>
      <c r="CS152" s="45">
        <v>1.1E-4</v>
      </c>
      <c r="CT152" s="45">
        <v>1.1E-4</v>
      </c>
      <c r="CU152" s="45">
        <v>1.1E-4</v>
      </c>
      <c r="CV152" s="45">
        <v>1.1E-4</v>
      </c>
      <c r="CW152" s="45">
        <v>1.1E-4</v>
      </c>
      <c r="CX152" s="45">
        <v>1.1E-4</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1.07E-4</v>
      </c>
      <c r="R153" s="45">
        <v>1.07E-4</v>
      </c>
      <c r="S153" s="45">
        <v>1.07E-4</v>
      </c>
      <c r="T153" s="45">
        <v>1.07E-4</v>
      </c>
      <c r="U153" s="45">
        <v>1.07E-4</v>
      </c>
      <c r="V153" s="45">
        <v>1.07E-4</v>
      </c>
      <c r="W153" s="45">
        <v>1.07E-4</v>
      </c>
      <c r="X153" s="45">
        <v>1.07E-4</v>
      </c>
      <c r="Y153" s="45">
        <v>1.07E-4</v>
      </c>
      <c r="Z153" s="45">
        <v>1.07E-4</v>
      </c>
      <c r="AA153" s="45">
        <v>1.07E-4</v>
      </c>
      <c r="AB153" s="45">
        <v>1.07E-4</v>
      </c>
      <c r="AC153" s="45">
        <v>1.07E-4</v>
      </c>
      <c r="AD153" s="45">
        <v>1.07E-4</v>
      </c>
      <c r="AE153" s="45">
        <v>1.07E-4</v>
      </c>
      <c r="AF153" s="45">
        <v>1.07E-4</v>
      </c>
      <c r="AG153" s="45">
        <v>1.07E-4</v>
      </c>
      <c r="AH153" s="45">
        <v>1.07E-4</v>
      </c>
      <c r="AI153" s="45">
        <v>1.07E-4</v>
      </c>
      <c r="AJ153" s="45">
        <v>1.07E-4</v>
      </c>
      <c r="AK153" s="45">
        <v>1.07E-4</v>
      </c>
      <c r="AL153" s="45">
        <v>1.07E-4</v>
      </c>
      <c r="AM153" s="45">
        <v>1.07E-4</v>
      </c>
      <c r="AN153" s="45">
        <v>1.07E-4</v>
      </c>
      <c r="AO153" s="45">
        <v>1.07E-4</v>
      </c>
      <c r="AP153" s="45">
        <v>6.1899999999999998E-4</v>
      </c>
      <c r="AQ153" s="45">
        <v>6.1899999999999998E-4</v>
      </c>
      <c r="AR153" s="45">
        <v>6.1899999999999998E-4</v>
      </c>
      <c r="AS153" s="45">
        <v>6.1899999999999998E-4</v>
      </c>
      <c r="AT153" s="45">
        <v>6.1899999999999998E-4</v>
      </c>
      <c r="AU153" s="45">
        <v>8.8000000000000003E-4</v>
      </c>
      <c r="AV153" s="45">
        <v>8.8000000000000003E-4</v>
      </c>
      <c r="AW153" s="45">
        <v>8.8000000000000003E-4</v>
      </c>
      <c r="AX153" s="45">
        <v>8.8000000000000003E-4</v>
      </c>
      <c r="AY153" s="45">
        <v>8.8000000000000003E-4</v>
      </c>
      <c r="AZ153" s="45">
        <v>1.134E-3</v>
      </c>
      <c r="BA153" s="45">
        <v>1.134E-3</v>
      </c>
      <c r="BB153" s="45">
        <v>1.134E-3</v>
      </c>
      <c r="BC153" s="45">
        <v>1.134E-3</v>
      </c>
      <c r="BD153" s="45">
        <v>1.134E-3</v>
      </c>
      <c r="BE153" s="45">
        <v>1.359E-3</v>
      </c>
      <c r="BF153" s="45">
        <v>1.359E-3</v>
      </c>
      <c r="BG153" s="45">
        <v>1.359E-3</v>
      </c>
      <c r="BH153" s="45">
        <v>1.359E-3</v>
      </c>
      <c r="BI153" s="45">
        <v>1.359E-3</v>
      </c>
      <c r="BJ153" s="45">
        <v>1.523E-3</v>
      </c>
      <c r="BK153" s="45">
        <v>1.523E-3</v>
      </c>
      <c r="BL153" s="45">
        <v>1.523E-3</v>
      </c>
      <c r="BM153" s="45">
        <v>1.523E-3</v>
      </c>
      <c r="BN153" s="45">
        <v>1.523E-3</v>
      </c>
      <c r="BO153" s="45">
        <v>1.614E-3</v>
      </c>
      <c r="BP153" s="45">
        <v>1.614E-3</v>
      </c>
      <c r="BQ153" s="45">
        <v>1.614E-3</v>
      </c>
      <c r="BR153" s="45">
        <v>1.614E-3</v>
      </c>
      <c r="BS153" s="45">
        <v>1.614E-3</v>
      </c>
      <c r="BT153" s="45">
        <v>1.6329999999999999E-3</v>
      </c>
      <c r="BU153" s="45">
        <v>1.6329999999999999E-3</v>
      </c>
      <c r="BV153" s="45">
        <v>1.6329999999999999E-3</v>
      </c>
      <c r="BW153" s="45">
        <v>1.6329999999999999E-3</v>
      </c>
      <c r="BX153" s="45">
        <v>1.6329999999999999E-3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1.94E-4</v>
      </c>
      <c r="R154" s="45">
        <v>1.94E-4</v>
      </c>
      <c r="S154" s="45">
        <v>1.94E-4</v>
      </c>
      <c r="T154" s="45">
        <v>1.94E-4</v>
      </c>
      <c r="U154" s="45">
        <v>1.94E-4</v>
      </c>
      <c r="V154" s="45">
        <v>1.94E-4</v>
      </c>
      <c r="W154" s="45">
        <v>1.94E-4</v>
      </c>
      <c r="X154" s="45">
        <v>1.94E-4</v>
      </c>
      <c r="Y154" s="45">
        <v>1.94E-4</v>
      </c>
      <c r="Z154" s="45">
        <v>1.94E-4</v>
      </c>
      <c r="AA154" s="45">
        <v>1.94E-4</v>
      </c>
      <c r="AB154" s="45">
        <v>1.94E-4</v>
      </c>
      <c r="AC154" s="45">
        <v>1.94E-4</v>
      </c>
      <c r="AD154" s="45">
        <v>1.94E-4</v>
      </c>
      <c r="AE154" s="45">
        <v>1.94E-4</v>
      </c>
      <c r="AF154" s="45">
        <v>1.94E-4</v>
      </c>
      <c r="AG154" s="45">
        <v>1.94E-4</v>
      </c>
      <c r="AH154" s="45">
        <v>1.94E-4</v>
      </c>
      <c r="AI154" s="45">
        <v>1.94E-4</v>
      </c>
      <c r="AJ154" s="45">
        <v>1.94E-4</v>
      </c>
      <c r="AK154" s="45">
        <v>1.94E-4</v>
      </c>
      <c r="AL154" s="45">
        <v>1.94E-4</v>
      </c>
      <c r="AM154" s="45">
        <v>1.94E-4</v>
      </c>
      <c r="AN154" s="45">
        <v>1.94E-4</v>
      </c>
      <c r="AO154" s="45">
        <v>1.94E-4</v>
      </c>
      <c r="AP154" s="45">
        <v>5.6800000000000004E-4</v>
      </c>
      <c r="AQ154" s="45">
        <v>5.6800000000000004E-4</v>
      </c>
      <c r="AR154" s="45">
        <v>5.6800000000000004E-4</v>
      </c>
      <c r="AS154" s="45">
        <v>5.6800000000000004E-4</v>
      </c>
      <c r="AT154" s="45">
        <v>5.6800000000000004E-4</v>
      </c>
      <c r="AU154" s="45">
        <v>6.3100000000000005E-4</v>
      </c>
      <c r="AV154" s="45">
        <v>6.3100000000000005E-4</v>
      </c>
      <c r="AW154" s="45">
        <v>6.3100000000000005E-4</v>
      </c>
      <c r="AX154" s="45">
        <v>6.3100000000000005E-4</v>
      </c>
      <c r="AY154" s="45">
        <v>6.3100000000000005E-4</v>
      </c>
      <c r="AZ154" s="45">
        <v>6.0999999999999997E-4</v>
      </c>
      <c r="BA154" s="45">
        <v>6.0999999999999997E-4</v>
      </c>
      <c r="BB154" s="45">
        <v>6.0999999999999997E-4</v>
      </c>
      <c r="BC154" s="45">
        <v>6.0999999999999997E-4</v>
      </c>
      <c r="BD154" s="45">
        <v>6.0999999999999997E-4</v>
      </c>
      <c r="BE154" s="45">
        <v>5.4299999999999997E-4</v>
      </c>
      <c r="BF154" s="45">
        <v>5.4299999999999997E-4</v>
      </c>
      <c r="BG154" s="45">
        <v>5.4299999999999997E-4</v>
      </c>
      <c r="BH154" s="45">
        <v>5.4299999999999997E-4</v>
      </c>
      <c r="BI154" s="45">
        <v>5.4299999999999997E-4</v>
      </c>
      <c r="BJ154" s="45">
        <v>4.6000000000000001E-4</v>
      </c>
      <c r="BK154" s="45">
        <v>4.6000000000000001E-4</v>
      </c>
      <c r="BL154" s="45">
        <v>4.6000000000000001E-4</v>
      </c>
      <c r="BM154" s="45">
        <v>4.6000000000000001E-4</v>
      </c>
      <c r="BN154" s="45">
        <v>4.6000000000000001E-4</v>
      </c>
      <c r="BO154" s="45">
        <v>3.9500000000000001E-4</v>
      </c>
      <c r="BP154" s="45">
        <v>3.9500000000000001E-4</v>
      </c>
      <c r="BQ154" s="45">
        <v>3.9500000000000001E-4</v>
      </c>
      <c r="BR154" s="45">
        <v>3.9500000000000001E-4</v>
      </c>
      <c r="BS154" s="45">
        <v>3.9500000000000001E-4</v>
      </c>
      <c r="BT154" s="45">
        <v>3.3599999999999998E-4</v>
      </c>
      <c r="BU154" s="45">
        <v>3.3599999999999998E-4</v>
      </c>
      <c r="BV154" s="45">
        <v>3.3599999999999998E-4</v>
      </c>
      <c r="BW154" s="45">
        <v>3.3599999999999998E-4</v>
      </c>
      <c r="BX154" s="45">
        <v>3.3599999999999998E-4</v>
      </c>
      <c r="BY154" s="45">
        <v>2.5399999999999999E-4</v>
      </c>
      <c r="BZ154" s="45">
        <v>2.5399999999999999E-4</v>
      </c>
      <c r="CA154" s="45">
        <v>2.5399999999999999E-4</v>
      </c>
      <c r="CB154" s="45">
        <v>2.5399999999999999E-4</v>
      </c>
      <c r="CC154" s="45">
        <v>2.5399999999999999E-4</v>
      </c>
      <c r="CD154" s="45">
        <v>2.5399999999999999E-4</v>
      </c>
      <c r="CE154" s="45">
        <v>2.5399999999999999E-4</v>
      </c>
      <c r="CF154" s="45">
        <v>2.5399999999999999E-4</v>
      </c>
      <c r="CG154" s="45">
        <v>2.5399999999999999E-4</v>
      </c>
      <c r="CH154" s="45">
        <v>2.5399999999999999E-4</v>
      </c>
      <c r="CI154" s="45">
        <v>2.5399999999999999E-4</v>
      </c>
      <c r="CJ154" s="45">
        <v>2.5399999999999999E-4</v>
      </c>
      <c r="CK154" s="45">
        <v>2.5399999999999999E-4</v>
      </c>
      <c r="CL154" s="45">
        <v>2.5399999999999999E-4</v>
      </c>
      <c r="CM154" s="45">
        <v>2.5399999999999999E-4</v>
      </c>
      <c r="CN154" s="45">
        <v>2.5399999999999999E-4</v>
      </c>
      <c r="CO154" s="45">
        <v>2.5399999999999999E-4</v>
      </c>
      <c r="CP154" s="45">
        <v>2.5399999999999999E-4</v>
      </c>
      <c r="CQ154" s="45">
        <v>2.5399999999999999E-4</v>
      </c>
      <c r="CR154" s="45">
        <v>2.5399999999999999E-4</v>
      </c>
      <c r="CS154" s="45">
        <v>2.5399999999999999E-4</v>
      </c>
      <c r="CT154" s="45">
        <v>2.5399999999999999E-4</v>
      </c>
      <c r="CU154" s="45">
        <v>2.5399999999999999E-4</v>
      </c>
      <c r="CV154" s="45">
        <v>2.5399999999999999E-4</v>
      </c>
      <c r="CW154" s="45">
        <v>2.5399999999999999E-4</v>
      </c>
      <c r="CX154" s="45">
        <v>2.5399999999999999E-4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1.06E-4</v>
      </c>
      <c r="R155" s="45">
        <v>1.06E-4</v>
      </c>
      <c r="S155" s="45">
        <v>1.06E-4</v>
      </c>
      <c r="T155" s="45">
        <v>1.06E-4</v>
      </c>
      <c r="U155" s="45">
        <v>1.06E-4</v>
      </c>
      <c r="V155" s="45">
        <v>1.06E-4</v>
      </c>
      <c r="W155" s="45">
        <v>1.06E-4</v>
      </c>
      <c r="X155" s="45">
        <v>1.06E-4</v>
      </c>
      <c r="Y155" s="45">
        <v>1.06E-4</v>
      </c>
      <c r="Z155" s="45">
        <v>1.06E-4</v>
      </c>
      <c r="AA155" s="45">
        <v>1.06E-4</v>
      </c>
      <c r="AB155" s="45">
        <v>1.06E-4</v>
      </c>
      <c r="AC155" s="45">
        <v>1.06E-4</v>
      </c>
      <c r="AD155" s="45">
        <v>1.06E-4</v>
      </c>
      <c r="AE155" s="45">
        <v>1.06E-4</v>
      </c>
      <c r="AF155" s="45">
        <v>1.06E-4</v>
      </c>
      <c r="AG155" s="45">
        <v>1.06E-4</v>
      </c>
      <c r="AH155" s="45">
        <v>1.06E-4</v>
      </c>
      <c r="AI155" s="45">
        <v>1.06E-4</v>
      </c>
      <c r="AJ155" s="45">
        <v>1.06E-4</v>
      </c>
      <c r="AK155" s="45">
        <v>1.06E-4</v>
      </c>
      <c r="AL155" s="45">
        <v>1.06E-4</v>
      </c>
      <c r="AM155" s="45">
        <v>1.06E-4</v>
      </c>
      <c r="AN155" s="45">
        <v>1.06E-4</v>
      </c>
      <c r="AO155" s="45">
        <v>1.06E-4</v>
      </c>
      <c r="AP155" s="45">
        <v>5.2599999999999999E-4</v>
      </c>
      <c r="AQ155" s="45">
        <v>5.2599999999999999E-4</v>
      </c>
      <c r="AR155" s="45">
        <v>5.2599999999999999E-4</v>
      </c>
      <c r="AS155" s="45">
        <v>5.2599999999999999E-4</v>
      </c>
      <c r="AT155" s="45">
        <v>5.2599999999999999E-4</v>
      </c>
      <c r="AU155" s="45">
        <v>7.2199999999999999E-4</v>
      </c>
      <c r="AV155" s="45">
        <v>7.2199999999999999E-4</v>
      </c>
      <c r="AW155" s="45">
        <v>7.2199999999999999E-4</v>
      </c>
      <c r="AX155" s="45">
        <v>7.2199999999999999E-4</v>
      </c>
      <c r="AY155" s="45">
        <v>7.2199999999999999E-4</v>
      </c>
      <c r="AZ155" s="45">
        <v>9.0700000000000004E-4</v>
      </c>
      <c r="BA155" s="45">
        <v>9.0700000000000004E-4</v>
      </c>
      <c r="BB155" s="45">
        <v>9.0700000000000004E-4</v>
      </c>
      <c r="BC155" s="45">
        <v>9.0700000000000004E-4</v>
      </c>
      <c r="BD155" s="45">
        <v>9.0700000000000004E-4</v>
      </c>
      <c r="BE155" s="45">
        <v>1.0579999999999999E-3</v>
      </c>
      <c r="BF155" s="45">
        <v>1.0579999999999999E-3</v>
      </c>
      <c r="BG155" s="45">
        <v>1.0579999999999999E-3</v>
      </c>
      <c r="BH155" s="45">
        <v>1.0579999999999999E-3</v>
      </c>
      <c r="BI155" s="45">
        <v>1.0579999999999999E-3</v>
      </c>
      <c r="BJ155" s="45">
        <v>1.1640000000000001E-3</v>
      </c>
      <c r="BK155" s="45">
        <v>1.1640000000000001E-3</v>
      </c>
      <c r="BL155" s="45">
        <v>1.1640000000000001E-3</v>
      </c>
      <c r="BM155" s="45">
        <v>1.1640000000000001E-3</v>
      </c>
      <c r="BN155" s="45">
        <v>1.1640000000000001E-3</v>
      </c>
      <c r="BO155" s="45">
        <v>1.2229999999999999E-3</v>
      </c>
      <c r="BP155" s="45">
        <v>1.2229999999999999E-3</v>
      </c>
      <c r="BQ155" s="45">
        <v>1.2229999999999999E-3</v>
      </c>
      <c r="BR155" s="45">
        <v>1.2229999999999999E-3</v>
      </c>
      <c r="BS155" s="45">
        <v>1.2229999999999999E-3</v>
      </c>
      <c r="BT155" s="45">
        <v>1.225E-3</v>
      </c>
      <c r="BU155" s="45">
        <v>1.225E-3</v>
      </c>
      <c r="BV155" s="45">
        <v>1.225E-3</v>
      </c>
      <c r="BW155" s="45">
        <v>1.225E-3</v>
      </c>
      <c r="BX155" s="45">
        <v>1.225E-3</v>
      </c>
      <c r="BY155" s="45">
        <v>1.1999999999999999E-3</v>
      </c>
      <c r="BZ155" s="45">
        <v>1.1999999999999999E-3</v>
      </c>
      <c r="CA155" s="45">
        <v>1.1999999999999999E-3</v>
      </c>
      <c r="CB155" s="45">
        <v>1.1999999999999999E-3</v>
      </c>
      <c r="CC155" s="45">
        <v>1.1999999999999999E-3</v>
      </c>
      <c r="CD155" s="45">
        <v>1.1999999999999999E-3</v>
      </c>
      <c r="CE155" s="45">
        <v>1.1999999999999999E-3</v>
      </c>
      <c r="CF155" s="45">
        <v>1.1999999999999999E-3</v>
      </c>
      <c r="CG155" s="45">
        <v>1.1999999999999999E-3</v>
      </c>
      <c r="CH155" s="45">
        <v>1.1999999999999999E-3</v>
      </c>
      <c r="CI155" s="45">
        <v>1.1999999999999999E-3</v>
      </c>
      <c r="CJ155" s="45">
        <v>1.1999999999999999E-3</v>
      </c>
      <c r="CK155" s="45">
        <v>1.1999999999999999E-3</v>
      </c>
      <c r="CL155" s="45">
        <v>1.1999999999999999E-3</v>
      </c>
      <c r="CM155" s="45">
        <v>1.1999999999999999E-3</v>
      </c>
      <c r="CN155" s="45">
        <v>1.1999999999999999E-3</v>
      </c>
      <c r="CO155" s="45">
        <v>1.1999999999999999E-3</v>
      </c>
      <c r="CP155" s="45">
        <v>1.1999999999999999E-3</v>
      </c>
      <c r="CQ155" s="45">
        <v>1.1999999999999999E-3</v>
      </c>
      <c r="CR155" s="45">
        <v>1.1999999999999999E-3</v>
      </c>
      <c r="CS155" s="45">
        <v>1.1999999999999999E-3</v>
      </c>
      <c r="CT155" s="45">
        <v>1.1999999999999999E-3</v>
      </c>
      <c r="CU155" s="45">
        <v>1.1999999999999999E-3</v>
      </c>
      <c r="CV155" s="45">
        <v>1.1999999999999999E-3</v>
      </c>
      <c r="CW155" s="45">
        <v>1.1999999999999999E-3</v>
      </c>
      <c r="CX155" s="45">
        <v>1.1999999999999999E-3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8.2000000000000001E-5</v>
      </c>
      <c r="R156" s="45">
        <v>8.2000000000000001E-5</v>
      </c>
      <c r="S156" s="45">
        <v>8.2000000000000001E-5</v>
      </c>
      <c r="T156" s="45">
        <v>8.2000000000000001E-5</v>
      </c>
      <c r="U156" s="45">
        <v>8.2000000000000001E-5</v>
      </c>
      <c r="V156" s="45">
        <v>8.2000000000000001E-5</v>
      </c>
      <c r="W156" s="45">
        <v>8.2000000000000001E-5</v>
      </c>
      <c r="X156" s="45">
        <v>8.2000000000000001E-5</v>
      </c>
      <c r="Y156" s="45">
        <v>8.2000000000000001E-5</v>
      </c>
      <c r="Z156" s="45">
        <v>8.2000000000000001E-5</v>
      </c>
      <c r="AA156" s="45">
        <v>8.2000000000000001E-5</v>
      </c>
      <c r="AB156" s="45">
        <v>8.2000000000000001E-5</v>
      </c>
      <c r="AC156" s="45">
        <v>8.2000000000000001E-5</v>
      </c>
      <c r="AD156" s="45">
        <v>8.2000000000000001E-5</v>
      </c>
      <c r="AE156" s="45">
        <v>8.2000000000000001E-5</v>
      </c>
      <c r="AF156" s="45">
        <v>8.2000000000000001E-5</v>
      </c>
      <c r="AG156" s="45">
        <v>8.2000000000000001E-5</v>
      </c>
      <c r="AH156" s="45">
        <v>8.2000000000000001E-5</v>
      </c>
      <c r="AI156" s="45">
        <v>8.2000000000000001E-5</v>
      </c>
      <c r="AJ156" s="45">
        <v>8.2000000000000001E-5</v>
      </c>
      <c r="AK156" s="45">
        <v>8.2000000000000001E-5</v>
      </c>
      <c r="AL156" s="45">
        <v>8.2000000000000001E-5</v>
      </c>
      <c r="AM156" s="45">
        <v>8.2000000000000001E-5</v>
      </c>
      <c r="AN156" s="45">
        <v>8.2000000000000001E-5</v>
      </c>
      <c r="AO156" s="45">
        <v>8.2000000000000001E-5</v>
      </c>
      <c r="AP156" s="45">
        <v>4.2000000000000002E-4</v>
      </c>
      <c r="AQ156" s="45">
        <v>4.2000000000000002E-4</v>
      </c>
      <c r="AR156" s="45">
        <v>4.2000000000000002E-4</v>
      </c>
      <c r="AS156" s="45">
        <v>4.2000000000000002E-4</v>
      </c>
      <c r="AT156" s="45">
        <v>4.2000000000000002E-4</v>
      </c>
      <c r="AU156" s="45">
        <v>5.5400000000000002E-4</v>
      </c>
      <c r="AV156" s="45">
        <v>5.5400000000000002E-4</v>
      </c>
      <c r="AW156" s="45">
        <v>5.5400000000000002E-4</v>
      </c>
      <c r="AX156" s="45">
        <v>5.5400000000000002E-4</v>
      </c>
      <c r="AY156" s="45">
        <v>5.5400000000000002E-4</v>
      </c>
      <c r="AZ156" s="45">
        <v>7.3899999999999997E-4</v>
      </c>
      <c r="BA156" s="45">
        <v>7.3899999999999997E-4</v>
      </c>
      <c r="BB156" s="45">
        <v>7.3899999999999997E-4</v>
      </c>
      <c r="BC156" s="45">
        <v>7.3899999999999997E-4</v>
      </c>
      <c r="BD156" s="45">
        <v>7.3899999999999997E-4</v>
      </c>
      <c r="BE156" s="45">
        <v>9.1E-4</v>
      </c>
      <c r="BF156" s="45">
        <v>9.1E-4</v>
      </c>
      <c r="BG156" s="45">
        <v>9.1E-4</v>
      </c>
      <c r="BH156" s="45">
        <v>9.1E-4</v>
      </c>
      <c r="BI156" s="45">
        <v>9.1E-4</v>
      </c>
      <c r="BJ156" s="45">
        <v>1.0679999999999999E-3</v>
      </c>
      <c r="BK156" s="45">
        <v>1.0679999999999999E-3</v>
      </c>
      <c r="BL156" s="45">
        <v>1.0679999999999999E-3</v>
      </c>
      <c r="BM156" s="45">
        <v>1.0679999999999999E-3</v>
      </c>
      <c r="BN156" s="45">
        <v>1.0679999999999999E-3</v>
      </c>
      <c r="BO156" s="45">
        <v>1.2290000000000001E-3</v>
      </c>
      <c r="BP156" s="45">
        <v>1.2290000000000001E-3</v>
      </c>
      <c r="BQ156" s="45">
        <v>1.2290000000000001E-3</v>
      </c>
      <c r="BR156" s="45">
        <v>1.2290000000000001E-3</v>
      </c>
      <c r="BS156" s="45">
        <v>1.2290000000000001E-3</v>
      </c>
      <c r="BT156" s="45">
        <v>1.4250000000000001E-3</v>
      </c>
      <c r="BU156" s="45">
        <v>1.4250000000000001E-3</v>
      </c>
      <c r="BV156" s="45">
        <v>1.4250000000000001E-3</v>
      </c>
      <c r="BW156" s="45">
        <v>1.4250000000000001E-3</v>
      </c>
      <c r="BX156" s="45">
        <v>1.4250000000000001E-3</v>
      </c>
      <c r="BY156" s="45">
        <v>1.598E-3</v>
      </c>
      <c r="BZ156" s="45">
        <v>1.598E-3</v>
      </c>
      <c r="CA156" s="45">
        <v>1.598E-3</v>
      </c>
      <c r="CB156" s="45">
        <v>1.598E-3</v>
      </c>
      <c r="CC156" s="45">
        <v>1.598E-3</v>
      </c>
      <c r="CD156" s="45">
        <v>1.598E-3</v>
      </c>
      <c r="CE156" s="45">
        <v>1.598E-3</v>
      </c>
      <c r="CF156" s="45">
        <v>1.598E-3</v>
      </c>
      <c r="CG156" s="45">
        <v>1.598E-3</v>
      </c>
      <c r="CH156" s="45">
        <v>1.598E-3</v>
      </c>
      <c r="CI156" s="45">
        <v>1.598E-3</v>
      </c>
      <c r="CJ156" s="45">
        <v>1.598E-3</v>
      </c>
      <c r="CK156" s="45">
        <v>1.598E-3</v>
      </c>
      <c r="CL156" s="45">
        <v>1.598E-3</v>
      </c>
      <c r="CM156" s="45">
        <v>1.598E-3</v>
      </c>
      <c r="CN156" s="45">
        <v>1.598E-3</v>
      </c>
      <c r="CO156" s="45">
        <v>1.598E-3</v>
      </c>
      <c r="CP156" s="45">
        <v>1.598E-3</v>
      </c>
      <c r="CQ156" s="45">
        <v>1.598E-3</v>
      </c>
      <c r="CR156" s="45">
        <v>1.598E-3</v>
      </c>
      <c r="CS156" s="45">
        <v>1.598E-3</v>
      </c>
      <c r="CT156" s="45">
        <v>1.598E-3</v>
      </c>
      <c r="CU156" s="45">
        <v>1.598E-3</v>
      </c>
      <c r="CV156" s="45">
        <v>1.598E-3</v>
      </c>
      <c r="CW156" s="45">
        <v>1.598E-3</v>
      </c>
      <c r="CX156" s="45">
        <v>1.598E-3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4.6999999999999997E-5</v>
      </c>
      <c r="R157" s="45">
        <v>4.6999999999999997E-5</v>
      </c>
      <c r="S157" s="45">
        <v>4.6999999999999997E-5</v>
      </c>
      <c r="T157" s="45">
        <v>4.6999999999999997E-5</v>
      </c>
      <c r="U157" s="45">
        <v>4.6999999999999997E-5</v>
      </c>
      <c r="V157" s="45">
        <v>4.6999999999999997E-5</v>
      </c>
      <c r="W157" s="45">
        <v>4.6999999999999997E-5</v>
      </c>
      <c r="X157" s="45">
        <v>4.6999999999999997E-5</v>
      </c>
      <c r="Y157" s="45">
        <v>4.6999999999999997E-5</v>
      </c>
      <c r="Z157" s="45">
        <v>4.6999999999999997E-5</v>
      </c>
      <c r="AA157" s="45">
        <v>4.6999999999999997E-5</v>
      </c>
      <c r="AB157" s="45">
        <v>4.6999999999999997E-5</v>
      </c>
      <c r="AC157" s="45">
        <v>4.6999999999999997E-5</v>
      </c>
      <c r="AD157" s="45">
        <v>4.6999999999999997E-5</v>
      </c>
      <c r="AE157" s="45">
        <v>4.6999999999999997E-5</v>
      </c>
      <c r="AF157" s="45">
        <v>4.6999999999999997E-5</v>
      </c>
      <c r="AG157" s="45">
        <v>4.6999999999999997E-5</v>
      </c>
      <c r="AH157" s="45">
        <v>4.6999999999999997E-5</v>
      </c>
      <c r="AI157" s="45">
        <v>4.6999999999999997E-5</v>
      </c>
      <c r="AJ157" s="45">
        <v>4.6999999999999997E-5</v>
      </c>
      <c r="AK157" s="45">
        <v>4.6999999999999997E-5</v>
      </c>
      <c r="AL157" s="45">
        <v>4.6999999999999997E-5</v>
      </c>
      <c r="AM157" s="45">
        <v>4.6999999999999997E-5</v>
      </c>
      <c r="AN157" s="45">
        <v>4.6999999999999997E-5</v>
      </c>
      <c r="AO157" s="45">
        <v>4.6999999999999997E-5</v>
      </c>
      <c r="AP157" s="45">
        <v>1.3999999999999999E-4</v>
      </c>
      <c r="AQ157" s="45">
        <v>1.3999999999999999E-4</v>
      </c>
      <c r="AR157" s="45">
        <v>1.3999999999999999E-4</v>
      </c>
      <c r="AS157" s="45">
        <v>1.3999999999999999E-4</v>
      </c>
      <c r="AT157" s="45">
        <v>1.3999999999999999E-4</v>
      </c>
      <c r="AU157" s="45">
        <v>1.5300000000000001E-4</v>
      </c>
      <c r="AV157" s="45">
        <v>1.5300000000000001E-4</v>
      </c>
      <c r="AW157" s="45">
        <v>1.5300000000000001E-4</v>
      </c>
      <c r="AX157" s="45">
        <v>1.5300000000000001E-4</v>
      </c>
      <c r="AY157" s="45">
        <v>1.5300000000000001E-4</v>
      </c>
      <c r="AZ157" s="45">
        <v>1.5200000000000001E-4</v>
      </c>
      <c r="BA157" s="45">
        <v>1.5200000000000001E-4</v>
      </c>
      <c r="BB157" s="45">
        <v>1.5200000000000001E-4</v>
      </c>
      <c r="BC157" s="45">
        <v>1.5200000000000001E-4</v>
      </c>
      <c r="BD157" s="45">
        <v>1.5200000000000001E-4</v>
      </c>
      <c r="BE157" s="45">
        <v>1.6699999999999999E-4</v>
      </c>
      <c r="BF157" s="45">
        <v>1.6699999999999999E-4</v>
      </c>
      <c r="BG157" s="45">
        <v>1.6699999999999999E-4</v>
      </c>
      <c r="BH157" s="45">
        <v>1.6699999999999999E-4</v>
      </c>
      <c r="BI157" s="45">
        <v>1.6699999999999999E-4</v>
      </c>
      <c r="BJ157" s="45">
        <v>2.24E-4</v>
      </c>
      <c r="BK157" s="45">
        <v>2.24E-4</v>
      </c>
      <c r="BL157" s="45">
        <v>2.24E-4</v>
      </c>
      <c r="BM157" s="45">
        <v>2.24E-4</v>
      </c>
      <c r="BN157" s="45">
        <v>2.24E-4</v>
      </c>
      <c r="BO157" s="45">
        <v>2.72E-4</v>
      </c>
      <c r="BP157" s="45">
        <v>2.72E-4</v>
      </c>
      <c r="BQ157" s="45">
        <v>2.72E-4</v>
      </c>
      <c r="BR157" s="45">
        <v>2.72E-4</v>
      </c>
      <c r="BS157" s="45">
        <v>2.72E-4</v>
      </c>
      <c r="BT157" s="45">
        <v>3.3500000000000001E-4</v>
      </c>
      <c r="BU157" s="45">
        <v>3.3500000000000001E-4</v>
      </c>
      <c r="BV157" s="45">
        <v>3.3500000000000001E-4</v>
      </c>
      <c r="BW157" s="45">
        <v>3.3500000000000001E-4</v>
      </c>
      <c r="BX157" s="45">
        <v>3.3500000000000001E-4</v>
      </c>
      <c r="BY157" s="45">
        <v>3.8000000000000002E-4</v>
      </c>
      <c r="BZ157" s="45">
        <v>3.8000000000000002E-4</v>
      </c>
      <c r="CA157" s="45">
        <v>3.8000000000000002E-4</v>
      </c>
      <c r="CB157" s="45">
        <v>3.8000000000000002E-4</v>
      </c>
      <c r="CC157" s="45">
        <v>3.8000000000000002E-4</v>
      </c>
      <c r="CD157" s="45">
        <v>3.8000000000000002E-4</v>
      </c>
      <c r="CE157" s="45">
        <v>3.8000000000000002E-4</v>
      </c>
      <c r="CF157" s="45">
        <v>3.8000000000000002E-4</v>
      </c>
      <c r="CG157" s="45">
        <v>3.8000000000000002E-4</v>
      </c>
      <c r="CH157" s="45">
        <v>3.8000000000000002E-4</v>
      </c>
      <c r="CI157" s="45">
        <v>3.8000000000000002E-4</v>
      </c>
      <c r="CJ157" s="45">
        <v>3.8000000000000002E-4</v>
      </c>
      <c r="CK157" s="45">
        <v>3.8000000000000002E-4</v>
      </c>
      <c r="CL157" s="45">
        <v>3.8000000000000002E-4</v>
      </c>
      <c r="CM157" s="45">
        <v>3.8000000000000002E-4</v>
      </c>
      <c r="CN157" s="45">
        <v>3.8000000000000002E-4</v>
      </c>
      <c r="CO157" s="45">
        <v>3.8000000000000002E-4</v>
      </c>
      <c r="CP157" s="45">
        <v>3.8000000000000002E-4</v>
      </c>
      <c r="CQ157" s="45">
        <v>3.8000000000000002E-4</v>
      </c>
      <c r="CR157" s="45">
        <v>3.8000000000000002E-4</v>
      </c>
      <c r="CS157" s="45">
        <v>3.8000000000000002E-4</v>
      </c>
      <c r="CT157" s="45">
        <v>3.8000000000000002E-4</v>
      </c>
      <c r="CU157" s="45">
        <v>3.8000000000000002E-4</v>
      </c>
      <c r="CV157" s="45">
        <v>3.8000000000000002E-4</v>
      </c>
      <c r="CW157" s="45">
        <v>3.8000000000000002E-4</v>
      </c>
      <c r="CX157" s="45">
        <v>3.8000000000000002E-4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1.17E-4</v>
      </c>
      <c r="R158" s="45">
        <v>1.17E-4</v>
      </c>
      <c r="S158" s="45">
        <v>1.17E-4</v>
      </c>
      <c r="T158" s="45">
        <v>1.17E-4</v>
      </c>
      <c r="U158" s="45">
        <v>1.17E-4</v>
      </c>
      <c r="V158" s="45">
        <v>1.17E-4</v>
      </c>
      <c r="W158" s="45">
        <v>1.17E-4</v>
      </c>
      <c r="X158" s="45">
        <v>1.17E-4</v>
      </c>
      <c r="Y158" s="45">
        <v>1.17E-4</v>
      </c>
      <c r="Z158" s="45">
        <v>1.17E-4</v>
      </c>
      <c r="AA158" s="45">
        <v>1.17E-4</v>
      </c>
      <c r="AB158" s="45">
        <v>1.17E-4</v>
      </c>
      <c r="AC158" s="45">
        <v>1.17E-4</v>
      </c>
      <c r="AD158" s="45">
        <v>1.17E-4</v>
      </c>
      <c r="AE158" s="45">
        <v>1.17E-4</v>
      </c>
      <c r="AF158" s="45">
        <v>1.17E-4</v>
      </c>
      <c r="AG158" s="45">
        <v>1.17E-4</v>
      </c>
      <c r="AH158" s="45">
        <v>1.17E-4</v>
      </c>
      <c r="AI158" s="45">
        <v>1.17E-4</v>
      </c>
      <c r="AJ158" s="45">
        <v>1.17E-4</v>
      </c>
      <c r="AK158" s="45">
        <v>1.17E-4</v>
      </c>
      <c r="AL158" s="45">
        <v>1.17E-4</v>
      </c>
      <c r="AM158" s="45">
        <v>1.17E-4</v>
      </c>
      <c r="AN158" s="45">
        <v>1.17E-4</v>
      </c>
      <c r="AO158" s="45">
        <v>1.17E-4</v>
      </c>
      <c r="AP158" s="45">
        <v>3.59E-4</v>
      </c>
      <c r="AQ158" s="45">
        <v>3.59E-4</v>
      </c>
      <c r="AR158" s="45">
        <v>3.59E-4</v>
      </c>
      <c r="AS158" s="45">
        <v>3.59E-4</v>
      </c>
      <c r="AT158" s="45">
        <v>3.59E-4</v>
      </c>
      <c r="AU158" s="45">
        <v>4.1399999999999998E-4</v>
      </c>
      <c r="AV158" s="45">
        <v>4.1399999999999998E-4</v>
      </c>
      <c r="AW158" s="45">
        <v>4.1399999999999998E-4</v>
      </c>
      <c r="AX158" s="45">
        <v>4.1399999999999998E-4</v>
      </c>
      <c r="AY158" s="45">
        <v>4.1399999999999998E-4</v>
      </c>
      <c r="AZ158" s="45">
        <v>4.2499999999999998E-4</v>
      </c>
      <c r="BA158" s="45">
        <v>4.2499999999999998E-4</v>
      </c>
      <c r="BB158" s="45">
        <v>4.2499999999999998E-4</v>
      </c>
      <c r="BC158" s="45">
        <v>4.2499999999999998E-4</v>
      </c>
      <c r="BD158" s="45">
        <v>4.2499999999999998E-4</v>
      </c>
      <c r="BE158" s="45">
        <v>4.0099999999999999E-4</v>
      </c>
      <c r="BF158" s="45">
        <v>4.0099999999999999E-4</v>
      </c>
      <c r="BG158" s="45">
        <v>4.0099999999999999E-4</v>
      </c>
      <c r="BH158" s="45">
        <v>4.0099999999999999E-4</v>
      </c>
      <c r="BI158" s="45">
        <v>4.0099999999999999E-4</v>
      </c>
      <c r="BJ158" s="45">
        <v>3.6099999999999999E-4</v>
      </c>
      <c r="BK158" s="45">
        <v>3.6099999999999999E-4</v>
      </c>
      <c r="BL158" s="45">
        <v>3.6099999999999999E-4</v>
      </c>
      <c r="BM158" s="45">
        <v>3.6099999999999999E-4</v>
      </c>
      <c r="BN158" s="45">
        <v>3.6099999999999999E-4</v>
      </c>
      <c r="BO158" s="45">
        <v>3.2200000000000002E-4</v>
      </c>
      <c r="BP158" s="45">
        <v>3.2200000000000002E-4</v>
      </c>
      <c r="BQ158" s="45">
        <v>3.2200000000000002E-4</v>
      </c>
      <c r="BR158" s="45">
        <v>3.2200000000000002E-4</v>
      </c>
      <c r="BS158" s="45">
        <v>3.2200000000000002E-4</v>
      </c>
      <c r="BT158" s="45">
        <v>2.7999999999999998E-4</v>
      </c>
      <c r="BU158" s="45">
        <v>2.7999999999999998E-4</v>
      </c>
      <c r="BV158" s="45">
        <v>2.7999999999999998E-4</v>
      </c>
      <c r="BW158" s="45">
        <v>2.7999999999999998E-4</v>
      </c>
      <c r="BX158" s="45">
        <v>2.7999999999999998E-4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1.17E-4</v>
      </c>
      <c r="R159" s="45">
        <v>1.17E-4</v>
      </c>
      <c r="S159" s="45">
        <v>1.17E-4</v>
      </c>
      <c r="T159" s="45">
        <v>1.17E-4</v>
      </c>
      <c r="U159" s="45">
        <v>1.17E-4</v>
      </c>
      <c r="V159" s="45">
        <v>1.17E-4</v>
      </c>
      <c r="W159" s="45">
        <v>1.17E-4</v>
      </c>
      <c r="X159" s="45">
        <v>1.17E-4</v>
      </c>
      <c r="Y159" s="45">
        <v>1.17E-4</v>
      </c>
      <c r="Z159" s="45">
        <v>1.17E-4</v>
      </c>
      <c r="AA159" s="45">
        <v>1.17E-4</v>
      </c>
      <c r="AB159" s="45">
        <v>1.17E-4</v>
      </c>
      <c r="AC159" s="45">
        <v>1.17E-4</v>
      </c>
      <c r="AD159" s="45">
        <v>1.17E-4</v>
      </c>
      <c r="AE159" s="45">
        <v>1.17E-4</v>
      </c>
      <c r="AF159" s="45">
        <v>1.17E-4</v>
      </c>
      <c r="AG159" s="45">
        <v>1.17E-4</v>
      </c>
      <c r="AH159" s="45">
        <v>1.17E-4</v>
      </c>
      <c r="AI159" s="45">
        <v>1.17E-4</v>
      </c>
      <c r="AJ159" s="45">
        <v>1.17E-4</v>
      </c>
      <c r="AK159" s="45">
        <v>1.17E-4</v>
      </c>
      <c r="AL159" s="45">
        <v>1.17E-4</v>
      </c>
      <c r="AM159" s="45">
        <v>1.17E-4</v>
      </c>
      <c r="AN159" s="45">
        <v>1.17E-4</v>
      </c>
      <c r="AO159" s="45">
        <v>1.17E-4</v>
      </c>
      <c r="AP159" s="45">
        <v>2.34E-4</v>
      </c>
      <c r="AQ159" s="45">
        <v>2.34E-4</v>
      </c>
      <c r="AR159" s="45">
        <v>2.34E-4</v>
      </c>
      <c r="AS159" s="45">
        <v>2.34E-4</v>
      </c>
      <c r="AT159" s="45">
        <v>2.34E-4</v>
      </c>
      <c r="AU159" s="45">
        <v>2.3699999999999999E-4</v>
      </c>
      <c r="AV159" s="45">
        <v>2.3699999999999999E-4</v>
      </c>
      <c r="AW159" s="45">
        <v>2.3699999999999999E-4</v>
      </c>
      <c r="AX159" s="45">
        <v>2.3699999999999999E-4</v>
      </c>
      <c r="AY159" s="45">
        <v>2.3699999999999999E-4</v>
      </c>
      <c r="AZ159" s="45">
        <v>2.2000000000000001E-4</v>
      </c>
      <c r="BA159" s="45">
        <v>2.2000000000000001E-4</v>
      </c>
      <c r="BB159" s="45">
        <v>2.2000000000000001E-4</v>
      </c>
      <c r="BC159" s="45">
        <v>2.2000000000000001E-4</v>
      </c>
      <c r="BD159" s="45">
        <v>2.2000000000000001E-4</v>
      </c>
      <c r="BE159" s="45">
        <v>1.8599999999999999E-4</v>
      </c>
      <c r="BF159" s="45">
        <v>1.8599999999999999E-4</v>
      </c>
      <c r="BG159" s="45">
        <v>1.8599999999999999E-4</v>
      </c>
      <c r="BH159" s="45">
        <v>1.8599999999999999E-4</v>
      </c>
      <c r="BI159" s="45">
        <v>1.8599999999999999E-4</v>
      </c>
      <c r="BJ159" s="45">
        <v>1.4999999999999999E-4</v>
      </c>
      <c r="BK159" s="45">
        <v>1.4999999999999999E-4</v>
      </c>
      <c r="BL159" s="45">
        <v>1.4999999999999999E-4</v>
      </c>
      <c r="BM159" s="45">
        <v>1.4999999999999999E-4</v>
      </c>
      <c r="BN159" s="45">
        <v>1.4999999999999999E-4</v>
      </c>
      <c r="BO159" s="45">
        <v>1.34E-4</v>
      </c>
      <c r="BP159" s="45">
        <v>1.34E-4</v>
      </c>
      <c r="BQ159" s="45">
        <v>1.34E-4</v>
      </c>
      <c r="BR159" s="45">
        <v>1.34E-4</v>
      </c>
      <c r="BS159" s="45">
        <v>1.34E-4</v>
      </c>
      <c r="BT159" s="45">
        <v>1.25E-4</v>
      </c>
      <c r="BU159" s="45">
        <v>1.25E-4</v>
      </c>
      <c r="BV159" s="45">
        <v>1.25E-4</v>
      </c>
      <c r="BW159" s="45">
        <v>1.25E-4</v>
      </c>
      <c r="BX159" s="45">
        <v>1.25E-4</v>
      </c>
      <c r="BY159" s="45">
        <v>1.0900000000000001E-4</v>
      </c>
      <c r="BZ159" s="45">
        <v>1.0900000000000001E-4</v>
      </c>
      <c r="CA159" s="45">
        <v>1.0900000000000001E-4</v>
      </c>
      <c r="CB159" s="45">
        <v>1.0900000000000001E-4</v>
      </c>
      <c r="CC159" s="45">
        <v>1.0900000000000001E-4</v>
      </c>
      <c r="CD159" s="45">
        <v>1.0900000000000001E-4</v>
      </c>
      <c r="CE159" s="45">
        <v>1.0900000000000001E-4</v>
      </c>
      <c r="CF159" s="45">
        <v>1.0900000000000001E-4</v>
      </c>
      <c r="CG159" s="45">
        <v>1.0900000000000001E-4</v>
      </c>
      <c r="CH159" s="45">
        <v>1.0900000000000001E-4</v>
      </c>
      <c r="CI159" s="45">
        <v>1.0900000000000001E-4</v>
      </c>
      <c r="CJ159" s="45">
        <v>1.0900000000000001E-4</v>
      </c>
      <c r="CK159" s="45">
        <v>1.0900000000000001E-4</v>
      </c>
      <c r="CL159" s="45">
        <v>1.0900000000000001E-4</v>
      </c>
      <c r="CM159" s="45">
        <v>1.0900000000000001E-4</v>
      </c>
      <c r="CN159" s="45">
        <v>1.0900000000000001E-4</v>
      </c>
      <c r="CO159" s="45">
        <v>1.0900000000000001E-4</v>
      </c>
      <c r="CP159" s="45">
        <v>1.0900000000000001E-4</v>
      </c>
      <c r="CQ159" s="45">
        <v>1.0900000000000001E-4</v>
      </c>
      <c r="CR159" s="45">
        <v>1.0900000000000001E-4</v>
      </c>
      <c r="CS159" s="45">
        <v>1.0900000000000001E-4</v>
      </c>
      <c r="CT159" s="45">
        <v>1.0900000000000001E-4</v>
      </c>
      <c r="CU159" s="45">
        <v>1.0900000000000001E-4</v>
      </c>
      <c r="CV159" s="45">
        <v>1.0900000000000001E-4</v>
      </c>
      <c r="CW159" s="45">
        <v>1.0900000000000001E-4</v>
      </c>
      <c r="CX159" s="45">
        <v>1.0900000000000001E-4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1.6899999999999999E-4</v>
      </c>
      <c r="R160" s="45">
        <v>1.6899999999999999E-4</v>
      </c>
      <c r="S160" s="45">
        <v>1.6899999999999999E-4</v>
      </c>
      <c r="T160" s="45">
        <v>1.6899999999999999E-4</v>
      </c>
      <c r="U160" s="45">
        <v>1.6899999999999999E-4</v>
      </c>
      <c r="V160" s="45">
        <v>1.6899999999999999E-4</v>
      </c>
      <c r="W160" s="45">
        <v>1.6899999999999999E-4</v>
      </c>
      <c r="X160" s="45">
        <v>1.6899999999999999E-4</v>
      </c>
      <c r="Y160" s="45">
        <v>1.6899999999999999E-4</v>
      </c>
      <c r="Z160" s="45">
        <v>1.6899999999999999E-4</v>
      </c>
      <c r="AA160" s="45">
        <v>1.6899999999999999E-4</v>
      </c>
      <c r="AB160" s="45">
        <v>1.6899999999999999E-4</v>
      </c>
      <c r="AC160" s="45">
        <v>1.6899999999999999E-4</v>
      </c>
      <c r="AD160" s="45">
        <v>1.6899999999999999E-4</v>
      </c>
      <c r="AE160" s="45">
        <v>1.6899999999999999E-4</v>
      </c>
      <c r="AF160" s="45">
        <v>1.6899999999999999E-4</v>
      </c>
      <c r="AG160" s="45">
        <v>1.6899999999999999E-4</v>
      </c>
      <c r="AH160" s="45">
        <v>1.6899999999999999E-4</v>
      </c>
      <c r="AI160" s="45">
        <v>1.6899999999999999E-4</v>
      </c>
      <c r="AJ160" s="45">
        <v>1.6899999999999999E-4</v>
      </c>
      <c r="AK160" s="45">
        <v>1.6899999999999999E-4</v>
      </c>
      <c r="AL160" s="45">
        <v>1.6899999999999999E-4</v>
      </c>
      <c r="AM160" s="45">
        <v>1.6899999999999999E-4</v>
      </c>
      <c r="AN160" s="45">
        <v>1.6899999999999999E-4</v>
      </c>
      <c r="AO160" s="45">
        <v>1.6899999999999999E-4</v>
      </c>
      <c r="AP160" s="45">
        <v>7.4399999999999998E-4</v>
      </c>
      <c r="AQ160" s="45">
        <v>7.4399999999999998E-4</v>
      </c>
      <c r="AR160" s="45">
        <v>7.4399999999999998E-4</v>
      </c>
      <c r="AS160" s="45">
        <v>7.4399999999999998E-4</v>
      </c>
      <c r="AT160" s="45">
        <v>7.4399999999999998E-4</v>
      </c>
      <c r="AU160" s="45">
        <v>7.5199999999999996E-4</v>
      </c>
      <c r="AV160" s="45">
        <v>7.5199999999999996E-4</v>
      </c>
      <c r="AW160" s="45">
        <v>7.5199999999999996E-4</v>
      </c>
      <c r="AX160" s="45">
        <v>7.5199999999999996E-4</v>
      </c>
      <c r="AY160" s="45">
        <v>7.5199999999999996E-4</v>
      </c>
      <c r="AZ160" s="45">
        <v>6.9700000000000003E-4</v>
      </c>
      <c r="BA160" s="45">
        <v>6.9700000000000003E-4</v>
      </c>
      <c r="BB160" s="45">
        <v>6.9700000000000003E-4</v>
      </c>
      <c r="BC160" s="45">
        <v>6.9700000000000003E-4</v>
      </c>
      <c r="BD160" s="45">
        <v>6.9700000000000003E-4</v>
      </c>
      <c r="BE160" s="45">
        <v>4.46E-4</v>
      </c>
      <c r="BF160" s="45">
        <v>4.46E-4</v>
      </c>
      <c r="BG160" s="45">
        <v>4.46E-4</v>
      </c>
      <c r="BH160" s="45">
        <v>4.46E-4</v>
      </c>
      <c r="BI160" s="45">
        <v>4.46E-4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3.6600000000000001E-4</v>
      </c>
      <c r="BZ160" s="45">
        <v>3.6600000000000001E-4</v>
      </c>
      <c r="CA160" s="45">
        <v>3.6600000000000001E-4</v>
      </c>
      <c r="CB160" s="45">
        <v>3.6600000000000001E-4</v>
      </c>
      <c r="CC160" s="45">
        <v>3.6600000000000001E-4</v>
      </c>
      <c r="CD160" s="45">
        <v>3.6600000000000001E-4</v>
      </c>
      <c r="CE160" s="45">
        <v>3.6600000000000001E-4</v>
      </c>
      <c r="CF160" s="45">
        <v>3.6600000000000001E-4</v>
      </c>
      <c r="CG160" s="45">
        <v>3.6600000000000001E-4</v>
      </c>
      <c r="CH160" s="45">
        <v>3.6600000000000001E-4</v>
      </c>
      <c r="CI160" s="45">
        <v>3.6600000000000001E-4</v>
      </c>
      <c r="CJ160" s="45">
        <v>3.6600000000000001E-4</v>
      </c>
      <c r="CK160" s="45">
        <v>3.6600000000000001E-4</v>
      </c>
      <c r="CL160" s="45">
        <v>3.6600000000000001E-4</v>
      </c>
      <c r="CM160" s="45">
        <v>3.6600000000000001E-4</v>
      </c>
      <c r="CN160" s="45">
        <v>3.6600000000000001E-4</v>
      </c>
      <c r="CO160" s="45">
        <v>3.6600000000000001E-4</v>
      </c>
      <c r="CP160" s="45">
        <v>3.6600000000000001E-4</v>
      </c>
      <c r="CQ160" s="45">
        <v>3.6600000000000001E-4</v>
      </c>
      <c r="CR160" s="45">
        <v>3.6600000000000001E-4</v>
      </c>
      <c r="CS160" s="45">
        <v>3.6600000000000001E-4</v>
      </c>
      <c r="CT160" s="45">
        <v>3.6600000000000001E-4</v>
      </c>
      <c r="CU160" s="45">
        <v>3.6600000000000001E-4</v>
      </c>
      <c r="CV160" s="45">
        <v>3.6600000000000001E-4</v>
      </c>
      <c r="CW160" s="45">
        <v>3.6600000000000001E-4</v>
      </c>
      <c r="CX160" s="45">
        <v>3.6600000000000001E-4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8.8999999999999995E-5</v>
      </c>
      <c r="R161" s="45">
        <v>8.8999999999999995E-5</v>
      </c>
      <c r="S161" s="45">
        <v>8.8999999999999995E-5</v>
      </c>
      <c r="T161" s="45">
        <v>8.8999999999999995E-5</v>
      </c>
      <c r="U161" s="45">
        <v>8.8999999999999995E-5</v>
      </c>
      <c r="V161" s="45">
        <v>8.8999999999999995E-5</v>
      </c>
      <c r="W161" s="45">
        <v>8.8999999999999995E-5</v>
      </c>
      <c r="X161" s="45">
        <v>8.8999999999999995E-5</v>
      </c>
      <c r="Y161" s="45">
        <v>8.8999999999999995E-5</v>
      </c>
      <c r="Z161" s="45">
        <v>8.8999999999999995E-5</v>
      </c>
      <c r="AA161" s="45">
        <v>8.8999999999999995E-5</v>
      </c>
      <c r="AB161" s="45">
        <v>8.8999999999999995E-5</v>
      </c>
      <c r="AC161" s="45">
        <v>8.8999999999999995E-5</v>
      </c>
      <c r="AD161" s="45">
        <v>8.8999999999999995E-5</v>
      </c>
      <c r="AE161" s="45">
        <v>8.8999999999999995E-5</v>
      </c>
      <c r="AF161" s="45">
        <v>8.8999999999999995E-5</v>
      </c>
      <c r="AG161" s="45">
        <v>8.8999999999999995E-5</v>
      </c>
      <c r="AH161" s="45">
        <v>8.8999999999999995E-5</v>
      </c>
      <c r="AI161" s="45">
        <v>8.8999999999999995E-5</v>
      </c>
      <c r="AJ161" s="45">
        <v>8.8999999999999995E-5</v>
      </c>
      <c r="AK161" s="45">
        <v>8.8999999999999995E-5</v>
      </c>
      <c r="AL161" s="45">
        <v>8.8999999999999995E-5</v>
      </c>
      <c r="AM161" s="45">
        <v>8.8999999999999995E-5</v>
      </c>
      <c r="AN161" s="45">
        <v>8.8999999999999995E-5</v>
      </c>
      <c r="AO161" s="45">
        <v>8.8999999999999995E-5</v>
      </c>
      <c r="AP161" s="45">
        <v>5.0299999999999997E-4</v>
      </c>
      <c r="AQ161" s="45">
        <v>5.0299999999999997E-4</v>
      </c>
      <c r="AR161" s="45">
        <v>5.0299999999999997E-4</v>
      </c>
      <c r="AS161" s="45">
        <v>5.0299999999999997E-4</v>
      </c>
      <c r="AT161" s="45">
        <v>5.0299999999999997E-4</v>
      </c>
      <c r="AU161" s="45">
        <v>7.3700000000000002E-4</v>
      </c>
      <c r="AV161" s="45">
        <v>7.3700000000000002E-4</v>
      </c>
      <c r="AW161" s="45">
        <v>7.3700000000000002E-4</v>
      </c>
      <c r="AX161" s="45">
        <v>7.3700000000000002E-4</v>
      </c>
      <c r="AY161" s="45">
        <v>7.3700000000000002E-4</v>
      </c>
      <c r="AZ161" s="45">
        <v>9.4899999999999997E-4</v>
      </c>
      <c r="BA161" s="45">
        <v>9.4899999999999997E-4</v>
      </c>
      <c r="BB161" s="45">
        <v>9.4899999999999997E-4</v>
      </c>
      <c r="BC161" s="45">
        <v>9.4899999999999997E-4</v>
      </c>
      <c r="BD161" s="45">
        <v>9.4899999999999997E-4</v>
      </c>
      <c r="BE161" s="45">
        <v>1.1440000000000001E-3</v>
      </c>
      <c r="BF161" s="45">
        <v>1.1440000000000001E-3</v>
      </c>
      <c r="BG161" s="45">
        <v>1.1440000000000001E-3</v>
      </c>
      <c r="BH161" s="45">
        <v>1.1440000000000001E-3</v>
      </c>
      <c r="BI161" s="45">
        <v>1.1440000000000001E-3</v>
      </c>
      <c r="BJ161" s="45">
        <v>1.266E-3</v>
      </c>
      <c r="BK161" s="45">
        <v>1.266E-3</v>
      </c>
      <c r="BL161" s="45">
        <v>1.266E-3</v>
      </c>
      <c r="BM161" s="45">
        <v>1.266E-3</v>
      </c>
      <c r="BN161" s="45">
        <v>1.266E-3</v>
      </c>
      <c r="BO161" s="45">
        <v>1.2819999999999999E-3</v>
      </c>
      <c r="BP161" s="45">
        <v>1.2819999999999999E-3</v>
      </c>
      <c r="BQ161" s="45">
        <v>1.2819999999999999E-3</v>
      </c>
      <c r="BR161" s="45">
        <v>1.2819999999999999E-3</v>
      </c>
      <c r="BS161" s="45">
        <v>1.2819999999999999E-3</v>
      </c>
      <c r="BT161" s="45">
        <v>1.191E-3</v>
      </c>
      <c r="BU161" s="45">
        <v>1.191E-3</v>
      </c>
      <c r="BV161" s="45">
        <v>1.191E-3</v>
      </c>
      <c r="BW161" s="45">
        <v>1.191E-3</v>
      </c>
      <c r="BX161" s="45">
        <v>1.191E-3</v>
      </c>
      <c r="BY161" s="45">
        <v>1.016E-3</v>
      </c>
      <c r="BZ161" s="45">
        <v>1.016E-3</v>
      </c>
      <c r="CA161" s="45">
        <v>1.016E-3</v>
      </c>
      <c r="CB161" s="45">
        <v>1.016E-3</v>
      </c>
      <c r="CC161" s="45">
        <v>1.016E-3</v>
      </c>
      <c r="CD161" s="45">
        <v>1.016E-3</v>
      </c>
      <c r="CE161" s="45">
        <v>1.016E-3</v>
      </c>
      <c r="CF161" s="45">
        <v>1.016E-3</v>
      </c>
      <c r="CG161" s="45">
        <v>1.016E-3</v>
      </c>
      <c r="CH161" s="45">
        <v>1.016E-3</v>
      </c>
      <c r="CI161" s="45">
        <v>1.016E-3</v>
      </c>
      <c r="CJ161" s="45">
        <v>1.016E-3</v>
      </c>
      <c r="CK161" s="45">
        <v>1.016E-3</v>
      </c>
      <c r="CL161" s="45">
        <v>1.016E-3</v>
      </c>
      <c r="CM161" s="45">
        <v>1.016E-3</v>
      </c>
      <c r="CN161" s="45">
        <v>1.016E-3</v>
      </c>
      <c r="CO161" s="45">
        <v>1.016E-3</v>
      </c>
      <c r="CP161" s="45">
        <v>1.016E-3</v>
      </c>
      <c r="CQ161" s="45">
        <v>1.016E-3</v>
      </c>
      <c r="CR161" s="45">
        <v>1.016E-3</v>
      </c>
      <c r="CS161" s="45">
        <v>1.016E-3</v>
      </c>
      <c r="CT161" s="45">
        <v>1.016E-3</v>
      </c>
      <c r="CU161" s="45">
        <v>1.016E-3</v>
      </c>
      <c r="CV161" s="45">
        <v>1.016E-3</v>
      </c>
      <c r="CW161" s="45">
        <v>1.016E-3</v>
      </c>
      <c r="CX161" s="45">
        <v>1.016E-3</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2.1900000000000001E-4</v>
      </c>
      <c r="R162" s="45">
        <v>2.1900000000000001E-4</v>
      </c>
      <c r="S162" s="45">
        <v>2.1900000000000001E-4</v>
      </c>
      <c r="T162" s="45">
        <v>2.1900000000000001E-4</v>
      </c>
      <c r="U162" s="45">
        <v>2.1900000000000001E-4</v>
      </c>
      <c r="V162" s="45">
        <v>2.1900000000000001E-4</v>
      </c>
      <c r="W162" s="45">
        <v>2.1900000000000001E-4</v>
      </c>
      <c r="X162" s="45">
        <v>2.1900000000000001E-4</v>
      </c>
      <c r="Y162" s="45">
        <v>2.1900000000000001E-4</v>
      </c>
      <c r="Z162" s="45">
        <v>2.1900000000000001E-4</v>
      </c>
      <c r="AA162" s="45">
        <v>2.1900000000000001E-4</v>
      </c>
      <c r="AB162" s="45">
        <v>2.1900000000000001E-4</v>
      </c>
      <c r="AC162" s="45">
        <v>2.1900000000000001E-4</v>
      </c>
      <c r="AD162" s="45">
        <v>2.1900000000000001E-4</v>
      </c>
      <c r="AE162" s="45">
        <v>2.1900000000000001E-4</v>
      </c>
      <c r="AF162" s="45">
        <v>2.1900000000000001E-4</v>
      </c>
      <c r="AG162" s="45">
        <v>2.1900000000000001E-4</v>
      </c>
      <c r="AH162" s="45">
        <v>2.1900000000000001E-4</v>
      </c>
      <c r="AI162" s="45">
        <v>2.1900000000000001E-4</v>
      </c>
      <c r="AJ162" s="45">
        <v>2.1900000000000001E-4</v>
      </c>
      <c r="AK162" s="45">
        <v>2.1900000000000001E-4</v>
      </c>
      <c r="AL162" s="45">
        <v>2.1900000000000001E-4</v>
      </c>
      <c r="AM162" s="45">
        <v>2.1900000000000001E-4</v>
      </c>
      <c r="AN162" s="45">
        <v>2.1900000000000001E-4</v>
      </c>
      <c r="AO162" s="45">
        <v>2.1900000000000001E-4</v>
      </c>
      <c r="AP162" s="45">
        <v>6.3400000000000001E-4</v>
      </c>
      <c r="AQ162" s="45">
        <v>6.3400000000000001E-4</v>
      </c>
      <c r="AR162" s="45">
        <v>6.3400000000000001E-4</v>
      </c>
      <c r="AS162" s="45">
        <v>6.3400000000000001E-4</v>
      </c>
      <c r="AT162" s="45">
        <v>6.3400000000000001E-4</v>
      </c>
      <c r="AU162" s="45">
        <v>6.8300000000000001E-4</v>
      </c>
      <c r="AV162" s="45">
        <v>6.8300000000000001E-4</v>
      </c>
      <c r="AW162" s="45">
        <v>6.8300000000000001E-4</v>
      </c>
      <c r="AX162" s="45">
        <v>6.8300000000000001E-4</v>
      </c>
      <c r="AY162" s="45">
        <v>6.8300000000000001E-4</v>
      </c>
      <c r="AZ162" s="45">
        <v>7.0699999999999995E-4</v>
      </c>
      <c r="BA162" s="45">
        <v>7.0699999999999995E-4</v>
      </c>
      <c r="BB162" s="45">
        <v>7.0699999999999995E-4</v>
      </c>
      <c r="BC162" s="45">
        <v>7.0699999999999995E-4</v>
      </c>
      <c r="BD162" s="45">
        <v>7.0699999999999995E-4</v>
      </c>
      <c r="BE162" s="45">
        <v>7.2999999999999996E-4</v>
      </c>
      <c r="BF162" s="45">
        <v>7.2999999999999996E-4</v>
      </c>
      <c r="BG162" s="45">
        <v>7.2999999999999996E-4</v>
      </c>
      <c r="BH162" s="45">
        <v>7.2999999999999996E-4</v>
      </c>
      <c r="BI162" s="45">
        <v>7.2999999999999996E-4</v>
      </c>
      <c r="BJ162" s="45">
        <v>7.7399999999999995E-4</v>
      </c>
      <c r="BK162" s="45">
        <v>7.7399999999999995E-4</v>
      </c>
      <c r="BL162" s="45">
        <v>7.7399999999999995E-4</v>
      </c>
      <c r="BM162" s="45">
        <v>7.7399999999999995E-4</v>
      </c>
      <c r="BN162" s="45">
        <v>7.7399999999999995E-4</v>
      </c>
      <c r="BO162" s="45">
        <v>8.2700000000000004E-4</v>
      </c>
      <c r="BP162" s="45">
        <v>8.2700000000000004E-4</v>
      </c>
      <c r="BQ162" s="45">
        <v>8.2700000000000004E-4</v>
      </c>
      <c r="BR162" s="45">
        <v>8.2700000000000004E-4</v>
      </c>
      <c r="BS162" s="45">
        <v>8.2700000000000004E-4</v>
      </c>
      <c r="BT162" s="45">
        <v>8.8599999999999996E-4</v>
      </c>
      <c r="BU162" s="45">
        <v>8.8599999999999996E-4</v>
      </c>
      <c r="BV162" s="45">
        <v>8.8599999999999996E-4</v>
      </c>
      <c r="BW162" s="45">
        <v>8.8599999999999996E-4</v>
      </c>
      <c r="BX162" s="45">
        <v>8.8599999999999996E-4</v>
      </c>
      <c r="BY162" s="45">
        <v>9.5200000000000005E-4</v>
      </c>
      <c r="BZ162" s="45">
        <v>9.5200000000000005E-4</v>
      </c>
      <c r="CA162" s="45">
        <v>9.5200000000000005E-4</v>
      </c>
      <c r="CB162" s="45">
        <v>9.5200000000000005E-4</v>
      </c>
      <c r="CC162" s="45">
        <v>9.5200000000000005E-4</v>
      </c>
      <c r="CD162" s="45">
        <v>9.5200000000000005E-4</v>
      </c>
      <c r="CE162" s="45">
        <v>9.5200000000000005E-4</v>
      </c>
      <c r="CF162" s="45">
        <v>9.5200000000000005E-4</v>
      </c>
      <c r="CG162" s="45">
        <v>9.5200000000000005E-4</v>
      </c>
      <c r="CH162" s="45">
        <v>9.5200000000000005E-4</v>
      </c>
      <c r="CI162" s="45">
        <v>9.5200000000000005E-4</v>
      </c>
      <c r="CJ162" s="45">
        <v>9.5200000000000005E-4</v>
      </c>
      <c r="CK162" s="45">
        <v>9.5200000000000005E-4</v>
      </c>
      <c r="CL162" s="45">
        <v>9.5200000000000005E-4</v>
      </c>
      <c r="CM162" s="45">
        <v>9.5200000000000005E-4</v>
      </c>
      <c r="CN162" s="45">
        <v>9.5200000000000005E-4</v>
      </c>
      <c r="CO162" s="45">
        <v>9.5200000000000005E-4</v>
      </c>
      <c r="CP162" s="45">
        <v>9.5200000000000005E-4</v>
      </c>
      <c r="CQ162" s="45">
        <v>9.5200000000000005E-4</v>
      </c>
      <c r="CR162" s="45">
        <v>9.5200000000000005E-4</v>
      </c>
      <c r="CS162" s="45">
        <v>9.5200000000000005E-4</v>
      </c>
      <c r="CT162" s="45">
        <v>9.5200000000000005E-4</v>
      </c>
      <c r="CU162" s="45">
        <v>9.5200000000000005E-4</v>
      </c>
      <c r="CV162" s="45">
        <v>9.5200000000000005E-4</v>
      </c>
      <c r="CW162" s="45">
        <v>9.5200000000000005E-4</v>
      </c>
      <c r="CX162" s="45">
        <v>9.5200000000000005E-4</v>
      </c>
    </row>
    <row r="163" spans="1:102" ht="14.25" customHeight="1" x14ac:dyDescent="0.3">
      <c r="A163" s="45" t="s">
        <v>444</v>
      </c>
      <c r="B163" s="45">
        <v>9.9999999999999995E-7</v>
      </c>
      <c r="C163" s="45">
        <v>9.9999999999999995E-7</v>
      </c>
      <c r="D163" s="45">
        <v>9.9999999999999995E-7</v>
      </c>
      <c r="E163" s="45">
        <v>9.9999999999999995E-7</v>
      </c>
      <c r="F163" s="45">
        <v>9.9999999999999995E-7</v>
      </c>
      <c r="G163" s="45">
        <v>9.9999999999999995E-7</v>
      </c>
      <c r="H163" s="45">
        <v>9.9999999999999995E-7</v>
      </c>
      <c r="I163" s="45">
        <v>9.9999999999999995E-7</v>
      </c>
      <c r="J163" s="45">
        <v>9.9999999999999995E-7</v>
      </c>
      <c r="K163" s="45">
        <v>9.9999999999999995E-7</v>
      </c>
      <c r="L163" s="45">
        <v>9.9999999999999995E-7</v>
      </c>
      <c r="M163" s="45">
        <v>9.9999999999999995E-7</v>
      </c>
      <c r="N163" s="45">
        <v>9.9999999999999995E-7</v>
      </c>
      <c r="O163" s="45">
        <v>9.9999999999999995E-7</v>
      </c>
      <c r="P163" s="45">
        <v>9.9999999999999995E-7</v>
      </c>
      <c r="Q163" s="45">
        <v>6.0999999999999999E-5</v>
      </c>
      <c r="R163" s="45">
        <v>6.0999999999999999E-5</v>
      </c>
      <c r="S163" s="45">
        <v>6.0999999999999999E-5</v>
      </c>
      <c r="T163" s="45">
        <v>6.0999999999999999E-5</v>
      </c>
      <c r="U163" s="45">
        <v>6.0999999999999999E-5</v>
      </c>
      <c r="V163" s="45">
        <v>6.0999999999999999E-5</v>
      </c>
      <c r="W163" s="45">
        <v>6.0999999999999999E-5</v>
      </c>
      <c r="X163" s="45">
        <v>6.0999999999999999E-5</v>
      </c>
      <c r="Y163" s="45">
        <v>6.0999999999999999E-5</v>
      </c>
      <c r="Z163" s="45">
        <v>6.0999999999999999E-5</v>
      </c>
      <c r="AA163" s="45">
        <v>6.0999999999999999E-5</v>
      </c>
      <c r="AB163" s="45">
        <v>6.0999999999999999E-5</v>
      </c>
      <c r="AC163" s="45">
        <v>6.0999999999999999E-5</v>
      </c>
      <c r="AD163" s="45">
        <v>6.0999999999999999E-5</v>
      </c>
      <c r="AE163" s="45">
        <v>6.0999999999999999E-5</v>
      </c>
      <c r="AF163" s="45">
        <v>6.0999999999999999E-5</v>
      </c>
      <c r="AG163" s="45">
        <v>6.0999999999999999E-5</v>
      </c>
      <c r="AH163" s="45">
        <v>6.0999999999999999E-5</v>
      </c>
      <c r="AI163" s="45">
        <v>6.0999999999999999E-5</v>
      </c>
      <c r="AJ163" s="45">
        <v>6.0999999999999999E-5</v>
      </c>
      <c r="AK163" s="45">
        <v>6.0999999999999999E-5</v>
      </c>
      <c r="AL163" s="45">
        <v>6.0999999999999999E-5</v>
      </c>
      <c r="AM163" s="45">
        <v>6.0999999999999999E-5</v>
      </c>
      <c r="AN163" s="45">
        <v>6.0999999999999999E-5</v>
      </c>
      <c r="AO163" s="45">
        <v>6.0999999999999999E-5</v>
      </c>
      <c r="AP163" s="45">
        <v>1.5799999999999999E-4</v>
      </c>
      <c r="AQ163" s="45">
        <v>1.5799999999999999E-4</v>
      </c>
      <c r="AR163" s="45">
        <v>1.5799999999999999E-4</v>
      </c>
      <c r="AS163" s="45">
        <v>1.5799999999999999E-4</v>
      </c>
      <c r="AT163" s="45">
        <v>1.5799999999999999E-4</v>
      </c>
      <c r="AU163" s="45">
        <v>1.8699999999999999E-4</v>
      </c>
      <c r="AV163" s="45">
        <v>1.8699999999999999E-4</v>
      </c>
      <c r="AW163" s="45">
        <v>1.8699999999999999E-4</v>
      </c>
      <c r="AX163" s="45">
        <v>1.8699999999999999E-4</v>
      </c>
      <c r="AY163" s="45">
        <v>1.8699999999999999E-4</v>
      </c>
      <c r="AZ163" s="45">
        <v>1.94E-4</v>
      </c>
      <c r="BA163" s="45">
        <v>1.94E-4</v>
      </c>
      <c r="BB163" s="45">
        <v>1.94E-4</v>
      </c>
      <c r="BC163" s="45">
        <v>1.94E-4</v>
      </c>
      <c r="BD163" s="45">
        <v>1.94E-4</v>
      </c>
      <c r="BE163" s="45">
        <v>1.8599999999999999E-4</v>
      </c>
      <c r="BF163" s="45">
        <v>1.8599999999999999E-4</v>
      </c>
      <c r="BG163" s="45">
        <v>1.8599999999999999E-4</v>
      </c>
      <c r="BH163" s="45">
        <v>1.8599999999999999E-4</v>
      </c>
      <c r="BI163" s="45">
        <v>1.8599999999999999E-4</v>
      </c>
      <c r="BJ163" s="45">
        <v>1.7100000000000001E-4</v>
      </c>
      <c r="BK163" s="45">
        <v>1.7100000000000001E-4</v>
      </c>
      <c r="BL163" s="45">
        <v>1.7100000000000001E-4</v>
      </c>
      <c r="BM163" s="45">
        <v>1.7100000000000001E-4</v>
      </c>
      <c r="BN163" s="45">
        <v>1.7100000000000001E-4</v>
      </c>
      <c r="BO163" s="45">
        <v>1.5799999999999999E-4</v>
      </c>
      <c r="BP163" s="45">
        <v>1.5799999999999999E-4</v>
      </c>
      <c r="BQ163" s="45">
        <v>1.5799999999999999E-4</v>
      </c>
      <c r="BR163" s="45">
        <v>1.5799999999999999E-4</v>
      </c>
      <c r="BS163" s="45">
        <v>1.5799999999999999E-4</v>
      </c>
      <c r="BT163" s="45">
        <v>1.45E-4</v>
      </c>
      <c r="BU163" s="45">
        <v>1.45E-4</v>
      </c>
      <c r="BV163" s="45">
        <v>1.45E-4</v>
      </c>
      <c r="BW163" s="45">
        <v>1.45E-4</v>
      </c>
      <c r="BX163" s="45">
        <v>1.45E-4</v>
      </c>
      <c r="BY163" s="45">
        <v>1.17E-4</v>
      </c>
      <c r="BZ163" s="45">
        <v>1.17E-4</v>
      </c>
      <c r="CA163" s="45">
        <v>1.17E-4</v>
      </c>
      <c r="CB163" s="45">
        <v>1.17E-4</v>
      </c>
      <c r="CC163" s="45">
        <v>1.17E-4</v>
      </c>
      <c r="CD163" s="45">
        <v>1.17E-4</v>
      </c>
      <c r="CE163" s="45">
        <v>1.17E-4</v>
      </c>
      <c r="CF163" s="45">
        <v>1.17E-4</v>
      </c>
      <c r="CG163" s="45">
        <v>1.17E-4</v>
      </c>
      <c r="CH163" s="45">
        <v>1.17E-4</v>
      </c>
      <c r="CI163" s="45">
        <v>1.17E-4</v>
      </c>
      <c r="CJ163" s="45">
        <v>1.17E-4</v>
      </c>
      <c r="CK163" s="45">
        <v>1.17E-4</v>
      </c>
      <c r="CL163" s="45">
        <v>1.17E-4</v>
      </c>
      <c r="CM163" s="45">
        <v>1.17E-4</v>
      </c>
      <c r="CN163" s="45">
        <v>1.17E-4</v>
      </c>
      <c r="CO163" s="45">
        <v>1.17E-4</v>
      </c>
      <c r="CP163" s="45">
        <v>1.17E-4</v>
      </c>
      <c r="CQ163" s="45">
        <v>1.17E-4</v>
      </c>
      <c r="CR163" s="45">
        <v>1.17E-4</v>
      </c>
      <c r="CS163" s="45">
        <v>1.17E-4</v>
      </c>
      <c r="CT163" s="45">
        <v>1.17E-4</v>
      </c>
      <c r="CU163" s="45">
        <v>1.17E-4</v>
      </c>
      <c r="CV163" s="45">
        <v>1.17E-4</v>
      </c>
      <c r="CW163" s="45">
        <v>1.17E-4</v>
      </c>
      <c r="CX163" s="45">
        <v>1.17E-4</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2.0999999999999999E-5</v>
      </c>
      <c r="R164" s="45">
        <v>2.0999999999999999E-5</v>
      </c>
      <c r="S164" s="45">
        <v>2.0999999999999999E-5</v>
      </c>
      <c r="T164" s="45">
        <v>2.0999999999999999E-5</v>
      </c>
      <c r="U164" s="45">
        <v>2.0999999999999999E-5</v>
      </c>
      <c r="V164" s="45">
        <v>2.0999999999999999E-5</v>
      </c>
      <c r="W164" s="45">
        <v>2.0999999999999999E-5</v>
      </c>
      <c r="X164" s="45">
        <v>2.0999999999999999E-5</v>
      </c>
      <c r="Y164" s="45">
        <v>2.0999999999999999E-5</v>
      </c>
      <c r="Z164" s="45">
        <v>2.0999999999999999E-5</v>
      </c>
      <c r="AA164" s="45">
        <v>2.0999999999999999E-5</v>
      </c>
      <c r="AB164" s="45">
        <v>2.0999999999999999E-5</v>
      </c>
      <c r="AC164" s="45">
        <v>2.0999999999999999E-5</v>
      </c>
      <c r="AD164" s="45">
        <v>2.0999999999999999E-5</v>
      </c>
      <c r="AE164" s="45">
        <v>2.0999999999999999E-5</v>
      </c>
      <c r="AF164" s="45">
        <v>2.0999999999999999E-5</v>
      </c>
      <c r="AG164" s="45">
        <v>2.0999999999999999E-5</v>
      </c>
      <c r="AH164" s="45">
        <v>2.0999999999999999E-5</v>
      </c>
      <c r="AI164" s="45">
        <v>2.0999999999999999E-5</v>
      </c>
      <c r="AJ164" s="45">
        <v>2.0999999999999999E-5</v>
      </c>
      <c r="AK164" s="45">
        <v>2.0999999999999999E-5</v>
      </c>
      <c r="AL164" s="45">
        <v>2.0999999999999999E-5</v>
      </c>
      <c r="AM164" s="45">
        <v>2.0999999999999999E-5</v>
      </c>
      <c r="AN164" s="45">
        <v>2.0999999999999999E-5</v>
      </c>
      <c r="AO164" s="45">
        <v>2.0999999999999999E-5</v>
      </c>
      <c r="AP164" s="45">
        <v>2.2499999999999999E-4</v>
      </c>
      <c r="AQ164" s="45">
        <v>2.2499999999999999E-4</v>
      </c>
      <c r="AR164" s="45">
        <v>2.2499999999999999E-4</v>
      </c>
      <c r="AS164" s="45">
        <v>2.2499999999999999E-4</v>
      </c>
      <c r="AT164" s="45">
        <v>2.2499999999999999E-4</v>
      </c>
      <c r="AU164" s="45">
        <v>3.3199999999999999E-4</v>
      </c>
      <c r="AV164" s="45">
        <v>3.3199999999999999E-4</v>
      </c>
      <c r="AW164" s="45">
        <v>3.3199999999999999E-4</v>
      </c>
      <c r="AX164" s="45">
        <v>3.3199999999999999E-4</v>
      </c>
      <c r="AY164" s="45">
        <v>3.3199999999999999E-4</v>
      </c>
      <c r="AZ164" s="45">
        <v>3.8499999999999998E-4</v>
      </c>
      <c r="BA164" s="45">
        <v>3.8499999999999998E-4</v>
      </c>
      <c r="BB164" s="45">
        <v>3.8499999999999998E-4</v>
      </c>
      <c r="BC164" s="45">
        <v>3.8499999999999998E-4</v>
      </c>
      <c r="BD164" s="45">
        <v>3.8499999999999998E-4</v>
      </c>
      <c r="BE164" s="45">
        <v>3.8400000000000001E-4</v>
      </c>
      <c r="BF164" s="45">
        <v>3.8400000000000001E-4</v>
      </c>
      <c r="BG164" s="45">
        <v>3.8400000000000001E-4</v>
      </c>
      <c r="BH164" s="45">
        <v>3.8400000000000001E-4</v>
      </c>
      <c r="BI164" s="45">
        <v>3.8400000000000001E-4</v>
      </c>
      <c r="BJ164" s="45">
        <v>4.3800000000000002E-4</v>
      </c>
      <c r="BK164" s="45">
        <v>4.3800000000000002E-4</v>
      </c>
      <c r="BL164" s="45">
        <v>4.3800000000000002E-4</v>
      </c>
      <c r="BM164" s="45">
        <v>4.3800000000000002E-4</v>
      </c>
      <c r="BN164" s="45">
        <v>4.3800000000000002E-4</v>
      </c>
      <c r="BO164" s="45">
        <v>4.9700000000000005E-4</v>
      </c>
      <c r="BP164" s="45">
        <v>4.9700000000000005E-4</v>
      </c>
      <c r="BQ164" s="45">
        <v>4.9700000000000005E-4</v>
      </c>
      <c r="BR164" s="45">
        <v>4.9700000000000005E-4</v>
      </c>
      <c r="BS164" s="45">
        <v>4.9700000000000005E-4</v>
      </c>
      <c r="BT164" s="45">
        <v>5.53E-4</v>
      </c>
      <c r="BU164" s="45">
        <v>5.53E-4</v>
      </c>
      <c r="BV164" s="45">
        <v>5.53E-4</v>
      </c>
      <c r="BW164" s="45">
        <v>5.53E-4</v>
      </c>
      <c r="BX164" s="45">
        <v>5.53E-4</v>
      </c>
      <c r="BY164" s="45">
        <v>6.0400000000000004E-4</v>
      </c>
      <c r="BZ164" s="45">
        <v>6.0400000000000004E-4</v>
      </c>
      <c r="CA164" s="45">
        <v>6.0400000000000004E-4</v>
      </c>
      <c r="CB164" s="45">
        <v>6.0400000000000004E-4</v>
      </c>
      <c r="CC164" s="45">
        <v>6.0400000000000004E-4</v>
      </c>
      <c r="CD164" s="45">
        <v>6.0400000000000004E-4</v>
      </c>
      <c r="CE164" s="45">
        <v>6.0400000000000004E-4</v>
      </c>
      <c r="CF164" s="45">
        <v>6.0400000000000004E-4</v>
      </c>
      <c r="CG164" s="45">
        <v>6.0400000000000004E-4</v>
      </c>
      <c r="CH164" s="45">
        <v>6.0400000000000004E-4</v>
      </c>
      <c r="CI164" s="45">
        <v>6.0400000000000004E-4</v>
      </c>
      <c r="CJ164" s="45">
        <v>6.0400000000000004E-4</v>
      </c>
      <c r="CK164" s="45">
        <v>6.0400000000000004E-4</v>
      </c>
      <c r="CL164" s="45">
        <v>6.0400000000000004E-4</v>
      </c>
      <c r="CM164" s="45">
        <v>6.0400000000000004E-4</v>
      </c>
      <c r="CN164" s="45">
        <v>6.0400000000000004E-4</v>
      </c>
      <c r="CO164" s="45">
        <v>6.0400000000000004E-4</v>
      </c>
      <c r="CP164" s="45">
        <v>6.0400000000000004E-4</v>
      </c>
      <c r="CQ164" s="45">
        <v>6.0400000000000004E-4</v>
      </c>
      <c r="CR164" s="45">
        <v>6.0400000000000004E-4</v>
      </c>
      <c r="CS164" s="45">
        <v>6.0400000000000004E-4</v>
      </c>
      <c r="CT164" s="45">
        <v>6.0400000000000004E-4</v>
      </c>
      <c r="CU164" s="45">
        <v>6.0400000000000004E-4</v>
      </c>
      <c r="CV164" s="45">
        <v>6.0400000000000004E-4</v>
      </c>
      <c r="CW164" s="45">
        <v>6.0400000000000004E-4</v>
      </c>
      <c r="CX164" s="45">
        <v>6.0400000000000004E-4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1.0000000000000001E-5</v>
      </c>
      <c r="R165" s="45">
        <v>1.0000000000000001E-5</v>
      </c>
      <c r="S165" s="45">
        <v>1.0000000000000001E-5</v>
      </c>
      <c r="T165" s="45">
        <v>1.0000000000000001E-5</v>
      </c>
      <c r="U165" s="45">
        <v>1.0000000000000001E-5</v>
      </c>
      <c r="V165" s="45">
        <v>1.0000000000000001E-5</v>
      </c>
      <c r="W165" s="45">
        <v>1.0000000000000001E-5</v>
      </c>
      <c r="X165" s="45">
        <v>1.0000000000000001E-5</v>
      </c>
      <c r="Y165" s="45">
        <v>1.0000000000000001E-5</v>
      </c>
      <c r="Z165" s="45">
        <v>1.0000000000000001E-5</v>
      </c>
      <c r="AA165" s="45">
        <v>1.0000000000000001E-5</v>
      </c>
      <c r="AB165" s="45">
        <v>1.0000000000000001E-5</v>
      </c>
      <c r="AC165" s="45">
        <v>1.0000000000000001E-5</v>
      </c>
      <c r="AD165" s="45">
        <v>1.0000000000000001E-5</v>
      </c>
      <c r="AE165" s="45">
        <v>1.0000000000000001E-5</v>
      </c>
      <c r="AF165" s="45">
        <v>1.0000000000000001E-5</v>
      </c>
      <c r="AG165" s="45">
        <v>1.0000000000000001E-5</v>
      </c>
      <c r="AH165" s="45">
        <v>1.0000000000000001E-5</v>
      </c>
      <c r="AI165" s="45">
        <v>1.0000000000000001E-5</v>
      </c>
      <c r="AJ165" s="45">
        <v>1.0000000000000001E-5</v>
      </c>
      <c r="AK165" s="45">
        <v>1.0000000000000001E-5</v>
      </c>
      <c r="AL165" s="45">
        <v>1.0000000000000001E-5</v>
      </c>
      <c r="AM165" s="45">
        <v>1.0000000000000001E-5</v>
      </c>
      <c r="AN165" s="45">
        <v>1.0000000000000001E-5</v>
      </c>
      <c r="AO165" s="45">
        <v>1.0000000000000001E-5</v>
      </c>
      <c r="AP165" s="45">
        <v>6.7000000000000002E-5</v>
      </c>
      <c r="AQ165" s="45">
        <v>6.7000000000000002E-5</v>
      </c>
      <c r="AR165" s="45">
        <v>6.7000000000000002E-5</v>
      </c>
      <c r="AS165" s="45">
        <v>6.7000000000000002E-5</v>
      </c>
      <c r="AT165" s="45">
        <v>6.7000000000000002E-5</v>
      </c>
      <c r="AU165" s="45">
        <v>1.35E-4</v>
      </c>
      <c r="AV165" s="45">
        <v>1.35E-4</v>
      </c>
      <c r="AW165" s="45">
        <v>1.35E-4</v>
      </c>
      <c r="AX165" s="45">
        <v>1.35E-4</v>
      </c>
      <c r="AY165" s="45">
        <v>1.35E-4</v>
      </c>
      <c r="AZ165" s="45">
        <v>2.2000000000000001E-4</v>
      </c>
      <c r="BA165" s="45">
        <v>2.2000000000000001E-4</v>
      </c>
      <c r="BB165" s="45">
        <v>2.2000000000000001E-4</v>
      </c>
      <c r="BC165" s="45">
        <v>2.2000000000000001E-4</v>
      </c>
      <c r="BD165" s="45">
        <v>2.2000000000000001E-4</v>
      </c>
      <c r="BE165" s="45">
        <v>2.5799999999999998E-4</v>
      </c>
      <c r="BF165" s="45">
        <v>2.5799999999999998E-4</v>
      </c>
      <c r="BG165" s="45">
        <v>2.5799999999999998E-4</v>
      </c>
      <c r="BH165" s="45">
        <v>2.5799999999999998E-4</v>
      </c>
      <c r="BI165" s="45">
        <v>2.5799999999999998E-4</v>
      </c>
      <c r="BJ165" s="45">
        <v>3.01E-4</v>
      </c>
      <c r="BK165" s="45">
        <v>3.01E-4</v>
      </c>
      <c r="BL165" s="45">
        <v>3.01E-4</v>
      </c>
      <c r="BM165" s="45">
        <v>3.01E-4</v>
      </c>
      <c r="BN165" s="45">
        <v>3.01E-4</v>
      </c>
      <c r="BO165" s="45">
        <v>3.6499999999999998E-4</v>
      </c>
      <c r="BP165" s="45">
        <v>3.6499999999999998E-4</v>
      </c>
      <c r="BQ165" s="45">
        <v>3.6499999999999998E-4</v>
      </c>
      <c r="BR165" s="45">
        <v>3.6499999999999998E-4</v>
      </c>
      <c r="BS165" s="45">
        <v>3.6499999999999998E-4</v>
      </c>
      <c r="BT165" s="45">
        <v>4.3100000000000001E-4</v>
      </c>
      <c r="BU165" s="45">
        <v>4.3100000000000001E-4</v>
      </c>
      <c r="BV165" s="45">
        <v>4.3100000000000001E-4</v>
      </c>
      <c r="BW165" s="45">
        <v>4.3100000000000001E-4</v>
      </c>
      <c r="BX165" s="45">
        <v>4.3100000000000001E-4</v>
      </c>
      <c r="BY165" s="45">
        <v>5.0600000000000005E-4</v>
      </c>
      <c r="BZ165" s="45">
        <v>5.0600000000000005E-4</v>
      </c>
      <c r="CA165" s="45">
        <v>5.0600000000000005E-4</v>
      </c>
      <c r="CB165" s="45">
        <v>5.0600000000000005E-4</v>
      </c>
      <c r="CC165" s="45">
        <v>5.0600000000000005E-4</v>
      </c>
      <c r="CD165" s="45">
        <v>5.0600000000000005E-4</v>
      </c>
      <c r="CE165" s="45">
        <v>5.0600000000000005E-4</v>
      </c>
      <c r="CF165" s="45">
        <v>5.0600000000000005E-4</v>
      </c>
      <c r="CG165" s="45">
        <v>5.0600000000000005E-4</v>
      </c>
      <c r="CH165" s="45">
        <v>5.0600000000000005E-4</v>
      </c>
      <c r="CI165" s="45">
        <v>5.0600000000000005E-4</v>
      </c>
      <c r="CJ165" s="45">
        <v>5.0600000000000005E-4</v>
      </c>
      <c r="CK165" s="45">
        <v>5.0600000000000005E-4</v>
      </c>
      <c r="CL165" s="45">
        <v>5.0600000000000005E-4</v>
      </c>
      <c r="CM165" s="45">
        <v>5.0600000000000005E-4</v>
      </c>
      <c r="CN165" s="45">
        <v>5.0600000000000005E-4</v>
      </c>
      <c r="CO165" s="45">
        <v>5.0600000000000005E-4</v>
      </c>
      <c r="CP165" s="45">
        <v>5.0600000000000005E-4</v>
      </c>
      <c r="CQ165" s="45">
        <v>5.0600000000000005E-4</v>
      </c>
      <c r="CR165" s="45">
        <v>5.0600000000000005E-4</v>
      </c>
      <c r="CS165" s="45">
        <v>5.0600000000000005E-4</v>
      </c>
      <c r="CT165" s="45">
        <v>5.0600000000000005E-4</v>
      </c>
      <c r="CU165" s="45">
        <v>5.0600000000000005E-4</v>
      </c>
      <c r="CV165" s="45">
        <v>5.0600000000000005E-4</v>
      </c>
      <c r="CW165" s="45">
        <v>5.0600000000000005E-4</v>
      </c>
      <c r="CX165" s="45">
        <v>5.0600000000000005E-4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7.7000000000000001E-5</v>
      </c>
      <c r="R166" s="45">
        <v>7.7000000000000001E-5</v>
      </c>
      <c r="S166" s="45">
        <v>7.7000000000000001E-5</v>
      </c>
      <c r="T166" s="45">
        <v>7.7000000000000001E-5</v>
      </c>
      <c r="U166" s="45">
        <v>7.7000000000000001E-5</v>
      </c>
      <c r="V166" s="45">
        <v>7.7000000000000001E-5</v>
      </c>
      <c r="W166" s="45">
        <v>7.7000000000000001E-5</v>
      </c>
      <c r="X166" s="45">
        <v>7.7000000000000001E-5</v>
      </c>
      <c r="Y166" s="45">
        <v>7.7000000000000001E-5</v>
      </c>
      <c r="Z166" s="45">
        <v>7.7000000000000001E-5</v>
      </c>
      <c r="AA166" s="45">
        <v>7.7000000000000001E-5</v>
      </c>
      <c r="AB166" s="45">
        <v>7.7000000000000001E-5</v>
      </c>
      <c r="AC166" s="45">
        <v>7.7000000000000001E-5</v>
      </c>
      <c r="AD166" s="45">
        <v>7.7000000000000001E-5</v>
      </c>
      <c r="AE166" s="45">
        <v>7.7000000000000001E-5</v>
      </c>
      <c r="AF166" s="45">
        <v>7.7000000000000001E-5</v>
      </c>
      <c r="AG166" s="45">
        <v>7.7000000000000001E-5</v>
      </c>
      <c r="AH166" s="45">
        <v>7.7000000000000001E-5</v>
      </c>
      <c r="AI166" s="45">
        <v>7.7000000000000001E-5</v>
      </c>
      <c r="AJ166" s="45">
        <v>7.7000000000000001E-5</v>
      </c>
      <c r="AK166" s="45">
        <v>7.7000000000000001E-5</v>
      </c>
      <c r="AL166" s="45">
        <v>7.7000000000000001E-5</v>
      </c>
      <c r="AM166" s="45">
        <v>7.7000000000000001E-5</v>
      </c>
      <c r="AN166" s="45">
        <v>7.7000000000000001E-5</v>
      </c>
      <c r="AO166" s="45">
        <v>7.7000000000000001E-5</v>
      </c>
      <c r="AP166" s="45">
        <v>4.7899999999999999E-4</v>
      </c>
      <c r="AQ166" s="45">
        <v>4.7899999999999999E-4</v>
      </c>
      <c r="AR166" s="45">
        <v>4.7899999999999999E-4</v>
      </c>
      <c r="AS166" s="45">
        <v>4.7899999999999999E-4</v>
      </c>
      <c r="AT166" s="45">
        <v>4.7899999999999999E-4</v>
      </c>
      <c r="AU166" s="45">
        <v>6.9999999999999999E-4</v>
      </c>
      <c r="AV166" s="45">
        <v>6.9999999999999999E-4</v>
      </c>
      <c r="AW166" s="45">
        <v>6.9999999999999999E-4</v>
      </c>
      <c r="AX166" s="45">
        <v>6.9999999999999999E-4</v>
      </c>
      <c r="AY166" s="45">
        <v>6.9999999999999999E-4</v>
      </c>
      <c r="AZ166" s="45">
        <v>9.0399999999999996E-4</v>
      </c>
      <c r="BA166" s="45">
        <v>9.0399999999999996E-4</v>
      </c>
      <c r="BB166" s="45">
        <v>9.0399999999999996E-4</v>
      </c>
      <c r="BC166" s="45">
        <v>9.0399999999999996E-4</v>
      </c>
      <c r="BD166" s="45">
        <v>9.0399999999999996E-4</v>
      </c>
      <c r="BE166" s="45">
        <v>1.057E-3</v>
      </c>
      <c r="BF166" s="45">
        <v>1.057E-3</v>
      </c>
      <c r="BG166" s="45">
        <v>1.057E-3</v>
      </c>
      <c r="BH166" s="45">
        <v>1.057E-3</v>
      </c>
      <c r="BI166" s="45">
        <v>1.057E-3</v>
      </c>
      <c r="BJ166" s="45">
        <v>1.1360000000000001E-3</v>
      </c>
      <c r="BK166" s="45">
        <v>1.1360000000000001E-3</v>
      </c>
      <c r="BL166" s="45">
        <v>1.1360000000000001E-3</v>
      </c>
      <c r="BM166" s="45">
        <v>1.1360000000000001E-3</v>
      </c>
      <c r="BN166" s="45">
        <v>1.1360000000000001E-3</v>
      </c>
      <c r="BO166" s="45">
        <v>1.139E-3</v>
      </c>
      <c r="BP166" s="45">
        <v>1.139E-3</v>
      </c>
      <c r="BQ166" s="45">
        <v>1.139E-3</v>
      </c>
      <c r="BR166" s="45">
        <v>1.139E-3</v>
      </c>
      <c r="BS166" s="45">
        <v>1.139E-3</v>
      </c>
      <c r="BT166" s="45">
        <v>1.0349999999999999E-3</v>
      </c>
      <c r="BU166" s="45">
        <v>1.0349999999999999E-3</v>
      </c>
      <c r="BV166" s="45">
        <v>1.0349999999999999E-3</v>
      </c>
      <c r="BW166" s="45">
        <v>1.0349999999999999E-3</v>
      </c>
      <c r="BX166" s="45">
        <v>1.0349999999999999E-3</v>
      </c>
      <c r="BY166" s="45">
        <v>8.7000000000000001E-4</v>
      </c>
      <c r="BZ166" s="45">
        <v>8.7000000000000001E-4</v>
      </c>
      <c r="CA166" s="45">
        <v>8.7000000000000001E-4</v>
      </c>
      <c r="CB166" s="45">
        <v>8.7000000000000001E-4</v>
      </c>
      <c r="CC166" s="45">
        <v>8.7000000000000001E-4</v>
      </c>
      <c r="CD166" s="45">
        <v>8.7000000000000001E-4</v>
      </c>
      <c r="CE166" s="45">
        <v>8.7000000000000001E-4</v>
      </c>
      <c r="CF166" s="45">
        <v>8.7000000000000001E-4</v>
      </c>
      <c r="CG166" s="45">
        <v>8.7000000000000001E-4</v>
      </c>
      <c r="CH166" s="45">
        <v>8.7000000000000001E-4</v>
      </c>
      <c r="CI166" s="45">
        <v>8.7000000000000001E-4</v>
      </c>
      <c r="CJ166" s="45">
        <v>8.7000000000000001E-4</v>
      </c>
      <c r="CK166" s="45">
        <v>8.7000000000000001E-4</v>
      </c>
      <c r="CL166" s="45">
        <v>8.7000000000000001E-4</v>
      </c>
      <c r="CM166" s="45">
        <v>8.7000000000000001E-4</v>
      </c>
      <c r="CN166" s="45">
        <v>8.7000000000000001E-4</v>
      </c>
      <c r="CO166" s="45">
        <v>8.7000000000000001E-4</v>
      </c>
      <c r="CP166" s="45">
        <v>8.7000000000000001E-4</v>
      </c>
      <c r="CQ166" s="45">
        <v>8.7000000000000001E-4</v>
      </c>
      <c r="CR166" s="45">
        <v>8.7000000000000001E-4</v>
      </c>
      <c r="CS166" s="45">
        <v>8.7000000000000001E-4</v>
      </c>
      <c r="CT166" s="45">
        <v>8.7000000000000001E-4</v>
      </c>
      <c r="CU166" s="45">
        <v>8.7000000000000001E-4</v>
      </c>
      <c r="CV166" s="45">
        <v>8.7000000000000001E-4</v>
      </c>
      <c r="CW166" s="45">
        <v>8.7000000000000001E-4</v>
      </c>
      <c r="CX166" s="45">
        <v>8.7000000000000001E-4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2.8800000000000001E-4</v>
      </c>
      <c r="R167" s="45">
        <v>2.8800000000000001E-4</v>
      </c>
      <c r="S167" s="45">
        <v>2.8800000000000001E-4</v>
      </c>
      <c r="T167" s="45">
        <v>2.8800000000000001E-4</v>
      </c>
      <c r="U167" s="45">
        <v>2.8800000000000001E-4</v>
      </c>
      <c r="V167" s="45">
        <v>2.8800000000000001E-4</v>
      </c>
      <c r="W167" s="45">
        <v>2.8800000000000001E-4</v>
      </c>
      <c r="X167" s="45">
        <v>2.8800000000000001E-4</v>
      </c>
      <c r="Y167" s="45">
        <v>2.8800000000000001E-4</v>
      </c>
      <c r="Z167" s="45">
        <v>2.8800000000000001E-4</v>
      </c>
      <c r="AA167" s="45">
        <v>2.8800000000000001E-4</v>
      </c>
      <c r="AB167" s="45">
        <v>2.8800000000000001E-4</v>
      </c>
      <c r="AC167" s="45">
        <v>2.8800000000000001E-4</v>
      </c>
      <c r="AD167" s="45">
        <v>2.8800000000000001E-4</v>
      </c>
      <c r="AE167" s="45">
        <v>2.8800000000000001E-4</v>
      </c>
      <c r="AF167" s="45">
        <v>2.8800000000000001E-4</v>
      </c>
      <c r="AG167" s="45">
        <v>2.8800000000000001E-4</v>
      </c>
      <c r="AH167" s="45">
        <v>2.8800000000000001E-4</v>
      </c>
      <c r="AI167" s="45">
        <v>2.8800000000000001E-4</v>
      </c>
      <c r="AJ167" s="45">
        <v>2.8800000000000001E-4</v>
      </c>
      <c r="AK167" s="45">
        <v>2.8800000000000001E-4</v>
      </c>
      <c r="AL167" s="45">
        <v>2.8800000000000001E-4</v>
      </c>
      <c r="AM167" s="45">
        <v>2.8800000000000001E-4</v>
      </c>
      <c r="AN167" s="45">
        <v>2.8800000000000001E-4</v>
      </c>
      <c r="AO167" s="45">
        <v>2.8800000000000001E-4</v>
      </c>
      <c r="AP167" s="45">
        <v>7.7899999999999996E-4</v>
      </c>
      <c r="AQ167" s="45">
        <v>7.7899999999999996E-4</v>
      </c>
      <c r="AR167" s="45">
        <v>7.7899999999999996E-4</v>
      </c>
      <c r="AS167" s="45">
        <v>7.7899999999999996E-4</v>
      </c>
      <c r="AT167" s="45">
        <v>7.7899999999999996E-4</v>
      </c>
      <c r="AU167" s="45">
        <v>7.5000000000000002E-4</v>
      </c>
      <c r="AV167" s="45">
        <v>7.5000000000000002E-4</v>
      </c>
      <c r="AW167" s="45">
        <v>7.5000000000000002E-4</v>
      </c>
      <c r="AX167" s="45">
        <v>7.5000000000000002E-4</v>
      </c>
      <c r="AY167" s="45">
        <v>7.5000000000000002E-4</v>
      </c>
      <c r="AZ167" s="45">
        <v>6.0700000000000001E-4</v>
      </c>
      <c r="BA167" s="45">
        <v>6.0700000000000001E-4</v>
      </c>
      <c r="BB167" s="45">
        <v>6.0700000000000001E-4</v>
      </c>
      <c r="BC167" s="45">
        <v>6.0700000000000001E-4</v>
      </c>
      <c r="BD167" s="45">
        <v>6.0700000000000001E-4</v>
      </c>
      <c r="BE167" s="45">
        <v>7.2400000000000003E-4</v>
      </c>
      <c r="BF167" s="45">
        <v>7.2400000000000003E-4</v>
      </c>
      <c r="BG167" s="45">
        <v>7.2400000000000003E-4</v>
      </c>
      <c r="BH167" s="45">
        <v>7.2400000000000003E-4</v>
      </c>
      <c r="BI167" s="45">
        <v>7.2400000000000003E-4</v>
      </c>
      <c r="BJ167" s="45">
        <v>9.5100000000000002E-4</v>
      </c>
      <c r="BK167" s="45">
        <v>9.5100000000000002E-4</v>
      </c>
      <c r="BL167" s="45">
        <v>9.5100000000000002E-4</v>
      </c>
      <c r="BM167" s="45">
        <v>9.5100000000000002E-4</v>
      </c>
      <c r="BN167" s="45">
        <v>9.5100000000000002E-4</v>
      </c>
      <c r="BO167" s="45">
        <v>1.0430000000000001E-3</v>
      </c>
      <c r="BP167" s="45">
        <v>1.0430000000000001E-3</v>
      </c>
      <c r="BQ167" s="45">
        <v>1.0430000000000001E-3</v>
      </c>
      <c r="BR167" s="45">
        <v>1.0430000000000001E-3</v>
      </c>
      <c r="BS167" s="45">
        <v>1.0430000000000001E-3</v>
      </c>
      <c r="BT167" s="45">
        <v>1.284E-3</v>
      </c>
      <c r="BU167" s="45">
        <v>1.284E-3</v>
      </c>
      <c r="BV167" s="45">
        <v>1.284E-3</v>
      </c>
      <c r="BW167" s="45">
        <v>1.284E-3</v>
      </c>
      <c r="BX167" s="45">
        <v>1.284E-3</v>
      </c>
      <c r="BY167" s="45">
        <v>1.3619999999999999E-3</v>
      </c>
      <c r="BZ167" s="45">
        <v>1.3619999999999999E-3</v>
      </c>
      <c r="CA167" s="45">
        <v>1.3619999999999999E-3</v>
      </c>
      <c r="CB167" s="45">
        <v>1.3619999999999999E-3</v>
      </c>
      <c r="CC167" s="45">
        <v>1.3619999999999999E-3</v>
      </c>
      <c r="CD167" s="45">
        <v>1.3619999999999999E-3</v>
      </c>
      <c r="CE167" s="45">
        <v>1.3619999999999999E-3</v>
      </c>
      <c r="CF167" s="45">
        <v>1.3619999999999999E-3</v>
      </c>
      <c r="CG167" s="45">
        <v>1.3619999999999999E-3</v>
      </c>
      <c r="CH167" s="45">
        <v>1.3619999999999999E-3</v>
      </c>
      <c r="CI167" s="45">
        <v>1.3619999999999999E-3</v>
      </c>
      <c r="CJ167" s="45">
        <v>1.3619999999999999E-3</v>
      </c>
      <c r="CK167" s="45">
        <v>1.3619999999999999E-3</v>
      </c>
      <c r="CL167" s="45">
        <v>1.3619999999999999E-3</v>
      </c>
      <c r="CM167" s="45">
        <v>1.3619999999999999E-3</v>
      </c>
      <c r="CN167" s="45">
        <v>1.3619999999999999E-3</v>
      </c>
      <c r="CO167" s="45">
        <v>1.3619999999999999E-3</v>
      </c>
      <c r="CP167" s="45">
        <v>1.3619999999999999E-3</v>
      </c>
      <c r="CQ167" s="45">
        <v>1.3619999999999999E-3</v>
      </c>
      <c r="CR167" s="45">
        <v>1.3619999999999999E-3</v>
      </c>
      <c r="CS167" s="45">
        <v>1.3619999999999999E-3</v>
      </c>
      <c r="CT167" s="45">
        <v>1.3619999999999999E-3</v>
      </c>
      <c r="CU167" s="45">
        <v>1.3619999999999999E-3</v>
      </c>
      <c r="CV167" s="45">
        <v>1.3619999999999999E-3</v>
      </c>
      <c r="CW167" s="45">
        <v>1.3619999999999999E-3</v>
      </c>
      <c r="CX167" s="45">
        <v>1.3619999999999999E-3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2.1100000000000001E-4</v>
      </c>
      <c r="R168" s="45">
        <v>2.1100000000000001E-4</v>
      </c>
      <c r="S168" s="45">
        <v>2.1100000000000001E-4</v>
      </c>
      <c r="T168" s="45">
        <v>2.1100000000000001E-4</v>
      </c>
      <c r="U168" s="45">
        <v>2.1100000000000001E-4</v>
      </c>
      <c r="V168" s="45">
        <v>2.1100000000000001E-4</v>
      </c>
      <c r="W168" s="45">
        <v>2.1100000000000001E-4</v>
      </c>
      <c r="X168" s="45">
        <v>2.1100000000000001E-4</v>
      </c>
      <c r="Y168" s="45">
        <v>2.1100000000000001E-4</v>
      </c>
      <c r="Z168" s="45">
        <v>2.1100000000000001E-4</v>
      </c>
      <c r="AA168" s="45">
        <v>2.1100000000000001E-4</v>
      </c>
      <c r="AB168" s="45">
        <v>2.1100000000000001E-4</v>
      </c>
      <c r="AC168" s="45">
        <v>2.1100000000000001E-4</v>
      </c>
      <c r="AD168" s="45">
        <v>2.1100000000000001E-4</v>
      </c>
      <c r="AE168" s="45">
        <v>2.1100000000000001E-4</v>
      </c>
      <c r="AF168" s="45">
        <v>2.1100000000000001E-4</v>
      </c>
      <c r="AG168" s="45">
        <v>2.1100000000000001E-4</v>
      </c>
      <c r="AH168" s="45">
        <v>2.1100000000000001E-4</v>
      </c>
      <c r="AI168" s="45">
        <v>2.1100000000000001E-4</v>
      </c>
      <c r="AJ168" s="45">
        <v>2.1100000000000001E-4</v>
      </c>
      <c r="AK168" s="45">
        <v>2.1100000000000001E-4</v>
      </c>
      <c r="AL168" s="45">
        <v>2.1100000000000001E-4</v>
      </c>
      <c r="AM168" s="45">
        <v>2.1100000000000001E-4</v>
      </c>
      <c r="AN168" s="45">
        <v>2.1100000000000001E-4</v>
      </c>
      <c r="AO168" s="45">
        <v>2.1100000000000001E-4</v>
      </c>
      <c r="AP168" s="45">
        <v>1.0120000000000001E-3</v>
      </c>
      <c r="AQ168" s="45">
        <v>1.0120000000000001E-3</v>
      </c>
      <c r="AR168" s="45">
        <v>1.0120000000000001E-3</v>
      </c>
      <c r="AS168" s="45">
        <v>1.0120000000000001E-3</v>
      </c>
      <c r="AT168" s="45">
        <v>1.0120000000000001E-3</v>
      </c>
      <c r="AU168" s="45">
        <v>1.2409999999999999E-3</v>
      </c>
      <c r="AV168" s="45">
        <v>1.2409999999999999E-3</v>
      </c>
      <c r="AW168" s="45">
        <v>1.2409999999999999E-3</v>
      </c>
      <c r="AX168" s="45">
        <v>1.2409999999999999E-3</v>
      </c>
      <c r="AY168" s="45">
        <v>1.2409999999999999E-3</v>
      </c>
      <c r="AZ168" s="45">
        <v>1.31E-3</v>
      </c>
      <c r="BA168" s="45">
        <v>1.31E-3</v>
      </c>
      <c r="BB168" s="45">
        <v>1.31E-3</v>
      </c>
      <c r="BC168" s="45">
        <v>1.31E-3</v>
      </c>
      <c r="BD168" s="45">
        <v>1.31E-3</v>
      </c>
      <c r="BE168" s="45">
        <v>1.0920000000000001E-3</v>
      </c>
      <c r="BF168" s="45">
        <v>1.0920000000000001E-3</v>
      </c>
      <c r="BG168" s="45">
        <v>1.0920000000000001E-3</v>
      </c>
      <c r="BH168" s="45">
        <v>1.0920000000000001E-3</v>
      </c>
      <c r="BI168" s="45">
        <v>1.0920000000000001E-3</v>
      </c>
      <c r="BJ168" s="45">
        <v>1.825E-3</v>
      </c>
      <c r="BK168" s="45">
        <v>1.825E-3</v>
      </c>
      <c r="BL168" s="45">
        <v>1.825E-3</v>
      </c>
      <c r="BM168" s="45">
        <v>1.825E-3</v>
      </c>
      <c r="BN168" s="45">
        <v>1.825E-3</v>
      </c>
      <c r="BO168" s="45">
        <v>1.242E-3</v>
      </c>
      <c r="BP168" s="45">
        <v>1.242E-3</v>
      </c>
      <c r="BQ168" s="45">
        <v>1.242E-3</v>
      </c>
      <c r="BR168" s="45">
        <v>1.242E-3</v>
      </c>
      <c r="BS168" s="45">
        <v>1.242E-3</v>
      </c>
      <c r="BT168" s="45">
        <v>1.4599999999999999E-3</v>
      </c>
      <c r="BU168" s="45">
        <v>1.4599999999999999E-3</v>
      </c>
      <c r="BV168" s="45">
        <v>1.4599999999999999E-3</v>
      </c>
      <c r="BW168" s="45">
        <v>1.4599999999999999E-3</v>
      </c>
      <c r="BX168" s="45">
        <v>1.4599999999999999E-3</v>
      </c>
      <c r="BY168" s="45">
        <v>3.46E-3</v>
      </c>
      <c r="BZ168" s="45">
        <v>3.46E-3</v>
      </c>
      <c r="CA168" s="45">
        <v>3.46E-3</v>
      </c>
      <c r="CB168" s="45">
        <v>3.46E-3</v>
      </c>
      <c r="CC168" s="45">
        <v>3.46E-3</v>
      </c>
      <c r="CD168" s="45">
        <v>3.46E-3</v>
      </c>
      <c r="CE168" s="45">
        <v>3.46E-3</v>
      </c>
      <c r="CF168" s="45">
        <v>3.46E-3</v>
      </c>
      <c r="CG168" s="45">
        <v>3.46E-3</v>
      </c>
      <c r="CH168" s="45">
        <v>3.46E-3</v>
      </c>
      <c r="CI168" s="45">
        <v>3.46E-3</v>
      </c>
      <c r="CJ168" s="45">
        <v>3.46E-3</v>
      </c>
      <c r="CK168" s="45">
        <v>3.46E-3</v>
      </c>
      <c r="CL168" s="45">
        <v>3.46E-3</v>
      </c>
      <c r="CM168" s="45">
        <v>3.46E-3</v>
      </c>
      <c r="CN168" s="45">
        <v>3.46E-3</v>
      </c>
      <c r="CO168" s="45">
        <v>3.46E-3</v>
      </c>
      <c r="CP168" s="45">
        <v>3.46E-3</v>
      </c>
      <c r="CQ168" s="45">
        <v>3.46E-3</v>
      </c>
      <c r="CR168" s="45">
        <v>3.46E-3</v>
      </c>
      <c r="CS168" s="45">
        <v>3.46E-3</v>
      </c>
      <c r="CT168" s="45">
        <v>3.46E-3</v>
      </c>
      <c r="CU168" s="45">
        <v>3.46E-3</v>
      </c>
      <c r="CV168" s="45">
        <v>3.46E-3</v>
      </c>
      <c r="CW168" s="45">
        <v>3.46E-3</v>
      </c>
      <c r="CX168" s="45">
        <v>3.46E-3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8.8999999999999995E-5</v>
      </c>
      <c r="R169" s="45">
        <v>8.8999999999999995E-5</v>
      </c>
      <c r="S169" s="45">
        <v>8.8999999999999995E-5</v>
      </c>
      <c r="T169" s="45">
        <v>8.8999999999999995E-5</v>
      </c>
      <c r="U169" s="45">
        <v>8.8999999999999995E-5</v>
      </c>
      <c r="V169" s="45">
        <v>8.8999999999999995E-5</v>
      </c>
      <c r="W169" s="45">
        <v>8.8999999999999995E-5</v>
      </c>
      <c r="X169" s="45">
        <v>8.8999999999999995E-5</v>
      </c>
      <c r="Y169" s="45">
        <v>8.8999999999999995E-5</v>
      </c>
      <c r="Z169" s="45">
        <v>8.8999999999999995E-5</v>
      </c>
      <c r="AA169" s="45">
        <v>8.8999999999999995E-5</v>
      </c>
      <c r="AB169" s="45">
        <v>8.8999999999999995E-5</v>
      </c>
      <c r="AC169" s="45">
        <v>8.8999999999999995E-5</v>
      </c>
      <c r="AD169" s="45">
        <v>8.8999999999999995E-5</v>
      </c>
      <c r="AE169" s="45">
        <v>8.8999999999999995E-5</v>
      </c>
      <c r="AF169" s="45">
        <v>8.8999999999999995E-5</v>
      </c>
      <c r="AG169" s="45">
        <v>8.8999999999999995E-5</v>
      </c>
      <c r="AH169" s="45">
        <v>8.8999999999999995E-5</v>
      </c>
      <c r="AI169" s="45">
        <v>8.8999999999999995E-5</v>
      </c>
      <c r="AJ169" s="45">
        <v>8.8999999999999995E-5</v>
      </c>
      <c r="AK169" s="45">
        <v>8.8999999999999995E-5</v>
      </c>
      <c r="AL169" s="45">
        <v>8.8999999999999995E-5</v>
      </c>
      <c r="AM169" s="45">
        <v>8.8999999999999995E-5</v>
      </c>
      <c r="AN169" s="45">
        <v>8.8999999999999995E-5</v>
      </c>
      <c r="AO169" s="45">
        <v>8.8999999999999995E-5</v>
      </c>
      <c r="AP169" s="45">
        <v>1.6000000000000001E-4</v>
      </c>
      <c r="AQ169" s="45">
        <v>1.6000000000000001E-4</v>
      </c>
      <c r="AR169" s="45">
        <v>1.6000000000000001E-4</v>
      </c>
      <c r="AS169" s="45">
        <v>1.6000000000000001E-4</v>
      </c>
      <c r="AT169" s="45">
        <v>1.6000000000000001E-4</v>
      </c>
      <c r="AU169" s="45">
        <v>1.3999999999999999E-4</v>
      </c>
      <c r="AV169" s="45">
        <v>1.3999999999999999E-4</v>
      </c>
      <c r="AW169" s="45">
        <v>1.3999999999999999E-4</v>
      </c>
      <c r="AX169" s="45">
        <v>1.3999999999999999E-4</v>
      </c>
      <c r="AY169" s="45">
        <v>1.3999999999999999E-4</v>
      </c>
      <c r="AZ169" s="45">
        <v>1.1900000000000001E-4</v>
      </c>
      <c r="BA169" s="45">
        <v>1.1900000000000001E-4</v>
      </c>
      <c r="BB169" s="45">
        <v>1.1900000000000001E-4</v>
      </c>
      <c r="BC169" s="45">
        <v>1.1900000000000001E-4</v>
      </c>
      <c r="BD169" s="45">
        <v>1.1900000000000001E-4</v>
      </c>
      <c r="BE169" s="45">
        <v>1.11E-4</v>
      </c>
      <c r="BF169" s="45">
        <v>1.11E-4</v>
      </c>
      <c r="BG169" s="45">
        <v>1.11E-4</v>
      </c>
      <c r="BH169" s="45">
        <v>1.11E-4</v>
      </c>
      <c r="BI169" s="45">
        <v>1.11E-4</v>
      </c>
      <c r="BJ169" s="45">
        <v>1.08E-4</v>
      </c>
      <c r="BK169" s="45">
        <v>1.08E-4</v>
      </c>
      <c r="BL169" s="45">
        <v>1.08E-4</v>
      </c>
      <c r="BM169" s="45">
        <v>1.08E-4</v>
      </c>
      <c r="BN169" s="45">
        <v>1.08E-4</v>
      </c>
      <c r="BO169" s="45">
        <v>1.1400000000000001E-4</v>
      </c>
      <c r="BP169" s="45">
        <v>1.1400000000000001E-4</v>
      </c>
      <c r="BQ169" s="45">
        <v>1.1400000000000001E-4</v>
      </c>
      <c r="BR169" s="45">
        <v>1.1400000000000001E-4</v>
      </c>
      <c r="BS169" s="45">
        <v>1.1400000000000001E-4</v>
      </c>
      <c r="BT169" s="45">
        <v>1.2E-4</v>
      </c>
      <c r="BU169" s="45">
        <v>1.2E-4</v>
      </c>
      <c r="BV169" s="45">
        <v>1.2E-4</v>
      </c>
      <c r="BW169" s="45">
        <v>1.2E-4</v>
      </c>
      <c r="BX169" s="45">
        <v>1.2E-4</v>
      </c>
      <c r="BY169" s="45">
        <v>1.36E-4</v>
      </c>
      <c r="BZ169" s="45">
        <v>1.36E-4</v>
      </c>
      <c r="CA169" s="45">
        <v>1.36E-4</v>
      </c>
      <c r="CB169" s="45">
        <v>1.36E-4</v>
      </c>
      <c r="CC169" s="45">
        <v>1.36E-4</v>
      </c>
      <c r="CD169" s="45">
        <v>1.36E-4</v>
      </c>
      <c r="CE169" s="45">
        <v>1.36E-4</v>
      </c>
      <c r="CF169" s="45">
        <v>1.36E-4</v>
      </c>
      <c r="CG169" s="45">
        <v>1.36E-4</v>
      </c>
      <c r="CH169" s="45">
        <v>1.36E-4</v>
      </c>
      <c r="CI169" s="45">
        <v>1.36E-4</v>
      </c>
      <c r="CJ169" s="45">
        <v>1.36E-4</v>
      </c>
      <c r="CK169" s="45">
        <v>1.36E-4</v>
      </c>
      <c r="CL169" s="45">
        <v>1.36E-4</v>
      </c>
      <c r="CM169" s="45">
        <v>1.36E-4</v>
      </c>
      <c r="CN169" s="45">
        <v>1.36E-4</v>
      </c>
      <c r="CO169" s="45">
        <v>1.36E-4</v>
      </c>
      <c r="CP169" s="45">
        <v>1.36E-4</v>
      </c>
      <c r="CQ169" s="45">
        <v>1.36E-4</v>
      </c>
      <c r="CR169" s="45">
        <v>1.36E-4</v>
      </c>
      <c r="CS169" s="45">
        <v>1.36E-4</v>
      </c>
      <c r="CT169" s="45">
        <v>1.36E-4</v>
      </c>
      <c r="CU169" s="45">
        <v>1.36E-4</v>
      </c>
      <c r="CV169" s="45">
        <v>1.36E-4</v>
      </c>
      <c r="CW169" s="45">
        <v>1.36E-4</v>
      </c>
      <c r="CX169" s="45">
        <v>1.36E-4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4.1999999999999998E-5</v>
      </c>
      <c r="R170" s="45">
        <v>4.1999999999999998E-5</v>
      </c>
      <c r="S170" s="45">
        <v>4.1999999999999998E-5</v>
      </c>
      <c r="T170" s="45">
        <v>4.1999999999999998E-5</v>
      </c>
      <c r="U170" s="45">
        <v>4.1999999999999998E-5</v>
      </c>
      <c r="V170" s="45">
        <v>4.1999999999999998E-5</v>
      </c>
      <c r="W170" s="45">
        <v>4.1999999999999998E-5</v>
      </c>
      <c r="X170" s="45">
        <v>4.1999999999999998E-5</v>
      </c>
      <c r="Y170" s="45">
        <v>4.1999999999999998E-5</v>
      </c>
      <c r="Z170" s="45">
        <v>4.1999999999999998E-5</v>
      </c>
      <c r="AA170" s="45">
        <v>4.1999999999999998E-5</v>
      </c>
      <c r="AB170" s="45">
        <v>4.1999999999999998E-5</v>
      </c>
      <c r="AC170" s="45">
        <v>4.1999999999999998E-5</v>
      </c>
      <c r="AD170" s="45">
        <v>4.1999999999999998E-5</v>
      </c>
      <c r="AE170" s="45">
        <v>4.1999999999999998E-5</v>
      </c>
      <c r="AF170" s="45">
        <v>4.1999999999999998E-5</v>
      </c>
      <c r="AG170" s="45">
        <v>4.1999999999999998E-5</v>
      </c>
      <c r="AH170" s="45">
        <v>4.1999999999999998E-5</v>
      </c>
      <c r="AI170" s="45">
        <v>4.1999999999999998E-5</v>
      </c>
      <c r="AJ170" s="45">
        <v>4.1999999999999998E-5</v>
      </c>
      <c r="AK170" s="45">
        <v>4.1999999999999998E-5</v>
      </c>
      <c r="AL170" s="45">
        <v>4.1999999999999998E-5</v>
      </c>
      <c r="AM170" s="45">
        <v>4.1999999999999998E-5</v>
      </c>
      <c r="AN170" s="45">
        <v>4.1999999999999998E-5</v>
      </c>
      <c r="AO170" s="45">
        <v>4.1999999999999998E-5</v>
      </c>
      <c r="AP170" s="45">
        <v>7.2999999999999999E-5</v>
      </c>
      <c r="AQ170" s="45">
        <v>7.2999999999999999E-5</v>
      </c>
      <c r="AR170" s="45">
        <v>7.2999999999999999E-5</v>
      </c>
      <c r="AS170" s="45">
        <v>7.2999999999999999E-5</v>
      </c>
      <c r="AT170" s="45">
        <v>7.2999999999999999E-5</v>
      </c>
      <c r="AU170" s="45">
        <v>6.6000000000000005E-5</v>
      </c>
      <c r="AV170" s="45">
        <v>6.6000000000000005E-5</v>
      </c>
      <c r="AW170" s="45">
        <v>6.6000000000000005E-5</v>
      </c>
      <c r="AX170" s="45">
        <v>6.6000000000000005E-5</v>
      </c>
      <c r="AY170" s="45">
        <v>6.6000000000000005E-5</v>
      </c>
      <c r="AZ170" s="45">
        <v>6.0999999999999999E-5</v>
      </c>
      <c r="BA170" s="45">
        <v>6.0999999999999999E-5</v>
      </c>
      <c r="BB170" s="45">
        <v>6.0999999999999999E-5</v>
      </c>
      <c r="BC170" s="45">
        <v>6.0999999999999999E-5</v>
      </c>
      <c r="BD170" s="45">
        <v>6.0999999999999999E-5</v>
      </c>
      <c r="BE170" s="45">
        <v>6.0999999999999999E-5</v>
      </c>
      <c r="BF170" s="45">
        <v>6.0999999999999999E-5</v>
      </c>
      <c r="BG170" s="45">
        <v>6.0999999999999999E-5</v>
      </c>
      <c r="BH170" s="45">
        <v>6.0999999999999999E-5</v>
      </c>
      <c r="BI170" s="45">
        <v>6.0999999999999999E-5</v>
      </c>
      <c r="BJ170" s="45">
        <v>5.8999999999999998E-5</v>
      </c>
      <c r="BK170" s="45">
        <v>5.8999999999999998E-5</v>
      </c>
      <c r="BL170" s="45">
        <v>5.8999999999999998E-5</v>
      </c>
      <c r="BM170" s="45">
        <v>5.8999999999999998E-5</v>
      </c>
      <c r="BN170" s="45">
        <v>5.8999999999999998E-5</v>
      </c>
      <c r="BO170" s="45">
        <v>5.8E-5</v>
      </c>
      <c r="BP170" s="45">
        <v>5.8E-5</v>
      </c>
      <c r="BQ170" s="45">
        <v>5.8E-5</v>
      </c>
      <c r="BR170" s="45">
        <v>5.8E-5</v>
      </c>
      <c r="BS170" s="45">
        <v>5.8E-5</v>
      </c>
      <c r="BT170" s="45">
        <v>6.0000000000000002E-5</v>
      </c>
      <c r="BU170" s="45">
        <v>6.0000000000000002E-5</v>
      </c>
      <c r="BV170" s="45">
        <v>6.0000000000000002E-5</v>
      </c>
      <c r="BW170" s="45">
        <v>6.0000000000000002E-5</v>
      </c>
      <c r="BX170" s="45">
        <v>6.0000000000000002E-5</v>
      </c>
      <c r="BY170" s="45">
        <v>6.8999999999999997E-5</v>
      </c>
      <c r="BZ170" s="45">
        <v>6.8999999999999997E-5</v>
      </c>
      <c r="CA170" s="45">
        <v>6.8999999999999997E-5</v>
      </c>
      <c r="CB170" s="45">
        <v>6.8999999999999997E-5</v>
      </c>
      <c r="CC170" s="45">
        <v>6.8999999999999997E-5</v>
      </c>
      <c r="CD170" s="45">
        <v>6.8999999999999997E-5</v>
      </c>
      <c r="CE170" s="45">
        <v>6.8999999999999997E-5</v>
      </c>
      <c r="CF170" s="45">
        <v>6.8999999999999997E-5</v>
      </c>
      <c r="CG170" s="45">
        <v>6.8999999999999997E-5</v>
      </c>
      <c r="CH170" s="45">
        <v>6.8999999999999997E-5</v>
      </c>
      <c r="CI170" s="45">
        <v>6.8999999999999997E-5</v>
      </c>
      <c r="CJ170" s="45">
        <v>6.8999999999999997E-5</v>
      </c>
      <c r="CK170" s="45">
        <v>6.8999999999999997E-5</v>
      </c>
      <c r="CL170" s="45">
        <v>6.8999999999999997E-5</v>
      </c>
      <c r="CM170" s="45">
        <v>6.8999999999999997E-5</v>
      </c>
      <c r="CN170" s="45">
        <v>6.8999999999999997E-5</v>
      </c>
      <c r="CO170" s="45">
        <v>6.8999999999999997E-5</v>
      </c>
      <c r="CP170" s="45">
        <v>6.8999999999999997E-5</v>
      </c>
      <c r="CQ170" s="45">
        <v>6.8999999999999997E-5</v>
      </c>
      <c r="CR170" s="45">
        <v>6.8999999999999997E-5</v>
      </c>
      <c r="CS170" s="45">
        <v>6.8999999999999997E-5</v>
      </c>
      <c r="CT170" s="45">
        <v>6.8999999999999997E-5</v>
      </c>
      <c r="CU170" s="45">
        <v>6.8999999999999997E-5</v>
      </c>
      <c r="CV170" s="45">
        <v>6.8999999999999997E-5</v>
      </c>
      <c r="CW170" s="45">
        <v>6.8999999999999997E-5</v>
      </c>
      <c r="CX170" s="45">
        <v>6.8999999999999997E-5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9.0000000000000002E-6</v>
      </c>
      <c r="R171" s="45">
        <v>9.0000000000000002E-6</v>
      </c>
      <c r="S171" s="45">
        <v>9.0000000000000002E-6</v>
      </c>
      <c r="T171" s="45">
        <v>9.0000000000000002E-6</v>
      </c>
      <c r="U171" s="45">
        <v>9.0000000000000002E-6</v>
      </c>
      <c r="V171" s="45">
        <v>9.0000000000000002E-6</v>
      </c>
      <c r="W171" s="45">
        <v>9.0000000000000002E-6</v>
      </c>
      <c r="X171" s="45">
        <v>9.0000000000000002E-6</v>
      </c>
      <c r="Y171" s="45">
        <v>9.0000000000000002E-6</v>
      </c>
      <c r="Z171" s="45">
        <v>9.0000000000000002E-6</v>
      </c>
      <c r="AA171" s="45">
        <v>9.0000000000000002E-6</v>
      </c>
      <c r="AB171" s="45">
        <v>9.0000000000000002E-6</v>
      </c>
      <c r="AC171" s="45">
        <v>9.0000000000000002E-6</v>
      </c>
      <c r="AD171" s="45">
        <v>9.0000000000000002E-6</v>
      </c>
      <c r="AE171" s="45">
        <v>9.0000000000000002E-6</v>
      </c>
      <c r="AF171" s="45">
        <v>9.0000000000000002E-6</v>
      </c>
      <c r="AG171" s="45">
        <v>9.0000000000000002E-6</v>
      </c>
      <c r="AH171" s="45">
        <v>9.0000000000000002E-6</v>
      </c>
      <c r="AI171" s="45">
        <v>9.0000000000000002E-6</v>
      </c>
      <c r="AJ171" s="45">
        <v>9.0000000000000002E-6</v>
      </c>
      <c r="AK171" s="45">
        <v>9.0000000000000002E-6</v>
      </c>
      <c r="AL171" s="45">
        <v>9.0000000000000002E-6</v>
      </c>
      <c r="AM171" s="45">
        <v>9.0000000000000002E-6</v>
      </c>
      <c r="AN171" s="45">
        <v>9.0000000000000002E-6</v>
      </c>
      <c r="AO171" s="45">
        <v>9.0000000000000002E-6</v>
      </c>
      <c r="AP171" s="45">
        <v>5.1E-5</v>
      </c>
      <c r="AQ171" s="45">
        <v>5.1E-5</v>
      </c>
      <c r="AR171" s="45">
        <v>5.1E-5</v>
      </c>
      <c r="AS171" s="45">
        <v>5.1E-5</v>
      </c>
      <c r="AT171" s="45">
        <v>5.1E-5</v>
      </c>
      <c r="AU171" s="45">
        <v>6.9999999999999994E-5</v>
      </c>
      <c r="AV171" s="45">
        <v>6.9999999999999994E-5</v>
      </c>
      <c r="AW171" s="45">
        <v>6.9999999999999994E-5</v>
      </c>
      <c r="AX171" s="45">
        <v>6.9999999999999994E-5</v>
      </c>
      <c r="AY171" s="45">
        <v>6.9999999999999994E-5</v>
      </c>
      <c r="AZ171" s="45">
        <v>8.0000000000000007E-5</v>
      </c>
      <c r="BA171" s="45">
        <v>8.0000000000000007E-5</v>
      </c>
      <c r="BB171" s="45">
        <v>8.0000000000000007E-5</v>
      </c>
      <c r="BC171" s="45">
        <v>8.0000000000000007E-5</v>
      </c>
      <c r="BD171" s="45">
        <v>8.0000000000000007E-5</v>
      </c>
      <c r="BE171" s="45">
        <v>8.2999999999999998E-5</v>
      </c>
      <c r="BF171" s="45">
        <v>8.2999999999999998E-5</v>
      </c>
      <c r="BG171" s="45">
        <v>8.2999999999999998E-5</v>
      </c>
      <c r="BH171" s="45">
        <v>8.2999999999999998E-5</v>
      </c>
      <c r="BI171" s="45">
        <v>8.2999999999999998E-5</v>
      </c>
      <c r="BJ171" s="45">
        <v>8.1000000000000004E-5</v>
      </c>
      <c r="BK171" s="45">
        <v>8.1000000000000004E-5</v>
      </c>
      <c r="BL171" s="45">
        <v>8.1000000000000004E-5</v>
      </c>
      <c r="BM171" s="45">
        <v>8.1000000000000004E-5</v>
      </c>
      <c r="BN171" s="45">
        <v>8.1000000000000004E-5</v>
      </c>
      <c r="BO171" s="45">
        <v>7.8999999999999996E-5</v>
      </c>
      <c r="BP171" s="45">
        <v>7.8999999999999996E-5</v>
      </c>
      <c r="BQ171" s="45">
        <v>7.8999999999999996E-5</v>
      </c>
      <c r="BR171" s="45">
        <v>7.8999999999999996E-5</v>
      </c>
      <c r="BS171" s="45">
        <v>7.8999999999999996E-5</v>
      </c>
      <c r="BT171" s="45">
        <v>7.2000000000000002E-5</v>
      </c>
      <c r="BU171" s="45">
        <v>7.2000000000000002E-5</v>
      </c>
      <c r="BV171" s="45">
        <v>7.2000000000000002E-5</v>
      </c>
      <c r="BW171" s="45">
        <v>7.2000000000000002E-5</v>
      </c>
      <c r="BX171" s="45">
        <v>7.2000000000000002E-5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7.1000000000000005E-5</v>
      </c>
      <c r="R172" s="45">
        <v>7.1000000000000005E-5</v>
      </c>
      <c r="S172" s="45">
        <v>7.1000000000000005E-5</v>
      </c>
      <c r="T172" s="45">
        <v>7.1000000000000005E-5</v>
      </c>
      <c r="U172" s="45">
        <v>7.1000000000000005E-5</v>
      </c>
      <c r="V172" s="45">
        <v>7.1000000000000005E-5</v>
      </c>
      <c r="W172" s="45">
        <v>7.1000000000000005E-5</v>
      </c>
      <c r="X172" s="45">
        <v>7.1000000000000005E-5</v>
      </c>
      <c r="Y172" s="45">
        <v>7.1000000000000005E-5</v>
      </c>
      <c r="Z172" s="45">
        <v>7.1000000000000005E-5</v>
      </c>
      <c r="AA172" s="45">
        <v>7.1000000000000005E-5</v>
      </c>
      <c r="AB172" s="45">
        <v>7.1000000000000005E-5</v>
      </c>
      <c r="AC172" s="45">
        <v>7.1000000000000005E-5</v>
      </c>
      <c r="AD172" s="45">
        <v>7.1000000000000005E-5</v>
      </c>
      <c r="AE172" s="45">
        <v>7.1000000000000005E-5</v>
      </c>
      <c r="AF172" s="45">
        <v>7.1000000000000005E-5</v>
      </c>
      <c r="AG172" s="45">
        <v>7.1000000000000005E-5</v>
      </c>
      <c r="AH172" s="45">
        <v>7.1000000000000005E-5</v>
      </c>
      <c r="AI172" s="45">
        <v>7.1000000000000005E-5</v>
      </c>
      <c r="AJ172" s="45">
        <v>7.1000000000000005E-5</v>
      </c>
      <c r="AK172" s="45">
        <v>7.1000000000000005E-5</v>
      </c>
      <c r="AL172" s="45">
        <v>7.1000000000000005E-5</v>
      </c>
      <c r="AM172" s="45">
        <v>7.1000000000000005E-5</v>
      </c>
      <c r="AN172" s="45">
        <v>7.1000000000000005E-5</v>
      </c>
      <c r="AO172" s="45">
        <v>7.1000000000000005E-5</v>
      </c>
      <c r="AP172" s="45">
        <v>2.8800000000000001E-4</v>
      </c>
      <c r="AQ172" s="45">
        <v>2.8800000000000001E-4</v>
      </c>
      <c r="AR172" s="45">
        <v>2.8800000000000001E-4</v>
      </c>
      <c r="AS172" s="45">
        <v>2.8800000000000001E-4</v>
      </c>
      <c r="AT172" s="45">
        <v>2.8800000000000001E-4</v>
      </c>
      <c r="AU172" s="45">
        <v>3.0400000000000002E-4</v>
      </c>
      <c r="AV172" s="45">
        <v>3.0400000000000002E-4</v>
      </c>
      <c r="AW172" s="45">
        <v>3.0400000000000002E-4</v>
      </c>
      <c r="AX172" s="45">
        <v>3.0400000000000002E-4</v>
      </c>
      <c r="AY172" s="45">
        <v>3.0400000000000002E-4</v>
      </c>
      <c r="AZ172" s="45">
        <v>2.81E-4</v>
      </c>
      <c r="BA172" s="45">
        <v>2.81E-4</v>
      </c>
      <c r="BB172" s="45">
        <v>2.81E-4</v>
      </c>
      <c r="BC172" s="45">
        <v>2.81E-4</v>
      </c>
      <c r="BD172" s="45">
        <v>2.81E-4</v>
      </c>
      <c r="BE172" s="45">
        <v>2.2800000000000001E-4</v>
      </c>
      <c r="BF172" s="45">
        <v>2.2800000000000001E-4</v>
      </c>
      <c r="BG172" s="45">
        <v>2.2800000000000001E-4</v>
      </c>
      <c r="BH172" s="45">
        <v>2.2800000000000001E-4</v>
      </c>
      <c r="BI172" s="45">
        <v>2.2800000000000001E-4</v>
      </c>
      <c r="BJ172" s="45">
        <v>1.63E-4</v>
      </c>
      <c r="BK172" s="45">
        <v>1.63E-4</v>
      </c>
      <c r="BL172" s="45">
        <v>1.63E-4</v>
      </c>
      <c r="BM172" s="45">
        <v>1.63E-4</v>
      </c>
      <c r="BN172" s="45">
        <v>1.63E-4</v>
      </c>
      <c r="BO172" s="45">
        <v>1.1900000000000001E-4</v>
      </c>
      <c r="BP172" s="45">
        <v>1.1900000000000001E-4</v>
      </c>
      <c r="BQ172" s="45">
        <v>1.1900000000000001E-4</v>
      </c>
      <c r="BR172" s="45">
        <v>1.1900000000000001E-4</v>
      </c>
      <c r="BS172" s="45">
        <v>1.1900000000000001E-4</v>
      </c>
      <c r="BT172" s="45">
        <v>1.05E-4</v>
      </c>
      <c r="BU172" s="45">
        <v>1.05E-4</v>
      </c>
      <c r="BV172" s="45">
        <v>1.05E-4</v>
      </c>
      <c r="BW172" s="45">
        <v>1.05E-4</v>
      </c>
      <c r="BX172" s="45">
        <v>1.05E-4</v>
      </c>
      <c r="BY172" s="45">
        <v>9.2E-5</v>
      </c>
      <c r="BZ172" s="45">
        <v>9.2E-5</v>
      </c>
      <c r="CA172" s="45">
        <v>9.2E-5</v>
      </c>
      <c r="CB172" s="45">
        <v>9.2E-5</v>
      </c>
      <c r="CC172" s="45">
        <v>9.2E-5</v>
      </c>
      <c r="CD172" s="45">
        <v>9.2E-5</v>
      </c>
      <c r="CE172" s="45">
        <v>9.2E-5</v>
      </c>
      <c r="CF172" s="45">
        <v>9.2E-5</v>
      </c>
      <c r="CG172" s="45">
        <v>9.2E-5</v>
      </c>
      <c r="CH172" s="45">
        <v>9.2E-5</v>
      </c>
      <c r="CI172" s="45">
        <v>9.2E-5</v>
      </c>
      <c r="CJ172" s="45">
        <v>9.2E-5</v>
      </c>
      <c r="CK172" s="45">
        <v>9.2E-5</v>
      </c>
      <c r="CL172" s="45">
        <v>9.2E-5</v>
      </c>
      <c r="CM172" s="45">
        <v>9.2E-5</v>
      </c>
      <c r="CN172" s="45">
        <v>9.2E-5</v>
      </c>
      <c r="CO172" s="45">
        <v>9.2E-5</v>
      </c>
      <c r="CP172" s="45">
        <v>9.2E-5</v>
      </c>
      <c r="CQ172" s="45">
        <v>9.2E-5</v>
      </c>
      <c r="CR172" s="45">
        <v>9.2E-5</v>
      </c>
      <c r="CS172" s="45">
        <v>9.2E-5</v>
      </c>
      <c r="CT172" s="45">
        <v>9.2E-5</v>
      </c>
      <c r="CU172" s="45">
        <v>9.2E-5</v>
      </c>
      <c r="CV172" s="45">
        <v>9.2E-5</v>
      </c>
      <c r="CW172" s="45">
        <v>9.2E-5</v>
      </c>
      <c r="CX172" s="45">
        <v>9.2E-5</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1.3999999999999999E-4</v>
      </c>
      <c r="R173" s="45">
        <v>1.3999999999999999E-4</v>
      </c>
      <c r="S173" s="45">
        <v>1.3999999999999999E-4</v>
      </c>
      <c r="T173" s="45">
        <v>1.3999999999999999E-4</v>
      </c>
      <c r="U173" s="45">
        <v>1.3999999999999999E-4</v>
      </c>
      <c r="V173" s="45">
        <v>1.3999999999999999E-4</v>
      </c>
      <c r="W173" s="45">
        <v>1.3999999999999999E-4</v>
      </c>
      <c r="X173" s="45">
        <v>1.3999999999999999E-4</v>
      </c>
      <c r="Y173" s="45">
        <v>1.3999999999999999E-4</v>
      </c>
      <c r="Z173" s="45">
        <v>1.3999999999999999E-4</v>
      </c>
      <c r="AA173" s="45">
        <v>1.3999999999999999E-4</v>
      </c>
      <c r="AB173" s="45">
        <v>1.3999999999999999E-4</v>
      </c>
      <c r="AC173" s="45">
        <v>1.3999999999999999E-4</v>
      </c>
      <c r="AD173" s="45">
        <v>1.3999999999999999E-4</v>
      </c>
      <c r="AE173" s="45">
        <v>1.3999999999999999E-4</v>
      </c>
      <c r="AF173" s="45">
        <v>1.3999999999999999E-4</v>
      </c>
      <c r="AG173" s="45">
        <v>1.3999999999999999E-4</v>
      </c>
      <c r="AH173" s="45">
        <v>1.3999999999999999E-4</v>
      </c>
      <c r="AI173" s="45">
        <v>1.3999999999999999E-4</v>
      </c>
      <c r="AJ173" s="45">
        <v>1.3999999999999999E-4</v>
      </c>
      <c r="AK173" s="45">
        <v>1.3999999999999999E-4</v>
      </c>
      <c r="AL173" s="45">
        <v>1.3999999999999999E-4</v>
      </c>
      <c r="AM173" s="45">
        <v>1.3999999999999999E-4</v>
      </c>
      <c r="AN173" s="45">
        <v>1.3999999999999999E-4</v>
      </c>
      <c r="AO173" s="45">
        <v>1.3999999999999999E-4</v>
      </c>
      <c r="AP173" s="45">
        <v>8.03E-4</v>
      </c>
      <c r="AQ173" s="45">
        <v>8.03E-4</v>
      </c>
      <c r="AR173" s="45">
        <v>8.03E-4</v>
      </c>
      <c r="AS173" s="45">
        <v>8.03E-4</v>
      </c>
      <c r="AT173" s="45">
        <v>8.03E-4</v>
      </c>
      <c r="AU173" s="45">
        <v>1.165E-3</v>
      </c>
      <c r="AV173" s="45">
        <v>1.165E-3</v>
      </c>
      <c r="AW173" s="45">
        <v>1.165E-3</v>
      </c>
      <c r="AX173" s="45">
        <v>1.165E-3</v>
      </c>
      <c r="AY173" s="45">
        <v>1.165E-3</v>
      </c>
      <c r="AZ173" s="45">
        <v>1.5039999999999999E-3</v>
      </c>
      <c r="BA173" s="45">
        <v>1.5039999999999999E-3</v>
      </c>
      <c r="BB173" s="45">
        <v>1.5039999999999999E-3</v>
      </c>
      <c r="BC173" s="45">
        <v>1.5039999999999999E-3</v>
      </c>
      <c r="BD173" s="45">
        <v>1.5039999999999999E-3</v>
      </c>
      <c r="BE173" s="45">
        <v>1.671E-3</v>
      </c>
      <c r="BF173" s="45">
        <v>1.671E-3</v>
      </c>
      <c r="BG173" s="45">
        <v>1.671E-3</v>
      </c>
      <c r="BH173" s="45">
        <v>1.671E-3</v>
      </c>
      <c r="BI173" s="45">
        <v>1.671E-3</v>
      </c>
      <c r="BJ173" s="45">
        <v>1.82E-3</v>
      </c>
      <c r="BK173" s="45">
        <v>1.82E-3</v>
      </c>
      <c r="BL173" s="45">
        <v>1.82E-3</v>
      </c>
      <c r="BM173" s="45">
        <v>1.82E-3</v>
      </c>
      <c r="BN173" s="45">
        <v>1.82E-3</v>
      </c>
      <c r="BO173" s="45">
        <v>2.0230000000000001E-3</v>
      </c>
      <c r="BP173" s="45">
        <v>2.0230000000000001E-3</v>
      </c>
      <c r="BQ173" s="45">
        <v>2.0230000000000001E-3</v>
      </c>
      <c r="BR173" s="45">
        <v>2.0230000000000001E-3</v>
      </c>
      <c r="BS173" s="45">
        <v>2.0230000000000001E-3</v>
      </c>
      <c r="BT173" s="45">
        <v>2.2390000000000001E-3</v>
      </c>
      <c r="BU173" s="45">
        <v>2.2390000000000001E-3</v>
      </c>
      <c r="BV173" s="45">
        <v>2.2390000000000001E-3</v>
      </c>
      <c r="BW173" s="45">
        <v>2.2390000000000001E-3</v>
      </c>
      <c r="BX173" s="45">
        <v>2.2390000000000001E-3</v>
      </c>
      <c r="BY173" s="45">
        <v>2.4940000000000001E-3</v>
      </c>
      <c r="BZ173" s="45">
        <v>2.4940000000000001E-3</v>
      </c>
      <c r="CA173" s="45">
        <v>2.4940000000000001E-3</v>
      </c>
      <c r="CB173" s="45">
        <v>2.4940000000000001E-3</v>
      </c>
      <c r="CC173" s="45">
        <v>2.4940000000000001E-3</v>
      </c>
      <c r="CD173" s="45">
        <v>2.4940000000000001E-3</v>
      </c>
      <c r="CE173" s="45">
        <v>2.4940000000000001E-3</v>
      </c>
      <c r="CF173" s="45">
        <v>2.4940000000000001E-3</v>
      </c>
      <c r="CG173" s="45">
        <v>2.4940000000000001E-3</v>
      </c>
      <c r="CH173" s="45">
        <v>2.4940000000000001E-3</v>
      </c>
      <c r="CI173" s="45">
        <v>2.4940000000000001E-3</v>
      </c>
      <c r="CJ173" s="45">
        <v>2.4940000000000001E-3</v>
      </c>
      <c r="CK173" s="45">
        <v>2.4940000000000001E-3</v>
      </c>
      <c r="CL173" s="45">
        <v>2.4940000000000001E-3</v>
      </c>
      <c r="CM173" s="45">
        <v>2.4940000000000001E-3</v>
      </c>
      <c r="CN173" s="45">
        <v>2.4940000000000001E-3</v>
      </c>
      <c r="CO173" s="45">
        <v>2.4940000000000001E-3</v>
      </c>
      <c r="CP173" s="45">
        <v>2.4940000000000001E-3</v>
      </c>
      <c r="CQ173" s="45">
        <v>2.4940000000000001E-3</v>
      </c>
      <c r="CR173" s="45">
        <v>2.4940000000000001E-3</v>
      </c>
      <c r="CS173" s="45">
        <v>2.4940000000000001E-3</v>
      </c>
      <c r="CT173" s="45">
        <v>2.4940000000000001E-3</v>
      </c>
      <c r="CU173" s="45">
        <v>2.4940000000000001E-3</v>
      </c>
      <c r="CV173" s="45">
        <v>2.4940000000000001E-3</v>
      </c>
      <c r="CW173" s="45">
        <v>2.4940000000000001E-3</v>
      </c>
      <c r="CX173" s="45">
        <v>2.4940000000000001E-3</v>
      </c>
    </row>
    <row r="174" spans="1:102" ht="14.25" customHeight="1" x14ac:dyDescent="0.3">
      <c r="A174" s="45" t="s">
        <v>466</v>
      </c>
      <c r="B174" s="45">
        <v>0</v>
      </c>
      <c r="C174" s="45">
        <v>0</v>
      </c>
      <c r="D174" s="45">
        <v>0</v>
      </c>
      <c r="E174" s="45">
        <v>0</v>
      </c>
      <c r="F174" s="45">
        <v>0</v>
      </c>
      <c r="G174" s="45">
        <v>0</v>
      </c>
      <c r="H174" s="45">
        <v>0</v>
      </c>
      <c r="I174" s="45">
        <v>0</v>
      </c>
      <c r="J174" s="45">
        <v>0</v>
      </c>
      <c r="K174" s="45">
        <v>0</v>
      </c>
      <c r="L174" s="45">
        <v>0</v>
      </c>
      <c r="M174" s="45">
        <v>0</v>
      </c>
      <c r="N174" s="45">
        <v>0</v>
      </c>
      <c r="O174" s="45">
        <v>0</v>
      </c>
      <c r="P174" s="45">
        <v>0</v>
      </c>
      <c r="Q174" s="45">
        <v>9.6000000000000002E-5</v>
      </c>
      <c r="R174" s="45">
        <v>9.6000000000000002E-5</v>
      </c>
      <c r="S174" s="45">
        <v>9.6000000000000002E-5</v>
      </c>
      <c r="T174" s="45">
        <v>9.6000000000000002E-5</v>
      </c>
      <c r="U174" s="45">
        <v>9.6000000000000002E-5</v>
      </c>
      <c r="V174" s="45">
        <v>9.6000000000000002E-5</v>
      </c>
      <c r="W174" s="45">
        <v>9.6000000000000002E-5</v>
      </c>
      <c r="X174" s="45">
        <v>9.6000000000000002E-5</v>
      </c>
      <c r="Y174" s="45">
        <v>9.6000000000000002E-5</v>
      </c>
      <c r="Z174" s="45">
        <v>9.6000000000000002E-5</v>
      </c>
      <c r="AA174" s="45">
        <v>9.6000000000000002E-5</v>
      </c>
      <c r="AB174" s="45">
        <v>9.6000000000000002E-5</v>
      </c>
      <c r="AC174" s="45">
        <v>9.6000000000000002E-5</v>
      </c>
      <c r="AD174" s="45">
        <v>9.6000000000000002E-5</v>
      </c>
      <c r="AE174" s="45">
        <v>9.6000000000000002E-5</v>
      </c>
      <c r="AF174" s="45">
        <v>9.6000000000000002E-5</v>
      </c>
      <c r="AG174" s="45">
        <v>9.6000000000000002E-5</v>
      </c>
      <c r="AH174" s="45">
        <v>9.6000000000000002E-5</v>
      </c>
      <c r="AI174" s="45">
        <v>9.6000000000000002E-5</v>
      </c>
      <c r="AJ174" s="45">
        <v>9.6000000000000002E-5</v>
      </c>
      <c r="AK174" s="45">
        <v>9.6000000000000002E-5</v>
      </c>
      <c r="AL174" s="45">
        <v>9.6000000000000002E-5</v>
      </c>
      <c r="AM174" s="45">
        <v>9.6000000000000002E-5</v>
      </c>
      <c r="AN174" s="45">
        <v>9.6000000000000002E-5</v>
      </c>
      <c r="AO174" s="45">
        <v>9.6000000000000002E-5</v>
      </c>
      <c r="AP174" s="45">
        <v>3.6299999999999999E-4</v>
      </c>
      <c r="AQ174" s="45">
        <v>3.6299999999999999E-4</v>
      </c>
      <c r="AR174" s="45">
        <v>3.6299999999999999E-4</v>
      </c>
      <c r="AS174" s="45">
        <v>3.6299999999999999E-4</v>
      </c>
      <c r="AT174" s="45">
        <v>3.6299999999999999E-4</v>
      </c>
      <c r="AU174" s="45">
        <v>4.4499999999999997E-4</v>
      </c>
      <c r="AV174" s="45">
        <v>4.4499999999999997E-4</v>
      </c>
      <c r="AW174" s="45">
        <v>4.4499999999999997E-4</v>
      </c>
      <c r="AX174" s="45">
        <v>4.4499999999999997E-4</v>
      </c>
      <c r="AY174" s="45">
        <v>4.4499999999999997E-4</v>
      </c>
      <c r="AZ174" s="45">
        <v>4.7100000000000001E-4</v>
      </c>
      <c r="BA174" s="45">
        <v>4.7100000000000001E-4</v>
      </c>
      <c r="BB174" s="45">
        <v>4.7100000000000001E-4</v>
      </c>
      <c r="BC174" s="45">
        <v>4.7100000000000001E-4</v>
      </c>
      <c r="BD174" s="45">
        <v>4.7100000000000001E-4</v>
      </c>
      <c r="BE174" s="45">
        <v>4.7699999999999999E-4</v>
      </c>
      <c r="BF174" s="45">
        <v>4.7699999999999999E-4</v>
      </c>
      <c r="BG174" s="45">
        <v>4.7699999999999999E-4</v>
      </c>
      <c r="BH174" s="45">
        <v>4.7699999999999999E-4</v>
      </c>
      <c r="BI174" s="45">
        <v>4.7699999999999999E-4</v>
      </c>
      <c r="BJ174" s="45">
        <v>4.84E-4</v>
      </c>
      <c r="BK174" s="45">
        <v>4.84E-4</v>
      </c>
      <c r="BL174" s="45">
        <v>4.84E-4</v>
      </c>
      <c r="BM174" s="45">
        <v>4.84E-4</v>
      </c>
      <c r="BN174" s="45">
        <v>4.84E-4</v>
      </c>
      <c r="BO174" s="45">
        <v>4.7399999999999997E-4</v>
      </c>
      <c r="BP174" s="45">
        <v>4.7399999999999997E-4</v>
      </c>
      <c r="BQ174" s="45">
        <v>4.7399999999999997E-4</v>
      </c>
      <c r="BR174" s="45">
        <v>4.7399999999999997E-4</v>
      </c>
      <c r="BS174" s="45">
        <v>4.7399999999999997E-4</v>
      </c>
      <c r="BT174" s="45">
        <v>4.5100000000000001E-4</v>
      </c>
      <c r="BU174" s="45">
        <v>4.5100000000000001E-4</v>
      </c>
      <c r="BV174" s="45">
        <v>4.5100000000000001E-4</v>
      </c>
      <c r="BW174" s="45">
        <v>4.5100000000000001E-4</v>
      </c>
      <c r="BX174" s="45">
        <v>4.5100000000000001E-4</v>
      </c>
      <c r="BY174" s="45">
        <v>4.15E-4</v>
      </c>
      <c r="BZ174" s="45">
        <v>4.15E-4</v>
      </c>
      <c r="CA174" s="45">
        <v>4.15E-4</v>
      </c>
      <c r="CB174" s="45">
        <v>4.15E-4</v>
      </c>
      <c r="CC174" s="45">
        <v>4.15E-4</v>
      </c>
      <c r="CD174" s="45">
        <v>4.15E-4</v>
      </c>
      <c r="CE174" s="45">
        <v>4.15E-4</v>
      </c>
      <c r="CF174" s="45">
        <v>4.15E-4</v>
      </c>
      <c r="CG174" s="45">
        <v>4.15E-4</v>
      </c>
      <c r="CH174" s="45">
        <v>4.15E-4</v>
      </c>
      <c r="CI174" s="45">
        <v>4.15E-4</v>
      </c>
      <c r="CJ174" s="45">
        <v>4.15E-4</v>
      </c>
      <c r="CK174" s="45">
        <v>4.15E-4</v>
      </c>
      <c r="CL174" s="45">
        <v>4.15E-4</v>
      </c>
      <c r="CM174" s="45">
        <v>4.15E-4</v>
      </c>
      <c r="CN174" s="45">
        <v>4.15E-4</v>
      </c>
      <c r="CO174" s="45">
        <v>4.15E-4</v>
      </c>
      <c r="CP174" s="45">
        <v>4.15E-4</v>
      </c>
      <c r="CQ174" s="45">
        <v>4.15E-4</v>
      </c>
      <c r="CR174" s="45">
        <v>4.15E-4</v>
      </c>
      <c r="CS174" s="45">
        <v>4.15E-4</v>
      </c>
      <c r="CT174" s="45">
        <v>4.15E-4</v>
      </c>
      <c r="CU174" s="45">
        <v>4.15E-4</v>
      </c>
      <c r="CV174" s="45">
        <v>4.15E-4</v>
      </c>
      <c r="CW174" s="45">
        <v>4.15E-4</v>
      </c>
      <c r="CX174" s="45">
        <v>4.15E-4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4.6E-5</v>
      </c>
      <c r="R175" s="45">
        <v>4.6E-5</v>
      </c>
      <c r="S175" s="45">
        <v>4.6E-5</v>
      </c>
      <c r="T175" s="45">
        <v>4.6E-5</v>
      </c>
      <c r="U175" s="45">
        <v>4.6E-5</v>
      </c>
      <c r="V175" s="45">
        <v>4.6E-5</v>
      </c>
      <c r="W175" s="45">
        <v>4.6E-5</v>
      </c>
      <c r="X175" s="45">
        <v>4.6E-5</v>
      </c>
      <c r="Y175" s="45">
        <v>4.6E-5</v>
      </c>
      <c r="Z175" s="45">
        <v>4.6E-5</v>
      </c>
      <c r="AA175" s="45">
        <v>4.6E-5</v>
      </c>
      <c r="AB175" s="45">
        <v>4.6E-5</v>
      </c>
      <c r="AC175" s="45">
        <v>4.6E-5</v>
      </c>
      <c r="AD175" s="45">
        <v>4.6E-5</v>
      </c>
      <c r="AE175" s="45">
        <v>4.6E-5</v>
      </c>
      <c r="AF175" s="45">
        <v>4.6E-5</v>
      </c>
      <c r="AG175" s="45">
        <v>4.6E-5</v>
      </c>
      <c r="AH175" s="45">
        <v>4.6E-5</v>
      </c>
      <c r="AI175" s="45">
        <v>4.6E-5</v>
      </c>
      <c r="AJ175" s="45">
        <v>4.6E-5</v>
      </c>
      <c r="AK175" s="45">
        <v>4.6E-5</v>
      </c>
      <c r="AL175" s="45">
        <v>4.6E-5</v>
      </c>
      <c r="AM175" s="45">
        <v>4.6E-5</v>
      </c>
      <c r="AN175" s="45">
        <v>4.6E-5</v>
      </c>
      <c r="AO175" s="45">
        <v>4.6E-5</v>
      </c>
      <c r="AP175" s="45">
        <v>1.8200000000000001E-4</v>
      </c>
      <c r="AQ175" s="45">
        <v>1.8200000000000001E-4</v>
      </c>
      <c r="AR175" s="45">
        <v>1.8200000000000001E-4</v>
      </c>
      <c r="AS175" s="45">
        <v>1.8200000000000001E-4</v>
      </c>
      <c r="AT175" s="45">
        <v>1.8200000000000001E-4</v>
      </c>
      <c r="AU175" s="45">
        <v>3.5300000000000002E-4</v>
      </c>
      <c r="AV175" s="45">
        <v>3.5300000000000002E-4</v>
      </c>
      <c r="AW175" s="45">
        <v>3.5300000000000002E-4</v>
      </c>
      <c r="AX175" s="45">
        <v>3.5300000000000002E-4</v>
      </c>
      <c r="AY175" s="45">
        <v>3.5300000000000002E-4</v>
      </c>
      <c r="AZ175" s="45">
        <v>2.8600000000000001E-4</v>
      </c>
      <c r="BA175" s="45">
        <v>2.8600000000000001E-4</v>
      </c>
      <c r="BB175" s="45">
        <v>2.8600000000000001E-4</v>
      </c>
      <c r="BC175" s="45">
        <v>2.8600000000000001E-4</v>
      </c>
      <c r="BD175" s="45">
        <v>2.8600000000000001E-4</v>
      </c>
      <c r="BE175" s="45">
        <v>3.5799999999999997E-4</v>
      </c>
      <c r="BF175" s="45">
        <v>3.5799999999999997E-4</v>
      </c>
      <c r="BG175" s="45">
        <v>3.5799999999999997E-4</v>
      </c>
      <c r="BH175" s="45">
        <v>3.5799999999999997E-4</v>
      </c>
      <c r="BI175" s="45">
        <v>3.5799999999999997E-4</v>
      </c>
      <c r="BJ175" s="45">
        <v>2.63E-4</v>
      </c>
      <c r="BK175" s="45">
        <v>2.63E-4</v>
      </c>
      <c r="BL175" s="45">
        <v>2.63E-4</v>
      </c>
      <c r="BM175" s="45">
        <v>2.63E-4</v>
      </c>
      <c r="BN175" s="45">
        <v>2.63E-4</v>
      </c>
      <c r="BO175" s="45">
        <v>4.6500000000000003E-4</v>
      </c>
      <c r="BP175" s="45">
        <v>4.6500000000000003E-4</v>
      </c>
      <c r="BQ175" s="45">
        <v>4.6500000000000003E-4</v>
      </c>
      <c r="BR175" s="45">
        <v>4.6500000000000003E-4</v>
      </c>
      <c r="BS175" s="45">
        <v>4.6500000000000003E-4</v>
      </c>
      <c r="BT175" s="45">
        <v>5.3600000000000002E-4</v>
      </c>
      <c r="BU175" s="45">
        <v>5.3600000000000002E-4</v>
      </c>
      <c r="BV175" s="45">
        <v>5.3600000000000002E-4</v>
      </c>
      <c r="BW175" s="45">
        <v>5.3600000000000002E-4</v>
      </c>
      <c r="BX175" s="45">
        <v>5.3600000000000002E-4</v>
      </c>
      <c r="BY175" s="45">
        <v>1.0250000000000001E-3</v>
      </c>
      <c r="BZ175" s="45">
        <v>1.0250000000000001E-3</v>
      </c>
      <c r="CA175" s="45">
        <v>1.0250000000000001E-3</v>
      </c>
      <c r="CB175" s="45">
        <v>1.0250000000000001E-3</v>
      </c>
      <c r="CC175" s="45">
        <v>1.0250000000000001E-3</v>
      </c>
      <c r="CD175" s="45">
        <v>1.0250000000000001E-3</v>
      </c>
      <c r="CE175" s="45">
        <v>1.0250000000000001E-3</v>
      </c>
      <c r="CF175" s="45">
        <v>1.0250000000000001E-3</v>
      </c>
      <c r="CG175" s="45">
        <v>1.0250000000000001E-3</v>
      </c>
      <c r="CH175" s="45">
        <v>1.0250000000000001E-3</v>
      </c>
      <c r="CI175" s="45">
        <v>1.0250000000000001E-3</v>
      </c>
      <c r="CJ175" s="45">
        <v>1.0250000000000001E-3</v>
      </c>
      <c r="CK175" s="45">
        <v>1.0250000000000001E-3</v>
      </c>
      <c r="CL175" s="45">
        <v>1.0250000000000001E-3</v>
      </c>
      <c r="CM175" s="45">
        <v>1.0250000000000001E-3</v>
      </c>
      <c r="CN175" s="45">
        <v>1.0250000000000001E-3</v>
      </c>
      <c r="CO175" s="45">
        <v>1.0250000000000001E-3</v>
      </c>
      <c r="CP175" s="45">
        <v>1.0250000000000001E-3</v>
      </c>
      <c r="CQ175" s="45">
        <v>1.0250000000000001E-3</v>
      </c>
      <c r="CR175" s="45">
        <v>1.0250000000000001E-3</v>
      </c>
      <c r="CS175" s="45">
        <v>1.0250000000000001E-3</v>
      </c>
      <c r="CT175" s="45">
        <v>1.0250000000000001E-3</v>
      </c>
      <c r="CU175" s="45">
        <v>1.0250000000000001E-3</v>
      </c>
      <c r="CV175" s="45">
        <v>1.0250000000000001E-3</v>
      </c>
      <c r="CW175" s="45">
        <v>1.0250000000000001E-3</v>
      </c>
      <c r="CX175" s="45">
        <v>1.0250000000000001E-3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5.5000000000000002E-5</v>
      </c>
      <c r="R176" s="45">
        <v>5.5000000000000002E-5</v>
      </c>
      <c r="S176" s="45">
        <v>5.5000000000000002E-5</v>
      </c>
      <c r="T176" s="45">
        <v>5.5000000000000002E-5</v>
      </c>
      <c r="U176" s="45">
        <v>5.5000000000000002E-5</v>
      </c>
      <c r="V176" s="45">
        <v>5.5000000000000002E-5</v>
      </c>
      <c r="W176" s="45">
        <v>5.5000000000000002E-5</v>
      </c>
      <c r="X176" s="45">
        <v>5.5000000000000002E-5</v>
      </c>
      <c r="Y176" s="45">
        <v>5.5000000000000002E-5</v>
      </c>
      <c r="Z176" s="45">
        <v>5.5000000000000002E-5</v>
      </c>
      <c r="AA176" s="45">
        <v>5.5000000000000002E-5</v>
      </c>
      <c r="AB176" s="45">
        <v>5.5000000000000002E-5</v>
      </c>
      <c r="AC176" s="45">
        <v>5.5000000000000002E-5</v>
      </c>
      <c r="AD176" s="45">
        <v>5.5000000000000002E-5</v>
      </c>
      <c r="AE176" s="45">
        <v>5.5000000000000002E-5</v>
      </c>
      <c r="AF176" s="45">
        <v>5.5000000000000002E-5</v>
      </c>
      <c r="AG176" s="45">
        <v>5.5000000000000002E-5</v>
      </c>
      <c r="AH176" s="45">
        <v>5.5000000000000002E-5</v>
      </c>
      <c r="AI176" s="45">
        <v>5.5000000000000002E-5</v>
      </c>
      <c r="AJ176" s="45">
        <v>5.5000000000000002E-5</v>
      </c>
      <c r="AK176" s="45">
        <v>5.5000000000000002E-5</v>
      </c>
      <c r="AL176" s="45">
        <v>5.5000000000000002E-5</v>
      </c>
      <c r="AM176" s="45">
        <v>5.5000000000000002E-5</v>
      </c>
      <c r="AN176" s="45">
        <v>5.5000000000000002E-5</v>
      </c>
      <c r="AO176" s="45">
        <v>5.5000000000000002E-5</v>
      </c>
      <c r="AP176" s="45">
        <v>3.0299999999999999E-4</v>
      </c>
      <c r="AQ176" s="45">
        <v>3.0299999999999999E-4</v>
      </c>
      <c r="AR176" s="45">
        <v>3.0299999999999999E-4</v>
      </c>
      <c r="AS176" s="45">
        <v>3.0299999999999999E-4</v>
      </c>
      <c r="AT176" s="45">
        <v>3.0299999999999999E-4</v>
      </c>
      <c r="AU176" s="45">
        <v>4.2499999999999998E-4</v>
      </c>
      <c r="AV176" s="45">
        <v>4.2499999999999998E-4</v>
      </c>
      <c r="AW176" s="45">
        <v>4.2499999999999998E-4</v>
      </c>
      <c r="AX176" s="45">
        <v>4.2499999999999998E-4</v>
      </c>
      <c r="AY176" s="45">
        <v>4.2499999999999998E-4</v>
      </c>
      <c r="AZ176" s="45">
        <v>5.4100000000000003E-4</v>
      </c>
      <c r="BA176" s="45">
        <v>5.4100000000000003E-4</v>
      </c>
      <c r="BB176" s="45">
        <v>5.4100000000000003E-4</v>
      </c>
      <c r="BC176" s="45">
        <v>5.4100000000000003E-4</v>
      </c>
      <c r="BD176" s="45">
        <v>5.4100000000000003E-4</v>
      </c>
      <c r="BE176" s="45">
        <v>6.4400000000000004E-4</v>
      </c>
      <c r="BF176" s="45">
        <v>6.4400000000000004E-4</v>
      </c>
      <c r="BG176" s="45">
        <v>6.4400000000000004E-4</v>
      </c>
      <c r="BH176" s="45">
        <v>6.4400000000000004E-4</v>
      </c>
      <c r="BI176" s="45">
        <v>6.4400000000000004E-4</v>
      </c>
      <c r="BJ176" s="45">
        <v>6.96E-4</v>
      </c>
      <c r="BK176" s="45">
        <v>6.96E-4</v>
      </c>
      <c r="BL176" s="45">
        <v>6.96E-4</v>
      </c>
      <c r="BM176" s="45">
        <v>6.96E-4</v>
      </c>
      <c r="BN176" s="45">
        <v>6.96E-4</v>
      </c>
      <c r="BO176" s="45">
        <v>8.2399999999999997E-4</v>
      </c>
      <c r="BP176" s="45">
        <v>8.2399999999999997E-4</v>
      </c>
      <c r="BQ176" s="45">
        <v>8.2399999999999997E-4</v>
      </c>
      <c r="BR176" s="45">
        <v>8.2399999999999997E-4</v>
      </c>
      <c r="BS176" s="45">
        <v>8.2399999999999997E-4</v>
      </c>
      <c r="BT176" s="45">
        <v>1.008E-3</v>
      </c>
      <c r="BU176" s="45">
        <v>1.008E-3</v>
      </c>
      <c r="BV176" s="45">
        <v>1.008E-3</v>
      </c>
      <c r="BW176" s="45">
        <v>1.008E-3</v>
      </c>
      <c r="BX176" s="45">
        <v>1.008E-3</v>
      </c>
      <c r="BY176" s="45">
        <v>1.2639999999999999E-3</v>
      </c>
      <c r="BZ176" s="45">
        <v>1.2639999999999999E-3</v>
      </c>
      <c r="CA176" s="45">
        <v>1.2639999999999999E-3</v>
      </c>
      <c r="CB176" s="45">
        <v>1.2639999999999999E-3</v>
      </c>
      <c r="CC176" s="45">
        <v>1.2639999999999999E-3</v>
      </c>
      <c r="CD176" s="45">
        <v>1.2639999999999999E-3</v>
      </c>
      <c r="CE176" s="45">
        <v>1.2639999999999999E-3</v>
      </c>
      <c r="CF176" s="45">
        <v>1.2639999999999999E-3</v>
      </c>
      <c r="CG176" s="45">
        <v>1.2639999999999999E-3</v>
      </c>
      <c r="CH176" s="45">
        <v>1.2639999999999999E-3</v>
      </c>
      <c r="CI176" s="45">
        <v>1.2639999999999999E-3</v>
      </c>
      <c r="CJ176" s="45">
        <v>1.2639999999999999E-3</v>
      </c>
      <c r="CK176" s="45">
        <v>1.2639999999999999E-3</v>
      </c>
      <c r="CL176" s="45">
        <v>1.2639999999999999E-3</v>
      </c>
      <c r="CM176" s="45">
        <v>1.2639999999999999E-3</v>
      </c>
      <c r="CN176" s="45">
        <v>1.2639999999999999E-3</v>
      </c>
      <c r="CO176" s="45">
        <v>1.2639999999999999E-3</v>
      </c>
      <c r="CP176" s="45">
        <v>1.2639999999999999E-3</v>
      </c>
      <c r="CQ176" s="45">
        <v>1.2639999999999999E-3</v>
      </c>
      <c r="CR176" s="45">
        <v>1.2639999999999999E-3</v>
      </c>
      <c r="CS176" s="45">
        <v>1.2639999999999999E-3</v>
      </c>
      <c r="CT176" s="45">
        <v>1.2639999999999999E-3</v>
      </c>
      <c r="CU176" s="45">
        <v>1.2639999999999999E-3</v>
      </c>
      <c r="CV176" s="45">
        <v>1.2639999999999999E-3</v>
      </c>
      <c r="CW176" s="45">
        <v>1.2639999999999999E-3</v>
      </c>
      <c r="CX176" s="45">
        <v>1.2639999999999999E-3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7.2000000000000002E-5</v>
      </c>
      <c r="R177" s="45">
        <v>7.2000000000000002E-5</v>
      </c>
      <c r="S177" s="45">
        <v>7.2000000000000002E-5</v>
      </c>
      <c r="T177" s="45">
        <v>7.2000000000000002E-5</v>
      </c>
      <c r="U177" s="45">
        <v>7.2000000000000002E-5</v>
      </c>
      <c r="V177" s="45">
        <v>7.2000000000000002E-5</v>
      </c>
      <c r="W177" s="45">
        <v>7.2000000000000002E-5</v>
      </c>
      <c r="X177" s="45">
        <v>7.2000000000000002E-5</v>
      </c>
      <c r="Y177" s="45">
        <v>7.2000000000000002E-5</v>
      </c>
      <c r="Z177" s="45">
        <v>7.2000000000000002E-5</v>
      </c>
      <c r="AA177" s="45">
        <v>7.2000000000000002E-5</v>
      </c>
      <c r="AB177" s="45">
        <v>7.2000000000000002E-5</v>
      </c>
      <c r="AC177" s="45">
        <v>7.2000000000000002E-5</v>
      </c>
      <c r="AD177" s="45">
        <v>7.2000000000000002E-5</v>
      </c>
      <c r="AE177" s="45">
        <v>7.2000000000000002E-5</v>
      </c>
      <c r="AF177" s="45">
        <v>7.2000000000000002E-5</v>
      </c>
      <c r="AG177" s="45">
        <v>7.2000000000000002E-5</v>
      </c>
      <c r="AH177" s="45">
        <v>7.2000000000000002E-5</v>
      </c>
      <c r="AI177" s="45">
        <v>7.2000000000000002E-5</v>
      </c>
      <c r="AJ177" s="45">
        <v>7.2000000000000002E-5</v>
      </c>
      <c r="AK177" s="45">
        <v>7.2000000000000002E-5</v>
      </c>
      <c r="AL177" s="45">
        <v>7.2000000000000002E-5</v>
      </c>
      <c r="AM177" s="45">
        <v>7.2000000000000002E-5</v>
      </c>
      <c r="AN177" s="45">
        <v>7.2000000000000002E-5</v>
      </c>
      <c r="AO177" s="45">
        <v>7.2000000000000002E-5</v>
      </c>
      <c r="AP177" s="45">
        <v>1.9000000000000001E-4</v>
      </c>
      <c r="AQ177" s="45">
        <v>1.9000000000000001E-4</v>
      </c>
      <c r="AR177" s="45">
        <v>1.9000000000000001E-4</v>
      </c>
      <c r="AS177" s="45">
        <v>1.9000000000000001E-4</v>
      </c>
      <c r="AT177" s="45">
        <v>1.9000000000000001E-4</v>
      </c>
      <c r="AU177" s="45">
        <v>2.02E-4</v>
      </c>
      <c r="AV177" s="45">
        <v>2.02E-4</v>
      </c>
      <c r="AW177" s="45">
        <v>2.02E-4</v>
      </c>
      <c r="AX177" s="45">
        <v>2.02E-4</v>
      </c>
      <c r="AY177" s="45">
        <v>2.02E-4</v>
      </c>
      <c r="AZ177" s="45">
        <v>2.0100000000000001E-4</v>
      </c>
      <c r="BA177" s="45">
        <v>2.0100000000000001E-4</v>
      </c>
      <c r="BB177" s="45">
        <v>2.0100000000000001E-4</v>
      </c>
      <c r="BC177" s="45">
        <v>2.0100000000000001E-4</v>
      </c>
      <c r="BD177" s="45">
        <v>2.0100000000000001E-4</v>
      </c>
      <c r="BE177" s="45">
        <v>1.8200000000000001E-4</v>
      </c>
      <c r="BF177" s="45">
        <v>1.8200000000000001E-4</v>
      </c>
      <c r="BG177" s="45">
        <v>1.8200000000000001E-4</v>
      </c>
      <c r="BH177" s="45">
        <v>1.8200000000000001E-4</v>
      </c>
      <c r="BI177" s="45">
        <v>1.8200000000000001E-4</v>
      </c>
      <c r="BJ177" s="45">
        <v>1.6000000000000001E-4</v>
      </c>
      <c r="BK177" s="45">
        <v>1.6000000000000001E-4</v>
      </c>
      <c r="BL177" s="45">
        <v>1.6000000000000001E-4</v>
      </c>
      <c r="BM177" s="45">
        <v>1.6000000000000001E-4</v>
      </c>
      <c r="BN177" s="45">
        <v>1.6000000000000001E-4</v>
      </c>
      <c r="BO177" s="45">
        <v>1.5100000000000001E-4</v>
      </c>
      <c r="BP177" s="45">
        <v>1.5100000000000001E-4</v>
      </c>
      <c r="BQ177" s="45">
        <v>1.5100000000000001E-4</v>
      </c>
      <c r="BR177" s="45">
        <v>1.5100000000000001E-4</v>
      </c>
      <c r="BS177" s="45">
        <v>1.5100000000000001E-4</v>
      </c>
      <c r="BT177" s="45">
        <v>1.45E-4</v>
      </c>
      <c r="BU177" s="45">
        <v>1.45E-4</v>
      </c>
      <c r="BV177" s="45">
        <v>1.45E-4</v>
      </c>
      <c r="BW177" s="45">
        <v>1.45E-4</v>
      </c>
      <c r="BX177" s="45">
        <v>1.45E-4</v>
      </c>
      <c r="BY177" s="45">
        <v>1.5300000000000001E-4</v>
      </c>
      <c r="BZ177" s="45">
        <v>1.5300000000000001E-4</v>
      </c>
      <c r="CA177" s="45">
        <v>1.5300000000000001E-4</v>
      </c>
      <c r="CB177" s="45">
        <v>1.5300000000000001E-4</v>
      </c>
      <c r="CC177" s="45">
        <v>1.5300000000000001E-4</v>
      </c>
      <c r="CD177" s="45">
        <v>1.5300000000000001E-4</v>
      </c>
      <c r="CE177" s="45">
        <v>1.5300000000000001E-4</v>
      </c>
      <c r="CF177" s="45">
        <v>1.5300000000000001E-4</v>
      </c>
      <c r="CG177" s="45">
        <v>1.5300000000000001E-4</v>
      </c>
      <c r="CH177" s="45">
        <v>1.5300000000000001E-4</v>
      </c>
      <c r="CI177" s="45">
        <v>1.5300000000000001E-4</v>
      </c>
      <c r="CJ177" s="45">
        <v>1.5300000000000001E-4</v>
      </c>
      <c r="CK177" s="45">
        <v>1.5300000000000001E-4</v>
      </c>
      <c r="CL177" s="45">
        <v>1.5300000000000001E-4</v>
      </c>
      <c r="CM177" s="45">
        <v>1.5300000000000001E-4</v>
      </c>
      <c r="CN177" s="45">
        <v>1.5300000000000001E-4</v>
      </c>
      <c r="CO177" s="45">
        <v>1.5300000000000001E-4</v>
      </c>
      <c r="CP177" s="45">
        <v>1.5300000000000001E-4</v>
      </c>
      <c r="CQ177" s="45">
        <v>1.5300000000000001E-4</v>
      </c>
      <c r="CR177" s="45">
        <v>1.5300000000000001E-4</v>
      </c>
      <c r="CS177" s="45">
        <v>1.5300000000000001E-4</v>
      </c>
      <c r="CT177" s="45">
        <v>1.5300000000000001E-4</v>
      </c>
      <c r="CU177" s="45">
        <v>1.5300000000000001E-4</v>
      </c>
      <c r="CV177" s="45">
        <v>1.5300000000000001E-4</v>
      </c>
      <c r="CW177" s="45">
        <v>1.5300000000000001E-4</v>
      </c>
      <c r="CX177" s="45">
        <v>1.5300000000000001E-4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1.18E-4</v>
      </c>
      <c r="R178" s="45">
        <v>1.18E-4</v>
      </c>
      <c r="S178" s="45">
        <v>1.18E-4</v>
      </c>
      <c r="T178" s="45">
        <v>1.18E-4</v>
      </c>
      <c r="U178" s="45">
        <v>1.18E-4</v>
      </c>
      <c r="V178" s="45">
        <v>1.18E-4</v>
      </c>
      <c r="W178" s="45">
        <v>1.18E-4</v>
      </c>
      <c r="X178" s="45">
        <v>1.18E-4</v>
      </c>
      <c r="Y178" s="45">
        <v>1.18E-4</v>
      </c>
      <c r="Z178" s="45">
        <v>1.18E-4</v>
      </c>
      <c r="AA178" s="45">
        <v>1.18E-4</v>
      </c>
      <c r="AB178" s="45">
        <v>1.18E-4</v>
      </c>
      <c r="AC178" s="45">
        <v>1.18E-4</v>
      </c>
      <c r="AD178" s="45">
        <v>1.18E-4</v>
      </c>
      <c r="AE178" s="45">
        <v>1.18E-4</v>
      </c>
      <c r="AF178" s="45">
        <v>1.18E-4</v>
      </c>
      <c r="AG178" s="45">
        <v>1.18E-4</v>
      </c>
      <c r="AH178" s="45">
        <v>1.18E-4</v>
      </c>
      <c r="AI178" s="45">
        <v>1.18E-4</v>
      </c>
      <c r="AJ178" s="45">
        <v>1.18E-4</v>
      </c>
      <c r="AK178" s="45">
        <v>1.18E-4</v>
      </c>
      <c r="AL178" s="45">
        <v>1.18E-4</v>
      </c>
      <c r="AM178" s="45">
        <v>1.18E-4</v>
      </c>
      <c r="AN178" s="45">
        <v>1.18E-4</v>
      </c>
      <c r="AO178" s="45">
        <v>1.18E-4</v>
      </c>
      <c r="AP178" s="45">
        <v>4.46E-4</v>
      </c>
      <c r="AQ178" s="45">
        <v>4.46E-4</v>
      </c>
      <c r="AR178" s="45">
        <v>4.46E-4</v>
      </c>
      <c r="AS178" s="45">
        <v>4.46E-4</v>
      </c>
      <c r="AT178" s="45">
        <v>4.46E-4</v>
      </c>
      <c r="AU178" s="45">
        <v>4.8799999999999999E-4</v>
      </c>
      <c r="AV178" s="45">
        <v>4.8799999999999999E-4</v>
      </c>
      <c r="AW178" s="45">
        <v>4.8799999999999999E-4</v>
      </c>
      <c r="AX178" s="45">
        <v>4.8799999999999999E-4</v>
      </c>
      <c r="AY178" s="45">
        <v>4.8799999999999999E-4</v>
      </c>
      <c r="AZ178" s="45">
        <v>5.0299999999999997E-4</v>
      </c>
      <c r="BA178" s="45">
        <v>5.0299999999999997E-4</v>
      </c>
      <c r="BB178" s="45">
        <v>5.0299999999999997E-4</v>
      </c>
      <c r="BC178" s="45">
        <v>5.0299999999999997E-4</v>
      </c>
      <c r="BD178" s="45">
        <v>5.0299999999999997E-4</v>
      </c>
      <c r="BE178" s="45">
        <v>5.6700000000000001E-4</v>
      </c>
      <c r="BF178" s="45">
        <v>5.6700000000000001E-4</v>
      </c>
      <c r="BG178" s="45">
        <v>5.6700000000000001E-4</v>
      </c>
      <c r="BH178" s="45">
        <v>5.6700000000000001E-4</v>
      </c>
      <c r="BI178" s="45">
        <v>5.6700000000000001E-4</v>
      </c>
      <c r="BJ178" s="45">
        <v>6.6100000000000002E-4</v>
      </c>
      <c r="BK178" s="45">
        <v>6.6100000000000002E-4</v>
      </c>
      <c r="BL178" s="45">
        <v>6.6100000000000002E-4</v>
      </c>
      <c r="BM178" s="45">
        <v>6.6100000000000002E-4</v>
      </c>
      <c r="BN178" s="45">
        <v>6.6100000000000002E-4</v>
      </c>
      <c r="BO178" s="45">
        <v>8.3100000000000003E-4</v>
      </c>
      <c r="BP178" s="45">
        <v>8.3100000000000003E-4</v>
      </c>
      <c r="BQ178" s="45">
        <v>8.3100000000000003E-4</v>
      </c>
      <c r="BR178" s="45">
        <v>8.3100000000000003E-4</v>
      </c>
      <c r="BS178" s="45">
        <v>8.3100000000000003E-4</v>
      </c>
      <c r="BT178" s="45">
        <v>1.003E-3</v>
      </c>
      <c r="BU178" s="45">
        <v>1.003E-3</v>
      </c>
      <c r="BV178" s="45">
        <v>1.003E-3</v>
      </c>
      <c r="BW178" s="45">
        <v>1.003E-3</v>
      </c>
      <c r="BX178" s="45">
        <v>1.003E-3</v>
      </c>
      <c r="BY178" s="45">
        <v>1.292E-3</v>
      </c>
      <c r="BZ178" s="45">
        <v>1.292E-3</v>
      </c>
      <c r="CA178" s="45">
        <v>1.292E-3</v>
      </c>
      <c r="CB178" s="45">
        <v>1.292E-3</v>
      </c>
      <c r="CC178" s="45">
        <v>1.292E-3</v>
      </c>
      <c r="CD178" s="45">
        <v>1.292E-3</v>
      </c>
      <c r="CE178" s="45">
        <v>1.292E-3</v>
      </c>
      <c r="CF178" s="45">
        <v>1.292E-3</v>
      </c>
      <c r="CG178" s="45">
        <v>1.292E-3</v>
      </c>
      <c r="CH178" s="45">
        <v>1.292E-3</v>
      </c>
      <c r="CI178" s="45">
        <v>1.292E-3</v>
      </c>
      <c r="CJ178" s="45">
        <v>1.292E-3</v>
      </c>
      <c r="CK178" s="45">
        <v>1.292E-3</v>
      </c>
      <c r="CL178" s="45">
        <v>1.292E-3</v>
      </c>
      <c r="CM178" s="45">
        <v>1.292E-3</v>
      </c>
      <c r="CN178" s="45">
        <v>1.292E-3</v>
      </c>
      <c r="CO178" s="45">
        <v>1.292E-3</v>
      </c>
      <c r="CP178" s="45">
        <v>1.292E-3</v>
      </c>
      <c r="CQ178" s="45">
        <v>1.292E-3</v>
      </c>
      <c r="CR178" s="45">
        <v>1.292E-3</v>
      </c>
      <c r="CS178" s="45">
        <v>1.292E-3</v>
      </c>
      <c r="CT178" s="45">
        <v>1.292E-3</v>
      </c>
      <c r="CU178" s="45">
        <v>1.292E-3</v>
      </c>
      <c r="CV178" s="45">
        <v>1.292E-3</v>
      </c>
      <c r="CW178" s="45">
        <v>1.292E-3</v>
      </c>
      <c r="CX178" s="45">
        <v>1.292E-3</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1.0000000000000001E-5</v>
      </c>
      <c r="R179" s="45">
        <v>1.0000000000000001E-5</v>
      </c>
      <c r="S179" s="45">
        <v>1.0000000000000001E-5</v>
      </c>
      <c r="T179" s="45">
        <v>1.0000000000000001E-5</v>
      </c>
      <c r="U179" s="45">
        <v>1.0000000000000001E-5</v>
      </c>
      <c r="V179" s="45">
        <v>1.0000000000000001E-5</v>
      </c>
      <c r="W179" s="45">
        <v>1.0000000000000001E-5</v>
      </c>
      <c r="X179" s="45">
        <v>1.0000000000000001E-5</v>
      </c>
      <c r="Y179" s="45">
        <v>1.0000000000000001E-5</v>
      </c>
      <c r="Z179" s="45">
        <v>1.0000000000000001E-5</v>
      </c>
      <c r="AA179" s="45">
        <v>1.0000000000000001E-5</v>
      </c>
      <c r="AB179" s="45">
        <v>1.0000000000000001E-5</v>
      </c>
      <c r="AC179" s="45">
        <v>1.0000000000000001E-5</v>
      </c>
      <c r="AD179" s="45">
        <v>1.0000000000000001E-5</v>
      </c>
      <c r="AE179" s="45">
        <v>1.0000000000000001E-5</v>
      </c>
      <c r="AF179" s="45">
        <v>1.0000000000000001E-5</v>
      </c>
      <c r="AG179" s="45">
        <v>1.0000000000000001E-5</v>
      </c>
      <c r="AH179" s="45">
        <v>1.0000000000000001E-5</v>
      </c>
      <c r="AI179" s="45">
        <v>1.0000000000000001E-5</v>
      </c>
      <c r="AJ179" s="45">
        <v>1.0000000000000001E-5</v>
      </c>
      <c r="AK179" s="45">
        <v>1.0000000000000001E-5</v>
      </c>
      <c r="AL179" s="45">
        <v>1.0000000000000001E-5</v>
      </c>
      <c r="AM179" s="45">
        <v>1.0000000000000001E-5</v>
      </c>
      <c r="AN179" s="45">
        <v>1.0000000000000001E-5</v>
      </c>
      <c r="AO179" s="45">
        <v>1.0000000000000001E-5</v>
      </c>
      <c r="AP179" s="45">
        <v>5.8999999999999998E-5</v>
      </c>
      <c r="AQ179" s="45">
        <v>5.8999999999999998E-5</v>
      </c>
      <c r="AR179" s="45">
        <v>5.8999999999999998E-5</v>
      </c>
      <c r="AS179" s="45">
        <v>5.8999999999999998E-5</v>
      </c>
      <c r="AT179" s="45">
        <v>5.8999999999999998E-5</v>
      </c>
      <c r="AU179" s="45">
        <v>9.6000000000000002E-5</v>
      </c>
      <c r="AV179" s="45">
        <v>9.6000000000000002E-5</v>
      </c>
      <c r="AW179" s="45">
        <v>9.6000000000000002E-5</v>
      </c>
      <c r="AX179" s="45">
        <v>9.6000000000000002E-5</v>
      </c>
      <c r="AY179" s="45">
        <v>9.6000000000000002E-5</v>
      </c>
      <c r="AZ179" s="45">
        <v>1.3999999999999999E-4</v>
      </c>
      <c r="BA179" s="45">
        <v>1.3999999999999999E-4</v>
      </c>
      <c r="BB179" s="45">
        <v>1.3999999999999999E-4</v>
      </c>
      <c r="BC179" s="45">
        <v>1.3999999999999999E-4</v>
      </c>
      <c r="BD179" s="45">
        <v>1.3999999999999999E-4</v>
      </c>
      <c r="BE179" s="45">
        <v>1.7699999999999999E-4</v>
      </c>
      <c r="BF179" s="45">
        <v>1.7699999999999999E-4</v>
      </c>
      <c r="BG179" s="45">
        <v>1.7699999999999999E-4</v>
      </c>
      <c r="BH179" s="45">
        <v>1.7699999999999999E-4</v>
      </c>
      <c r="BI179" s="45">
        <v>1.7699999999999999E-4</v>
      </c>
      <c r="BJ179" s="45">
        <v>2.03E-4</v>
      </c>
      <c r="BK179" s="45">
        <v>2.03E-4</v>
      </c>
      <c r="BL179" s="45">
        <v>2.03E-4</v>
      </c>
      <c r="BM179" s="45">
        <v>2.03E-4</v>
      </c>
      <c r="BN179" s="45">
        <v>2.03E-4</v>
      </c>
      <c r="BO179" s="45">
        <v>2.0599999999999999E-4</v>
      </c>
      <c r="BP179" s="45">
        <v>2.0599999999999999E-4</v>
      </c>
      <c r="BQ179" s="45">
        <v>2.0599999999999999E-4</v>
      </c>
      <c r="BR179" s="45">
        <v>2.0599999999999999E-4</v>
      </c>
      <c r="BS179" s="45">
        <v>2.0599999999999999E-4</v>
      </c>
      <c r="BT179" s="45">
        <v>1.8000000000000001E-4</v>
      </c>
      <c r="BU179" s="45">
        <v>1.8000000000000001E-4</v>
      </c>
      <c r="BV179" s="45">
        <v>1.8000000000000001E-4</v>
      </c>
      <c r="BW179" s="45">
        <v>1.8000000000000001E-4</v>
      </c>
      <c r="BX179" s="45">
        <v>1.8000000000000001E-4</v>
      </c>
      <c r="BY179" s="45">
        <v>1.2999999999999999E-4</v>
      </c>
      <c r="BZ179" s="45">
        <v>1.2999999999999999E-4</v>
      </c>
      <c r="CA179" s="45">
        <v>1.2999999999999999E-4</v>
      </c>
      <c r="CB179" s="45">
        <v>1.2999999999999999E-4</v>
      </c>
      <c r="CC179" s="45">
        <v>1.2999999999999999E-4</v>
      </c>
      <c r="CD179" s="45">
        <v>1.2999999999999999E-4</v>
      </c>
      <c r="CE179" s="45">
        <v>1.2999999999999999E-4</v>
      </c>
      <c r="CF179" s="45">
        <v>1.2999999999999999E-4</v>
      </c>
      <c r="CG179" s="45">
        <v>1.2999999999999999E-4</v>
      </c>
      <c r="CH179" s="45">
        <v>1.2999999999999999E-4</v>
      </c>
      <c r="CI179" s="45">
        <v>1.2999999999999999E-4</v>
      </c>
      <c r="CJ179" s="45">
        <v>1.2999999999999999E-4</v>
      </c>
      <c r="CK179" s="45">
        <v>1.2999999999999999E-4</v>
      </c>
      <c r="CL179" s="45">
        <v>1.2999999999999999E-4</v>
      </c>
      <c r="CM179" s="45">
        <v>1.2999999999999999E-4</v>
      </c>
      <c r="CN179" s="45">
        <v>1.2999999999999999E-4</v>
      </c>
      <c r="CO179" s="45">
        <v>1.2999999999999999E-4</v>
      </c>
      <c r="CP179" s="45">
        <v>1.2999999999999999E-4</v>
      </c>
      <c r="CQ179" s="45">
        <v>1.2999999999999999E-4</v>
      </c>
      <c r="CR179" s="45">
        <v>1.2999999999999999E-4</v>
      </c>
      <c r="CS179" s="45">
        <v>1.2999999999999999E-4</v>
      </c>
      <c r="CT179" s="45">
        <v>1.2999999999999999E-4</v>
      </c>
      <c r="CU179" s="45">
        <v>1.2999999999999999E-4</v>
      </c>
      <c r="CV179" s="45">
        <v>1.2999999999999999E-4</v>
      </c>
      <c r="CW179" s="45">
        <v>1.2999999999999999E-4</v>
      </c>
      <c r="CX179" s="45">
        <v>1.2999999999999999E-4</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2.0999999999999999E-5</v>
      </c>
      <c r="R180" s="45">
        <v>2.0999999999999999E-5</v>
      </c>
      <c r="S180" s="45">
        <v>2.0999999999999999E-5</v>
      </c>
      <c r="T180" s="45">
        <v>2.0999999999999999E-5</v>
      </c>
      <c r="U180" s="45">
        <v>2.0999999999999999E-5</v>
      </c>
      <c r="V180" s="45">
        <v>2.0999999999999999E-5</v>
      </c>
      <c r="W180" s="45">
        <v>2.0999999999999999E-5</v>
      </c>
      <c r="X180" s="45">
        <v>2.0999999999999999E-5</v>
      </c>
      <c r="Y180" s="45">
        <v>2.0999999999999999E-5</v>
      </c>
      <c r="Z180" s="45">
        <v>2.0999999999999999E-5</v>
      </c>
      <c r="AA180" s="45">
        <v>2.0999999999999999E-5</v>
      </c>
      <c r="AB180" s="45">
        <v>2.0999999999999999E-5</v>
      </c>
      <c r="AC180" s="45">
        <v>2.0999999999999999E-5</v>
      </c>
      <c r="AD180" s="45">
        <v>2.0999999999999999E-5</v>
      </c>
      <c r="AE180" s="45">
        <v>2.0999999999999999E-5</v>
      </c>
      <c r="AF180" s="45">
        <v>2.0999999999999999E-5</v>
      </c>
      <c r="AG180" s="45">
        <v>2.0999999999999999E-5</v>
      </c>
      <c r="AH180" s="45">
        <v>2.0999999999999999E-5</v>
      </c>
      <c r="AI180" s="45">
        <v>2.0999999999999999E-5</v>
      </c>
      <c r="AJ180" s="45">
        <v>2.0999999999999999E-5</v>
      </c>
      <c r="AK180" s="45">
        <v>2.0999999999999999E-5</v>
      </c>
      <c r="AL180" s="45">
        <v>2.0999999999999999E-5</v>
      </c>
      <c r="AM180" s="45">
        <v>2.0999999999999999E-5</v>
      </c>
      <c r="AN180" s="45">
        <v>2.0999999999999999E-5</v>
      </c>
      <c r="AO180" s="45">
        <v>2.0999999999999999E-5</v>
      </c>
      <c r="AP180" s="45">
        <v>8.3999999999999995E-5</v>
      </c>
      <c r="AQ180" s="45">
        <v>8.3999999999999995E-5</v>
      </c>
      <c r="AR180" s="45">
        <v>8.3999999999999995E-5</v>
      </c>
      <c r="AS180" s="45">
        <v>8.3999999999999995E-5</v>
      </c>
      <c r="AT180" s="45">
        <v>8.3999999999999995E-5</v>
      </c>
      <c r="AU180" s="45">
        <v>1.05E-4</v>
      </c>
      <c r="AV180" s="45">
        <v>1.05E-4</v>
      </c>
      <c r="AW180" s="45">
        <v>1.05E-4</v>
      </c>
      <c r="AX180" s="45">
        <v>1.05E-4</v>
      </c>
      <c r="AY180" s="45">
        <v>1.05E-4</v>
      </c>
      <c r="AZ180" s="45">
        <v>1.17E-4</v>
      </c>
      <c r="BA180" s="45">
        <v>1.17E-4</v>
      </c>
      <c r="BB180" s="45">
        <v>1.17E-4</v>
      </c>
      <c r="BC180" s="45">
        <v>1.17E-4</v>
      </c>
      <c r="BD180" s="45">
        <v>1.17E-4</v>
      </c>
      <c r="BE180" s="45">
        <v>1.2E-4</v>
      </c>
      <c r="BF180" s="45">
        <v>1.2E-4</v>
      </c>
      <c r="BG180" s="45">
        <v>1.2E-4</v>
      </c>
      <c r="BH180" s="45">
        <v>1.2E-4</v>
      </c>
      <c r="BI180" s="45">
        <v>1.2E-4</v>
      </c>
      <c r="BJ180" s="45">
        <v>1.22E-4</v>
      </c>
      <c r="BK180" s="45">
        <v>1.22E-4</v>
      </c>
      <c r="BL180" s="45">
        <v>1.22E-4</v>
      </c>
      <c r="BM180" s="45">
        <v>1.22E-4</v>
      </c>
      <c r="BN180" s="45">
        <v>1.22E-4</v>
      </c>
      <c r="BO180" s="45">
        <v>1.25E-4</v>
      </c>
      <c r="BP180" s="45">
        <v>1.25E-4</v>
      </c>
      <c r="BQ180" s="45">
        <v>1.25E-4</v>
      </c>
      <c r="BR180" s="45">
        <v>1.25E-4</v>
      </c>
      <c r="BS180" s="45">
        <v>1.25E-4</v>
      </c>
      <c r="BT180" s="45">
        <v>1.2400000000000001E-4</v>
      </c>
      <c r="BU180" s="45">
        <v>1.2400000000000001E-4</v>
      </c>
      <c r="BV180" s="45">
        <v>1.2400000000000001E-4</v>
      </c>
      <c r="BW180" s="45">
        <v>1.2400000000000001E-4</v>
      </c>
      <c r="BX180" s="45">
        <v>1.2400000000000001E-4</v>
      </c>
      <c r="BY180" s="45">
        <v>1.1900000000000001E-4</v>
      </c>
      <c r="BZ180" s="45">
        <v>1.1900000000000001E-4</v>
      </c>
      <c r="CA180" s="45">
        <v>1.1900000000000001E-4</v>
      </c>
      <c r="CB180" s="45">
        <v>1.1900000000000001E-4</v>
      </c>
      <c r="CC180" s="45">
        <v>1.1900000000000001E-4</v>
      </c>
      <c r="CD180" s="45">
        <v>1.1900000000000001E-4</v>
      </c>
      <c r="CE180" s="45">
        <v>1.1900000000000001E-4</v>
      </c>
      <c r="CF180" s="45">
        <v>1.1900000000000001E-4</v>
      </c>
      <c r="CG180" s="45">
        <v>1.1900000000000001E-4</v>
      </c>
      <c r="CH180" s="45">
        <v>1.1900000000000001E-4</v>
      </c>
      <c r="CI180" s="45">
        <v>1.1900000000000001E-4</v>
      </c>
      <c r="CJ180" s="45">
        <v>1.1900000000000001E-4</v>
      </c>
      <c r="CK180" s="45">
        <v>1.1900000000000001E-4</v>
      </c>
      <c r="CL180" s="45">
        <v>1.1900000000000001E-4</v>
      </c>
      <c r="CM180" s="45">
        <v>1.1900000000000001E-4</v>
      </c>
      <c r="CN180" s="45">
        <v>1.1900000000000001E-4</v>
      </c>
      <c r="CO180" s="45">
        <v>1.1900000000000001E-4</v>
      </c>
      <c r="CP180" s="45">
        <v>1.1900000000000001E-4</v>
      </c>
      <c r="CQ180" s="45">
        <v>1.1900000000000001E-4</v>
      </c>
      <c r="CR180" s="45">
        <v>1.1900000000000001E-4</v>
      </c>
      <c r="CS180" s="45">
        <v>1.1900000000000001E-4</v>
      </c>
      <c r="CT180" s="45">
        <v>1.1900000000000001E-4</v>
      </c>
      <c r="CU180" s="45">
        <v>1.1900000000000001E-4</v>
      </c>
      <c r="CV180" s="45">
        <v>1.1900000000000001E-4</v>
      </c>
      <c r="CW180" s="45">
        <v>1.1900000000000001E-4</v>
      </c>
      <c r="CX180" s="45">
        <v>1.1900000000000001E-4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8.5000000000000006E-5</v>
      </c>
      <c r="R181" s="45">
        <v>8.5000000000000006E-5</v>
      </c>
      <c r="S181" s="45">
        <v>8.5000000000000006E-5</v>
      </c>
      <c r="T181" s="45">
        <v>8.5000000000000006E-5</v>
      </c>
      <c r="U181" s="45">
        <v>8.5000000000000006E-5</v>
      </c>
      <c r="V181" s="45">
        <v>8.5000000000000006E-5</v>
      </c>
      <c r="W181" s="45">
        <v>8.5000000000000006E-5</v>
      </c>
      <c r="X181" s="45">
        <v>8.5000000000000006E-5</v>
      </c>
      <c r="Y181" s="45">
        <v>8.5000000000000006E-5</v>
      </c>
      <c r="Z181" s="45">
        <v>8.5000000000000006E-5</v>
      </c>
      <c r="AA181" s="45">
        <v>8.5000000000000006E-5</v>
      </c>
      <c r="AB181" s="45">
        <v>8.5000000000000006E-5</v>
      </c>
      <c r="AC181" s="45">
        <v>8.5000000000000006E-5</v>
      </c>
      <c r="AD181" s="45">
        <v>8.5000000000000006E-5</v>
      </c>
      <c r="AE181" s="45">
        <v>8.5000000000000006E-5</v>
      </c>
      <c r="AF181" s="45">
        <v>8.5000000000000006E-5</v>
      </c>
      <c r="AG181" s="45">
        <v>8.5000000000000006E-5</v>
      </c>
      <c r="AH181" s="45">
        <v>8.5000000000000006E-5</v>
      </c>
      <c r="AI181" s="45">
        <v>8.5000000000000006E-5</v>
      </c>
      <c r="AJ181" s="45">
        <v>8.5000000000000006E-5</v>
      </c>
      <c r="AK181" s="45">
        <v>8.5000000000000006E-5</v>
      </c>
      <c r="AL181" s="45">
        <v>8.5000000000000006E-5</v>
      </c>
      <c r="AM181" s="45">
        <v>8.5000000000000006E-5</v>
      </c>
      <c r="AN181" s="45">
        <v>8.5000000000000006E-5</v>
      </c>
      <c r="AO181" s="45">
        <v>8.5000000000000006E-5</v>
      </c>
      <c r="AP181" s="45">
        <v>2.4800000000000001E-4</v>
      </c>
      <c r="AQ181" s="45">
        <v>2.4800000000000001E-4</v>
      </c>
      <c r="AR181" s="45">
        <v>2.4800000000000001E-4</v>
      </c>
      <c r="AS181" s="45">
        <v>2.4800000000000001E-4</v>
      </c>
      <c r="AT181" s="45">
        <v>2.4800000000000001E-4</v>
      </c>
      <c r="AU181" s="45">
        <v>2.9799999999999998E-4</v>
      </c>
      <c r="AV181" s="45">
        <v>2.9799999999999998E-4</v>
      </c>
      <c r="AW181" s="45">
        <v>2.9799999999999998E-4</v>
      </c>
      <c r="AX181" s="45">
        <v>2.9799999999999998E-4</v>
      </c>
      <c r="AY181" s="45">
        <v>2.9799999999999998E-4</v>
      </c>
      <c r="AZ181" s="45">
        <v>3.2499999999999999E-4</v>
      </c>
      <c r="BA181" s="45">
        <v>3.2499999999999999E-4</v>
      </c>
      <c r="BB181" s="45">
        <v>3.2499999999999999E-4</v>
      </c>
      <c r="BC181" s="45">
        <v>3.2499999999999999E-4</v>
      </c>
      <c r="BD181" s="45">
        <v>3.2499999999999999E-4</v>
      </c>
      <c r="BE181" s="45">
        <v>3.4099999999999999E-4</v>
      </c>
      <c r="BF181" s="45">
        <v>3.4099999999999999E-4</v>
      </c>
      <c r="BG181" s="45">
        <v>3.4099999999999999E-4</v>
      </c>
      <c r="BH181" s="45">
        <v>3.4099999999999999E-4</v>
      </c>
      <c r="BI181" s="45">
        <v>3.4099999999999999E-4</v>
      </c>
      <c r="BJ181" s="45">
        <v>3.4600000000000001E-4</v>
      </c>
      <c r="BK181" s="45">
        <v>3.4600000000000001E-4</v>
      </c>
      <c r="BL181" s="45">
        <v>3.4600000000000001E-4</v>
      </c>
      <c r="BM181" s="45">
        <v>3.4600000000000001E-4</v>
      </c>
      <c r="BN181" s="45">
        <v>3.4600000000000001E-4</v>
      </c>
      <c r="BO181" s="45">
        <v>3.3799999999999998E-4</v>
      </c>
      <c r="BP181" s="45">
        <v>3.3799999999999998E-4</v>
      </c>
      <c r="BQ181" s="45">
        <v>3.3799999999999998E-4</v>
      </c>
      <c r="BR181" s="45">
        <v>3.3799999999999998E-4</v>
      </c>
      <c r="BS181" s="45">
        <v>3.3799999999999998E-4</v>
      </c>
      <c r="BT181" s="45">
        <v>3.2200000000000002E-4</v>
      </c>
      <c r="BU181" s="45">
        <v>3.2200000000000002E-4</v>
      </c>
      <c r="BV181" s="45">
        <v>3.2200000000000002E-4</v>
      </c>
      <c r="BW181" s="45">
        <v>3.2200000000000002E-4</v>
      </c>
      <c r="BX181" s="45">
        <v>3.2200000000000002E-4</v>
      </c>
      <c r="BY181" s="45">
        <v>3.2299999999999999E-4</v>
      </c>
      <c r="BZ181" s="45">
        <v>3.2299999999999999E-4</v>
      </c>
      <c r="CA181" s="45">
        <v>3.2299999999999999E-4</v>
      </c>
      <c r="CB181" s="45">
        <v>3.2299999999999999E-4</v>
      </c>
      <c r="CC181" s="45">
        <v>3.2299999999999999E-4</v>
      </c>
      <c r="CD181" s="45">
        <v>3.2299999999999999E-4</v>
      </c>
      <c r="CE181" s="45">
        <v>3.2299999999999999E-4</v>
      </c>
      <c r="CF181" s="45">
        <v>3.2299999999999999E-4</v>
      </c>
      <c r="CG181" s="45">
        <v>3.2299999999999999E-4</v>
      </c>
      <c r="CH181" s="45">
        <v>3.2299999999999999E-4</v>
      </c>
      <c r="CI181" s="45">
        <v>3.2299999999999999E-4</v>
      </c>
      <c r="CJ181" s="45">
        <v>3.2299999999999999E-4</v>
      </c>
      <c r="CK181" s="45">
        <v>3.2299999999999999E-4</v>
      </c>
      <c r="CL181" s="45">
        <v>3.2299999999999999E-4</v>
      </c>
      <c r="CM181" s="45">
        <v>3.2299999999999999E-4</v>
      </c>
      <c r="CN181" s="45">
        <v>3.2299999999999999E-4</v>
      </c>
      <c r="CO181" s="45">
        <v>3.2299999999999999E-4</v>
      </c>
      <c r="CP181" s="45">
        <v>3.2299999999999999E-4</v>
      </c>
      <c r="CQ181" s="45">
        <v>3.2299999999999999E-4</v>
      </c>
      <c r="CR181" s="45">
        <v>3.2299999999999999E-4</v>
      </c>
      <c r="CS181" s="45">
        <v>3.2299999999999999E-4</v>
      </c>
      <c r="CT181" s="45">
        <v>3.2299999999999999E-4</v>
      </c>
      <c r="CU181" s="45">
        <v>3.2299999999999999E-4</v>
      </c>
      <c r="CV181" s="45">
        <v>3.2299999999999999E-4</v>
      </c>
      <c r="CW181" s="45">
        <v>3.2299999999999999E-4</v>
      </c>
      <c r="CX181" s="45">
        <v>3.2299999999999999E-4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7.2000000000000002E-5</v>
      </c>
      <c r="R182" s="45">
        <v>7.2000000000000002E-5</v>
      </c>
      <c r="S182" s="45">
        <v>7.2000000000000002E-5</v>
      </c>
      <c r="T182" s="45">
        <v>7.2000000000000002E-5</v>
      </c>
      <c r="U182" s="45">
        <v>7.2000000000000002E-5</v>
      </c>
      <c r="V182" s="45">
        <v>7.2000000000000002E-5</v>
      </c>
      <c r="W182" s="45">
        <v>7.2000000000000002E-5</v>
      </c>
      <c r="X182" s="45">
        <v>7.2000000000000002E-5</v>
      </c>
      <c r="Y182" s="45">
        <v>7.2000000000000002E-5</v>
      </c>
      <c r="Z182" s="45">
        <v>7.2000000000000002E-5</v>
      </c>
      <c r="AA182" s="45">
        <v>7.2000000000000002E-5</v>
      </c>
      <c r="AB182" s="45">
        <v>7.2000000000000002E-5</v>
      </c>
      <c r="AC182" s="45">
        <v>7.2000000000000002E-5</v>
      </c>
      <c r="AD182" s="45">
        <v>7.2000000000000002E-5</v>
      </c>
      <c r="AE182" s="45">
        <v>7.2000000000000002E-5</v>
      </c>
      <c r="AF182" s="45">
        <v>7.2000000000000002E-5</v>
      </c>
      <c r="AG182" s="45">
        <v>7.2000000000000002E-5</v>
      </c>
      <c r="AH182" s="45">
        <v>7.2000000000000002E-5</v>
      </c>
      <c r="AI182" s="45">
        <v>7.2000000000000002E-5</v>
      </c>
      <c r="AJ182" s="45">
        <v>7.2000000000000002E-5</v>
      </c>
      <c r="AK182" s="45">
        <v>7.2000000000000002E-5</v>
      </c>
      <c r="AL182" s="45">
        <v>7.2000000000000002E-5</v>
      </c>
      <c r="AM182" s="45">
        <v>7.2000000000000002E-5</v>
      </c>
      <c r="AN182" s="45">
        <v>7.2000000000000002E-5</v>
      </c>
      <c r="AO182" s="45">
        <v>7.2000000000000002E-5</v>
      </c>
      <c r="AP182" s="45">
        <v>1.9000000000000001E-4</v>
      </c>
      <c r="AQ182" s="45">
        <v>1.9000000000000001E-4</v>
      </c>
      <c r="AR182" s="45">
        <v>1.9000000000000001E-4</v>
      </c>
      <c r="AS182" s="45">
        <v>1.9000000000000001E-4</v>
      </c>
      <c r="AT182" s="45">
        <v>1.9000000000000001E-4</v>
      </c>
      <c r="AU182" s="45">
        <v>2.02E-4</v>
      </c>
      <c r="AV182" s="45">
        <v>2.02E-4</v>
      </c>
      <c r="AW182" s="45">
        <v>2.02E-4</v>
      </c>
      <c r="AX182" s="45">
        <v>2.02E-4</v>
      </c>
      <c r="AY182" s="45">
        <v>2.02E-4</v>
      </c>
      <c r="AZ182" s="45">
        <v>2.0100000000000001E-4</v>
      </c>
      <c r="BA182" s="45">
        <v>2.0100000000000001E-4</v>
      </c>
      <c r="BB182" s="45">
        <v>2.0100000000000001E-4</v>
      </c>
      <c r="BC182" s="45">
        <v>2.0100000000000001E-4</v>
      </c>
      <c r="BD182" s="45">
        <v>2.0100000000000001E-4</v>
      </c>
      <c r="BE182" s="45">
        <v>1.8200000000000001E-4</v>
      </c>
      <c r="BF182" s="45">
        <v>1.8200000000000001E-4</v>
      </c>
      <c r="BG182" s="45">
        <v>1.8200000000000001E-4</v>
      </c>
      <c r="BH182" s="45">
        <v>1.8200000000000001E-4</v>
      </c>
      <c r="BI182" s="45">
        <v>1.8200000000000001E-4</v>
      </c>
      <c r="BJ182" s="45">
        <v>1.6000000000000001E-4</v>
      </c>
      <c r="BK182" s="45">
        <v>1.6000000000000001E-4</v>
      </c>
      <c r="BL182" s="45">
        <v>1.6000000000000001E-4</v>
      </c>
      <c r="BM182" s="45">
        <v>1.6000000000000001E-4</v>
      </c>
      <c r="BN182" s="45">
        <v>1.6000000000000001E-4</v>
      </c>
      <c r="BO182" s="45">
        <v>1.5100000000000001E-4</v>
      </c>
      <c r="BP182" s="45">
        <v>1.5100000000000001E-4</v>
      </c>
      <c r="BQ182" s="45">
        <v>1.5100000000000001E-4</v>
      </c>
      <c r="BR182" s="45">
        <v>1.5100000000000001E-4</v>
      </c>
      <c r="BS182" s="45">
        <v>1.5100000000000001E-4</v>
      </c>
      <c r="BT182" s="45">
        <v>1.45E-4</v>
      </c>
      <c r="BU182" s="45">
        <v>1.45E-4</v>
      </c>
      <c r="BV182" s="45">
        <v>1.45E-4</v>
      </c>
      <c r="BW182" s="45">
        <v>1.45E-4</v>
      </c>
      <c r="BX182" s="45">
        <v>1.45E-4</v>
      </c>
      <c r="BY182" s="45">
        <v>1.5300000000000001E-4</v>
      </c>
      <c r="BZ182" s="45">
        <v>1.5300000000000001E-4</v>
      </c>
      <c r="CA182" s="45">
        <v>1.5300000000000001E-4</v>
      </c>
      <c r="CB182" s="45">
        <v>1.5300000000000001E-4</v>
      </c>
      <c r="CC182" s="45">
        <v>1.5300000000000001E-4</v>
      </c>
      <c r="CD182" s="45">
        <v>1.5300000000000001E-4</v>
      </c>
      <c r="CE182" s="45">
        <v>1.5300000000000001E-4</v>
      </c>
      <c r="CF182" s="45">
        <v>1.5300000000000001E-4</v>
      </c>
      <c r="CG182" s="45">
        <v>1.5300000000000001E-4</v>
      </c>
      <c r="CH182" s="45">
        <v>1.5300000000000001E-4</v>
      </c>
      <c r="CI182" s="45">
        <v>1.5300000000000001E-4</v>
      </c>
      <c r="CJ182" s="45">
        <v>1.5300000000000001E-4</v>
      </c>
      <c r="CK182" s="45">
        <v>1.5300000000000001E-4</v>
      </c>
      <c r="CL182" s="45">
        <v>1.5300000000000001E-4</v>
      </c>
      <c r="CM182" s="45">
        <v>1.5300000000000001E-4</v>
      </c>
      <c r="CN182" s="45">
        <v>1.5300000000000001E-4</v>
      </c>
      <c r="CO182" s="45">
        <v>1.5300000000000001E-4</v>
      </c>
      <c r="CP182" s="45">
        <v>1.5300000000000001E-4</v>
      </c>
      <c r="CQ182" s="45">
        <v>1.5300000000000001E-4</v>
      </c>
      <c r="CR182" s="45">
        <v>1.5300000000000001E-4</v>
      </c>
      <c r="CS182" s="45">
        <v>1.5300000000000001E-4</v>
      </c>
      <c r="CT182" s="45">
        <v>1.5300000000000001E-4</v>
      </c>
      <c r="CU182" s="45">
        <v>1.5300000000000001E-4</v>
      </c>
      <c r="CV182" s="45">
        <v>1.5300000000000001E-4</v>
      </c>
      <c r="CW182" s="45">
        <v>1.5300000000000001E-4</v>
      </c>
      <c r="CX182" s="45">
        <v>1.5300000000000001E-4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1.3899999999999999E-4</v>
      </c>
      <c r="R183" s="45">
        <v>1.3899999999999999E-4</v>
      </c>
      <c r="S183" s="45">
        <v>1.3899999999999999E-4</v>
      </c>
      <c r="T183" s="45">
        <v>1.3899999999999999E-4</v>
      </c>
      <c r="U183" s="45">
        <v>1.3899999999999999E-4</v>
      </c>
      <c r="V183" s="45">
        <v>1.3899999999999999E-4</v>
      </c>
      <c r="W183" s="45">
        <v>1.3899999999999999E-4</v>
      </c>
      <c r="X183" s="45">
        <v>1.3899999999999999E-4</v>
      </c>
      <c r="Y183" s="45">
        <v>1.3899999999999999E-4</v>
      </c>
      <c r="Z183" s="45">
        <v>1.3899999999999999E-4</v>
      </c>
      <c r="AA183" s="45">
        <v>1.3899999999999999E-4</v>
      </c>
      <c r="AB183" s="45">
        <v>1.3899999999999999E-4</v>
      </c>
      <c r="AC183" s="45">
        <v>1.3899999999999999E-4</v>
      </c>
      <c r="AD183" s="45">
        <v>1.3899999999999999E-4</v>
      </c>
      <c r="AE183" s="45">
        <v>1.3899999999999999E-4</v>
      </c>
      <c r="AF183" s="45">
        <v>1.3899999999999999E-4</v>
      </c>
      <c r="AG183" s="45">
        <v>1.3899999999999999E-4</v>
      </c>
      <c r="AH183" s="45">
        <v>1.3899999999999999E-4</v>
      </c>
      <c r="AI183" s="45">
        <v>1.3899999999999999E-4</v>
      </c>
      <c r="AJ183" s="45">
        <v>1.3899999999999999E-4</v>
      </c>
      <c r="AK183" s="45">
        <v>1.3899999999999999E-4</v>
      </c>
      <c r="AL183" s="45">
        <v>1.3899999999999999E-4</v>
      </c>
      <c r="AM183" s="45">
        <v>1.3899999999999999E-4</v>
      </c>
      <c r="AN183" s="45">
        <v>1.3899999999999999E-4</v>
      </c>
      <c r="AO183" s="45">
        <v>1.3899999999999999E-4</v>
      </c>
      <c r="AP183" s="45">
        <v>8.7299999999999997E-4</v>
      </c>
      <c r="AQ183" s="45">
        <v>8.7299999999999997E-4</v>
      </c>
      <c r="AR183" s="45">
        <v>8.7299999999999997E-4</v>
      </c>
      <c r="AS183" s="45">
        <v>8.7299999999999997E-4</v>
      </c>
      <c r="AT183" s="45">
        <v>8.7299999999999997E-4</v>
      </c>
      <c r="AU183" s="45">
        <v>1.155E-3</v>
      </c>
      <c r="AV183" s="45">
        <v>1.155E-3</v>
      </c>
      <c r="AW183" s="45">
        <v>1.155E-3</v>
      </c>
      <c r="AX183" s="45">
        <v>1.155E-3</v>
      </c>
      <c r="AY183" s="45">
        <v>1.155E-3</v>
      </c>
      <c r="AZ183" s="45">
        <v>1.3259999999999999E-3</v>
      </c>
      <c r="BA183" s="45">
        <v>1.3259999999999999E-3</v>
      </c>
      <c r="BB183" s="45">
        <v>1.3259999999999999E-3</v>
      </c>
      <c r="BC183" s="45">
        <v>1.3259999999999999E-3</v>
      </c>
      <c r="BD183" s="45">
        <v>1.3259999999999999E-3</v>
      </c>
      <c r="BE183" s="45">
        <v>1.3910000000000001E-3</v>
      </c>
      <c r="BF183" s="45">
        <v>1.3910000000000001E-3</v>
      </c>
      <c r="BG183" s="45">
        <v>1.3910000000000001E-3</v>
      </c>
      <c r="BH183" s="45">
        <v>1.3910000000000001E-3</v>
      </c>
      <c r="BI183" s="45">
        <v>1.3910000000000001E-3</v>
      </c>
      <c r="BJ183" s="45">
        <v>1.42E-3</v>
      </c>
      <c r="BK183" s="45">
        <v>1.42E-3</v>
      </c>
      <c r="BL183" s="45">
        <v>1.42E-3</v>
      </c>
      <c r="BM183" s="45">
        <v>1.42E-3</v>
      </c>
      <c r="BN183" s="45">
        <v>1.42E-3</v>
      </c>
      <c r="BO183" s="45">
        <v>1.408E-3</v>
      </c>
      <c r="BP183" s="45">
        <v>1.408E-3</v>
      </c>
      <c r="BQ183" s="45">
        <v>1.408E-3</v>
      </c>
      <c r="BR183" s="45">
        <v>1.408E-3</v>
      </c>
      <c r="BS183" s="45">
        <v>1.408E-3</v>
      </c>
      <c r="BT183" s="45">
        <v>1.3190000000000001E-3</v>
      </c>
      <c r="BU183" s="45">
        <v>1.3190000000000001E-3</v>
      </c>
      <c r="BV183" s="45">
        <v>1.3190000000000001E-3</v>
      </c>
      <c r="BW183" s="45">
        <v>1.3190000000000001E-3</v>
      </c>
      <c r="BX183" s="45">
        <v>1.3190000000000001E-3</v>
      </c>
      <c r="BY183" s="45">
        <v>1.17E-3</v>
      </c>
      <c r="BZ183" s="45">
        <v>1.17E-3</v>
      </c>
      <c r="CA183" s="45">
        <v>1.17E-3</v>
      </c>
      <c r="CB183" s="45">
        <v>1.17E-3</v>
      </c>
      <c r="CC183" s="45">
        <v>1.17E-3</v>
      </c>
      <c r="CD183" s="45">
        <v>1.17E-3</v>
      </c>
      <c r="CE183" s="45">
        <v>1.17E-3</v>
      </c>
      <c r="CF183" s="45">
        <v>1.17E-3</v>
      </c>
      <c r="CG183" s="45">
        <v>1.17E-3</v>
      </c>
      <c r="CH183" s="45">
        <v>1.17E-3</v>
      </c>
      <c r="CI183" s="45">
        <v>1.17E-3</v>
      </c>
      <c r="CJ183" s="45">
        <v>1.17E-3</v>
      </c>
      <c r="CK183" s="45">
        <v>1.17E-3</v>
      </c>
      <c r="CL183" s="45">
        <v>1.17E-3</v>
      </c>
      <c r="CM183" s="45">
        <v>1.17E-3</v>
      </c>
      <c r="CN183" s="45">
        <v>1.17E-3</v>
      </c>
      <c r="CO183" s="45">
        <v>1.17E-3</v>
      </c>
      <c r="CP183" s="45">
        <v>1.17E-3</v>
      </c>
      <c r="CQ183" s="45">
        <v>1.17E-3</v>
      </c>
      <c r="CR183" s="45">
        <v>1.17E-3</v>
      </c>
      <c r="CS183" s="45">
        <v>1.17E-3</v>
      </c>
      <c r="CT183" s="45">
        <v>1.17E-3</v>
      </c>
      <c r="CU183" s="45">
        <v>1.17E-3</v>
      </c>
      <c r="CV183" s="45">
        <v>1.17E-3</v>
      </c>
      <c r="CW183" s="45">
        <v>1.17E-3</v>
      </c>
      <c r="CX183" s="45">
        <v>1.17E-3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1.63E-4</v>
      </c>
      <c r="R184" s="45">
        <v>1.63E-4</v>
      </c>
      <c r="S184" s="45">
        <v>1.63E-4</v>
      </c>
      <c r="T184" s="45">
        <v>1.63E-4</v>
      </c>
      <c r="U184" s="45">
        <v>1.63E-4</v>
      </c>
      <c r="V184" s="45">
        <v>1.63E-4</v>
      </c>
      <c r="W184" s="45">
        <v>1.63E-4</v>
      </c>
      <c r="X184" s="45">
        <v>1.63E-4</v>
      </c>
      <c r="Y184" s="45">
        <v>1.63E-4</v>
      </c>
      <c r="Z184" s="45">
        <v>1.63E-4</v>
      </c>
      <c r="AA184" s="45">
        <v>1.63E-4</v>
      </c>
      <c r="AB184" s="45">
        <v>1.63E-4</v>
      </c>
      <c r="AC184" s="45">
        <v>1.63E-4</v>
      </c>
      <c r="AD184" s="45">
        <v>1.63E-4</v>
      </c>
      <c r="AE184" s="45">
        <v>1.63E-4</v>
      </c>
      <c r="AF184" s="45">
        <v>1.63E-4</v>
      </c>
      <c r="AG184" s="45">
        <v>1.63E-4</v>
      </c>
      <c r="AH184" s="45">
        <v>1.63E-4</v>
      </c>
      <c r="AI184" s="45">
        <v>1.63E-4</v>
      </c>
      <c r="AJ184" s="45">
        <v>1.63E-4</v>
      </c>
      <c r="AK184" s="45">
        <v>1.63E-4</v>
      </c>
      <c r="AL184" s="45">
        <v>1.63E-4</v>
      </c>
      <c r="AM184" s="45">
        <v>1.63E-4</v>
      </c>
      <c r="AN184" s="45">
        <v>1.63E-4</v>
      </c>
      <c r="AO184" s="45">
        <v>1.63E-4</v>
      </c>
      <c r="AP184" s="45">
        <v>3.7800000000000003E-4</v>
      </c>
      <c r="AQ184" s="45">
        <v>3.7800000000000003E-4</v>
      </c>
      <c r="AR184" s="45">
        <v>3.7800000000000003E-4</v>
      </c>
      <c r="AS184" s="45">
        <v>3.7800000000000003E-4</v>
      </c>
      <c r="AT184" s="45">
        <v>3.7800000000000003E-4</v>
      </c>
      <c r="AU184" s="45">
        <v>3.9199999999999999E-4</v>
      </c>
      <c r="AV184" s="45">
        <v>3.9199999999999999E-4</v>
      </c>
      <c r="AW184" s="45">
        <v>3.9199999999999999E-4</v>
      </c>
      <c r="AX184" s="45">
        <v>3.9199999999999999E-4</v>
      </c>
      <c r="AY184" s="45">
        <v>3.9199999999999999E-4</v>
      </c>
      <c r="AZ184" s="45">
        <v>3.7800000000000003E-4</v>
      </c>
      <c r="BA184" s="45">
        <v>3.7800000000000003E-4</v>
      </c>
      <c r="BB184" s="45">
        <v>3.7800000000000003E-4</v>
      </c>
      <c r="BC184" s="45">
        <v>3.7800000000000003E-4</v>
      </c>
      <c r="BD184" s="45">
        <v>3.7800000000000003E-4</v>
      </c>
      <c r="BE184" s="45">
        <v>3.4499999999999998E-4</v>
      </c>
      <c r="BF184" s="45">
        <v>3.4499999999999998E-4</v>
      </c>
      <c r="BG184" s="45">
        <v>3.4499999999999998E-4</v>
      </c>
      <c r="BH184" s="45">
        <v>3.4499999999999998E-4</v>
      </c>
      <c r="BI184" s="45">
        <v>3.4499999999999998E-4</v>
      </c>
      <c r="BJ184" s="45">
        <v>3.0200000000000002E-4</v>
      </c>
      <c r="BK184" s="45">
        <v>3.0200000000000002E-4</v>
      </c>
      <c r="BL184" s="45">
        <v>3.0200000000000002E-4</v>
      </c>
      <c r="BM184" s="45">
        <v>3.0200000000000002E-4</v>
      </c>
      <c r="BN184" s="45">
        <v>3.0200000000000002E-4</v>
      </c>
      <c r="BO184" s="45">
        <v>2.6499999999999999E-4</v>
      </c>
      <c r="BP184" s="45">
        <v>2.6499999999999999E-4</v>
      </c>
      <c r="BQ184" s="45">
        <v>2.6499999999999999E-4</v>
      </c>
      <c r="BR184" s="45">
        <v>2.6499999999999999E-4</v>
      </c>
      <c r="BS184" s="45">
        <v>2.6499999999999999E-4</v>
      </c>
      <c r="BT184" s="45">
        <v>2.2499999999999999E-4</v>
      </c>
      <c r="BU184" s="45">
        <v>2.2499999999999999E-4</v>
      </c>
      <c r="BV184" s="45">
        <v>2.2499999999999999E-4</v>
      </c>
      <c r="BW184" s="45">
        <v>2.2499999999999999E-4</v>
      </c>
      <c r="BX184" s="45">
        <v>2.2499999999999999E-4</v>
      </c>
      <c r="BY184" s="45">
        <v>1.37E-4</v>
      </c>
      <c r="BZ184" s="45">
        <v>1.37E-4</v>
      </c>
      <c r="CA184" s="45">
        <v>1.37E-4</v>
      </c>
      <c r="CB184" s="45">
        <v>1.37E-4</v>
      </c>
      <c r="CC184" s="45">
        <v>1.37E-4</v>
      </c>
      <c r="CD184" s="45">
        <v>1.37E-4</v>
      </c>
      <c r="CE184" s="45">
        <v>1.37E-4</v>
      </c>
      <c r="CF184" s="45">
        <v>1.37E-4</v>
      </c>
      <c r="CG184" s="45">
        <v>1.37E-4</v>
      </c>
      <c r="CH184" s="45">
        <v>1.37E-4</v>
      </c>
      <c r="CI184" s="45">
        <v>1.37E-4</v>
      </c>
      <c r="CJ184" s="45">
        <v>1.37E-4</v>
      </c>
      <c r="CK184" s="45">
        <v>1.37E-4</v>
      </c>
      <c r="CL184" s="45">
        <v>1.37E-4</v>
      </c>
      <c r="CM184" s="45">
        <v>1.37E-4</v>
      </c>
      <c r="CN184" s="45">
        <v>1.37E-4</v>
      </c>
      <c r="CO184" s="45">
        <v>1.37E-4</v>
      </c>
      <c r="CP184" s="45">
        <v>1.37E-4</v>
      </c>
      <c r="CQ184" s="45">
        <v>1.37E-4</v>
      </c>
      <c r="CR184" s="45">
        <v>1.37E-4</v>
      </c>
      <c r="CS184" s="45">
        <v>1.37E-4</v>
      </c>
      <c r="CT184" s="45">
        <v>1.37E-4</v>
      </c>
      <c r="CU184" s="45">
        <v>1.37E-4</v>
      </c>
      <c r="CV184" s="45">
        <v>1.37E-4</v>
      </c>
      <c r="CW184" s="45">
        <v>1.37E-4</v>
      </c>
      <c r="CX184" s="45">
        <v>1.37E-4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1.5999999999999999E-5</v>
      </c>
      <c r="R185" s="45">
        <v>1.5999999999999999E-5</v>
      </c>
      <c r="S185" s="45">
        <v>1.5999999999999999E-5</v>
      </c>
      <c r="T185" s="45">
        <v>1.5999999999999999E-5</v>
      </c>
      <c r="U185" s="45">
        <v>1.5999999999999999E-5</v>
      </c>
      <c r="V185" s="45">
        <v>1.5999999999999999E-5</v>
      </c>
      <c r="W185" s="45">
        <v>1.5999999999999999E-5</v>
      </c>
      <c r="X185" s="45">
        <v>1.5999999999999999E-5</v>
      </c>
      <c r="Y185" s="45">
        <v>1.5999999999999999E-5</v>
      </c>
      <c r="Z185" s="45">
        <v>1.5999999999999999E-5</v>
      </c>
      <c r="AA185" s="45">
        <v>1.5999999999999999E-5</v>
      </c>
      <c r="AB185" s="45">
        <v>1.5999999999999999E-5</v>
      </c>
      <c r="AC185" s="45">
        <v>1.5999999999999999E-5</v>
      </c>
      <c r="AD185" s="45">
        <v>1.5999999999999999E-5</v>
      </c>
      <c r="AE185" s="45">
        <v>1.5999999999999999E-5</v>
      </c>
      <c r="AF185" s="45">
        <v>1.5999999999999999E-5</v>
      </c>
      <c r="AG185" s="45">
        <v>1.5999999999999999E-5</v>
      </c>
      <c r="AH185" s="45">
        <v>1.5999999999999999E-5</v>
      </c>
      <c r="AI185" s="45">
        <v>1.5999999999999999E-5</v>
      </c>
      <c r="AJ185" s="45">
        <v>1.5999999999999999E-5</v>
      </c>
      <c r="AK185" s="45">
        <v>1.5999999999999999E-5</v>
      </c>
      <c r="AL185" s="45">
        <v>1.5999999999999999E-5</v>
      </c>
      <c r="AM185" s="45">
        <v>1.5999999999999999E-5</v>
      </c>
      <c r="AN185" s="45">
        <v>1.5999999999999999E-5</v>
      </c>
      <c r="AO185" s="45">
        <v>1.5999999999999999E-5</v>
      </c>
      <c r="AP185" s="45">
        <v>9.5000000000000005E-5</v>
      </c>
      <c r="AQ185" s="45">
        <v>9.5000000000000005E-5</v>
      </c>
      <c r="AR185" s="45">
        <v>9.5000000000000005E-5</v>
      </c>
      <c r="AS185" s="45">
        <v>9.5000000000000005E-5</v>
      </c>
      <c r="AT185" s="45">
        <v>9.5000000000000005E-5</v>
      </c>
      <c r="AU185" s="45">
        <v>1.4300000000000001E-4</v>
      </c>
      <c r="AV185" s="45">
        <v>1.4300000000000001E-4</v>
      </c>
      <c r="AW185" s="45">
        <v>1.4300000000000001E-4</v>
      </c>
      <c r="AX185" s="45">
        <v>1.4300000000000001E-4</v>
      </c>
      <c r="AY185" s="45">
        <v>1.4300000000000001E-4</v>
      </c>
      <c r="AZ185" s="45">
        <v>1.73E-4</v>
      </c>
      <c r="BA185" s="45">
        <v>1.73E-4</v>
      </c>
      <c r="BB185" s="45">
        <v>1.73E-4</v>
      </c>
      <c r="BC185" s="45">
        <v>1.73E-4</v>
      </c>
      <c r="BD185" s="45">
        <v>1.73E-4</v>
      </c>
      <c r="BE185" s="45">
        <v>2.43E-4</v>
      </c>
      <c r="BF185" s="45">
        <v>2.43E-4</v>
      </c>
      <c r="BG185" s="45">
        <v>2.43E-4</v>
      </c>
      <c r="BH185" s="45">
        <v>2.43E-4</v>
      </c>
      <c r="BI185" s="45">
        <v>2.43E-4</v>
      </c>
      <c r="BJ185" s="45">
        <v>4.1599999999999997E-4</v>
      </c>
      <c r="BK185" s="45">
        <v>4.1599999999999997E-4</v>
      </c>
      <c r="BL185" s="45">
        <v>4.1599999999999997E-4</v>
      </c>
      <c r="BM185" s="45">
        <v>4.1599999999999997E-4</v>
      </c>
      <c r="BN185" s="45">
        <v>4.1599999999999997E-4</v>
      </c>
      <c r="BO185" s="45">
        <v>4.5100000000000001E-4</v>
      </c>
      <c r="BP185" s="45">
        <v>4.5100000000000001E-4</v>
      </c>
      <c r="BQ185" s="45">
        <v>4.5100000000000001E-4</v>
      </c>
      <c r="BR185" s="45">
        <v>4.5100000000000001E-4</v>
      </c>
      <c r="BS185" s="45">
        <v>4.5100000000000001E-4</v>
      </c>
      <c r="BT185" s="45">
        <v>7.2999999999999996E-4</v>
      </c>
      <c r="BU185" s="45">
        <v>7.2999999999999996E-4</v>
      </c>
      <c r="BV185" s="45">
        <v>7.2999999999999996E-4</v>
      </c>
      <c r="BW185" s="45">
        <v>7.2999999999999996E-4</v>
      </c>
      <c r="BX185" s="45">
        <v>7.2999999999999996E-4</v>
      </c>
      <c r="BY185" s="45">
        <v>5.7600000000000001E-4</v>
      </c>
      <c r="BZ185" s="45">
        <v>5.7600000000000001E-4</v>
      </c>
      <c r="CA185" s="45">
        <v>5.7600000000000001E-4</v>
      </c>
      <c r="CB185" s="45">
        <v>5.7600000000000001E-4</v>
      </c>
      <c r="CC185" s="45">
        <v>5.7600000000000001E-4</v>
      </c>
      <c r="CD185" s="45">
        <v>5.7600000000000001E-4</v>
      </c>
      <c r="CE185" s="45">
        <v>5.7600000000000001E-4</v>
      </c>
      <c r="CF185" s="45">
        <v>5.7600000000000001E-4</v>
      </c>
      <c r="CG185" s="45">
        <v>5.7600000000000001E-4</v>
      </c>
      <c r="CH185" s="45">
        <v>5.7600000000000001E-4</v>
      </c>
      <c r="CI185" s="45">
        <v>5.7600000000000001E-4</v>
      </c>
      <c r="CJ185" s="45">
        <v>5.7600000000000001E-4</v>
      </c>
      <c r="CK185" s="45">
        <v>5.7600000000000001E-4</v>
      </c>
      <c r="CL185" s="45">
        <v>5.7600000000000001E-4</v>
      </c>
      <c r="CM185" s="45">
        <v>5.7600000000000001E-4</v>
      </c>
      <c r="CN185" s="45">
        <v>5.7600000000000001E-4</v>
      </c>
      <c r="CO185" s="45">
        <v>5.7600000000000001E-4</v>
      </c>
      <c r="CP185" s="45">
        <v>5.7600000000000001E-4</v>
      </c>
      <c r="CQ185" s="45">
        <v>5.7600000000000001E-4</v>
      </c>
      <c r="CR185" s="45">
        <v>5.7600000000000001E-4</v>
      </c>
      <c r="CS185" s="45">
        <v>5.7600000000000001E-4</v>
      </c>
      <c r="CT185" s="45">
        <v>5.7600000000000001E-4</v>
      </c>
      <c r="CU185" s="45">
        <v>5.7600000000000001E-4</v>
      </c>
      <c r="CV185" s="45">
        <v>5.7600000000000001E-4</v>
      </c>
      <c r="CW185" s="45">
        <v>5.7600000000000001E-4</v>
      </c>
      <c r="CX185" s="45">
        <v>5.7600000000000001E-4</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1.06E-4</v>
      </c>
      <c r="R186" s="45">
        <v>1.06E-4</v>
      </c>
      <c r="S186" s="45">
        <v>1.06E-4</v>
      </c>
      <c r="T186" s="45">
        <v>1.06E-4</v>
      </c>
      <c r="U186" s="45">
        <v>1.06E-4</v>
      </c>
      <c r="V186" s="45">
        <v>1.06E-4</v>
      </c>
      <c r="W186" s="45">
        <v>1.06E-4</v>
      </c>
      <c r="X186" s="45">
        <v>1.06E-4</v>
      </c>
      <c r="Y186" s="45">
        <v>1.06E-4</v>
      </c>
      <c r="Z186" s="45">
        <v>1.06E-4</v>
      </c>
      <c r="AA186" s="45">
        <v>1.06E-4</v>
      </c>
      <c r="AB186" s="45">
        <v>1.06E-4</v>
      </c>
      <c r="AC186" s="45">
        <v>1.06E-4</v>
      </c>
      <c r="AD186" s="45">
        <v>1.06E-4</v>
      </c>
      <c r="AE186" s="45">
        <v>1.06E-4</v>
      </c>
      <c r="AF186" s="45">
        <v>1.06E-4</v>
      </c>
      <c r="AG186" s="45">
        <v>1.06E-4</v>
      </c>
      <c r="AH186" s="45">
        <v>1.06E-4</v>
      </c>
      <c r="AI186" s="45">
        <v>1.06E-4</v>
      </c>
      <c r="AJ186" s="45">
        <v>1.06E-4</v>
      </c>
      <c r="AK186" s="45">
        <v>1.06E-4</v>
      </c>
      <c r="AL186" s="45">
        <v>1.06E-4</v>
      </c>
      <c r="AM186" s="45">
        <v>1.06E-4</v>
      </c>
      <c r="AN186" s="45">
        <v>1.06E-4</v>
      </c>
      <c r="AO186" s="45">
        <v>1.06E-4</v>
      </c>
      <c r="AP186" s="45">
        <v>1.5300000000000001E-4</v>
      </c>
      <c r="AQ186" s="45">
        <v>1.5300000000000001E-4</v>
      </c>
      <c r="AR186" s="45">
        <v>1.5300000000000001E-4</v>
      </c>
      <c r="AS186" s="45">
        <v>1.5300000000000001E-4</v>
      </c>
      <c r="AT186" s="45">
        <v>1.5300000000000001E-4</v>
      </c>
      <c r="AU186" s="45">
        <v>1.2E-4</v>
      </c>
      <c r="AV186" s="45">
        <v>1.2E-4</v>
      </c>
      <c r="AW186" s="45">
        <v>1.2E-4</v>
      </c>
      <c r="AX186" s="45">
        <v>1.2E-4</v>
      </c>
      <c r="AY186" s="45">
        <v>1.2E-4</v>
      </c>
      <c r="AZ186" s="45">
        <v>8.6000000000000003E-5</v>
      </c>
      <c r="BA186" s="45">
        <v>8.6000000000000003E-5</v>
      </c>
      <c r="BB186" s="45">
        <v>8.6000000000000003E-5</v>
      </c>
      <c r="BC186" s="45">
        <v>8.6000000000000003E-5</v>
      </c>
      <c r="BD186" s="45">
        <v>8.6000000000000003E-5</v>
      </c>
      <c r="BE186" s="45">
        <v>7.6000000000000004E-5</v>
      </c>
      <c r="BF186" s="45">
        <v>7.6000000000000004E-5</v>
      </c>
      <c r="BG186" s="45">
        <v>7.6000000000000004E-5</v>
      </c>
      <c r="BH186" s="45">
        <v>7.6000000000000004E-5</v>
      </c>
      <c r="BI186" s="45">
        <v>7.6000000000000004E-5</v>
      </c>
      <c r="BJ186" s="45">
        <v>7.2999999999999999E-5</v>
      </c>
      <c r="BK186" s="45">
        <v>7.2999999999999999E-5</v>
      </c>
      <c r="BL186" s="45">
        <v>7.2999999999999999E-5</v>
      </c>
      <c r="BM186" s="45">
        <v>7.2999999999999999E-5</v>
      </c>
      <c r="BN186" s="45">
        <v>7.2999999999999999E-5</v>
      </c>
      <c r="BO186" s="45">
        <v>7.3999999999999996E-5</v>
      </c>
      <c r="BP186" s="45">
        <v>7.3999999999999996E-5</v>
      </c>
      <c r="BQ186" s="45">
        <v>7.3999999999999996E-5</v>
      </c>
      <c r="BR186" s="45">
        <v>7.3999999999999996E-5</v>
      </c>
      <c r="BS186" s="45">
        <v>7.3999999999999996E-5</v>
      </c>
      <c r="BT186" s="45">
        <v>7.7000000000000001E-5</v>
      </c>
      <c r="BU186" s="45">
        <v>7.7000000000000001E-5</v>
      </c>
      <c r="BV186" s="45">
        <v>7.7000000000000001E-5</v>
      </c>
      <c r="BW186" s="45">
        <v>7.7000000000000001E-5</v>
      </c>
      <c r="BX186" s="45">
        <v>7.7000000000000001E-5</v>
      </c>
      <c r="BY186" s="45">
        <v>9.2999999999999997E-5</v>
      </c>
      <c r="BZ186" s="45">
        <v>9.2999999999999997E-5</v>
      </c>
      <c r="CA186" s="45">
        <v>9.2999999999999997E-5</v>
      </c>
      <c r="CB186" s="45">
        <v>9.2999999999999997E-5</v>
      </c>
      <c r="CC186" s="45">
        <v>9.2999999999999997E-5</v>
      </c>
      <c r="CD186" s="45">
        <v>9.2999999999999997E-5</v>
      </c>
      <c r="CE186" s="45">
        <v>9.2999999999999997E-5</v>
      </c>
      <c r="CF186" s="45">
        <v>9.2999999999999997E-5</v>
      </c>
      <c r="CG186" s="45">
        <v>9.2999999999999997E-5</v>
      </c>
      <c r="CH186" s="45">
        <v>9.2999999999999997E-5</v>
      </c>
      <c r="CI186" s="45">
        <v>9.2999999999999997E-5</v>
      </c>
      <c r="CJ186" s="45">
        <v>9.2999999999999997E-5</v>
      </c>
      <c r="CK186" s="45">
        <v>9.2999999999999997E-5</v>
      </c>
      <c r="CL186" s="45">
        <v>9.2999999999999997E-5</v>
      </c>
      <c r="CM186" s="45">
        <v>9.2999999999999997E-5</v>
      </c>
      <c r="CN186" s="45">
        <v>9.2999999999999997E-5</v>
      </c>
      <c r="CO186" s="45">
        <v>9.2999999999999997E-5</v>
      </c>
      <c r="CP186" s="45">
        <v>9.2999999999999997E-5</v>
      </c>
      <c r="CQ186" s="45">
        <v>9.2999999999999997E-5</v>
      </c>
      <c r="CR186" s="45">
        <v>9.2999999999999997E-5</v>
      </c>
      <c r="CS186" s="45">
        <v>9.2999999999999997E-5</v>
      </c>
      <c r="CT186" s="45">
        <v>9.2999999999999997E-5</v>
      </c>
      <c r="CU186" s="45">
        <v>9.2999999999999997E-5</v>
      </c>
      <c r="CV186" s="45">
        <v>9.2999999999999997E-5</v>
      </c>
      <c r="CW186" s="45">
        <v>9.2999999999999997E-5</v>
      </c>
      <c r="CX186" s="45">
        <v>9.2999999999999997E-5</v>
      </c>
    </row>
    <row r="187" spans="1:102" ht="14.25" customHeight="1" x14ac:dyDescent="0.3">
      <c r="A187" s="45" t="s">
        <v>492</v>
      </c>
      <c r="B187" s="45">
        <v>0</v>
      </c>
      <c r="C187" s="45">
        <v>0</v>
      </c>
      <c r="D187" s="45">
        <v>0</v>
      </c>
      <c r="E187" s="45">
        <v>0</v>
      </c>
      <c r="F187" s="45">
        <v>0</v>
      </c>
      <c r="G187" s="45">
        <v>0</v>
      </c>
      <c r="H187" s="45">
        <v>0</v>
      </c>
      <c r="I187" s="45">
        <v>0</v>
      </c>
      <c r="J187" s="45">
        <v>0</v>
      </c>
      <c r="K187" s="45">
        <v>0</v>
      </c>
      <c r="L187" s="45">
        <v>0</v>
      </c>
      <c r="M187" s="45">
        <v>0</v>
      </c>
      <c r="N187" s="45">
        <v>0</v>
      </c>
      <c r="O187" s="45">
        <v>0</v>
      </c>
      <c r="P187" s="45">
        <v>0</v>
      </c>
      <c r="Q187" s="45">
        <v>6.7000000000000002E-5</v>
      </c>
      <c r="R187" s="45">
        <v>6.7000000000000002E-5</v>
      </c>
      <c r="S187" s="45">
        <v>6.7000000000000002E-5</v>
      </c>
      <c r="T187" s="45">
        <v>6.7000000000000002E-5</v>
      </c>
      <c r="U187" s="45">
        <v>6.7000000000000002E-5</v>
      </c>
      <c r="V187" s="45">
        <v>6.7000000000000002E-5</v>
      </c>
      <c r="W187" s="45">
        <v>6.7000000000000002E-5</v>
      </c>
      <c r="X187" s="45">
        <v>6.7000000000000002E-5</v>
      </c>
      <c r="Y187" s="45">
        <v>6.7000000000000002E-5</v>
      </c>
      <c r="Z187" s="45">
        <v>6.7000000000000002E-5</v>
      </c>
      <c r="AA187" s="45">
        <v>6.7000000000000002E-5</v>
      </c>
      <c r="AB187" s="45">
        <v>6.7000000000000002E-5</v>
      </c>
      <c r="AC187" s="45">
        <v>6.7000000000000002E-5</v>
      </c>
      <c r="AD187" s="45">
        <v>6.7000000000000002E-5</v>
      </c>
      <c r="AE187" s="45">
        <v>6.7000000000000002E-5</v>
      </c>
      <c r="AF187" s="45">
        <v>6.7000000000000002E-5</v>
      </c>
      <c r="AG187" s="45">
        <v>6.7000000000000002E-5</v>
      </c>
      <c r="AH187" s="45">
        <v>6.7000000000000002E-5</v>
      </c>
      <c r="AI187" s="45">
        <v>6.7000000000000002E-5</v>
      </c>
      <c r="AJ187" s="45">
        <v>6.7000000000000002E-5</v>
      </c>
      <c r="AK187" s="45">
        <v>6.7000000000000002E-5</v>
      </c>
      <c r="AL187" s="45">
        <v>6.7000000000000002E-5</v>
      </c>
      <c r="AM187" s="45">
        <v>6.7000000000000002E-5</v>
      </c>
      <c r="AN187" s="45">
        <v>6.7000000000000002E-5</v>
      </c>
      <c r="AO187" s="45">
        <v>6.7000000000000002E-5</v>
      </c>
      <c r="AP187" s="45">
        <v>1.4799999999999999E-4</v>
      </c>
      <c r="AQ187" s="45">
        <v>1.4799999999999999E-4</v>
      </c>
      <c r="AR187" s="45">
        <v>1.4799999999999999E-4</v>
      </c>
      <c r="AS187" s="45">
        <v>1.4799999999999999E-4</v>
      </c>
      <c r="AT187" s="45">
        <v>1.4799999999999999E-4</v>
      </c>
      <c r="AU187" s="45">
        <v>1.4300000000000001E-4</v>
      </c>
      <c r="AV187" s="45">
        <v>1.4300000000000001E-4</v>
      </c>
      <c r="AW187" s="45">
        <v>1.4300000000000001E-4</v>
      </c>
      <c r="AX187" s="45">
        <v>1.4300000000000001E-4</v>
      </c>
      <c r="AY187" s="45">
        <v>1.4300000000000001E-4</v>
      </c>
      <c r="AZ187" s="45">
        <v>1.3200000000000001E-4</v>
      </c>
      <c r="BA187" s="45">
        <v>1.3200000000000001E-4</v>
      </c>
      <c r="BB187" s="45">
        <v>1.3200000000000001E-4</v>
      </c>
      <c r="BC187" s="45">
        <v>1.3200000000000001E-4</v>
      </c>
      <c r="BD187" s="45">
        <v>1.3200000000000001E-4</v>
      </c>
      <c r="BE187" s="45">
        <v>1.27E-4</v>
      </c>
      <c r="BF187" s="45">
        <v>1.27E-4</v>
      </c>
      <c r="BG187" s="45">
        <v>1.27E-4</v>
      </c>
      <c r="BH187" s="45">
        <v>1.27E-4</v>
      </c>
      <c r="BI187" s="45">
        <v>1.27E-4</v>
      </c>
      <c r="BJ187" s="45">
        <v>1.22E-4</v>
      </c>
      <c r="BK187" s="45">
        <v>1.22E-4</v>
      </c>
      <c r="BL187" s="45">
        <v>1.22E-4</v>
      </c>
      <c r="BM187" s="45">
        <v>1.22E-4</v>
      </c>
      <c r="BN187" s="45">
        <v>1.22E-4</v>
      </c>
      <c r="BO187" s="45">
        <v>1.16E-4</v>
      </c>
      <c r="BP187" s="45">
        <v>1.16E-4</v>
      </c>
      <c r="BQ187" s="45">
        <v>1.16E-4</v>
      </c>
      <c r="BR187" s="45">
        <v>1.16E-4</v>
      </c>
      <c r="BS187" s="45">
        <v>1.16E-4</v>
      </c>
      <c r="BT187" s="45">
        <v>1.0900000000000001E-4</v>
      </c>
      <c r="BU187" s="45">
        <v>1.0900000000000001E-4</v>
      </c>
      <c r="BV187" s="45">
        <v>1.0900000000000001E-4</v>
      </c>
      <c r="BW187" s="45">
        <v>1.0900000000000001E-4</v>
      </c>
      <c r="BX187" s="45">
        <v>1.0900000000000001E-4</v>
      </c>
      <c r="BY187" s="45">
        <v>8.5000000000000006E-5</v>
      </c>
      <c r="BZ187" s="45">
        <v>8.5000000000000006E-5</v>
      </c>
      <c r="CA187" s="45">
        <v>8.5000000000000006E-5</v>
      </c>
      <c r="CB187" s="45">
        <v>8.5000000000000006E-5</v>
      </c>
      <c r="CC187" s="45">
        <v>8.5000000000000006E-5</v>
      </c>
      <c r="CD187" s="45">
        <v>8.5000000000000006E-5</v>
      </c>
      <c r="CE187" s="45">
        <v>8.5000000000000006E-5</v>
      </c>
      <c r="CF187" s="45">
        <v>8.5000000000000006E-5</v>
      </c>
      <c r="CG187" s="45">
        <v>8.5000000000000006E-5</v>
      </c>
      <c r="CH187" s="45">
        <v>8.5000000000000006E-5</v>
      </c>
      <c r="CI187" s="45">
        <v>8.5000000000000006E-5</v>
      </c>
      <c r="CJ187" s="45">
        <v>8.5000000000000006E-5</v>
      </c>
      <c r="CK187" s="45">
        <v>8.5000000000000006E-5</v>
      </c>
      <c r="CL187" s="45">
        <v>8.5000000000000006E-5</v>
      </c>
      <c r="CM187" s="45">
        <v>8.5000000000000006E-5</v>
      </c>
      <c r="CN187" s="45">
        <v>8.5000000000000006E-5</v>
      </c>
      <c r="CO187" s="45">
        <v>8.5000000000000006E-5</v>
      </c>
      <c r="CP187" s="45">
        <v>8.5000000000000006E-5</v>
      </c>
      <c r="CQ187" s="45">
        <v>8.5000000000000006E-5</v>
      </c>
      <c r="CR187" s="45">
        <v>8.5000000000000006E-5</v>
      </c>
      <c r="CS187" s="45">
        <v>8.5000000000000006E-5</v>
      </c>
      <c r="CT187" s="45">
        <v>8.5000000000000006E-5</v>
      </c>
      <c r="CU187" s="45">
        <v>8.5000000000000006E-5</v>
      </c>
      <c r="CV187" s="45">
        <v>8.5000000000000006E-5</v>
      </c>
      <c r="CW187" s="45">
        <v>8.5000000000000006E-5</v>
      </c>
      <c r="CX187" s="45">
        <v>8.5000000000000006E-5</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1.7000000000000001E-4</v>
      </c>
      <c r="R188" s="45">
        <v>1.7000000000000001E-4</v>
      </c>
      <c r="S188" s="45">
        <v>1.7000000000000001E-4</v>
      </c>
      <c r="T188" s="45">
        <v>1.7000000000000001E-4</v>
      </c>
      <c r="U188" s="45">
        <v>1.7000000000000001E-4</v>
      </c>
      <c r="V188" s="45">
        <v>1.7000000000000001E-4</v>
      </c>
      <c r="W188" s="45">
        <v>1.7000000000000001E-4</v>
      </c>
      <c r="X188" s="45">
        <v>1.7000000000000001E-4</v>
      </c>
      <c r="Y188" s="45">
        <v>1.7000000000000001E-4</v>
      </c>
      <c r="Z188" s="45">
        <v>1.7000000000000001E-4</v>
      </c>
      <c r="AA188" s="45">
        <v>1.7000000000000001E-4</v>
      </c>
      <c r="AB188" s="45">
        <v>1.7000000000000001E-4</v>
      </c>
      <c r="AC188" s="45">
        <v>1.7000000000000001E-4</v>
      </c>
      <c r="AD188" s="45">
        <v>1.7000000000000001E-4</v>
      </c>
      <c r="AE188" s="45">
        <v>1.7000000000000001E-4</v>
      </c>
      <c r="AF188" s="45">
        <v>1.7000000000000001E-4</v>
      </c>
      <c r="AG188" s="45">
        <v>1.7000000000000001E-4</v>
      </c>
      <c r="AH188" s="45">
        <v>1.7000000000000001E-4</v>
      </c>
      <c r="AI188" s="45">
        <v>1.7000000000000001E-4</v>
      </c>
      <c r="AJ188" s="45">
        <v>1.7000000000000001E-4</v>
      </c>
      <c r="AK188" s="45">
        <v>1.7000000000000001E-4</v>
      </c>
      <c r="AL188" s="45">
        <v>1.7000000000000001E-4</v>
      </c>
      <c r="AM188" s="45">
        <v>1.7000000000000001E-4</v>
      </c>
      <c r="AN188" s="45">
        <v>1.7000000000000001E-4</v>
      </c>
      <c r="AO188" s="45">
        <v>1.7000000000000001E-4</v>
      </c>
      <c r="AP188" s="45">
        <v>4.0999999999999999E-4</v>
      </c>
      <c r="AQ188" s="45">
        <v>4.0999999999999999E-4</v>
      </c>
      <c r="AR188" s="45">
        <v>4.0999999999999999E-4</v>
      </c>
      <c r="AS188" s="45">
        <v>4.0999999999999999E-4</v>
      </c>
      <c r="AT188" s="45">
        <v>4.0999999999999999E-4</v>
      </c>
      <c r="AU188" s="45">
        <v>4.37E-4</v>
      </c>
      <c r="AV188" s="45">
        <v>4.37E-4</v>
      </c>
      <c r="AW188" s="45">
        <v>4.37E-4</v>
      </c>
      <c r="AX188" s="45">
        <v>4.37E-4</v>
      </c>
      <c r="AY188" s="45">
        <v>4.37E-4</v>
      </c>
      <c r="AZ188" s="45">
        <v>4.3100000000000001E-4</v>
      </c>
      <c r="BA188" s="45">
        <v>4.3100000000000001E-4</v>
      </c>
      <c r="BB188" s="45">
        <v>4.3100000000000001E-4</v>
      </c>
      <c r="BC188" s="45">
        <v>4.3100000000000001E-4</v>
      </c>
      <c r="BD188" s="45">
        <v>4.3100000000000001E-4</v>
      </c>
      <c r="BE188" s="45">
        <v>4.06E-4</v>
      </c>
      <c r="BF188" s="45">
        <v>4.06E-4</v>
      </c>
      <c r="BG188" s="45">
        <v>4.06E-4</v>
      </c>
      <c r="BH188" s="45">
        <v>4.06E-4</v>
      </c>
      <c r="BI188" s="45">
        <v>4.06E-4</v>
      </c>
      <c r="BJ188" s="45">
        <v>3.6900000000000002E-4</v>
      </c>
      <c r="BK188" s="45">
        <v>3.6900000000000002E-4</v>
      </c>
      <c r="BL188" s="45">
        <v>3.6900000000000002E-4</v>
      </c>
      <c r="BM188" s="45">
        <v>3.6900000000000002E-4</v>
      </c>
      <c r="BN188" s="45">
        <v>3.6900000000000002E-4</v>
      </c>
      <c r="BO188" s="45">
        <v>3.4499999999999998E-4</v>
      </c>
      <c r="BP188" s="45">
        <v>3.4499999999999998E-4</v>
      </c>
      <c r="BQ188" s="45">
        <v>3.4499999999999998E-4</v>
      </c>
      <c r="BR188" s="45">
        <v>3.4499999999999998E-4</v>
      </c>
      <c r="BS188" s="45">
        <v>3.4499999999999998E-4</v>
      </c>
      <c r="BT188" s="45">
        <v>3.1700000000000001E-4</v>
      </c>
      <c r="BU188" s="45">
        <v>3.1700000000000001E-4</v>
      </c>
      <c r="BV188" s="45">
        <v>3.1700000000000001E-4</v>
      </c>
      <c r="BW188" s="45">
        <v>3.1700000000000001E-4</v>
      </c>
      <c r="BX188" s="45">
        <v>3.1700000000000001E-4</v>
      </c>
      <c r="BY188" s="45">
        <v>3.3100000000000002E-4</v>
      </c>
      <c r="BZ188" s="45">
        <v>3.3100000000000002E-4</v>
      </c>
      <c r="CA188" s="45">
        <v>3.3100000000000002E-4</v>
      </c>
      <c r="CB188" s="45">
        <v>3.3100000000000002E-4</v>
      </c>
      <c r="CC188" s="45">
        <v>3.3100000000000002E-4</v>
      </c>
      <c r="CD188" s="45">
        <v>3.3100000000000002E-4</v>
      </c>
      <c r="CE188" s="45">
        <v>3.3100000000000002E-4</v>
      </c>
      <c r="CF188" s="45">
        <v>3.3100000000000002E-4</v>
      </c>
      <c r="CG188" s="45">
        <v>3.3100000000000002E-4</v>
      </c>
      <c r="CH188" s="45">
        <v>3.3100000000000002E-4</v>
      </c>
      <c r="CI188" s="45">
        <v>3.3100000000000002E-4</v>
      </c>
      <c r="CJ188" s="45">
        <v>3.3100000000000002E-4</v>
      </c>
      <c r="CK188" s="45">
        <v>3.3100000000000002E-4</v>
      </c>
      <c r="CL188" s="45">
        <v>3.3100000000000002E-4</v>
      </c>
      <c r="CM188" s="45">
        <v>3.3100000000000002E-4</v>
      </c>
      <c r="CN188" s="45">
        <v>3.3100000000000002E-4</v>
      </c>
      <c r="CO188" s="45">
        <v>3.3100000000000002E-4</v>
      </c>
      <c r="CP188" s="45">
        <v>3.3100000000000002E-4</v>
      </c>
      <c r="CQ188" s="45">
        <v>3.3100000000000002E-4</v>
      </c>
      <c r="CR188" s="45">
        <v>3.3100000000000002E-4</v>
      </c>
      <c r="CS188" s="45">
        <v>3.3100000000000002E-4</v>
      </c>
      <c r="CT188" s="45">
        <v>3.3100000000000002E-4</v>
      </c>
      <c r="CU188" s="45">
        <v>3.3100000000000002E-4</v>
      </c>
      <c r="CV188" s="45">
        <v>3.3100000000000002E-4</v>
      </c>
      <c r="CW188" s="45">
        <v>3.3100000000000002E-4</v>
      </c>
      <c r="CX188" s="45">
        <v>3.3100000000000002E-4</v>
      </c>
    </row>
    <row r="189" spans="1:102" ht="14.25" customHeight="1" x14ac:dyDescent="0.3">
      <c r="A189" s="45" t="s">
        <v>496</v>
      </c>
      <c r="B189" s="45">
        <v>0</v>
      </c>
      <c r="C189" s="45">
        <v>0</v>
      </c>
      <c r="D189" s="45">
        <v>0</v>
      </c>
      <c r="E189" s="45">
        <v>0</v>
      </c>
      <c r="F189" s="45">
        <v>0</v>
      </c>
      <c r="G189" s="45">
        <v>0</v>
      </c>
      <c r="H189" s="45">
        <v>0</v>
      </c>
      <c r="I189" s="45">
        <v>0</v>
      </c>
      <c r="J189" s="45">
        <v>0</v>
      </c>
      <c r="K189" s="45">
        <v>0</v>
      </c>
      <c r="L189" s="45">
        <v>0</v>
      </c>
      <c r="M189" s="45">
        <v>0</v>
      </c>
      <c r="N189" s="45">
        <v>0</v>
      </c>
      <c r="O189" s="45">
        <v>0</v>
      </c>
      <c r="P189" s="45">
        <v>0</v>
      </c>
      <c r="Q189" s="45">
        <v>8.8999999999999995E-5</v>
      </c>
      <c r="R189" s="45">
        <v>8.8999999999999995E-5</v>
      </c>
      <c r="S189" s="45">
        <v>8.8999999999999995E-5</v>
      </c>
      <c r="T189" s="45">
        <v>8.8999999999999995E-5</v>
      </c>
      <c r="U189" s="45">
        <v>8.8999999999999995E-5</v>
      </c>
      <c r="V189" s="45">
        <v>8.8999999999999995E-5</v>
      </c>
      <c r="W189" s="45">
        <v>8.8999999999999995E-5</v>
      </c>
      <c r="X189" s="45">
        <v>8.8999999999999995E-5</v>
      </c>
      <c r="Y189" s="45">
        <v>8.8999999999999995E-5</v>
      </c>
      <c r="Z189" s="45">
        <v>8.8999999999999995E-5</v>
      </c>
      <c r="AA189" s="45">
        <v>8.8999999999999995E-5</v>
      </c>
      <c r="AB189" s="45">
        <v>8.8999999999999995E-5</v>
      </c>
      <c r="AC189" s="45">
        <v>8.8999999999999995E-5</v>
      </c>
      <c r="AD189" s="45">
        <v>8.8999999999999995E-5</v>
      </c>
      <c r="AE189" s="45">
        <v>8.8999999999999995E-5</v>
      </c>
      <c r="AF189" s="45">
        <v>8.8999999999999995E-5</v>
      </c>
      <c r="AG189" s="45">
        <v>8.8999999999999995E-5</v>
      </c>
      <c r="AH189" s="45">
        <v>8.8999999999999995E-5</v>
      </c>
      <c r="AI189" s="45">
        <v>8.8999999999999995E-5</v>
      </c>
      <c r="AJ189" s="45">
        <v>8.8999999999999995E-5</v>
      </c>
      <c r="AK189" s="45">
        <v>8.8999999999999995E-5</v>
      </c>
      <c r="AL189" s="45">
        <v>8.8999999999999995E-5</v>
      </c>
      <c r="AM189" s="45">
        <v>8.8999999999999995E-5</v>
      </c>
      <c r="AN189" s="45">
        <v>8.8999999999999995E-5</v>
      </c>
      <c r="AO189" s="45">
        <v>8.8999999999999995E-5</v>
      </c>
      <c r="AP189" s="45">
        <v>3.0699999999999998E-4</v>
      </c>
      <c r="AQ189" s="45">
        <v>3.0699999999999998E-4</v>
      </c>
      <c r="AR189" s="45">
        <v>3.0699999999999998E-4</v>
      </c>
      <c r="AS189" s="45">
        <v>3.0699999999999998E-4</v>
      </c>
      <c r="AT189" s="45">
        <v>3.0699999999999998E-4</v>
      </c>
      <c r="AU189" s="45">
        <v>3.4600000000000001E-4</v>
      </c>
      <c r="AV189" s="45">
        <v>3.4600000000000001E-4</v>
      </c>
      <c r="AW189" s="45">
        <v>3.4600000000000001E-4</v>
      </c>
      <c r="AX189" s="45">
        <v>3.4600000000000001E-4</v>
      </c>
      <c r="AY189" s="45">
        <v>3.4600000000000001E-4</v>
      </c>
      <c r="AZ189" s="45">
        <v>3.6499999999999998E-4</v>
      </c>
      <c r="BA189" s="45">
        <v>3.6499999999999998E-4</v>
      </c>
      <c r="BB189" s="45">
        <v>3.6499999999999998E-4</v>
      </c>
      <c r="BC189" s="45">
        <v>3.6499999999999998E-4</v>
      </c>
      <c r="BD189" s="45">
        <v>3.6499999999999998E-4</v>
      </c>
      <c r="BE189" s="45">
        <v>3.6000000000000002E-4</v>
      </c>
      <c r="BF189" s="45">
        <v>3.6000000000000002E-4</v>
      </c>
      <c r="BG189" s="45">
        <v>3.6000000000000002E-4</v>
      </c>
      <c r="BH189" s="45">
        <v>3.6000000000000002E-4</v>
      </c>
      <c r="BI189" s="45">
        <v>3.6000000000000002E-4</v>
      </c>
      <c r="BJ189" s="45">
        <v>3.3199999999999999E-4</v>
      </c>
      <c r="BK189" s="45">
        <v>3.3199999999999999E-4</v>
      </c>
      <c r="BL189" s="45">
        <v>3.3199999999999999E-4</v>
      </c>
      <c r="BM189" s="45">
        <v>3.3199999999999999E-4</v>
      </c>
      <c r="BN189" s="45">
        <v>3.3199999999999999E-4</v>
      </c>
      <c r="BO189" s="45">
        <v>2.92E-4</v>
      </c>
      <c r="BP189" s="45">
        <v>2.92E-4</v>
      </c>
      <c r="BQ189" s="45">
        <v>2.92E-4</v>
      </c>
      <c r="BR189" s="45">
        <v>2.92E-4</v>
      </c>
      <c r="BS189" s="45">
        <v>2.92E-4</v>
      </c>
      <c r="BT189" s="45">
        <v>2.34E-4</v>
      </c>
      <c r="BU189" s="45">
        <v>2.34E-4</v>
      </c>
      <c r="BV189" s="45">
        <v>2.34E-4</v>
      </c>
      <c r="BW189" s="45">
        <v>2.34E-4</v>
      </c>
      <c r="BX189" s="45">
        <v>2.34E-4</v>
      </c>
      <c r="BY189" s="45">
        <v>1.65E-4</v>
      </c>
      <c r="BZ189" s="45">
        <v>1.65E-4</v>
      </c>
      <c r="CA189" s="45">
        <v>1.65E-4</v>
      </c>
      <c r="CB189" s="45">
        <v>1.65E-4</v>
      </c>
      <c r="CC189" s="45">
        <v>1.65E-4</v>
      </c>
      <c r="CD189" s="45">
        <v>1.65E-4</v>
      </c>
      <c r="CE189" s="45">
        <v>1.65E-4</v>
      </c>
      <c r="CF189" s="45">
        <v>1.65E-4</v>
      </c>
      <c r="CG189" s="45">
        <v>1.65E-4</v>
      </c>
      <c r="CH189" s="45">
        <v>1.65E-4</v>
      </c>
      <c r="CI189" s="45">
        <v>1.65E-4</v>
      </c>
      <c r="CJ189" s="45">
        <v>1.65E-4</v>
      </c>
      <c r="CK189" s="45">
        <v>1.65E-4</v>
      </c>
      <c r="CL189" s="45">
        <v>1.65E-4</v>
      </c>
      <c r="CM189" s="45">
        <v>1.65E-4</v>
      </c>
      <c r="CN189" s="45">
        <v>1.65E-4</v>
      </c>
      <c r="CO189" s="45">
        <v>1.65E-4</v>
      </c>
      <c r="CP189" s="45">
        <v>1.65E-4</v>
      </c>
      <c r="CQ189" s="45">
        <v>1.65E-4</v>
      </c>
      <c r="CR189" s="45">
        <v>1.65E-4</v>
      </c>
      <c r="CS189" s="45">
        <v>1.65E-4</v>
      </c>
      <c r="CT189" s="45">
        <v>1.65E-4</v>
      </c>
      <c r="CU189" s="45">
        <v>1.65E-4</v>
      </c>
      <c r="CV189" s="45">
        <v>1.65E-4</v>
      </c>
      <c r="CW189" s="45">
        <v>1.65E-4</v>
      </c>
      <c r="CX189" s="45">
        <v>1.65E-4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1.3899999999999999E-4</v>
      </c>
      <c r="R190" s="45">
        <v>1.3899999999999999E-4</v>
      </c>
      <c r="S190" s="45">
        <v>1.3899999999999999E-4</v>
      </c>
      <c r="T190" s="45">
        <v>1.3899999999999999E-4</v>
      </c>
      <c r="U190" s="45">
        <v>1.3899999999999999E-4</v>
      </c>
      <c r="V190" s="45">
        <v>1.3899999999999999E-4</v>
      </c>
      <c r="W190" s="45">
        <v>1.3899999999999999E-4</v>
      </c>
      <c r="X190" s="45">
        <v>1.3899999999999999E-4</v>
      </c>
      <c r="Y190" s="45">
        <v>1.3899999999999999E-4</v>
      </c>
      <c r="Z190" s="45">
        <v>1.3899999999999999E-4</v>
      </c>
      <c r="AA190" s="45">
        <v>1.3899999999999999E-4</v>
      </c>
      <c r="AB190" s="45">
        <v>1.3899999999999999E-4</v>
      </c>
      <c r="AC190" s="45">
        <v>1.3899999999999999E-4</v>
      </c>
      <c r="AD190" s="45">
        <v>1.3899999999999999E-4</v>
      </c>
      <c r="AE190" s="45">
        <v>1.3899999999999999E-4</v>
      </c>
      <c r="AF190" s="45">
        <v>1.3899999999999999E-4</v>
      </c>
      <c r="AG190" s="45">
        <v>1.3899999999999999E-4</v>
      </c>
      <c r="AH190" s="45">
        <v>1.3899999999999999E-4</v>
      </c>
      <c r="AI190" s="45">
        <v>1.3899999999999999E-4</v>
      </c>
      <c r="AJ190" s="45">
        <v>1.3899999999999999E-4</v>
      </c>
      <c r="AK190" s="45">
        <v>1.3899999999999999E-4</v>
      </c>
      <c r="AL190" s="45">
        <v>1.3899999999999999E-4</v>
      </c>
      <c r="AM190" s="45">
        <v>1.3899999999999999E-4</v>
      </c>
      <c r="AN190" s="45">
        <v>1.3899999999999999E-4</v>
      </c>
      <c r="AO190" s="45">
        <v>1.3899999999999999E-4</v>
      </c>
      <c r="AP190" s="45">
        <v>4.6299999999999998E-4</v>
      </c>
      <c r="AQ190" s="45">
        <v>4.6299999999999998E-4</v>
      </c>
      <c r="AR190" s="45">
        <v>4.6299999999999998E-4</v>
      </c>
      <c r="AS190" s="45">
        <v>4.6299999999999998E-4</v>
      </c>
      <c r="AT190" s="45">
        <v>4.6299999999999998E-4</v>
      </c>
      <c r="AU190" s="45">
        <v>5.2300000000000003E-4</v>
      </c>
      <c r="AV190" s="45">
        <v>5.2300000000000003E-4</v>
      </c>
      <c r="AW190" s="45">
        <v>5.2300000000000003E-4</v>
      </c>
      <c r="AX190" s="45">
        <v>5.2300000000000003E-4</v>
      </c>
      <c r="AY190" s="45">
        <v>5.2300000000000003E-4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3.2000000000000003E-4</v>
      </c>
      <c r="R191" s="45">
        <v>3.2000000000000003E-4</v>
      </c>
      <c r="S191" s="45">
        <v>3.2000000000000003E-4</v>
      </c>
      <c r="T191" s="45">
        <v>3.2000000000000003E-4</v>
      </c>
      <c r="U191" s="45">
        <v>3.2000000000000003E-4</v>
      </c>
      <c r="V191" s="45">
        <v>3.2000000000000003E-4</v>
      </c>
      <c r="W191" s="45">
        <v>3.2000000000000003E-4</v>
      </c>
      <c r="X191" s="45">
        <v>3.2000000000000003E-4</v>
      </c>
      <c r="Y191" s="45">
        <v>3.2000000000000003E-4</v>
      </c>
      <c r="Z191" s="45">
        <v>3.2000000000000003E-4</v>
      </c>
      <c r="AA191" s="45">
        <v>3.2000000000000003E-4</v>
      </c>
      <c r="AB191" s="45">
        <v>3.2000000000000003E-4</v>
      </c>
      <c r="AC191" s="45">
        <v>3.2000000000000003E-4</v>
      </c>
      <c r="AD191" s="45">
        <v>3.2000000000000003E-4</v>
      </c>
      <c r="AE191" s="45">
        <v>3.2000000000000003E-4</v>
      </c>
      <c r="AF191" s="45">
        <v>3.2000000000000003E-4</v>
      </c>
      <c r="AG191" s="45">
        <v>3.2000000000000003E-4</v>
      </c>
      <c r="AH191" s="45">
        <v>3.2000000000000003E-4</v>
      </c>
      <c r="AI191" s="45">
        <v>3.2000000000000003E-4</v>
      </c>
      <c r="AJ191" s="45">
        <v>3.2000000000000003E-4</v>
      </c>
      <c r="AK191" s="45">
        <v>3.2000000000000003E-4</v>
      </c>
      <c r="AL191" s="45">
        <v>3.2000000000000003E-4</v>
      </c>
      <c r="AM191" s="45">
        <v>3.2000000000000003E-4</v>
      </c>
      <c r="AN191" s="45">
        <v>3.2000000000000003E-4</v>
      </c>
      <c r="AO191" s="45">
        <v>3.2000000000000003E-4</v>
      </c>
      <c r="AP191" s="45">
        <v>7.1500000000000003E-4</v>
      </c>
      <c r="AQ191" s="45">
        <v>7.1500000000000003E-4</v>
      </c>
      <c r="AR191" s="45">
        <v>7.1500000000000003E-4</v>
      </c>
      <c r="AS191" s="45">
        <v>7.1500000000000003E-4</v>
      </c>
      <c r="AT191" s="45">
        <v>7.1500000000000003E-4</v>
      </c>
      <c r="AU191" s="45">
        <v>7.0200000000000004E-4</v>
      </c>
      <c r="AV191" s="45">
        <v>7.0200000000000004E-4</v>
      </c>
      <c r="AW191" s="45">
        <v>7.0200000000000004E-4</v>
      </c>
      <c r="AX191" s="45">
        <v>7.0200000000000004E-4</v>
      </c>
      <c r="AY191" s="45">
        <v>7.0200000000000004E-4</v>
      </c>
      <c r="AZ191" s="45">
        <v>6.6E-4</v>
      </c>
      <c r="BA191" s="45">
        <v>6.6E-4</v>
      </c>
      <c r="BB191" s="45">
        <v>6.6E-4</v>
      </c>
      <c r="BC191" s="45">
        <v>6.6E-4</v>
      </c>
      <c r="BD191" s="45">
        <v>6.6E-4</v>
      </c>
      <c r="BE191" s="45">
        <v>6.1399999999999996E-4</v>
      </c>
      <c r="BF191" s="45">
        <v>6.1399999999999996E-4</v>
      </c>
      <c r="BG191" s="45">
        <v>6.1399999999999996E-4</v>
      </c>
      <c r="BH191" s="45">
        <v>6.1399999999999996E-4</v>
      </c>
      <c r="BI191" s="45">
        <v>6.1399999999999996E-4</v>
      </c>
      <c r="BJ191" s="45">
        <v>5.8900000000000001E-4</v>
      </c>
      <c r="BK191" s="45">
        <v>5.8900000000000001E-4</v>
      </c>
      <c r="BL191" s="45">
        <v>5.8900000000000001E-4</v>
      </c>
      <c r="BM191" s="45">
        <v>5.8900000000000001E-4</v>
      </c>
      <c r="BN191" s="45">
        <v>5.8900000000000001E-4</v>
      </c>
      <c r="BO191" s="45">
        <v>5.9000000000000003E-4</v>
      </c>
      <c r="BP191" s="45">
        <v>5.9000000000000003E-4</v>
      </c>
      <c r="BQ191" s="45">
        <v>5.9000000000000003E-4</v>
      </c>
      <c r="BR191" s="45">
        <v>5.9000000000000003E-4</v>
      </c>
      <c r="BS191" s="45">
        <v>5.9000000000000003E-4</v>
      </c>
      <c r="BT191" s="45">
        <v>6.2E-4</v>
      </c>
      <c r="BU191" s="45">
        <v>6.2E-4</v>
      </c>
      <c r="BV191" s="45">
        <v>6.2E-4</v>
      </c>
      <c r="BW191" s="45">
        <v>6.2E-4</v>
      </c>
      <c r="BX191" s="45">
        <v>6.2E-4</v>
      </c>
      <c r="BY191" s="45">
        <v>6.7199999999999996E-4</v>
      </c>
      <c r="BZ191" s="45">
        <v>6.7199999999999996E-4</v>
      </c>
      <c r="CA191" s="45">
        <v>6.7199999999999996E-4</v>
      </c>
      <c r="CB191" s="45">
        <v>6.7199999999999996E-4</v>
      </c>
      <c r="CC191" s="45">
        <v>6.7199999999999996E-4</v>
      </c>
      <c r="CD191" s="45">
        <v>6.7199999999999996E-4</v>
      </c>
      <c r="CE191" s="45">
        <v>6.7199999999999996E-4</v>
      </c>
      <c r="CF191" s="45">
        <v>6.7199999999999996E-4</v>
      </c>
      <c r="CG191" s="45">
        <v>6.7199999999999996E-4</v>
      </c>
      <c r="CH191" s="45">
        <v>6.7199999999999996E-4</v>
      </c>
      <c r="CI191" s="45">
        <v>6.7199999999999996E-4</v>
      </c>
      <c r="CJ191" s="45">
        <v>6.7199999999999996E-4</v>
      </c>
      <c r="CK191" s="45">
        <v>6.7199999999999996E-4</v>
      </c>
      <c r="CL191" s="45">
        <v>6.7199999999999996E-4</v>
      </c>
      <c r="CM191" s="45">
        <v>6.7199999999999996E-4</v>
      </c>
      <c r="CN191" s="45">
        <v>6.7199999999999996E-4</v>
      </c>
      <c r="CO191" s="45">
        <v>6.7199999999999996E-4</v>
      </c>
      <c r="CP191" s="45">
        <v>6.7199999999999996E-4</v>
      </c>
      <c r="CQ191" s="45">
        <v>6.7199999999999996E-4</v>
      </c>
      <c r="CR191" s="45">
        <v>6.7199999999999996E-4</v>
      </c>
      <c r="CS191" s="45">
        <v>6.7199999999999996E-4</v>
      </c>
      <c r="CT191" s="45">
        <v>6.7199999999999996E-4</v>
      </c>
      <c r="CU191" s="45">
        <v>6.7199999999999996E-4</v>
      </c>
      <c r="CV191" s="45">
        <v>6.7199999999999996E-4</v>
      </c>
      <c r="CW191" s="45">
        <v>6.7199999999999996E-4</v>
      </c>
      <c r="CX191" s="45">
        <v>6.7199999999999996E-4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6.0999999999999999E-5</v>
      </c>
      <c r="R192" s="45">
        <v>6.0999999999999999E-5</v>
      </c>
      <c r="S192" s="45">
        <v>6.0999999999999999E-5</v>
      </c>
      <c r="T192" s="45">
        <v>6.0999999999999999E-5</v>
      </c>
      <c r="U192" s="45">
        <v>6.0999999999999999E-5</v>
      </c>
      <c r="V192" s="45">
        <v>6.0999999999999999E-5</v>
      </c>
      <c r="W192" s="45">
        <v>6.0999999999999999E-5</v>
      </c>
      <c r="X192" s="45">
        <v>6.0999999999999999E-5</v>
      </c>
      <c r="Y192" s="45">
        <v>6.0999999999999999E-5</v>
      </c>
      <c r="Z192" s="45">
        <v>6.0999999999999999E-5</v>
      </c>
      <c r="AA192" s="45">
        <v>6.0999999999999999E-5</v>
      </c>
      <c r="AB192" s="45">
        <v>6.0999999999999999E-5</v>
      </c>
      <c r="AC192" s="45">
        <v>6.0999999999999999E-5</v>
      </c>
      <c r="AD192" s="45">
        <v>6.0999999999999999E-5</v>
      </c>
      <c r="AE192" s="45">
        <v>6.0999999999999999E-5</v>
      </c>
      <c r="AF192" s="45">
        <v>6.0999999999999999E-5</v>
      </c>
      <c r="AG192" s="45">
        <v>6.0999999999999999E-5</v>
      </c>
      <c r="AH192" s="45">
        <v>6.0999999999999999E-5</v>
      </c>
      <c r="AI192" s="45">
        <v>6.0999999999999999E-5</v>
      </c>
      <c r="AJ192" s="45">
        <v>6.0999999999999999E-5</v>
      </c>
      <c r="AK192" s="45">
        <v>6.0999999999999999E-5</v>
      </c>
      <c r="AL192" s="45">
        <v>6.0999999999999999E-5</v>
      </c>
      <c r="AM192" s="45">
        <v>6.0999999999999999E-5</v>
      </c>
      <c r="AN192" s="45">
        <v>6.0999999999999999E-5</v>
      </c>
      <c r="AO192" s="45">
        <v>6.0999999999999999E-5</v>
      </c>
      <c r="AP192" s="45">
        <v>2.05E-4</v>
      </c>
      <c r="AQ192" s="45">
        <v>2.05E-4</v>
      </c>
      <c r="AR192" s="45">
        <v>2.05E-4</v>
      </c>
      <c r="AS192" s="45">
        <v>2.05E-4</v>
      </c>
      <c r="AT192" s="45">
        <v>2.05E-4</v>
      </c>
      <c r="AU192" s="45">
        <v>2.6699999999999998E-4</v>
      </c>
      <c r="AV192" s="45">
        <v>2.6699999999999998E-4</v>
      </c>
      <c r="AW192" s="45">
        <v>2.6699999999999998E-4</v>
      </c>
      <c r="AX192" s="45">
        <v>2.6699999999999998E-4</v>
      </c>
      <c r="AY192" s="45">
        <v>2.6699999999999998E-4</v>
      </c>
      <c r="AZ192" s="45">
        <v>3.1300000000000002E-4</v>
      </c>
      <c r="BA192" s="45">
        <v>3.1300000000000002E-4</v>
      </c>
      <c r="BB192" s="45">
        <v>3.1300000000000002E-4</v>
      </c>
      <c r="BC192" s="45">
        <v>3.1300000000000002E-4</v>
      </c>
      <c r="BD192" s="45">
        <v>3.1300000000000002E-4</v>
      </c>
      <c r="BE192" s="45">
        <v>3.21E-4</v>
      </c>
      <c r="BF192" s="45">
        <v>3.21E-4</v>
      </c>
      <c r="BG192" s="45">
        <v>3.21E-4</v>
      </c>
      <c r="BH192" s="45">
        <v>3.21E-4</v>
      </c>
      <c r="BI192" s="45">
        <v>3.21E-4</v>
      </c>
      <c r="BJ192" s="45">
        <v>2.9999999999999997E-4</v>
      </c>
      <c r="BK192" s="45">
        <v>2.9999999999999997E-4</v>
      </c>
      <c r="BL192" s="45">
        <v>2.9999999999999997E-4</v>
      </c>
      <c r="BM192" s="45">
        <v>2.9999999999999997E-4</v>
      </c>
      <c r="BN192" s="45">
        <v>2.9999999999999997E-4</v>
      </c>
      <c r="BO192" s="45">
        <v>2.6200000000000003E-4</v>
      </c>
      <c r="BP192" s="45">
        <v>2.6200000000000003E-4</v>
      </c>
      <c r="BQ192" s="45">
        <v>2.6200000000000003E-4</v>
      </c>
      <c r="BR192" s="45">
        <v>2.6200000000000003E-4</v>
      </c>
      <c r="BS192" s="45">
        <v>2.6200000000000003E-4</v>
      </c>
      <c r="BT192" s="45">
        <v>2.05E-4</v>
      </c>
      <c r="BU192" s="45">
        <v>2.05E-4</v>
      </c>
      <c r="BV192" s="45">
        <v>2.05E-4</v>
      </c>
      <c r="BW192" s="45">
        <v>2.05E-4</v>
      </c>
      <c r="BX192" s="45">
        <v>2.05E-4</v>
      </c>
      <c r="BY192" s="45">
        <v>1.2999999999999999E-4</v>
      </c>
      <c r="BZ192" s="45">
        <v>1.2999999999999999E-4</v>
      </c>
      <c r="CA192" s="45">
        <v>1.2999999999999999E-4</v>
      </c>
      <c r="CB192" s="45">
        <v>1.2999999999999999E-4</v>
      </c>
      <c r="CC192" s="45">
        <v>1.2999999999999999E-4</v>
      </c>
      <c r="CD192" s="45">
        <v>1.2999999999999999E-4</v>
      </c>
      <c r="CE192" s="45">
        <v>1.2999999999999999E-4</v>
      </c>
      <c r="CF192" s="45">
        <v>1.2999999999999999E-4</v>
      </c>
      <c r="CG192" s="45">
        <v>1.2999999999999999E-4</v>
      </c>
      <c r="CH192" s="45">
        <v>1.2999999999999999E-4</v>
      </c>
      <c r="CI192" s="45">
        <v>1.2999999999999999E-4</v>
      </c>
      <c r="CJ192" s="45">
        <v>1.2999999999999999E-4</v>
      </c>
      <c r="CK192" s="45">
        <v>1.2999999999999999E-4</v>
      </c>
      <c r="CL192" s="45">
        <v>1.2999999999999999E-4</v>
      </c>
      <c r="CM192" s="45">
        <v>1.2999999999999999E-4</v>
      </c>
      <c r="CN192" s="45">
        <v>1.2999999999999999E-4</v>
      </c>
      <c r="CO192" s="45">
        <v>1.2999999999999999E-4</v>
      </c>
      <c r="CP192" s="45">
        <v>1.2999999999999999E-4</v>
      </c>
      <c r="CQ192" s="45">
        <v>1.2999999999999999E-4</v>
      </c>
      <c r="CR192" s="45">
        <v>1.2999999999999999E-4</v>
      </c>
      <c r="CS192" s="45">
        <v>1.2999999999999999E-4</v>
      </c>
      <c r="CT192" s="45">
        <v>1.2999999999999999E-4</v>
      </c>
      <c r="CU192" s="45">
        <v>1.2999999999999999E-4</v>
      </c>
      <c r="CV192" s="45">
        <v>1.2999999999999999E-4</v>
      </c>
      <c r="CW192" s="45">
        <v>1.2999999999999999E-4</v>
      </c>
      <c r="CX192" s="45">
        <v>1.2999999999999999E-4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3.0000000000000001E-6</v>
      </c>
      <c r="R193" s="45">
        <v>3.0000000000000001E-6</v>
      </c>
      <c r="S193" s="45">
        <v>3.0000000000000001E-6</v>
      </c>
      <c r="T193" s="45">
        <v>3.0000000000000001E-6</v>
      </c>
      <c r="U193" s="45">
        <v>3.0000000000000001E-6</v>
      </c>
      <c r="V193" s="45">
        <v>3.0000000000000001E-6</v>
      </c>
      <c r="W193" s="45">
        <v>3.0000000000000001E-6</v>
      </c>
      <c r="X193" s="45">
        <v>3.0000000000000001E-6</v>
      </c>
      <c r="Y193" s="45">
        <v>3.0000000000000001E-6</v>
      </c>
      <c r="Z193" s="45">
        <v>3.0000000000000001E-6</v>
      </c>
      <c r="AA193" s="45">
        <v>3.0000000000000001E-6</v>
      </c>
      <c r="AB193" s="45">
        <v>3.0000000000000001E-6</v>
      </c>
      <c r="AC193" s="45">
        <v>3.0000000000000001E-6</v>
      </c>
      <c r="AD193" s="45">
        <v>3.0000000000000001E-6</v>
      </c>
      <c r="AE193" s="45">
        <v>3.0000000000000001E-6</v>
      </c>
      <c r="AF193" s="45">
        <v>3.0000000000000001E-6</v>
      </c>
      <c r="AG193" s="45">
        <v>3.0000000000000001E-6</v>
      </c>
      <c r="AH193" s="45">
        <v>3.0000000000000001E-6</v>
      </c>
      <c r="AI193" s="45">
        <v>3.0000000000000001E-6</v>
      </c>
      <c r="AJ193" s="45">
        <v>3.0000000000000001E-6</v>
      </c>
      <c r="AK193" s="45">
        <v>3.0000000000000001E-6</v>
      </c>
      <c r="AL193" s="45">
        <v>3.0000000000000001E-6</v>
      </c>
      <c r="AM193" s="45">
        <v>3.0000000000000001E-6</v>
      </c>
      <c r="AN193" s="45">
        <v>3.0000000000000001E-6</v>
      </c>
      <c r="AO193" s="45">
        <v>3.0000000000000001E-6</v>
      </c>
      <c r="AP193" s="45">
        <v>4.3000000000000002E-5</v>
      </c>
      <c r="AQ193" s="45">
        <v>4.3000000000000002E-5</v>
      </c>
      <c r="AR193" s="45">
        <v>4.3000000000000002E-5</v>
      </c>
      <c r="AS193" s="45">
        <v>4.3000000000000002E-5</v>
      </c>
      <c r="AT193" s="45">
        <v>4.3000000000000002E-5</v>
      </c>
      <c r="AU193" s="45">
        <v>7.6000000000000004E-5</v>
      </c>
      <c r="AV193" s="45">
        <v>7.6000000000000004E-5</v>
      </c>
      <c r="AW193" s="45">
        <v>7.6000000000000004E-5</v>
      </c>
      <c r="AX193" s="45">
        <v>7.6000000000000004E-5</v>
      </c>
      <c r="AY193" s="45">
        <v>7.6000000000000004E-5</v>
      </c>
      <c r="AZ193" s="45">
        <v>1.06E-4</v>
      </c>
      <c r="BA193" s="45">
        <v>1.06E-4</v>
      </c>
      <c r="BB193" s="45">
        <v>1.06E-4</v>
      </c>
      <c r="BC193" s="45">
        <v>1.06E-4</v>
      </c>
      <c r="BD193" s="45">
        <v>1.06E-4</v>
      </c>
      <c r="BE193" s="45">
        <v>9.7E-5</v>
      </c>
      <c r="BF193" s="45">
        <v>9.7E-5</v>
      </c>
      <c r="BG193" s="45">
        <v>9.7E-5</v>
      </c>
      <c r="BH193" s="45">
        <v>9.7E-5</v>
      </c>
      <c r="BI193" s="45">
        <v>9.7E-5</v>
      </c>
      <c r="BJ193" s="45">
        <v>9.2E-5</v>
      </c>
      <c r="BK193" s="45">
        <v>9.2E-5</v>
      </c>
      <c r="BL193" s="45">
        <v>9.2E-5</v>
      </c>
      <c r="BM193" s="45">
        <v>9.2E-5</v>
      </c>
      <c r="BN193" s="45">
        <v>9.2E-5</v>
      </c>
      <c r="BO193" s="45">
        <v>1.2300000000000001E-4</v>
      </c>
      <c r="BP193" s="45">
        <v>1.2300000000000001E-4</v>
      </c>
      <c r="BQ193" s="45">
        <v>1.2300000000000001E-4</v>
      </c>
      <c r="BR193" s="45">
        <v>1.2300000000000001E-4</v>
      </c>
      <c r="BS193" s="45">
        <v>1.2300000000000001E-4</v>
      </c>
      <c r="BT193" s="45">
        <v>1.46E-4</v>
      </c>
      <c r="BU193" s="45">
        <v>1.46E-4</v>
      </c>
      <c r="BV193" s="45">
        <v>1.46E-4</v>
      </c>
      <c r="BW193" s="45">
        <v>1.46E-4</v>
      </c>
      <c r="BX193" s="45">
        <v>1.46E-4</v>
      </c>
      <c r="BY193" s="45">
        <v>1.7799999999999999E-4</v>
      </c>
      <c r="BZ193" s="45">
        <v>1.7799999999999999E-4</v>
      </c>
      <c r="CA193" s="45">
        <v>1.7799999999999999E-4</v>
      </c>
      <c r="CB193" s="45">
        <v>1.7799999999999999E-4</v>
      </c>
      <c r="CC193" s="45">
        <v>1.7799999999999999E-4</v>
      </c>
      <c r="CD193" s="45">
        <v>1.7799999999999999E-4</v>
      </c>
      <c r="CE193" s="45">
        <v>1.7799999999999999E-4</v>
      </c>
      <c r="CF193" s="45">
        <v>1.7799999999999999E-4</v>
      </c>
      <c r="CG193" s="45">
        <v>1.7799999999999999E-4</v>
      </c>
      <c r="CH193" s="45">
        <v>1.7799999999999999E-4</v>
      </c>
      <c r="CI193" s="45">
        <v>1.7799999999999999E-4</v>
      </c>
      <c r="CJ193" s="45">
        <v>1.7799999999999999E-4</v>
      </c>
      <c r="CK193" s="45">
        <v>1.7799999999999999E-4</v>
      </c>
      <c r="CL193" s="45">
        <v>1.7799999999999999E-4</v>
      </c>
      <c r="CM193" s="45">
        <v>1.7799999999999999E-4</v>
      </c>
      <c r="CN193" s="45">
        <v>1.7799999999999999E-4</v>
      </c>
      <c r="CO193" s="45">
        <v>1.7799999999999999E-4</v>
      </c>
      <c r="CP193" s="45">
        <v>1.7799999999999999E-4</v>
      </c>
      <c r="CQ193" s="45">
        <v>1.7799999999999999E-4</v>
      </c>
      <c r="CR193" s="45">
        <v>1.7799999999999999E-4</v>
      </c>
      <c r="CS193" s="45">
        <v>1.7799999999999999E-4</v>
      </c>
      <c r="CT193" s="45">
        <v>1.7799999999999999E-4</v>
      </c>
      <c r="CU193" s="45">
        <v>1.7799999999999999E-4</v>
      </c>
      <c r="CV193" s="45">
        <v>1.7799999999999999E-4</v>
      </c>
      <c r="CW193" s="45">
        <v>1.7799999999999999E-4</v>
      </c>
      <c r="CX193" s="45">
        <v>1.7799999999999999E-4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3.1300000000000002E-4</v>
      </c>
      <c r="R194" s="45">
        <v>3.1300000000000002E-4</v>
      </c>
      <c r="S194" s="45">
        <v>3.1300000000000002E-4</v>
      </c>
      <c r="T194" s="45">
        <v>3.1300000000000002E-4</v>
      </c>
      <c r="U194" s="45">
        <v>3.1300000000000002E-4</v>
      </c>
      <c r="V194" s="45">
        <v>3.1300000000000002E-4</v>
      </c>
      <c r="W194" s="45">
        <v>3.1300000000000002E-4</v>
      </c>
      <c r="X194" s="45">
        <v>3.1300000000000002E-4</v>
      </c>
      <c r="Y194" s="45">
        <v>3.1300000000000002E-4</v>
      </c>
      <c r="Z194" s="45">
        <v>3.1300000000000002E-4</v>
      </c>
      <c r="AA194" s="45">
        <v>3.1300000000000002E-4</v>
      </c>
      <c r="AB194" s="45">
        <v>3.1300000000000002E-4</v>
      </c>
      <c r="AC194" s="45">
        <v>3.1300000000000002E-4</v>
      </c>
      <c r="AD194" s="45">
        <v>3.1300000000000002E-4</v>
      </c>
      <c r="AE194" s="45">
        <v>3.1300000000000002E-4</v>
      </c>
      <c r="AF194" s="45">
        <v>3.1300000000000002E-4</v>
      </c>
      <c r="AG194" s="45">
        <v>3.1300000000000002E-4</v>
      </c>
      <c r="AH194" s="45">
        <v>3.1300000000000002E-4</v>
      </c>
      <c r="AI194" s="45">
        <v>3.1300000000000002E-4</v>
      </c>
      <c r="AJ194" s="45">
        <v>3.1300000000000002E-4</v>
      </c>
      <c r="AK194" s="45">
        <v>3.1300000000000002E-4</v>
      </c>
      <c r="AL194" s="45">
        <v>3.1300000000000002E-4</v>
      </c>
      <c r="AM194" s="45">
        <v>3.1300000000000002E-4</v>
      </c>
      <c r="AN194" s="45">
        <v>3.1300000000000002E-4</v>
      </c>
      <c r="AO194" s="45">
        <v>3.1300000000000002E-4</v>
      </c>
      <c r="AP194" s="45">
        <v>1.1039999999999999E-3</v>
      </c>
      <c r="AQ194" s="45">
        <v>1.1039999999999999E-3</v>
      </c>
      <c r="AR194" s="45">
        <v>1.1039999999999999E-3</v>
      </c>
      <c r="AS194" s="45">
        <v>1.1039999999999999E-3</v>
      </c>
      <c r="AT194" s="45">
        <v>1.1039999999999999E-3</v>
      </c>
      <c r="AU194" s="45">
        <v>1.2700000000000001E-3</v>
      </c>
      <c r="AV194" s="45">
        <v>1.2700000000000001E-3</v>
      </c>
      <c r="AW194" s="45">
        <v>1.2700000000000001E-3</v>
      </c>
      <c r="AX194" s="45">
        <v>1.2700000000000001E-3</v>
      </c>
      <c r="AY194" s="45">
        <v>1.2700000000000001E-3</v>
      </c>
      <c r="AZ194" s="45">
        <v>1.39E-3</v>
      </c>
      <c r="BA194" s="45">
        <v>1.39E-3</v>
      </c>
      <c r="BB194" s="45">
        <v>1.39E-3</v>
      </c>
      <c r="BC194" s="45">
        <v>1.39E-3</v>
      </c>
      <c r="BD194" s="45">
        <v>1.39E-3</v>
      </c>
      <c r="BE194" s="45">
        <v>1.4779999999999999E-3</v>
      </c>
      <c r="BF194" s="45">
        <v>1.4779999999999999E-3</v>
      </c>
      <c r="BG194" s="45">
        <v>1.4779999999999999E-3</v>
      </c>
      <c r="BH194" s="45">
        <v>1.4779999999999999E-3</v>
      </c>
      <c r="BI194" s="45">
        <v>1.4779999999999999E-3</v>
      </c>
      <c r="BJ194" s="45">
        <v>1.464E-3</v>
      </c>
      <c r="BK194" s="45">
        <v>1.464E-3</v>
      </c>
      <c r="BL194" s="45">
        <v>1.464E-3</v>
      </c>
      <c r="BM194" s="45">
        <v>1.464E-3</v>
      </c>
      <c r="BN194" s="45">
        <v>1.464E-3</v>
      </c>
      <c r="BO194" s="45">
        <v>1.6230000000000001E-3</v>
      </c>
      <c r="BP194" s="45">
        <v>1.6230000000000001E-3</v>
      </c>
      <c r="BQ194" s="45">
        <v>1.6230000000000001E-3</v>
      </c>
      <c r="BR194" s="45">
        <v>1.6230000000000001E-3</v>
      </c>
      <c r="BS194" s="45">
        <v>1.6230000000000001E-3</v>
      </c>
      <c r="BT194" s="45">
        <v>1.928E-3</v>
      </c>
      <c r="BU194" s="45">
        <v>1.928E-3</v>
      </c>
      <c r="BV194" s="45">
        <v>1.928E-3</v>
      </c>
      <c r="BW194" s="45">
        <v>1.928E-3</v>
      </c>
      <c r="BX194" s="45">
        <v>1.928E-3</v>
      </c>
      <c r="BY194" s="45">
        <v>2.3670000000000002E-3</v>
      </c>
      <c r="BZ194" s="45">
        <v>2.3670000000000002E-3</v>
      </c>
      <c r="CA194" s="45">
        <v>2.3670000000000002E-3</v>
      </c>
      <c r="CB194" s="45">
        <v>2.3670000000000002E-3</v>
      </c>
      <c r="CC194" s="45">
        <v>2.3670000000000002E-3</v>
      </c>
      <c r="CD194" s="45">
        <v>2.3670000000000002E-3</v>
      </c>
      <c r="CE194" s="45">
        <v>2.3670000000000002E-3</v>
      </c>
      <c r="CF194" s="45">
        <v>2.3670000000000002E-3</v>
      </c>
      <c r="CG194" s="45">
        <v>2.3670000000000002E-3</v>
      </c>
      <c r="CH194" s="45">
        <v>2.3670000000000002E-3</v>
      </c>
      <c r="CI194" s="45">
        <v>2.3670000000000002E-3</v>
      </c>
      <c r="CJ194" s="45">
        <v>2.3670000000000002E-3</v>
      </c>
      <c r="CK194" s="45">
        <v>2.3670000000000002E-3</v>
      </c>
      <c r="CL194" s="45">
        <v>2.3670000000000002E-3</v>
      </c>
      <c r="CM194" s="45">
        <v>2.3670000000000002E-3</v>
      </c>
      <c r="CN194" s="45">
        <v>2.3670000000000002E-3</v>
      </c>
      <c r="CO194" s="45">
        <v>2.3670000000000002E-3</v>
      </c>
      <c r="CP194" s="45">
        <v>2.3670000000000002E-3</v>
      </c>
      <c r="CQ194" s="45">
        <v>2.3670000000000002E-3</v>
      </c>
      <c r="CR194" s="45">
        <v>2.3670000000000002E-3</v>
      </c>
      <c r="CS194" s="45">
        <v>2.3670000000000002E-3</v>
      </c>
      <c r="CT194" s="45">
        <v>2.3670000000000002E-3</v>
      </c>
      <c r="CU194" s="45">
        <v>2.3670000000000002E-3</v>
      </c>
      <c r="CV194" s="45">
        <v>2.3670000000000002E-3</v>
      </c>
      <c r="CW194" s="45">
        <v>2.3670000000000002E-3</v>
      </c>
      <c r="CX194" s="45">
        <v>2.3670000000000002E-3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8.2999999999999998E-5</v>
      </c>
      <c r="R195" s="45">
        <v>8.2999999999999998E-5</v>
      </c>
      <c r="S195" s="45">
        <v>8.2999999999999998E-5</v>
      </c>
      <c r="T195" s="45">
        <v>8.2999999999999998E-5</v>
      </c>
      <c r="U195" s="45">
        <v>8.2999999999999998E-5</v>
      </c>
      <c r="V195" s="45">
        <v>8.2999999999999998E-5</v>
      </c>
      <c r="W195" s="45">
        <v>8.2999999999999998E-5</v>
      </c>
      <c r="X195" s="45">
        <v>8.2999999999999998E-5</v>
      </c>
      <c r="Y195" s="45">
        <v>8.2999999999999998E-5</v>
      </c>
      <c r="Z195" s="45">
        <v>8.2999999999999998E-5</v>
      </c>
      <c r="AA195" s="45">
        <v>8.2999999999999998E-5</v>
      </c>
      <c r="AB195" s="45">
        <v>8.2999999999999998E-5</v>
      </c>
      <c r="AC195" s="45">
        <v>8.2999999999999998E-5</v>
      </c>
      <c r="AD195" s="45">
        <v>8.2999999999999998E-5</v>
      </c>
      <c r="AE195" s="45">
        <v>8.2999999999999998E-5</v>
      </c>
      <c r="AF195" s="45">
        <v>8.2999999999999998E-5</v>
      </c>
      <c r="AG195" s="45">
        <v>8.2999999999999998E-5</v>
      </c>
      <c r="AH195" s="45">
        <v>8.2999999999999998E-5</v>
      </c>
      <c r="AI195" s="45">
        <v>8.2999999999999998E-5</v>
      </c>
      <c r="AJ195" s="45">
        <v>8.2999999999999998E-5</v>
      </c>
      <c r="AK195" s="45">
        <v>8.2999999999999998E-5</v>
      </c>
      <c r="AL195" s="45">
        <v>8.2999999999999998E-5</v>
      </c>
      <c r="AM195" s="45">
        <v>8.2999999999999998E-5</v>
      </c>
      <c r="AN195" s="45">
        <v>8.2999999999999998E-5</v>
      </c>
      <c r="AO195" s="45">
        <v>8.2999999999999998E-5</v>
      </c>
      <c r="AP195" s="45">
        <v>7.1199999999999996E-4</v>
      </c>
      <c r="AQ195" s="45">
        <v>7.1199999999999996E-4</v>
      </c>
      <c r="AR195" s="45">
        <v>7.1199999999999996E-4</v>
      </c>
      <c r="AS195" s="45">
        <v>7.1199999999999996E-4</v>
      </c>
      <c r="AT195" s="45">
        <v>7.1199999999999996E-4</v>
      </c>
      <c r="AU195" s="45">
        <v>1.0579999999999999E-3</v>
      </c>
      <c r="AV195" s="45">
        <v>1.0579999999999999E-3</v>
      </c>
      <c r="AW195" s="45">
        <v>1.0579999999999999E-3</v>
      </c>
      <c r="AX195" s="45">
        <v>1.0579999999999999E-3</v>
      </c>
      <c r="AY195" s="45">
        <v>1.0579999999999999E-3</v>
      </c>
      <c r="AZ195" s="45">
        <v>1.3630000000000001E-3</v>
      </c>
      <c r="BA195" s="45">
        <v>1.3630000000000001E-3</v>
      </c>
      <c r="BB195" s="45">
        <v>1.3630000000000001E-3</v>
      </c>
      <c r="BC195" s="45">
        <v>1.3630000000000001E-3</v>
      </c>
      <c r="BD195" s="45">
        <v>1.3630000000000001E-3</v>
      </c>
      <c r="BE195" s="45">
        <v>1.66E-3</v>
      </c>
      <c r="BF195" s="45">
        <v>1.66E-3</v>
      </c>
      <c r="BG195" s="45">
        <v>1.66E-3</v>
      </c>
      <c r="BH195" s="45">
        <v>1.66E-3</v>
      </c>
      <c r="BI195" s="45">
        <v>1.66E-3</v>
      </c>
      <c r="BJ195" s="45">
        <v>2.2049999999999999E-3</v>
      </c>
      <c r="BK195" s="45">
        <v>2.2049999999999999E-3</v>
      </c>
      <c r="BL195" s="45">
        <v>2.2049999999999999E-3</v>
      </c>
      <c r="BM195" s="45">
        <v>2.2049999999999999E-3</v>
      </c>
      <c r="BN195" s="45">
        <v>2.2049999999999999E-3</v>
      </c>
      <c r="BO195" s="45">
        <v>2.6329999999999999E-3</v>
      </c>
      <c r="BP195" s="45">
        <v>2.6329999999999999E-3</v>
      </c>
      <c r="BQ195" s="45">
        <v>2.6329999999999999E-3</v>
      </c>
      <c r="BR195" s="45">
        <v>2.6329999999999999E-3</v>
      </c>
      <c r="BS195" s="45">
        <v>2.6329999999999999E-3</v>
      </c>
      <c r="BT195" s="45">
        <v>2.9910000000000002E-3</v>
      </c>
      <c r="BU195" s="45">
        <v>2.9910000000000002E-3</v>
      </c>
      <c r="BV195" s="45">
        <v>2.9910000000000002E-3</v>
      </c>
      <c r="BW195" s="45">
        <v>2.9910000000000002E-3</v>
      </c>
      <c r="BX195" s="45">
        <v>2.9910000000000002E-3</v>
      </c>
      <c r="BY195" s="45">
        <v>3.2810000000000001E-3</v>
      </c>
      <c r="BZ195" s="45">
        <v>3.2810000000000001E-3</v>
      </c>
      <c r="CA195" s="45">
        <v>3.2810000000000001E-3</v>
      </c>
      <c r="CB195" s="45">
        <v>3.2810000000000001E-3</v>
      </c>
      <c r="CC195" s="45">
        <v>3.2810000000000001E-3</v>
      </c>
      <c r="CD195" s="45">
        <v>3.2810000000000001E-3</v>
      </c>
      <c r="CE195" s="45">
        <v>3.2810000000000001E-3</v>
      </c>
      <c r="CF195" s="45">
        <v>3.2810000000000001E-3</v>
      </c>
      <c r="CG195" s="45">
        <v>3.2810000000000001E-3</v>
      </c>
      <c r="CH195" s="45">
        <v>3.2810000000000001E-3</v>
      </c>
      <c r="CI195" s="45">
        <v>3.2810000000000001E-3</v>
      </c>
      <c r="CJ195" s="45">
        <v>3.2810000000000001E-3</v>
      </c>
      <c r="CK195" s="45">
        <v>3.2810000000000001E-3</v>
      </c>
      <c r="CL195" s="45">
        <v>3.2810000000000001E-3</v>
      </c>
      <c r="CM195" s="45">
        <v>3.2810000000000001E-3</v>
      </c>
      <c r="CN195" s="45">
        <v>3.2810000000000001E-3</v>
      </c>
      <c r="CO195" s="45">
        <v>3.2810000000000001E-3</v>
      </c>
      <c r="CP195" s="45">
        <v>3.2810000000000001E-3</v>
      </c>
      <c r="CQ195" s="45">
        <v>3.2810000000000001E-3</v>
      </c>
      <c r="CR195" s="45">
        <v>3.2810000000000001E-3</v>
      </c>
      <c r="CS195" s="45">
        <v>3.2810000000000001E-3</v>
      </c>
      <c r="CT195" s="45">
        <v>3.2810000000000001E-3</v>
      </c>
      <c r="CU195" s="45">
        <v>3.2810000000000001E-3</v>
      </c>
      <c r="CV195" s="45">
        <v>3.2810000000000001E-3</v>
      </c>
      <c r="CW195" s="45">
        <v>3.2810000000000001E-3</v>
      </c>
      <c r="CX195" s="45">
        <v>3.2810000000000001E-3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5" t="s">
        <v>516</v>
      </c>
    </row>
    <row r="2" spans="1:1" ht="14.25" customHeight="1" x14ac:dyDescent="0.3">
      <c r="A2" s="83" t="s">
        <v>517</v>
      </c>
    </row>
    <row r="3" spans="1:1" ht="14.25" customHeight="1" x14ac:dyDescent="0.3"/>
    <row r="4" spans="1:1" ht="14.25" customHeight="1" x14ac:dyDescent="0.3">
      <c r="A4" s="45" t="s">
        <v>518</v>
      </c>
    </row>
    <row r="5" spans="1:1" ht="14.25" customHeight="1" x14ac:dyDescent="0.3">
      <c r="A5" s="45" t="s">
        <v>519</v>
      </c>
    </row>
    <row r="6" spans="1:1" ht="14.25" customHeight="1" x14ac:dyDescent="0.3">
      <c r="A6" s="45" t="s">
        <v>520</v>
      </c>
    </row>
    <row r="7" spans="1:1" ht="14.25" customHeight="1" x14ac:dyDescent="0.3">
      <c r="A7" s="45" t="s">
        <v>521</v>
      </c>
    </row>
    <row r="8" spans="1:1" ht="14.25" customHeight="1" x14ac:dyDescent="0.3">
      <c r="A8" s="45" t="s">
        <v>522</v>
      </c>
    </row>
    <row r="9" spans="1:1" ht="14.25" customHeight="1" x14ac:dyDescent="0.3">
      <c r="A9" s="45" t="s">
        <v>523</v>
      </c>
    </row>
    <row r="10" spans="1:1" ht="14.25" customHeight="1" x14ac:dyDescent="0.3">
      <c r="A10" s="45" t="s">
        <v>524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25"/>
  <sheetViews>
    <sheetView workbookViewId="0">
      <selection activeCell="F29" sqref="F29"/>
    </sheetView>
  </sheetViews>
  <sheetFormatPr baseColWidth="10" defaultRowHeight="14.4" x14ac:dyDescent="0.3"/>
  <cols>
    <col min="2" max="2" width="11.88671875" bestFit="1" customWidth="1"/>
  </cols>
  <sheetData>
    <row r="1" spans="1:19" x14ac:dyDescent="0.3">
      <c r="A1" s="137" t="s">
        <v>526</v>
      </c>
      <c r="B1" s="137"/>
      <c r="C1" s="137"/>
      <c r="D1" s="137"/>
    </row>
    <row r="2" spans="1:19" x14ac:dyDescent="0.3">
      <c r="A2" s="139" t="s">
        <v>545</v>
      </c>
      <c r="B2" s="139"/>
      <c r="C2" s="139"/>
      <c r="D2" s="139"/>
      <c r="E2" s="139"/>
      <c r="F2" s="139"/>
      <c r="G2" s="139"/>
      <c r="H2" s="139"/>
      <c r="I2" s="139"/>
      <c r="J2" s="139"/>
      <c r="K2" s="139"/>
      <c r="L2" s="139"/>
      <c r="M2" s="139"/>
      <c r="N2" s="139"/>
      <c r="O2" s="139"/>
      <c r="P2" s="139"/>
      <c r="Q2" s="139"/>
    </row>
    <row r="3" spans="1:19" x14ac:dyDescent="0.3">
      <c r="A3" s="139"/>
      <c r="B3" s="139"/>
      <c r="C3" s="139"/>
      <c r="D3" s="139"/>
      <c r="E3" s="139"/>
      <c r="F3" s="139"/>
      <c r="G3" s="139"/>
      <c r="H3" s="139"/>
      <c r="I3" s="139"/>
      <c r="J3" s="139"/>
      <c r="K3" s="139"/>
      <c r="L3" s="139"/>
      <c r="M3" s="139"/>
      <c r="N3" s="139"/>
      <c r="O3" s="139"/>
      <c r="P3" s="139"/>
      <c r="Q3" s="139"/>
    </row>
    <row r="4" spans="1:19" x14ac:dyDescent="0.3">
      <c r="A4" t="s">
        <v>542</v>
      </c>
    </row>
    <row r="5" spans="1:19" x14ac:dyDescent="0.3">
      <c r="A5" t="s">
        <v>543</v>
      </c>
    </row>
    <row r="6" spans="1:19" x14ac:dyDescent="0.3">
      <c r="A6" s="104" t="s">
        <v>527</v>
      </c>
      <c r="B6" s="104"/>
      <c r="C6" s="104"/>
      <c r="D6" s="104"/>
      <c r="E6" s="104"/>
      <c r="F6" s="104"/>
      <c r="G6" s="84"/>
      <c r="H6" s="84"/>
      <c r="I6" s="84"/>
      <c r="J6" s="84"/>
      <c r="K6" s="84"/>
      <c r="L6" s="84"/>
    </row>
    <row r="7" spans="1:19" x14ac:dyDescent="0.3">
      <c r="A7" s="104" t="s">
        <v>528</v>
      </c>
      <c r="B7" s="104"/>
      <c r="C7" s="104"/>
      <c r="D7" s="104"/>
      <c r="E7" s="104"/>
      <c r="F7" s="104"/>
      <c r="G7" s="84"/>
      <c r="H7" s="84"/>
      <c r="I7" s="84"/>
      <c r="J7" s="84"/>
      <c r="K7" s="84"/>
      <c r="L7" s="84"/>
    </row>
    <row r="8" spans="1:19" x14ac:dyDescent="0.3">
      <c r="A8" s="105" t="s">
        <v>529</v>
      </c>
      <c r="B8" s="104"/>
      <c r="C8" s="104"/>
      <c r="D8" s="104"/>
      <c r="E8" s="104"/>
      <c r="F8" s="104"/>
      <c r="G8" s="84"/>
      <c r="H8" s="84"/>
      <c r="I8" s="84"/>
      <c r="J8" s="84"/>
      <c r="K8" s="84"/>
      <c r="L8" s="84"/>
    </row>
    <row r="9" spans="1:19" x14ac:dyDescent="0.3">
      <c r="A9" s="106" t="s">
        <v>534</v>
      </c>
      <c r="B9" s="107"/>
      <c r="C9" s="107"/>
      <c r="D9" s="107"/>
      <c r="E9" s="107"/>
      <c r="F9" s="107"/>
      <c r="G9" s="107"/>
      <c r="H9" s="107"/>
      <c r="I9" s="107"/>
      <c r="J9" s="107"/>
      <c r="K9" s="107"/>
      <c r="L9" s="107"/>
      <c r="M9" s="108"/>
      <c r="N9" s="108"/>
      <c r="O9" s="108"/>
      <c r="P9" s="108"/>
      <c r="Q9" s="108"/>
      <c r="R9" s="108"/>
      <c r="S9" s="108"/>
    </row>
    <row r="10" spans="1:19" x14ac:dyDescent="0.3">
      <c r="A10" s="106" t="s">
        <v>535</v>
      </c>
      <c r="B10" s="107"/>
      <c r="C10" s="107"/>
      <c r="D10" s="107"/>
      <c r="E10" s="107"/>
      <c r="F10" s="107"/>
      <c r="G10" s="107"/>
      <c r="H10" s="107"/>
      <c r="I10" s="107"/>
      <c r="J10" s="107"/>
      <c r="K10" s="107"/>
      <c r="L10" s="107"/>
      <c r="M10" s="108"/>
      <c r="N10" s="108"/>
      <c r="O10" s="108"/>
      <c r="P10" s="108"/>
      <c r="Q10" s="108"/>
      <c r="R10" s="108"/>
      <c r="S10" s="108"/>
    </row>
    <row r="11" spans="1:19" x14ac:dyDescent="0.3">
      <c r="A11" s="107"/>
      <c r="B11" s="106" t="s">
        <v>536</v>
      </c>
      <c r="C11" s="107"/>
      <c r="D11" s="107"/>
      <c r="E11" s="107"/>
      <c r="F11" s="107"/>
      <c r="G11" s="107"/>
      <c r="H11" s="107"/>
      <c r="I11" s="107"/>
      <c r="J11" s="107"/>
      <c r="K11" s="107"/>
      <c r="L11" s="107"/>
      <c r="M11" s="108"/>
      <c r="N11" s="108"/>
      <c r="O11" s="108"/>
      <c r="P11" s="108"/>
      <c r="Q11" s="108"/>
      <c r="R11" s="108"/>
      <c r="S11" s="108"/>
    </row>
    <row r="12" spans="1:19" x14ac:dyDescent="0.3">
      <c r="A12" s="107"/>
      <c r="B12" s="106" t="s">
        <v>537</v>
      </c>
      <c r="C12" s="107"/>
      <c r="D12" s="107"/>
      <c r="E12" s="107"/>
      <c r="F12" s="107"/>
      <c r="G12" s="107"/>
      <c r="H12" s="107"/>
      <c r="I12" s="107"/>
      <c r="J12" s="107"/>
      <c r="K12" s="107"/>
      <c r="L12" s="107"/>
      <c r="M12" s="108"/>
      <c r="N12" s="108"/>
      <c r="O12" s="108"/>
      <c r="P12" s="108"/>
      <c r="Q12" s="108"/>
      <c r="R12" s="108"/>
      <c r="S12" s="108"/>
    </row>
    <row r="13" spans="1:19" x14ac:dyDescent="0.3">
      <c r="A13" s="107"/>
      <c r="B13" s="106" t="s">
        <v>538</v>
      </c>
      <c r="C13" s="107"/>
      <c r="D13" s="107"/>
      <c r="E13" s="107"/>
      <c r="F13" s="107"/>
      <c r="G13" s="107"/>
      <c r="H13" s="107"/>
      <c r="I13" s="107"/>
      <c r="J13" s="107"/>
      <c r="K13" s="107"/>
      <c r="L13" s="107"/>
      <c r="M13" s="108"/>
      <c r="N13" s="108"/>
      <c r="O13" s="108"/>
      <c r="P13" s="108"/>
      <c r="Q13" s="108"/>
      <c r="R13" s="108"/>
      <c r="S13" s="108"/>
    </row>
    <row r="14" spans="1:19" x14ac:dyDescent="0.3">
      <c r="A14" s="107"/>
      <c r="B14" s="106" t="s">
        <v>539</v>
      </c>
      <c r="C14" s="107"/>
      <c r="D14" s="107"/>
      <c r="E14" s="107"/>
      <c r="F14" s="107"/>
      <c r="G14" s="107"/>
      <c r="H14" s="107"/>
      <c r="I14" s="107"/>
      <c r="J14" s="107"/>
      <c r="K14" s="107"/>
      <c r="L14" s="107"/>
      <c r="M14" s="108"/>
      <c r="N14" s="108"/>
      <c r="O14" s="108"/>
      <c r="P14" s="108"/>
      <c r="Q14" s="108"/>
      <c r="R14" s="108"/>
      <c r="S14" s="108"/>
    </row>
    <row r="15" spans="1:19" x14ac:dyDescent="0.3">
      <c r="A15" s="138" t="s">
        <v>544</v>
      </c>
      <c r="B15" s="138"/>
      <c r="C15" s="138"/>
      <c r="D15" s="138"/>
      <c r="E15" s="138"/>
      <c r="F15" s="138"/>
      <c r="G15" s="138"/>
      <c r="H15" s="138"/>
      <c r="I15" s="138"/>
      <c r="J15" s="138"/>
      <c r="K15" s="138"/>
      <c r="L15" s="138"/>
      <c r="M15" s="138"/>
      <c r="N15" s="138"/>
      <c r="O15" s="138"/>
      <c r="P15" s="138"/>
      <c r="Q15" s="138"/>
      <c r="R15" s="138"/>
      <c r="S15" s="138"/>
    </row>
    <row r="16" spans="1:19" x14ac:dyDescent="0.3">
      <c r="A16" s="138"/>
      <c r="B16" s="138"/>
      <c r="C16" s="138"/>
      <c r="D16" s="138"/>
      <c r="E16" s="138"/>
      <c r="F16" s="138"/>
      <c r="G16" s="138"/>
      <c r="H16" s="138"/>
      <c r="I16" s="138"/>
      <c r="J16" s="138"/>
      <c r="K16" s="138"/>
      <c r="L16" s="138"/>
      <c r="M16" s="138"/>
      <c r="N16" s="138"/>
      <c r="O16" s="138"/>
      <c r="P16" s="138"/>
      <c r="Q16" s="138"/>
      <c r="R16" s="138"/>
      <c r="S16" s="138"/>
    </row>
    <row r="18" spans="1:19" x14ac:dyDescent="0.3">
      <c r="A18" s="140" t="s">
        <v>546</v>
      </c>
      <c r="B18" s="140"/>
      <c r="C18" s="140"/>
      <c r="D18" s="140"/>
      <c r="E18" s="140"/>
      <c r="F18" s="140"/>
      <c r="G18" s="140"/>
      <c r="H18" s="140"/>
      <c r="I18" s="140"/>
      <c r="J18" s="140"/>
      <c r="K18" s="140"/>
      <c r="L18" s="140"/>
      <c r="M18" s="140"/>
      <c r="N18" s="140"/>
      <c r="O18" s="140"/>
      <c r="P18" s="140"/>
      <c r="Q18" s="140"/>
      <c r="R18" s="140"/>
      <c r="S18" s="140"/>
    </row>
    <row r="19" spans="1:19" x14ac:dyDescent="0.3">
      <c r="A19" s="140"/>
      <c r="B19" s="140"/>
      <c r="C19" s="140"/>
      <c r="D19" s="140"/>
      <c r="E19" s="140"/>
      <c r="F19" s="140"/>
      <c r="G19" s="140"/>
      <c r="H19" s="140"/>
      <c r="I19" s="140"/>
      <c r="J19" s="140"/>
      <c r="K19" s="140"/>
      <c r="L19" s="140"/>
      <c r="M19" s="140"/>
      <c r="N19" s="140"/>
      <c r="O19" s="140"/>
      <c r="P19" s="140"/>
      <c r="Q19" s="140"/>
      <c r="R19" s="140"/>
      <c r="S19" s="140"/>
    </row>
    <row r="22" spans="1:19" x14ac:dyDescent="0.3">
      <c r="A22" s="116" t="s">
        <v>548</v>
      </c>
      <c r="B22" s="117"/>
      <c r="C22" s="117"/>
      <c r="D22" s="117"/>
      <c r="E22" s="117"/>
      <c r="F22" s="117"/>
      <c r="G22" s="117"/>
      <c r="H22" s="117"/>
      <c r="I22" s="117"/>
      <c r="J22" s="117"/>
    </row>
    <row r="23" spans="1:19" x14ac:dyDescent="0.3">
      <c r="A23" s="116" t="s">
        <v>549</v>
      </c>
      <c r="B23" s="117"/>
      <c r="C23" s="117"/>
      <c r="D23" s="117"/>
      <c r="E23" s="117"/>
      <c r="F23" s="117"/>
      <c r="G23" s="117"/>
      <c r="H23" s="117"/>
      <c r="I23" s="117"/>
      <c r="J23" s="117"/>
    </row>
    <row r="24" spans="1:19" x14ac:dyDescent="0.3">
      <c r="A24" s="116" t="s">
        <v>550</v>
      </c>
      <c r="B24" s="117"/>
      <c r="C24" s="117"/>
      <c r="D24" s="117"/>
      <c r="E24" s="117"/>
      <c r="F24" s="117"/>
      <c r="G24" s="117"/>
      <c r="H24" s="117"/>
      <c r="I24" s="117"/>
      <c r="J24" s="117"/>
    </row>
    <row r="25" spans="1:19" x14ac:dyDescent="0.3">
      <c r="A25" s="117"/>
      <c r="B25" s="117"/>
      <c r="C25" s="117"/>
      <c r="D25" s="117"/>
      <c r="E25" s="117"/>
      <c r="F25" s="117"/>
      <c r="G25" s="117"/>
      <c r="H25" s="117"/>
      <c r="I25" s="117"/>
      <c r="J25" s="117"/>
    </row>
  </sheetData>
  <mergeCells count="4">
    <mergeCell ref="A1:D1"/>
    <mergeCell ref="A15:S16"/>
    <mergeCell ref="A2:Q3"/>
    <mergeCell ref="A18:S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B6" sqref="B6"/>
    </sheetView>
  </sheetViews>
  <sheetFormatPr baseColWidth="10" defaultRowHeight="14.4" x14ac:dyDescent="0.3"/>
  <sheetData>
    <row r="1" spans="1:9" ht="15.75" customHeight="1" thickBot="1" x14ac:dyDescent="0.35">
      <c r="B1" s="111" t="s">
        <v>2</v>
      </c>
      <c r="C1" s="111" t="s">
        <v>547</v>
      </c>
      <c r="D1" s="111" t="s">
        <v>190</v>
      </c>
      <c r="E1" s="111" t="s">
        <v>194</v>
      </c>
      <c r="F1" s="111" t="s">
        <v>204</v>
      </c>
      <c r="G1" s="111" t="s">
        <v>224</v>
      </c>
      <c r="H1" s="111" t="s">
        <v>344</v>
      </c>
      <c r="I1" s="111" t="s">
        <v>394</v>
      </c>
    </row>
    <row r="2" spans="1:9" ht="15" thickBot="1" x14ac:dyDescent="0.35">
      <c r="A2">
        <v>8</v>
      </c>
      <c r="B2" s="109">
        <v>354962</v>
      </c>
      <c r="C2" s="114">
        <v>1450222</v>
      </c>
      <c r="D2" s="114">
        <v>120695</v>
      </c>
      <c r="E2" s="114">
        <v>361594</v>
      </c>
      <c r="F2" s="114">
        <v>35771</v>
      </c>
      <c r="G2" s="114">
        <v>158455</v>
      </c>
      <c r="H2" s="114">
        <v>1076800</v>
      </c>
      <c r="I2" s="114">
        <v>294382</v>
      </c>
    </row>
    <row r="3" spans="1:9" ht="15" thickBot="1" x14ac:dyDescent="0.35">
      <c r="A3">
        <v>9</v>
      </c>
      <c r="B3" s="110">
        <v>352556</v>
      </c>
      <c r="C3" s="115">
        <v>1462180</v>
      </c>
      <c r="D3" s="115">
        <v>121165</v>
      </c>
      <c r="E3" s="115">
        <v>362674</v>
      </c>
      <c r="F3" s="115">
        <v>35937</v>
      </c>
      <c r="G3" s="115">
        <v>158820</v>
      </c>
      <c r="H3" s="115">
        <v>1079486</v>
      </c>
      <c r="I3" s="115">
        <v>297428</v>
      </c>
    </row>
    <row r="4" spans="1:9" ht="15" thickBot="1" x14ac:dyDescent="0.35">
      <c r="A4">
        <v>10</v>
      </c>
      <c r="B4" s="109">
        <v>349262</v>
      </c>
      <c r="C4" s="114">
        <v>1466062</v>
      </c>
      <c r="D4" s="114">
        <v>121226</v>
      </c>
      <c r="E4" s="114">
        <v>364589</v>
      </c>
      <c r="F4" s="114">
        <v>36323</v>
      </c>
      <c r="G4" s="114">
        <v>157472</v>
      </c>
      <c r="H4" s="114">
        <v>1080436</v>
      </c>
      <c r="I4" s="114">
        <v>298752</v>
      </c>
    </row>
    <row r="5" spans="1:9" ht="15" thickBot="1" x14ac:dyDescent="0.35">
      <c r="A5">
        <v>11</v>
      </c>
      <c r="B5" s="110">
        <v>344850</v>
      </c>
      <c r="C5" s="115">
        <v>1471202</v>
      </c>
      <c r="D5" s="115">
        <v>120282</v>
      </c>
      <c r="E5" s="115">
        <v>367449</v>
      </c>
      <c r="F5" s="115">
        <v>36799</v>
      </c>
      <c r="G5" s="115">
        <v>156284</v>
      </c>
      <c r="H5" s="115">
        <v>1079966</v>
      </c>
      <c r="I5" s="115">
        <v>299119</v>
      </c>
    </row>
    <row r="6" spans="1:9" ht="15" thickBot="1" x14ac:dyDescent="0.35">
      <c r="A6">
        <v>12</v>
      </c>
      <c r="B6" s="109">
        <v>342367</v>
      </c>
      <c r="C6" s="114">
        <v>1484984</v>
      </c>
      <c r="D6" s="114">
        <v>118294</v>
      </c>
      <c r="E6" s="114">
        <v>371718</v>
      </c>
      <c r="F6" s="114">
        <v>36634</v>
      </c>
      <c r="G6" s="114">
        <v>155124</v>
      </c>
      <c r="H6" s="114">
        <v>1077972</v>
      </c>
      <c r="I6" s="114">
        <v>299039</v>
      </c>
    </row>
    <row r="7" spans="1:9" ht="15" thickBot="1" x14ac:dyDescent="0.35">
      <c r="A7">
        <v>13</v>
      </c>
      <c r="B7" s="110">
        <v>342237</v>
      </c>
      <c r="C7" s="115">
        <v>1509083</v>
      </c>
      <c r="D7" s="115">
        <v>115968</v>
      </c>
      <c r="E7" s="115">
        <v>377278</v>
      </c>
      <c r="F7" s="115">
        <v>36048</v>
      </c>
      <c r="G7" s="115">
        <v>154089</v>
      </c>
      <c r="H7" s="115">
        <v>1076459</v>
      </c>
      <c r="I7" s="115">
        <v>298502</v>
      </c>
    </row>
    <row r="8" spans="1:9" ht="15" thickBot="1" x14ac:dyDescent="0.35">
      <c r="A8">
        <v>14</v>
      </c>
      <c r="B8" s="109">
        <v>342072</v>
      </c>
      <c r="C8" s="114">
        <v>1534063</v>
      </c>
      <c r="D8" s="114">
        <v>114671</v>
      </c>
      <c r="E8" s="114">
        <v>384452</v>
      </c>
      <c r="F8" s="114">
        <v>35740</v>
      </c>
      <c r="G8" s="114">
        <v>153288</v>
      </c>
      <c r="H8" s="114">
        <v>1075722</v>
      </c>
      <c r="I8" s="114">
        <v>295453</v>
      </c>
    </row>
    <row r="9" spans="1:9" ht="15" thickBot="1" x14ac:dyDescent="0.35">
      <c r="A9">
        <v>15</v>
      </c>
      <c r="B9" s="110">
        <v>340182</v>
      </c>
      <c r="C9" s="115">
        <v>1549470</v>
      </c>
      <c r="D9" s="115">
        <v>115318</v>
      </c>
      <c r="E9" s="115">
        <v>392626</v>
      </c>
      <c r="F9" s="115">
        <v>35698</v>
      </c>
      <c r="G9" s="115">
        <v>153031</v>
      </c>
      <c r="H9" s="115">
        <v>1076916</v>
      </c>
      <c r="I9" s="115">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abSelected="1" topLeftCell="A7" workbookViewId="0">
      <selection activeCell="F12" sqref="F12"/>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ARGENTINA</v>
      </c>
      <c r="F8" s="9"/>
      <c r="H8" s="22" t="str">
        <f t="shared" ref="H8:H24" si="0">IF(F8="",E8,F8)</f>
        <v>ARGENTINA</v>
      </c>
    </row>
    <row r="9" spans="1:8" ht="14.25" customHeight="1" x14ac:dyDescent="0.3">
      <c r="A9" s="1"/>
      <c r="D9" s="4" t="s">
        <v>7</v>
      </c>
      <c r="E9" s="23">
        <f>'Country selection'!E9</f>
        <v>365284.2</v>
      </c>
      <c r="F9" s="23">
        <v>500000</v>
      </c>
      <c r="H9" s="24">
        <f t="shared" si="0"/>
        <v>500000</v>
      </c>
    </row>
    <row r="10" spans="1:8" ht="14.25" customHeight="1" x14ac:dyDescent="0.3">
      <c r="A10" s="1"/>
      <c r="D10" s="4" t="s">
        <v>8</v>
      </c>
      <c r="E10" s="23">
        <f>'Country selection'!E10</f>
        <v>342367</v>
      </c>
      <c r="F10" s="9"/>
      <c r="H10" s="24">
        <f t="shared" si="0"/>
        <v>342367</v>
      </c>
    </row>
    <row r="11" spans="1:8" ht="14.25" customHeight="1" x14ac:dyDescent="0.3">
      <c r="A11" s="1"/>
      <c r="D11" s="4" t="str">
        <f>'Country selection'!D11</f>
        <v>Coverage (all doses)</v>
      </c>
      <c r="E11" s="25">
        <f>'Country selection'!E11</f>
        <v>0.8</v>
      </c>
      <c r="F11" s="13">
        <v>0.8</v>
      </c>
      <c r="H11" s="26">
        <f t="shared" si="0"/>
        <v>0.8</v>
      </c>
    </row>
    <row r="12" spans="1:8" ht="14.25" customHeight="1" x14ac:dyDescent="0.3">
      <c r="A12" s="1"/>
      <c r="D12" s="4" t="str">
        <f>'Country selection'!D12</f>
        <v>Vaccine efficacy vs HPV 16/18</v>
      </c>
      <c r="E12" s="25">
        <f>'Country selection'!E12</f>
        <v>1</v>
      </c>
      <c r="F12" s="13"/>
      <c r="H12" s="26">
        <f t="shared" si="0"/>
        <v>1</v>
      </c>
    </row>
    <row r="13" spans="1:8" ht="14.25" customHeight="1" x14ac:dyDescent="0.3">
      <c r="A13" s="1"/>
      <c r="D13" s="4" t="str">
        <f>'Country selection'!D13</f>
        <v>Target age group</v>
      </c>
      <c r="E13" s="122">
        <f>'Country selection'!E13</f>
        <v>12</v>
      </c>
      <c r="F13" s="9"/>
      <c r="H13" s="22">
        <f t="shared" si="0"/>
        <v>12</v>
      </c>
    </row>
    <row r="14" spans="1:8" ht="14.25" customHeight="1" x14ac:dyDescent="0.3">
      <c r="A14" s="1"/>
      <c r="D14" s="4" t="str">
        <f>'Country selection'!D14</f>
        <v>Vaccine price per FIG</v>
      </c>
      <c r="E14" s="27">
        <f>'Country selection'!E14</f>
        <v>40.44</v>
      </c>
      <c r="F14" s="15"/>
      <c r="H14" s="28">
        <f t="shared" si="0"/>
        <v>40.44</v>
      </c>
    </row>
    <row r="15" spans="1:8" ht="14.25" customHeight="1" x14ac:dyDescent="0.3">
      <c r="A15" s="1"/>
      <c r="D15" s="4" t="str">
        <f>'Country selection'!D15</f>
        <v>Vaccine delivery cost per FIG</v>
      </c>
      <c r="E15" s="27">
        <f>'Country selection'!E15</f>
        <v>15</v>
      </c>
      <c r="F15" s="15"/>
      <c r="H15" s="28">
        <f t="shared" si="0"/>
        <v>15</v>
      </c>
    </row>
    <row r="16" spans="1:8" ht="14.25" customHeight="1" x14ac:dyDescent="0.3">
      <c r="A16" s="1"/>
      <c r="D16" s="4" t="str">
        <f>'Country selection'!D16</f>
        <v>Total vaccine cost per FIG</v>
      </c>
      <c r="E16" s="27">
        <f>'Country selection'!E16</f>
        <v>55.44</v>
      </c>
      <c r="F16" s="27">
        <f>H14+H15</f>
        <v>55.44</v>
      </c>
      <c r="H16" s="28">
        <f t="shared" si="0"/>
        <v>55.44</v>
      </c>
    </row>
    <row r="17" spans="1:8" ht="14.25" customHeight="1" x14ac:dyDescent="0.3">
      <c r="A17" s="1"/>
      <c r="D17" s="4" t="str">
        <f>'Country selection'!D17</f>
        <v>Cancer treatment cost (per episode, over lifetime)</v>
      </c>
      <c r="E17" s="27">
        <f>'Country selection'!E17</f>
        <v>743.00257050000005</v>
      </c>
      <c r="F17" s="15"/>
      <c r="H17" s="127">
        <f t="shared" si="0"/>
        <v>743.00257050000005</v>
      </c>
    </row>
    <row r="18" spans="1:8" ht="14.25" customHeight="1" x14ac:dyDescent="0.3">
      <c r="A18" s="1"/>
      <c r="D18" s="4" t="s">
        <v>16</v>
      </c>
      <c r="E18" s="29">
        <f>'Country selection'!E18</f>
        <v>0.08</v>
      </c>
      <c r="F18" s="9"/>
      <c r="H18" s="30">
        <f t="shared" si="0"/>
        <v>0.08</v>
      </c>
    </row>
    <row r="19" spans="1:8" ht="14.25" customHeight="1" x14ac:dyDescent="0.3">
      <c r="A19" s="1"/>
      <c r="D19" s="4" t="s">
        <v>17</v>
      </c>
      <c r="E19" s="29">
        <f>'Country selection'!E19</f>
        <v>0.11</v>
      </c>
      <c r="F19" s="9"/>
      <c r="H19" s="30">
        <f t="shared" si="0"/>
        <v>0.11</v>
      </c>
    </row>
    <row r="20" spans="1:8" ht="14.25" customHeight="1" x14ac:dyDescent="0.3">
      <c r="A20" s="1"/>
      <c r="D20" s="4" t="s">
        <v>18</v>
      </c>
      <c r="E20" s="29">
        <f>'Country selection'!E20</f>
        <v>0.78</v>
      </c>
      <c r="F20" s="9"/>
      <c r="H20" s="30">
        <f t="shared" si="0"/>
        <v>0.78</v>
      </c>
    </row>
    <row r="21" spans="1:8" ht="14.25" customHeight="1" x14ac:dyDescent="0.3">
      <c r="A21" s="1"/>
      <c r="D21" s="4" t="str">
        <f>'Country selection'!D21</f>
        <v>Discount rate</v>
      </c>
      <c r="E21" s="19">
        <f>'Country selection'!E21</f>
        <v>0.03</v>
      </c>
      <c r="F21" s="18"/>
      <c r="H21" s="31">
        <f t="shared" si="0"/>
        <v>0.03</v>
      </c>
    </row>
    <row r="22" spans="1:8" ht="14.25" customHeight="1" x14ac:dyDescent="0.3">
      <c r="A22" s="1"/>
      <c r="D22" s="4" t="str">
        <f>'Country selection'!D22</f>
        <v>Proportion of cervical cancer cases that are due to HPV 16/18</v>
      </c>
      <c r="E22" s="19">
        <f>'Country selection'!E22</f>
        <v>0.70940000000000003</v>
      </c>
      <c r="F22" s="18"/>
      <c r="H22" s="31">
        <f t="shared" si="0"/>
        <v>0.70940000000000003</v>
      </c>
    </row>
    <row r="23" spans="1:8" ht="14.25" customHeight="1" x14ac:dyDescent="0.3">
      <c r="A23" s="1"/>
      <c r="D23" s="4" t="str">
        <f>'Country selection'!D23</f>
        <v>GDP per capita</v>
      </c>
      <c r="E23" s="27">
        <f>'Country selection'!E23</f>
        <v>10941.958717432743</v>
      </c>
      <c r="F23" s="15"/>
      <c r="H23" s="28">
        <f t="shared" si="0"/>
        <v>10941.958717432743</v>
      </c>
    </row>
    <row r="24" spans="1:8" ht="14.25" customHeight="1" x14ac:dyDescent="0.3">
      <c r="A24" s="1"/>
      <c r="D24" s="4" t="s">
        <v>525</v>
      </c>
      <c r="E24" s="85">
        <f>'Country selection'!E24</f>
        <v>0.9</v>
      </c>
      <c r="F24" s="13">
        <v>0.9</v>
      </c>
      <c r="H24" s="88">
        <f t="shared" si="0"/>
        <v>0.9</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workbookViewId="0">
      <selection activeCell="F8" sqref="F8"/>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41" t="s">
        <v>25</v>
      </c>
      <c r="E6" s="142"/>
      <c r="F6" s="142"/>
      <c r="G6" s="32"/>
      <c r="H6" s="21"/>
      <c r="I6" s="141" t="s">
        <v>26</v>
      </c>
      <c r="J6" s="142"/>
      <c r="K6" s="142"/>
      <c r="M6" s="10" t="s">
        <v>27</v>
      </c>
      <c r="N6" s="10"/>
      <c r="O6" s="10"/>
    </row>
    <row r="7" spans="1:26" ht="14.25" customHeight="1" x14ac:dyDescent="0.3">
      <c r="A7" s="33"/>
      <c r="B7" s="33"/>
      <c r="C7" s="34" t="s">
        <v>28</v>
      </c>
      <c r="D7" s="34" t="s">
        <v>29</v>
      </c>
      <c r="E7" s="34" t="s">
        <v>30</v>
      </c>
      <c r="F7" s="34" t="s">
        <v>31</v>
      </c>
      <c r="G7" s="34"/>
      <c r="H7" s="34" t="s">
        <v>28</v>
      </c>
      <c r="I7" s="34" t="s">
        <v>29</v>
      </c>
      <c r="J7" s="34" t="s">
        <v>30</v>
      </c>
      <c r="K7" s="34" t="s">
        <v>31</v>
      </c>
      <c r="L7" s="33"/>
      <c r="M7" s="35" t="s">
        <v>29</v>
      </c>
      <c r="N7" s="35" t="s">
        <v>30</v>
      </c>
      <c r="O7" s="35" t="s">
        <v>31</v>
      </c>
      <c r="P7" s="33"/>
      <c r="Q7" s="33"/>
      <c r="R7" s="33"/>
      <c r="S7" s="33"/>
      <c r="T7" s="33"/>
      <c r="U7" s="33"/>
      <c r="V7" s="33"/>
      <c r="W7" s="33"/>
      <c r="X7" s="33"/>
      <c r="Y7" s="33"/>
      <c r="Z7" s="33"/>
    </row>
    <row r="8" spans="1:26" ht="14.25" customHeight="1" x14ac:dyDescent="0.3">
      <c r="A8" s="1"/>
      <c r="C8" s="21">
        <v>0</v>
      </c>
      <c r="D8" s="1">
        <f>IF(ISNUMBER(VLOOKUP('Country selection'!$E$5,incidence!$A$2:$CX$195,$C8+2,FALSE)),VLOOKUP('Country selection'!$E$5,incidence!$A$2:$CX$195,$C8+2,FALSE),0)</f>
        <v>0</v>
      </c>
      <c r="E8" s="1">
        <f>IF(ISNUMBER(VLOOKUP('Country selection'!$E$5,mortcecx!$A$2:$CX$195,$C8+2,FALSE)),VLOOKUP('Country selection'!$E$5,mortcecx!$A$2:$CX$195,$C8+2,FALSE),0)</f>
        <v>0</v>
      </c>
      <c r="F8" s="1">
        <f>IF(ISNUMBER(VLOOKUP('Country selection'!$E$5,mortall!$A$2:$CX$195,$C8+2,FALSE)),VLOOKUP('Country selection'!$E$5,mortall!$A$2:$CX$195,$C8+2,FALSE),0)</f>
        <v>1.1610000000000001E-2</v>
      </c>
      <c r="G8" s="1"/>
      <c r="H8" s="21">
        <v>0</v>
      </c>
      <c r="I8" s="36"/>
      <c r="J8" s="36"/>
      <c r="K8" s="36"/>
      <c r="M8" s="10">
        <f t="shared" ref="M8:O8" si="0">IF(I8="",D8,I8)</f>
        <v>0</v>
      </c>
      <c r="N8" s="10">
        <f t="shared" si="0"/>
        <v>0</v>
      </c>
      <c r="O8" s="10">
        <f t="shared" si="0"/>
        <v>1.1610000000000001E-2</v>
      </c>
    </row>
    <row r="9" spans="1:26" ht="14.25" customHeight="1" x14ac:dyDescent="0.3">
      <c r="A9" s="1"/>
      <c r="C9" s="21">
        <f t="shared" ref="C9:C108" si="1">C8+1</f>
        <v>1</v>
      </c>
      <c r="D9" s="1">
        <f>IF(ISNUMBER(VLOOKUP('Country selection'!$E$5,incidence!$A$2:$CX$195,$C9+2,FALSE)),VLOOKUP('Country selection'!$E$5,incidence!$A$2:$CX$195,$C9+2,FALSE),0)</f>
        <v>0</v>
      </c>
      <c r="E9" s="1">
        <f>IF(ISNUMBER(VLOOKUP('Country selection'!$E$5,mortcecx!$A$2:$CX$195,$C9+2,FALSE)),VLOOKUP('Country selection'!$E$5,mortcecx!$A$2:$CX$195,$C9+2,FALSE),0)</f>
        <v>0</v>
      </c>
      <c r="F9" s="1">
        <f>IF(ISNUMBER(VLOOKUP('Country selection'!$E$5,mortall!$A$2:$CX$195,$C9+2,FALSE)),VLOOKUP('Country selection'!$E$5,mortall!$A$2:$CX$195,$C9+2,FALSE),0)</f>
        <v>5.1999999999999995E-4</v>
      </c>
      <c r="G9" s="1"/>
      <c r="H9" s="21">
        <f t="shared" ref="H9:H108" si="2">H8+1</f>
        <v>1</v>
      </c>
      <c r="I9" s="36"/>
      <c r="J9" s="36"/>
      <c r="K9" s="36"/>
      <c r="M9" s="10">
        <f t="shared" ref="M9:O9" si="3">IF(I9="",D9,I9)</f>
        <v>0</v>
      </c>
      <c r="N9" s="10">
        <f t="shared" si="3"/>
        <v>0</v>
      </c>
      <c r="O9" s="10">
        <f t="shared" si="3"/>
        <v>5.1999999999999995E-4</v>
      </c>
    </row>
    <row r="10" spans="1:26" ht="14.25" customHeight="1" x14ac:dyDescent="0.3">
      <c r="A10" s="1"/>
      <c r="C10" s="21">
        <f t="shared" si="1"/>
        <v>2</v>
      </c>
      <c r="D10" s="1">
        <f>IF(ISNUMBER(VLOOKUP('Country selection'!$E$5,incidence!$A$2:$CX$195,$C10+2,FALSE)),VLOOKUP('Country selection'!$E$5,incidence!$A$2:$CX$195,$C10+2,FALSE),0)</f>
        <v>0</v>
      </c>
      <c r="E10" s="1">
        <f>IF(ISNUMBER(VLOOKUP('Country selection'!$E$5,mortcecx!$A$2:$CX$195,$C10+2,FALSE)),VLOOKUP('Country selection'!$E$5,mortcecx!$A$2:$CX$195,$C10+2,FALSE),0)</f>
        <v>0</v>
      </c>
      <c r="F10" s="1">
        <f>IF(ISNUMBER(VLOOKUP('Country selection'!$E$5,mortall!$A$2:$CX$195,$C10+2,FALSE)),VLOOKUP('Country selection'!$E$5,mortall!$A$2:$CX$195,$C10+2,FALSE),0)</f>
        <v>5.1999999999999995E-4</v>
      </c>
      <c r="G10" s="1"/>
      <c r="H10" s="21">
        <f t="shared" si="2"/>
        <v>2</v>
      </c>
      <c r="I10" s="36"/>
      <c r="J10" s="36"/>
      <c r="K10" s="36"/>
      <c r="M10" s="10">
        <f t="shared" ref="M10:O10" si="4">IF(I10="",D10,I10)</f>
        <v>0</v>
      </c>
      <c r="N10" s="10">
        <f t="shared" si="4"/>
        <v>0</v>
      </c>
      <c r="O10" s="10">
        <f t="shared" si="4"/>
        <v>5.1999999999999995E-4</v>
      </c>
    </row>
    <row r="11" spans="1:26" ht="14.25" customHeight="1" x14ac:dyDescent="0.3">
      <c r="A11" s="1"/>
      <c r="C11" s="21">
        <f t="shared" si="1"/>
        <v>3</v>
      </c>
      <c r="D11" s="1">
        <f>IF(ISNUMBER(VLOOKUP('Country selection'!$E$5,incidence!$A$2:$CX$195,$C11+2,FALSE)),VLOOKUP('Country selection'!$E$5,incidence!$A$2:$CX$195,$C11+2,FALSE),0)</f>
        <v>0</v>
      </c>
      <c r="E11" s="1">
        <f>IF(ISNUMBER(VLOOKUP('Country selection'!$E$5,mortcecx!$A$2:$CX$195,$C11+2,FALSE)),VLOOKUP('Country selection'!$E$5,mortcecx!$A$2:$CX$195,$C11+2,FALSE),0)</f>
        <v>0</v>
      </c>
      <c r="F11" s="1">
        <f>IF(ISNUMBER(VLOOKUP('Country selection'!$E$5,mortall!$A$2:$CX$195,$C11+2,FALSE)),VLOOKUP('Country selection'!$E$5,mortall!$A$2:$CX$195,$C11+2,FALSE),0)</f>
        <v>5.1999999999999995E-4</v>
      </c>
      <c r="G11" s="1"/>
      <c r="H11" s="21">
        <f t="shared" si="2"/>
        <v>3</v>
      </c>
      <c r="I11" s="36"/>
      <c r="J11" s="36"/>
      <c r="K11" s="36"/>
      <c r="M11" s="10">
        <f t="shared" ref="M11:O11" si="5">IF(I11="",D11,I11)</f>
        <v>0</v>
      </c>
      <c r="N11" s="10">
        <f t="shared" si="5"/>
        <v>0</v>
      </c>
      <c r="O11" s="10">
        <f t="shared" si="5"/>
        <v>5.1999999999999995E-4</v>
      </c>
    </row>
    <row r="12" spans="1:26" ht="14.25" customHeight="1" x14ac:dyDescent="0.3">
      <c r="A12" s="1"/>
      <c r="C12" s="21">
        <f t="shared" si="1"/>
        <v>4</v>
      </c>
      <c r="D12" s="1">
        <f>IF(ISNUMBER(VLOOKUP('Country selection'!$E$5,incidence!$A$2:$CX$195,$C12+2,FALSE)),VLOOKUP('Country selection'!$E$5,incidence!$A$2:$CX$195,$C12+2,FALSE),0)</f>
        <v>0</v>
      </c>
      <c r="E12" s="1">
        <f>IF(ISNUMBER(VLOOKUP('Country selection'!$E$5,mortcecx!$A$2:$CX$195,$C12+2,FALSE)),VLOOKUP('Country selection'!$E$5,mortcecx!$A$2:$CX$195,$C12+2,FALSE),0)</f>
        <v>0</v>
      </c>
      <c r="F12" s="1">
        <f>IF(ISNUMBER(VLOOKUP('Country selection'!$E$5,mortall!$A$2:$CX$195,$C12+2,FALSE)),VLOOKUP('Country selection'!$E$5,mortall!$A$2:$CX$195,$C12+2,FALSE),0)</f>
        <v>5.1999999999999995E-4</v>
      </c>
      <c r="G12" s="1"/>
      <c r="H12" s="21">
        <f t="shared" si="2"/>
        <v>4</v>
      </c>
      <c r="I12" s="36"/>
      <c r="J12" s="36"/>
      <c r="K12" s="36"/>
      <c r="M12" s="10">
        <f t="shared" ref="M12:O12" si="6">IF(I12="",D12,I12)</f>
        <v>0</v>
      </c>
      <c r="N12" s="10">
        <f t="shared" si="6"/>
        <v>0</v>
      </c>
      <c r="O12" s="10">
        <f t="shared" si="6"/>
        <v>5.1999999999999995E-4</v>
      </c>
    </row>
    <row r="13" spans="1:26" ht="14.25" customHeight="1" x14ac:dyDescent="0.3">
      <c r="A13" s="1"/>
      <c r="C13" s="21">
        <f t="shared" si="1"/>
        <v>5</v>
      </c>
      <c r="D13" s="1">
        <f>IF(ISNUMBER(VLOOKUP('Country selection'!$E$5,incidence!$A$2:$CX$195,$C13+2,FALSE)),VLOOKUP('Country selection'!$E$5,incidence!$A$2:$CX$195,$C13+2,FALSE),0)</f>
        <v>0</v>
      </c>
      <c r="E13" s="1">
        <f>IF(ISNUMBER(VLOOKUP('Country selection'!$E$5,mortcecx!$A$2:$CX$195,$C13+2,FALSE)),VLOOKUP('Country selection'!$E$5,mortcecx!$A$2:$CX$195,$C13+2,FALSE),0)</f>
        <v>0</v>
      </c>
      <c r="F13" s="1">
        <f>IF(ISNUMBER(VLOOKUP('Country selection'!$E$5,mortall!$A$2:$CX$195,$C13+2,FALSE)),VLOOKUP('Country selection'!$E$5,mortall!$A$2:$CX$195,$C13+2,FALSE),0)</f>
        <v>2.5000000000000001E-4</v>
      </c>
      <c r="G13" s="1"/>
      <c r="H13" s="21">
        <f t="shared" si="2"/>
        <v>5</v>
      </c>
      <c r="I13" s="36"/>
      <c r="J13" s="36"/>
      <c r="K13" s="36"/>
      <c r="M13" s="10">
        <f t="shared" ref="M13:O13" si="7">IF(I13="",D13,I13)</f>
        <v>0</v>
      </c>
      <c r="N13" s="10">
        <f t="shared" si="7"/>
        <v>0</v>
      </c>
      <c r="O13" s="10">
        <f t="shared" si="7"/>
        <v>2.5000000000000001E-4</v>
      </c>
    </row>
    <row r="14" spans="1:26" ht="14.25" customHeight="1" x14ac:dyDescent="0.3">
      <c r="A14" s="1"/>
      <c r="C14" s="21">
        <f t="shared" si="1"/>
        <v>6</v>
      </c>
      <c r="D14" s="1">
        <f>IF(ISNUMBER(VLOOKUP('Country selection'!$E$5,incidence!$A$2:$CX$195,$C14+2,FALSE)),VLOOKUP('Country selection'!$E$5,incidence!$A$2:$CX$195,$C14+2,FALSE),0)</f>
        <v>0</v>
      </c>
      <c r="E14" s="1">
        <f>IF(ISNUMBER(VLOOKUP('Country selection'!$E$5,mortcecx!$A$2:$CX$195,$C14+2,FALSE)),VLOOKUP('Country selection'!$E$5,mortcecx!$A$2:$CX$195,$C14+2,FALSE),0)</f>
        <v>0</v>
      </c>
      <c r="F14" s="1">
        <f>IF(ISNUMBER(VLOOKUP('Country selection'!$E$5,mortall!$A$2:$CX$195,$C14+2,FALSE)),VLOOKUP('Country selection'!$E$5,mortall!$A$2:$CX$195,$C14+2,FALSE),0)</f>
        <v>2.5000000000000001E-4</v>
      </c>
      <c r="G14" s="1"/>
      <c r="H14" s="21">
        <f t="shared" si="2"/>
        <v>6</v>
      </c>
      <c r="I14" s="36"/>
      <c r="J14" s="36"/>
      <c r="K14" s="36"/>
      <c r="M14" s="10">
        <f t="shared" ref="M14:O14" si="8">IF(I14="",D14,I14)</f>
        <v>0</v>
      </c>
      <c r="N14" s="10">
        <f t="shared" si="8"/>
        <v>0</v>
      </c>
      <c r="O14" s="10">
        <f t="shared" si="8"/>
        <v>2.5000000000000001E-4</v>
      </c>
    </row>
    <row r="15" spans="1:26" ht="14.25" customHeight="1" x14ac:dyDescent="0.3">
      <c r="A15" s="1"/>
      <c r="C15" s="21">
        <f t="shared" si="1"/>
        <v>7</v>
      </c>
      <c r="D15" s="1">
        <f>IF(ISNUMBER(VLOOKUP('Country selection'!$E$5,incidence!$A$2:$CX$195,$C15+2,FALSE)),VLOOKUP('Country selection'!$E$5,incidence!$A$2:$CX$195,$C15+2,FALSE),0)</f>
        <v>0</v>
      </c>
      <c r="E15" s="1">
        <f>IF(ISNUMBER(VLOOKUP('Country selection'!$E$5,mortcecx!$A$2:$CX$195,$C15+2,FALSE)),VLOOKUP('Country selection'!$E$5,mortcecx!$A$2:$CX$195,$C15+2,FALSE),0)</f>
        <v>0</v>
      </c>
      <c r="F15" s="1">
        <f>IF(ISNUMBER(VLOOKUP('Country selection'!$E$5,mortall!$A$2:$CX$195,$C15+2,FALSE)),VLOOKUP('Country selection'!$E$5,mortall!$A$2:$CX$195,$C15+2,FALSE),0)</f>
        <v>2.5000000000000001E-4</v>
      </c>
      <c r="G15" s="1"/>
      <c r="H15" s="21">
        <f t="shared" si="2"/>
        <v>7</v>
      </c>
      <c r="I15" s="36"/>
      <c r="J15" s="36"/>
      <c r="K15" s="36"/>
      <c r="M15" s="10">
        <f t="shared" ref="M15:O15" si="9">IF(I15="",D15,I15)</f>
        <v>0</v>
      </c>
      <c r="N15" s="10">
        <f t="shared" si="9"/>
        <v>0</v>
      </c>
      <c r="O15" s="10">
        <f t="shared" si="9"/>
        <v>2.5000000000000001E-4</v>
      </c>
    </row>
    <row r="16" spans="1:26" ht="14.25" customHeight="1" x14ac:dyDescent="0.3">
      <c r="A16" s="1"/>
      <c r="C16" s="21">
        <f t="shared" si="1"/>
        <v>8</v>
      </c>
      <c r="D16" s="1">
        <f>IF(ISNUMBER(VLOOKUP('Country selection'!$E$5,incidence!$A$2:$CX$195,$C16+2,FALSE)),VLOOKUP('Country selection'!$E$5,incidence!$A$2:$CX$195,$C16+2,FALSE),0)</f>
        <v>0</v>
      </c>
      <c r="E16" s="1">
        <f>IF(ISNUMBER(VLOOKUP('Country selection'!$E$5,mortcecx!$A$2:$CX$195,$C16+2,FALSE)),VLOOKUP('Country selection'!$E$5,mortcecx!$A$2:$CX$195,$C16+2,FALSE),0)</f>
        <v>0</v>
      </c>
      <c r="F16" s="1">
        <f>IF(ISNUMBER(VLOOKUP('Country selection'!$E$5,mortall!$A$2:$CX$195,$C16+2,FALSE)),VLOOKUP('Country selection'!$E$5,mortall!$A$2:$CX$195,$C16+2,FALSE),0)</f>
        <v>2.5000000000000001E-4</v>
      </c>
      <c r="G16" s="1"/>
      <c r="H16" s="21">
        <f t="shared" si="2"/>
        <v>8</v>
      </c>
      <c r="I16" s="36"/>
      <c r="J16" s="36"/>
      <c r="K16" s="36"/>
      <c r="M16" s="10">
        <f t="shared" ref="M16:O16" si="10">IF(I16="",D16,I16)</f>
        <v>0</v>
      </c>
      <c r="N16" s="10">
        <f t="shared" si="10"/>
        <v>0</v>
      </c>
      <c r="O16" s="10">
        <f t="shared" si="10"/>
        <v>2.5000000000000001E-4</v>
      </c>
    </row>
    <row r="17" spans="1:15" ht="14.25" customHeight="1" x14ac:dyDescent="0.3">
      <c r="A17" s="1"/>
      <c r="C17" s="21">
        <f t="shared" si="1"/>
        <v>9</v>
      </c>
      <c r="D17" s="1">
        <f>IF(ISNUMBER(VLOOKUP('Country selection'!$E$5,incidence!$A$2:$CX$195,$C17+2,FALSE)),VLOOKUP('Country selection'!$E$5,incidence!$A$2:$CX$195,$C17+2,FALSE),0)</f>
        <v>0</v>
      </c>
      <c r="E17" s="1">
        <f>IF(ISNUMBER(VLOOKUP('Country selection'!$E$5,mortcecx!$A$2:$CX$195,$C17+2,FALSE)),VLOOKUP('Country selection'!$E$5,mortcecx!$A$2:$CX$195,$C17+2,FALSE),0)</f>
        <v>0</v>
      </c>
      <c r="F17" s="1">
        <f>IF(ISNUMBER(VLOOKUP('Country selection'!$E$5,mortall!$A$2:$CX$195,$C17+2,FALSE)),VLOOKUP('Country selection'!$E$5,mortall!$A$2:$CX$195,$C17+2,FALSE),0)</f>
        <v>2.5000000000000001E-4</v>
      </c>
      <c r="G17" s="1"/>
      <c r="H17" s="21">
        <f t="shared" si="2"/>
        <v>9</v>
      </c>
      <c r="I17" s="36"/>
      <c r="J17" s="36"/>
      <c r="K17" s="36"/>
      <c r="M17" s="10">
        <f t="shared" ref="M17:O17" si="11">IF(I17="",D17,I17)</f>
        <v>0</v>
      </c>
      <c r="N17" s="10">
        <f t="shared" si="11"/>
        <v>0</v>
      </c>
      <c r="O17" s="10">
        <f t="shared" si="11"/>
        <v>2.5000000000000001E-4</v>
      </c>
    </row>
    <row r="18" spans="1:15" ht="14.25" customHeight="1" x14ac:dyDescent="0.3">
      <c r="A18" s="1"/>
      <c r="C18" s="21">
        <f t="shared" si="1"/>
        <v>10</v>
      </c>
      <c r="D18" s="1">
        <f>IF(ISNUMBER(VLOOKUP('Country selection'!$E$5,incidence!$A$2:$CX$195,$C18+2,FALSE)),VLOOKUP('Country selection'!$E$5,incidence!$A$2:$CX$195,$C18+2,FALSE),0)</f>
        <v>0</v>
      </c>
      <c r="E18" s="1">
        <f>IF(ISNUMBER(VLOOKUP('Country selection'!$E$5,mortcecx!$A$2:$CX$195,$C18+2,FALSE)),VLOOKUP('Country selection'!$E$5,mortcecx!$A$2:$CX$195,$C18+2,FALSE),0)</f>
        <v>0</v>
      </c>
      <c r="F18" s="1">
        <f>IF(ISNUMBER(VLOOKUP('Country selection'!$E$5,mortall!$A$2:$CX$195,$C18+2,FALSE)),VLOOKUP('Country selection'!$E$5,mortall!$A$2:$CX$195,$C18+2,FALSE),0)</f>
        <v>2.4000000000000001E-4</v>
      </c>
      <c r="G18" s="1"/>
      <c r="H18" s="21">
        <f t="shared" si="2"/>
        <v>10</v>
      </c>
      <c r="I18" s="36"/>
      <c r="J18" s="36"/>
      <c r="K18" s="36"/>
      <c r="M18" s="10">
        <f t="shared" ref="M18:O18" si="12">IF(I18="",D18,I18)</f>
        <v>0</v>
      </c>
      <c r="N18" s="10">
        <f t="shared" si="12"/>
        <v>0</v>
      </c>
      <c r="O18" s="10">
        <f t="shared" si="12"/>
        <v>2.4000000000000001E-4</v>
      </c>
    </row>
    <row r="19" spans="1:15" ht="14.25" customHeight="1" x14ac:dyDescent="0.3">
      <c r="A19" s="1"/>
      <c r="C19" s="21">
        <f t="shared" si="1"/>
        <v>11</v>
      </c>
      <c r="D19" s="1">
        <f>IF(ISNUMBER(VLOOKUP('Country selection'!$E$5,incidence!$A$2:$CX$195,$C19+2,FALSE)),VLOOKUP('Country selection'!$E$5,incidence!$A$2:$CX$195,$C19+2,FALSE),0)</f>
        <v>0</v>
      </c>
      <c r="E19" s="1">
        <f>IF(ISNUMBER(VLOOKUP('Country selection'!$E$5,mortcecx!$A$2:$CX$195,$C19+2,FALSE)),VLOOKUP('Country selection'!$E$5,mortcecx!$A$2:$CX$195,$C19+2,FALSE),0)</f>
        <v>0</v>
      </c>
      <c r="F19" s="1">
        <f>IF(ISNUMBER(VLOOKUP('Country selection'!$E$5,mortall!$A$2:$CX$195,$C19+2,FALSE)),VLOOKUP('Country selection'!$E$5,mortall!$A$2:$CX$195,$C19+2,FALSE),0)</f>
        <v>2.4000000000000001E-4</v>
      </c>
      <c r="G19" s="1"/>
      <c r="H19" s="21">
        <f t="shared" si="2"/>
        <v>11</v>
      </c>
      <c r="I19" s="36"/>
      <c r="J19" s="36"/>
      <c r="K19" s="36"/>
      <c r="M19" s="10">
        <f t="shared" ref="M19:O19" si="13">IF(I19="",D19,I19)</f>
        <v>0</v>
      </c>
      <c r="N19" s="10">
        <f t="shared" si="13"/>
        <v>0</v>
      </c>
      <c r="O19" s="10">
        <f t="shared" si="13"/>
        <v>2.4000000000000001E-4</v>
      </c>
    </row>
    <row r="20" spans="1:15" ht="14.25" customHeight="1" x14ac:dyDescent="0.3">
      <c r="A20" s="1"/>
      <c r="C20" s="21">
        <f t="shared" si="1"/>
        <v>12</v>
      </c>
      <c r="D20" s="1">
        <f>IF(ISNUMBER(VLOOKUP('Country selection'!$E$5,incidence!$A$2:$CX$195,$C20+2,FALSE)),VLOOKUP('Country selection'!$E$5,incidence!$A$2:$CX$195,$C20+2,FALSE),0)</f>
        <v>0</v>
      </c>
      <c r="E20" s="1">
        <f>IF(ISNUMBER(VLOOKUP('Country selection'!$E$5,mortcecx!$A$2:$CX$195,$C20+2,FALSE)),VLOOKUP('Country selection'!$E$5,mortcecx!$A$2:$CX$195,$C20+2,FALSE),0)</f>
        <v>0</v>
      </c>
      <c r="F20" s="1">
        <f>IF(ISNUMBER(VLOOKUP('Country selection'!$E$5,mortall!$A$2:$CX$195,$C20+2,FALSE)),VLOOKUP('Country selection'!$E$5,mortall!$A$2:$CX$195,$C20+2,FALSE),0)</f>
        <v>2.4000000000000001E-4</v>
      </c>
      <c r="G20" s="1"/>
      <c r="H20" s="21">
        <f t="shared" si="2"/>
        <v>12</v>
      </c>
      <c r="I20" s="36"/>
      <c r="J20" s="36"/>
      <c r="K20" s="36"/>
      <c r="M20" s="10">
        <f t="shared" ref="M20:O20" si="14">IF(I20="",D20,I20)</f>
        <v>0</v>
      </c>
      <c r="N20" s="10">
        <f t="shared" si="14"/>
        <v>0</v>
      </c>
      <c r="O20" s="10">
        <f t="shared" si="14"/>
        <v>2.4000000000000001E-4</v>
      </c>
    </row>
    <row r="21" spans="1:15" ht="14.25" customHeight="1" x14ac:dyDescent="0.3">
      <c r="A21" s="1"/>
      <c r="C21" s="21">
        <f t="shared" si="1"/>
        <v>13</v>
      </c>
      <c r="D21" s="1">
        <f>IF(ISNUMBER(VLOOKUP('Country selection'!$E$5,incidence!$A$2:$CX$195,$C21+2,FALSE)),VLOOKUP('Country selection'!$E$5,incidence!$A$2:$CX$195,$C21+2,FALSE),0)</f>
        <v>0</v>
      </c>
      <c r="E21" s="1">
        <f>IF(ISNUMBER(VLOOKUP('Country selection'!$E$5,mortcecx!$A$2:$CX$195,$C21+2,FALSE)),VLOOKUP('Country selection'!$E$5,mortcecx!$A$2:$CX$195,$C21+2,FALSE),0)</f>
        <v>0</v>
      </c>
      <c r="F21" s="1">
        <f>IF(ISNUMBER(VLOOKUP('Country selection'!$E$5,mortall!$A$2:$CX$195,$C21+2,FALSE)),VLOOKUP('Country selection'!$E$5,mortall!$A$2:$CX$195,$C21+2,FALSE),0)</f>
        <v>2.4000000000000001E-4</v>
      </c>
      <c r="G21" s="1"/>
      <c r="H21" s="21">
        <f t="shared" si="2"/>
        <v>13</v>
      </c>
      <c r="I21" s="36"/>
      <c r="J21" s="36"/>
      <c r="K21" s="36"/>
      <c r="M21" s="10">
        <f t="shared" ref="M21:O21" si="15">IF(I21="",D21,I21)</f>
        <v>0</v>
      </c>
      <c r="N21" s="10">
        <f t="shared" si="15"/>
        <v>0</v>
      </c>
      <c r="O21" s="10">
        <f t="shared" si="15"/>
        <v>2.4000000000000001E-4</v>
      </c>
    </row>
    <row r="22" spans="1:15" ht="14.25" customHeight="1" x14ac:dyDescent="0.3">
      <c r="A22" s="1"/>
      <c r="C22" s="21">
        <f t="shared" si="1"/>
        <v>14</v>
      </c>
      <c r="D22" s="1">
        <f>IF(ISNUMBER(VLOOKUP('Country selection'!$E$5,incidence!$A$2:$CX$195,$C22+2,FALSE)),VLOOKUP('Country selection'!$E$5,incidence!$A$2:$CX$195,$C22+2,FALSE),0)</f>
        <v>0</v>
      </c>
      <c r="E22" s="1">
        <f>IF(ISNUMBER(VLOOKUP('Country selection'!$E$5,mortcecx!$A$2:$CX$195,$C22+2,FALSE)),VLOOKUP('Country selection'!$E$5,mortcecx!$A$2:$CX$195,$C22+2,FALSE),0)</f>
        <v>0</v>
      </c>
      <c r="F22" s="1">
        <f>IF(ISNUMBER(VLOOKUP('Country selection'!$E$5,mortall!$A$2:$CX$195,$C22+2,FALSE)),VLOOKUP('Country selection'!$E$5,mortall!$A$2:$CX$195,$C22+2,FALSE),0)</f>
        <v>2.4000000000000001E-4</v>
      </c>
      <c r="G22" s="1"/>
      <c r="H22" s="21">
        <f t="shared" si="2"/>
        <v>14</v>
      </c>
      <c r="I22" s="36"/>
      <c r="J22" s="36"/>
      <c r="K22" s="36"/>
      <c r="M22" s="10">
        <f t="shared" ref="M22:O22" si="16">IF(I22="",D22,I22)</f>
        <v>0</v>
      </c>
      <c r="N22" s="10">
        <f t="shared" si="16"/>
        <v>0</v>
      </c>
      <c r="O22" s="10">
        <f t="shared" si="16"/>
        <v>2.4000000000000001E-4</v>
      </c>
    </row>
    <row r="23" spans="1:15" ht="14.25" customHeight="1" x14ac:dyDescent="0.3">
      <c r="A23" s="1"/>
      <c r="C23" s="21">
        <f t="shared" si="1"/>
        <v>15</v>
      </c>
      <c r="D23" s="1">
        <f>IF(ISNUMBER(VLOOKUP('Country selection'!$E$5,incidence!$A$2:$CX$195,$C23+2,FALSE)),VLOOKUP('Country selection'!$E$5,incidence!$A$2:$CX$195,$C23+2,FALSE),0)</f>
        <v>1.7200000000000001E-4</v>
      </c>
      <c r="E23" s="1">
        <f>IF(ISNUMBER(VLOOKUP('Country selection'!$E$5,mortcecx!$A$2:$CX$195,$C23+2,FALSE)),VLOOKUP('Country selection'!$E$5,mortcecx!$A$2:$CX$195,$C23+2,FALSE),0)</f>
        <v>3.8999999999999999E-5</v>
      </c>
      <c r="F23" s="1">
        <f>IF(ISNUMBER(VLOOKUP('Country selection'!$E$5,mortall!$A$2:$CX$195,$C23+2,FALSE)),VLOOKUP('Country selection'!$E$5,mortall!$A$2:$CX$195,$C23+2,FALSE),0)</f>
        <v>4.8000000000000001E-4</v>
      </c>
      <c r="G23" s="1"/>
      <c r="H23" s="21">
        <f t="shared" si="2"/>
        <v>15</v>
      </c>
      <c r="I23" s="36"/>
      <c r="J23" s="36"/>
      <c r="K23" s="36"/>
      <c r="M23" s="10">
        <f t="shared" ref="M23:O23" si="17">IF(I23="",D23,I23)</f>
        <v>1.7200000000000001E-4</v>
      </c>
      <c r="N23" s="10">
        <f t="shared" si="17"/>
        <v>3.8999999999999999E-5</v>
      </c>
      <c r="O23" s="10">
        <f t="shared" si="17"/>
        <v>4.8000000000000001E-4</v>
      </c>
    </row>
    <row r="24" spans="1:15" ht="14.25" customHeight="1" x14ac:dyDescent="0.3">
      <c r="A24" s="1"/>
      <c r="C24" s="21">
        <f t="shared" si="1"/>
        <v>16</v>
      </c>
      <c r="D24" s="1">
        <f>IF(ISNUMBER(VLOOKUP('Country selection'!$E$5,incidence!$A$2:$CX$195,$C24+2,FALSE)),VLOOKUP('Country selection'!$E$5,incidence!$A$2:$CX$195,$C24+2,FALSE),0)</f>
        <v>1.7200000000000001E-4</v>
      </c>
      <c r="E24" s="1">
        <f>IF(ISNUMBER(VLOOKUP('Country selection'!$E$5,mortcecx!$A$2:$CX$195,$C24+2,FALSE)),VLOOKUP('Country selection'!$E$5,mortcecx!$A$2:$CX$195,$C24+2,FALSE),0)</f>
        <v>3.8999999999999999E-5</v>
      </c>
      <c r="F24" s="1">
        <f>IF(ISNUMBER(VLOOKUP('Country selection'!$E$5,mortall!$A$2:$CX$195,$C24+2,FALSE)),VLOOKUP('Country selection'!$E$5,mortall!$A$2:$CX$195,$C24+2,FALSE),0)</f>
        <v>4.8000000000000001E-4</v>
      </c>
      <c r="G24" s="1"/>
      <c r="H24" s="21">
        <f t="shared" si="2"/>
        <v>16</v>
      </c>
      <c r="I24" s="36"/>
      <c r="J24" s="36"/>
      <c r="K24" s="36"/>
      <c r="M24" s="10">
        <f t="shared" ref="M24:O24" si="18">IF(I24="",D24,I24)</f>
        <v>1.7200000000000001E-4</v>
      </c>
      <c r="N24" s="10">
        <f t="shared" si="18"/>
        <v>3.8999999999999999E-5</v>
      </c>
      <c r="O24" s="10">
        <f t="shared" si="18"/>
        <v>4.8000000000000001E-4</v>
      </c>
    </row>
    <row r="25" spans="1:15" ht="14.25" customHeight="1" x14ac:dyDescent="0.3">
      <c r="A25" s="1"/>
      <c r="C25" s="21">
        <f t="shared" si="1"/>
        <v>17</v>
      </c>
      <c r="D25" s="1">
        <f>IF(ISNUMBER(VLOOKUP('Country selection'!$E$5,incidence!$A$2:$CX$195,$C25+2,FALSE)),VLOOKUP('Country selection'!$E$5,incidence!$A$2:$CX$195,$C25+2,FALSE),0)</f>
        <v>1.7200000000000001E-4</v>
      </c>
      <c r="E25" s="1">
        <f>IF(ISNUMBER(VLOOKUP('Country selection'!$E$5,mortcecx!$A$2:$CX$195,$C25+2,FALSE)),VLOOKUP('Country selection'!$E$5,mortcecx!$A$2:$CX$195,$C25+2,FALSE),0)</f>
        <v>3.8999999999999999E-5</v>
      </c>
      <c r="F25" s="1">
        <f>IF(ISNUMBER(VLOOKUP('Country selection'!$E$5,mortall!$A$2:$CX$195,$C25+2,FALSE)),VLOOKUP('Country selection'!$E$5,mortall!$A$2:$CX$195,$C25+2,FALSE),0)</f>
        <v>4.8000000000000001E-4</v>
      </c>
      <c r="G25" s="1"/>
      <c r="H25" s="21">
        <f t="shared" si="2"/>
        <v>17</v>
      </c>
      <c r="I25" s="36"/>
      <c r="J25" s="36"/>
      <c r="K25" s="36"/>
      <c r="M25" s="10">
        <f t="shared" ref="M25:O25" si="19">IF(I25="",D25,I25)</f>
        <v>1.7200000000000001E-4</v>
      </c>
      <c r="N25" s="10">
        <f t="shared" si="19"/>
        <v>3.8999999999999999E-5</v>
      </c>
      <c r="O25" s="10">
        <f t="shared" si="19"/>
        <v>4.8000000000000001E-4</v>
      </c>
    </row>
    <row r="26" spans="1:15" ht="14.25" customHeight="1" x14ac:dyDescent="0.3">
      <c r="A26" s="1"/>
      <c r="C26" s="21">
        <f t="shared" si="1"/>
        <v>18</v>
      </c>
      <c r="D26" s="1">
        <f>IF(ISNUMBER(VLOOKUP('Country selection'!$E$5,incidence!$A$2:$CX$195,$C26+2,FALSE)),VLOOKUP('Country selection'!$E$5,incidence!$A$2:$CX$195,$C26+2,FALSE),0)</f>
        <v>1.7200000000000001E-4</v>
      </c>
      <c r="E26" s="1">
        <f>IF(ISNUMBER(VLOOKUP('Country selection'!$E$5,mortcecx!$A$2:$CX$195,$C26+2,FALSE)),VLOOKUP('Country selection'!$E$5,mortcecx!$A$2:$CX$195,$C26+2,FALSE),0)</f>
        <v>3.8999999999999999E-5</v>
      </c>
      <c r="F26" s="1">
        <f>IF(ISNUMBER(VLOOKUP('Country selection'!$E$5,mortall!$A$2:$CX$195,$C26+2,FALSE)),VLOOKUP('Country selection'!$E$5,mortall!$A$2:$CX$195,$C26+2,FALSE),0)</f>
        <v>4.8000000000000001E-4</v>
      </c>
      <c r="G26" s="1"/>
      <c r="H26" s="21">
        <f t="shared" si="2"/>
        <v>18</v>
      </c>
      <c r="I26" s="36"/>
      <c r="J26" s="36"/>
      <c r="K26" s="36"/>
      <c r="M26" s="10">
        <f t="shared" ref="M26:O26" si="20">IF(I26="",D26,I26)</f>
        <v>1.7200000000000001E-4</v>
      </c>
      <c r="N26" s="10">
        <f t="shared" si="20"/>
        <v>3.8999999999999999E-5</v>
      </c>
      <c r="O26" s="10">
        <f t="shared" si="20"/>
        <v>4.8000000000000001E-4</v>
      </c>
    </row>
    <row r="27" spans="1:15" ht="14.25" customHeight="1" x14ac:dyDescent="0.3">
      <c r="A27" s="1"/>
      <c r="C27" s="21">
        <f t="shared" si="1"/>
        <v>19</v>
      </c>
      <c r="D27" s="1">
        <f>IF(ISNUMBER(VLOOKUP('Country selection'!$E$5,incidence!$A$2:$CX$195,$C27+2,FALSE)),VLOOKUP('Country selection'!$E$5,incidence!$A$2:$CX$195,$C27+2,FALSE),0)</f>
        <v>1.7200000000000001E-4</v>
      </c>
      <c r="E27" s="1">
        <f>IF(ISNUMBER(VLOOKUP('Country selection'!$E$5,mortcecx!$A$2:$CX$195,$C27+2,FALSE)),VLOOKUP('Country selection'!$E$5,mortcecx!$A$2:$CX$195,$C27+2,FALSE),0)</f>
        <v>3.8999999999999999E-5</v>
      </c>
      <c r="F27" s="1">
        <f>IF(ISNUMBER(VLOOKUP('Country selection'!$E$5,mortall!$A$2:$CX$195,$C27+2,FALSE)),VLOOKUP('Country selection'!$E$5,mortall!$A$2:$CX$195,$C27+2,FALSE),0)</f>
        <v>4.8000000000000001E-4</v>
      </c>
      <c r="G27" s="1"/>
      <c r="H27" s="21">
        <f t="shared" si="2"/>
        <v>19</v>
      </c>
      <c r="I27" s="36"/>
      <c r="J27" s="36"/>
      <c r="K27" s="36"/>
      <c r="M27" s="10">
        <f t="shared" ref="M27:O27" si="21">IF(I27="",D27,I27)</f>
        <v>1.7200000000000001E-4</v>
      </c>
      <c r="N27" s="10">
        <f t="shared" si="21"/>
        <v>3.8999999999999999E-5</v>
      </c>
      <c r="O27" s="10">
        <f t="shared" si="21"/>
        <v>4.8000000000000001E-4</v>
      </c>
    </row>
    <row r="28" spans="1:15" ht="14.25" customHeight="1" x14ac:dyDescent="0.3">
      <c r="A28" s="1"/>
      <c r="C28" s="21">
        <f t="shared" si="1"/>
        <v>20</v>
      </c>
      <c r="D28" s="1">
        <f>IF(ISNUMBER(VLOOKUP('Country selection'!$E$5,incidence!$A$2:$CX$195,$C28+2,FALSE)),VLOOKUP('Country selection'!$E$5,incidence!$A$2:$CX$195,$C28+2,FALSE),0)</f>
        <v>1.7200000000000001E-4</v>
      </c>
      <c r="E28" s="1">
        <f>IF(ISNUMBER(VLOOKUP('Country selection'!$E$5,mortcecx!$A$2:$CX$195,$C28+2,FALSE)),VLOOKUP('Country selection'!$E$5,mortcecx!$A$2:$CX$195,$C28+2,FALSE),0)</f>
        <v>3.8999999999999999E-5</v>
      </c>
      <c r="F28" s="1">
        <f>IF(ISNUMBER(VLOOKUP('Country selection'!$E$5,mortall!$A$2:$CX$195,$C28+2,FALSE)),VLOOKUP('Country selection'!$E$5,mortall!$A$2:$CX$195,$C28+2,FALSE),0)</f>
        <v>5.4000000000000001E-4</v>
      </c>
      <c r="G28" s="1"/>
      <c r="H28" s="21">
        <f t="shared" si="2"/>
        <v>20</v>
      </c>
      <c r="I28" s="36"/>
      <c r="J28" s="36"/>
      <c r="K28" s="36"/>
      <c r="M28" s="10">
        <f t="shared" ref="M28:O28" si="22">IF(I28="",D28,I28)</f>
        <v>1.7200000000000001E-4</v>
      </c>
      <c r="N28" s="10">
        <f t="shared" si="22"/>
        <v>3.8999999999999999E-5</v>
      </c>
      <c r="O28" s="10">
        <f t="shared" si="22"/>
        <v>5.4000000000000001E-4</v>
      </c>
    </row>
    <row r="29" spans="1:15" ht="14.25" customHeight="1" x14ac:dyDescent="0.3">
      <c r="A29" s="1"/>
      <c r="C29" s="21">
        <f t="shared" si="1"/>
        <v>21</v>
      </c>
      <c r="D29" s="1">
        <f>IF(ISNUMBER(VLOOKUP('Country selection'!$E$5,incidence!$A$2:$CX$195,$C29+2,FALSE)),VLOOKUP('Country selection'!$E$5,incidence!$A$2:$CX$195,$C29+2,FALSE),0)</f>
        <v>1.7200000000000001E-4</v>
      </c>
      <c r="E29" s="1">
        <f>IF(ISNUMBER(VLOOKUP('Country selection'!$E$5,mortcecx!$A$2:$CX$195,$C29+2,FALSE)),VLOOKUP('Country selection'!$E$5,mortcecx!$A$2:$CX$195,$C29+2,FALSE),0)</f>
        <v>3.8999999999999999E-5</v>
      </c>
      <c r="F29" s="1">
        <f>IF(ISNUMBER(VLOOKUP('Country selection'!$E$5,mortall!$A$2:$CX$195,$C29+2,FALSE)),VLOOKUP('Country selection'!$E$5,mortall!$A$2:$CX$195,$C29+2,FALSE),0)</f>
        <v>5.4000000000000001E-4</v>
      </c>
      <c r="G29" s="1"/>
      <c r="H29" s="21">
        <f t="shared" si="2"/>
        <v>21</v>
      </c>
      <c r="I29" s="36"/>
      <c r="J29" s="36"/>
      <c r="K29" s="36"/>
      <c r="M29" s="10">
        <f t="shared" ref="M29:O29" si="23">IF(I29="",D29,I29)</f>
        <v>1.7200000000000001E-4</v>
      </c>
      <c r="N29" s="10">
        <f t="shared" si="23"/>
        <v>3.8999999999999999E-5</v>
      </c>
      <c r="O29" s="10">
        <f t="shared" si="23"/>
        <v>5.4000000000000001E-4</v>
      </c>
    </row>
    <row r="30" spans="1:15" ht="14.25" customHeight="1" x14ac:dyDescent="0.3">
      <c r="A30" s="1"/>
      <c r="C30" s="21">
        <f t="shared" si="1"/>
        <v>22</v>
      </c>
      <c r="D30" s="1">
        <f>IF(ISNUMBER(VLOOKUP('Country selection'!$E$5,incidence!$A$2:$CX$195,$C30+2,FALSE)),VLOOKUP('Country selection'!$E$5,incidence!$A$2:$CX$195,$C30+2,FALSE),0)</f>
        <v>1.7200000000000001E-4</v>
      </c>
      <c r="E30" s="1">
        <f>IF(ISNUMBER(VLOOKUP('Country selection'!$E$5,mortcecx!$A$2:$CX$195,$C30+2,FALSE)),VLOOKUP('Country selection'!$E$5,mortcecx!$A$2:$CX$195,$C30+2,FALSE),0)</f>
        <v>3.8999999999999999E-5</v>
      </c>
      <c r="F30" s="1">
        <f>IF(ISNUMBER(VLOOKUP('Country selection'!$E$5,mortall!$A$2:$CX$195,$C30+2,FALSE)),VLOOKUP('Country selection'!$E$5,mortall!$A$2:$CX$195,$C30+2,FALSE),0)</f>
        <v>5.4000000000000001E-4</v>
      </c>
      <c r="G30" s="1"/>
      <c r="H30" s="21">
        <f t="shared" si="2"/>
        <v>22</v>
      </c>
      <c r="I30" s="36"/>
      <c r="J30" s="36"/>
      <c r="K30" s="36"/>
      <c r="M30" s="10">
        <f t="shared" ref="M30:O30" si="24">IF(I30="",D30,I30)</f>
        <v>1.7200000000000001E-4</v>
      </c>
      <c r="N30" s="10">
        <f t="shared" si="24"/>
        <v>3.8999999999999999E-5</v>
      </c>
      <c r="O30" s="10">
        <f t="shared" si="24"/>
        <v>5.4000000000000001E-4</v>
      </c>
    </row>
    <row r="31" spans="1:15" ht="14.25" customHeight="1" x14ac:dyDescent="0.3">
      <c r="A31" s="1"/>
      <c r="C31" s="21">
        <f t="shared" si="1"/>
        <v>23</v>
      </c>
      <c r="D31" s="1">
        <f>IF(ISNUMBER(VLOOKUP('Country selection'!$E$5,incidence!$A$2:$CX$195,$C31+2,FALSE)),VLOOKUP('Country selection'!$E$5,incidence!$A$2:$CX$195,$C31+2,FALSE),0)</f>
        <v>1.7200000000000001E-4</v>
      </c>
      <c r="E31" s="1">
        <f>IF(ISNUMBER(VLOOKUP('Country selection'!$E$5,mortcecx!$A$2:$CX$195,$C31+2,FALSE)),VLOOKUP('Country selection'!$E$5,mortcecx!$A$2:$CX$195,$C31+2,FALSE),0)</f>
        <v>3.8999999999999999E-5</v>
      </c>
      <c r="F31" s="1">
        <f>IF(ISNUMBER(VLOOKUP('Country selection'!$E$5,mortall!$A$2:$CX$195,$C31+2,FALSE)),VLOOKUP('Country selection'!$E$5,mortall!$A$2:$CX$195,$C31+2,FALSE),0)</f>
        <v>5.4000000000000001E-4</v>
      </c>
      <c r="G31" s="1"/>
      <c r="H31" s="21">
        <f t="shared" si="2"/>
        <v>23</v>
      </c>
      <c r="I31" s="36"/>
      <c r="J31" s="36"/>
      <c r="K31" s="36"/>
      <c r="M31" s="10">
        <f t="shared" ref="M31:O31" si="25">IF(I31="",D31,I31)</f>
        <v>1.7200000000000001E-4</v>
      </c>
      <c r="N31" s="10">
        <f t="shared" si="25"/>
        <v>3.8999999999999999E-5</v>
      </c>
      <c r="O31" s="10">
        <f t="shared" si="25"/>
        <v>5.4000000000000001E-4</v>
      </c>
    </row>
    <row r="32" spans="1:15" ht="14.25" customHeight="1" x14ac:dyDescent="0.3">
      <c r="A32" s="1"/>
      <c r="C32" s="21">
        <f t="shared" si="1"/>
        <v>24</v>
      </c>
      <c r="D32" s="1">
        <f>IF(ISNUMBER(VLOOKUP('Country selection'!$E$5,incidence!$A$2:$CX$195,$C32+2,FALSE)),VLOOKUP('Country selection'!$E$5,incidence!$A$2:$CX$195,$C32+2,FALSE),0)</f>
        <v>1.7200000000000001E-4</v>
      </c>
      <c r="E32" s="1">
        <f>IF(ISNUMBER(VLOOKUP('Country selection'!$E$5,mortcecx!$A$2:$CX$195,$C32+2,FALSE)),VLOOKUP('Country selection'!$E$5,mortcecx!$A$2:$CX$195,$C32+2,FALSE),0)</f>
        <v>3.8999999999999999E-5</v>
      </c>
      <c r="F32" s="1">
        <f>IF(ISNUMBER(VLOOKUP('Country selection'!$E$5,mortall!$A$2:$CX$195,$C32+2,FALSE)),VLOOKUP('Country selection'!$E$5,mortall!$A$2:$CX$195,$C32+2,FALSE),0)</f>
        <v>5.4000000000000001E-4</v>
      </c>
      <c r="G32" s="1"/>
      <c r="H32" s="21">
        <f t="shared" si="2"/>
        <v>24</v>
      </c>
      <c r="I32" s="36"/>
      <c r="J32" s="36"/>
      <c r="K32" s="36"/>
      <c r="M32" s="10">
        <f t="shared" ref="M32:O32" si="26">IF(I32="",D32,I32)</f>
        <v>1.7200000000000001E-4</v>
      </c>
      <c r="N32" s="10">
        <f t="shared" si="26"/>
        <v>3.8999999999999999E-5</v>
      </c>
      <c r="O32" s="10">
        <f t="shared" si="26"/>
        <v>5.4000000000000001E-4</v>
      </c>
    </row>
    <row r="33" spans="1:15" ht="14.25" customHeight="1" x14ac:dyDescent="0.3">
      <c r="A33" s="1"/>
      <c r="C33" s="21">
        <f t="shared" si="1"/>
        <v>25</v>
      </c>
      <c r="D33" s="1">
        <f>IF(ISNUMBER(VLOOKUP('Country selection'!$E$5,incidence!$A$2:$CX$195,$C33+2,FALSE)),VLOOKUP('Country selection'!$E$5,incidence!$A$2:$CX$195,$C33+2,FALSE),0)</f>
        <v>1.7200000000000001E-4</v>
      </c>
      <c r="E33" s="1">
        <f>IF(ISNUMBER(VLOOKUP('Country selection'!$E$5,mortcecx!$A$2:$CX$195,$C33+2,FALSE)),VLOOKUP('Country selection'!$E$5,mortcecx!$A$2:$CX$195,$C33+2,FALSE),0)</f>
        <v>3.8999999999999999E-5</v>
      </c>
      <c r="F33" s="1">
        <f>IF(ISNUMBER(VLOOKUP('Country selection'!$E$5,mortall!$A$2:$CX$195,$C33+2,FALSE)),VLOOKUP('Country selection'!$E$5,mortall!$A$2:$CX$195,$C33+2,FALSE),0)</f>
        <v>6.6E-4</v>
      </c>
      <c r="G33" s="1"/>
      <c r="H33" s="21">
        <f t="shared" si="2"/>
        <v>25</v>
      </c>
      <c r="I33" s="36"/>
      <c r="J33" s="36"/>
      <c r="K33" s="36"/>
      <c r="M33" s="10">
        <f t="shared" ref="M33:O33" si="27">IF(I33="",D33,I33)</f>
        <v>1.7200000000000001E-4</v>
      </c>
      <c r="N33" s="10">
        <f t="shared" si="27"/>
        <v>3.8999999999999999E-5</v>
      </c>
      <c r="O33" s="10">
        <f t="shared" si="27"/>
        <v>6.6E-4</v>
      </c>
    </row>
    <row r="34" spans="1:15" ht="14.25" customHeight="1" x14ac:dyDescent="0.3">
      <c r="A34" s="1"/>
      <c r="C34" s="21">
        <f t="shared" si="1"/>
        <v>26</v>
      </c>
      <c r="D34" s="1">
        <f>IF(ISNUMBER(VLOOKUP('Country selection'!$E$5,incidence!$A$2:$CX$195,$C34+2,FALSE)),VLOOKUP('Country selection'!$E$5,incidence!$A$2:$CX$195,$C34+2,FALSE),0)</f>
        <v>1.7200000000000001E-4</v>
      </c>
      <c r="E34" s="1">
        <f>IF(ISNUMBER(VLOOKUP('Country selection'!$E$5,mortcecx!$A$2:$CX$195,$C34+2,FALSE)),VLOOKUP('Country selection'!$E$5,mortcecx!$A$2:$CX$195,$C34+2,FALSE),0)</f>
        <v>3.8999999999999999E-5</v>
      </c>
      <c r="F34" s="1">
        <f>IF(ISNUMBER(VLOOKUP('Country selection'!$E$5,mortall!$A$2:$CX$195,$C34+2,FALSE)),VLOOKUP('Country selection'!$E$5,mortall!$A$2:$CX$195,$C34+2,FALSE),0)</f>
        <v>6.6E-4</v>
      </c>
      <c r="G34" s="1"/>
      <c r="H34" s="21">
        <f t="shared" si="2"/>
        <v>26</v>
      </c>
      <c r="I34" s="36"/>
      <c r="J34" s="36"/>
      <c r="K34" s="36"/>
      <c r="M34" s="10">
        <f t="shared" ref="M34:O34" si="28">IF(I34="",D34,I34)</f>
        <v>1.7200000000000001E-4</v>
      </c>
      <c r="N34" s="10">
        <f t="shared" si="28"/>
        <v>3.8999999999999999E-5</v>
      </c>
      <c r="O34" s="10">
        <f t="shared" si="28"/>
        <v>6.6E-4</v>
      </c>
    </row>
    <row r="35" spans="1:15" ht="14.25" customHeight="1" x14ac:dyDescent="0.3">
      <c r="A35" s="1"/>
      <c r="C35" s="21">
        <f t="shared" si="1"/>
        <v>27</v>
      </c>
      <c r="D35" s="1">
        <f>IF(ISNUMBER(VLOOKUP('Country selection'!$E$5,incidence!$A$2:$CX$195,$C35+2,FALSE)),VLOOKUP('Country selection'!$E$5,incidence!$A$2:$CX$195,$C35+2,FALSE),0)</f>
        <v>1.7200000000000001E-4</v>
      </c>
      <c r="E35" s="1">
        <f>IF(ISNUMBER(VLOOKUP('Country selection'!$E$5,mortcecx!$A$2:$CX$195,$C35+2,FALSE)),VLOOKUP('Country selection'!$E$5,mortcecx!$A$2:$CX$195,$C35+2,FALSE),0)</f>
        <v>3.8999999999999999E-5</v>
      </c>
      <c r="F35" s="1">
        <f>IF(ISNUMBER(VLOOKUP('Country selection'!$E$5,mortall!$A$2:$CX$195,$C35+2,FALSE)),VLOOKUP('Country selection'!$E$5,mortall!$A$2:$CX$195,$C35+2,FALSE),0)</f>
        <v>6.6E-4</v>
      </c>
      <c r="G35" s="1"/>
      <c r="H35" s="21">
        <f t="shared" si="2"/>
        <v>27</v>
      </c>
      <c r="I35" s="36"/>
      <c r="J35" s="36"/>
      <c r="K35" s="36"/>
      <c r="M35" s="10">
        <f t="shared" ref="M35:O35" si="29">IF(I35="",D35,I35)</f>
        <v>1.7200000000000001E-4</v>
      </c>
      <c r="N35" s="10">
        <f t="shared" si="29"/>
        <v>3.8999999999999999E-5</v>
      </c>
      <c r="O35" s="10">
        <f t="shared" si="29"/>
        <v>6.6E-4</v>
      </c>
    </row>
    <row r="36" spans="1:15" ht="14.25" customHeight="1" x14ac:dyDescent="0.3">
      <c r="A36" s="1"/>
      <c r="C36" s="21">
        <f t="shared" si="1"/>
        <v>28</v>
      </c>
      <c r="D36" s="1">
        <f>IF(ISNUMBER(VLOOKUP('Country selection'!$E$5,incidence!$A$2:$CX$195,$C36+2,FALSE)),VLOOKUP('Country selection'!$E$5,incidence!$A$2:$CX$195,$C36+2,FALSE),0)</f>
        <v>1.7200000000000001E-4</v>
      </c>
      <c r="E36" s="1">
        <f>IF(ISNUMBER(VLOOKUP('Country selection'!$E$5,mortcecx!$A$2:$CX$195,$C36+2,FALSE)),VLOOKUP('Country selection'!$E$5,mortcecx!$A$2:$CX$195,$C36+2,FALSE),0)</f>
        <v>3.8999999999999999E-5</v>
      </c>
      <c r="F36" s="1">
        <f>IF(ISNUMBER(VLOOKUP('Country selection'!$E$5,mortall!$A$2:$CX$195,$C36+2,FALSE)),VLOOKUP('Country selection'!$E$5,mortall!$A$2:$CX$195,$C36+2,FALSE),0)</f>
        <v>6.6E-4</v>
      </c>
      <c r="G36" s="1"/>
      <c r="H36" s="21">
        <f t="shared" si="2"/>
        <v>28</v>
      </c>
      <c r="I36" s="36"/>
      <c r="J36" s="36"/>
      <c r="K36" s="36"/>
      <c r="M36" s="10">
        <f t="shared" ref="M36:O36" si="30">IF(I36="",D36,I36)</f>
        <v>1.7200000000000001E-4</v>
      </c>
      <c r="N36" s="10">
        <f t="shared" si="30"/>
        <v>3.8999999999999999E-5</v>
      </c>
      <c r="O36" s="10">
        <f t="shared" si="30"/>
        <v>6.6E-4</v>
      </c>
    </row>
    <row r="37" spans="1:15" ht="14.25" customHeight="1" x14ac:dyDescent="0.3">
      <c r="A37" s="1"/>
      <c r="C37" s="21">
        <f t="shared" si="1"/>
        <v>29</v>
      </c>
      <c r="D37" s="1">
        <f>IF(ISNUMBER(VLOOKUP('Country selection'!$E$5,incidence!$A$2:$CX$195,$C37+2,FALSE)),VLOOKUP('Country selection'!$E$5,incidence!$A$2:$CX$195,$C37+2,FALSE),0)</f>
        <v>1.7200000000000001E-4</v>
      </c>
      <c r="E37" s="1">
        <f>IF(ISNUMBER(VLOOKUP('Country selection'!$E$5,mortcecx!$A$2:$CX$195,$C37+2,FALSE)),VLOOKUP('Country selection'!$E$5,mortcecx!$A$2:$CX$195,$C37+2,FALSE),0)</f>
        <v>3.8999999999999999E-5</v>
      </c>
      <c r="F37" s="1">
        <f>IF(ISNUMBER(VLOOKUP('Country selection'!$E$5,mortall!$A$2:$CX$195,$C37+2,FALSE)),VLOOKUP('Country selection'!$E$5,mortall!$A$2:$CX$195,$C37+2,FALSE),0)</f>
        <v>6.6E-4</v>
      </c>
      <c r="G37" s="1"/>
      <c r="H37" s="21">
        <f t="shared" si="2"/>
        <v>29</v>
      </c>
      <c r="I37" s="36"/>
      <c r="J37" s="36"/>
      <c r="K37" s="36"/>
      <c r="M37" s="10">
        <f t="shared" ref="M37:O37" si="31">IF(I37="",D37,I37)</f>
        <v>1.7200000000000001E-4</v>
      </c>
      <c r="N37" s="10">
        <f t="shared" si="31"/>
        <v>3.8999999999999999E-5</v>
      </c>
      <c r="O37" s="10">
        <f t="shared" si="31"/>
        <v>6.6E-4</v>
      </c>
    </row>
    <row r="38" spans="1:15" ht="14.25" customHeight="1" x14ac:dyDescent="0.3">
      <c r="A38" s="1"/>
      <c r="C38" s="21">
        <f t="shared" si="1"/>
        <v>30</v>
      </c>
      <c r="D38" s="1">
        <f>IF(ISNUMBER(VLOOKUP('Country selection'!$E$5,incidence!$A$2:$CX$195,$C38+2,FALSE)),VLOOKUP('Country selection'!$E$5,incidence!$A$2:$CX$195,$C38+2,FALSE),0)</f>
        <v>1.7200000000000001E-4</v>
      </c>
      <c r="E38" s="1">
        <f>IF(ISNUMBER(VLOOKUP('Country selection'!$E$5,mortcecx!$A$2:$CX$195,$C38+2,FALSE)),VLOOKUP('Country selection'!$E$5,mortcecx!$A$2:$CX$195,$C38+2,FALSE),0)</f>
        <v>3.8999999999999999E-5</v>
      </c>
      <c r="F38" s="1">
        <f>IF(ISNUMBER(VLOOKUP('Country selection'!$E$5,mortall!$A$2:$CX$195,$C38+2,FALSE)),VLOOKUP('Country selection'!$E$5,mortall!$A$2:$CX$195,$C38+2,FALSE),0)</f>
        <v>8.3000000000000001E-4</v>
      </c>
      <c r="G38" s="1"/>
      <c r="H38" s="21">
        <f t="shared" si="2"/>
        <v>30</v>
      </c>
      <c r="I38" s="36"/>
      <c r="J38" s="36"/>
      <c r="K38" s="36"/>
      <c r="M38" s="10">
        <f t="shared" ref="M38:O38" si="32">IF(I38="",D38,I38)</f>
        <v>1.7200000000000001E-4</v>
      </c>
      <c r="N38" s="10">
        <f t="shared" si="32"/>
        <v>3.8999999999999999E-5</v>
      </c>
      <c r="O38" s="10">
        <f t="shared" si="32"/>
        <v>8.3000000000000001E-4</v>
      </c>
    </row>
    <row r="39" spans="1:15" ht="14.25" customHeight="1" x14ac:dyDescent="0.3">
      <c r="A39" s="1"/>
      <c r="C39" s="21">
        <f t="shared" si="1"/>
        <v>31</v>
      </c>
      <c r="D39" s="1">
        <f>IF(ISNUMBER(VLOOKUP('Country selection'!$E$5,incidence!$A$2:$CX$195,$C39+2,FALSE)),VLOOKUP('Country selection'!$E$5,incidence!$A$2:$CX$195,$C39+2,FALSE),0)</f>
        <v>1.7200000000000001E-4</v>
      </c>
      <c r="E39" s="1">
        <f>IF(ISNUMBER(VLOOKUP('Country selection'!$E$5,mortcecx!$A$2:$CX$195,$C39+2,FALSE)),VLOOKUP('Country selection'!$E$5,mortcecx!$A$2:$CX$195,$C39+2,FALSE),0)</f>
        <v>3.8999999999999999E-5</v>
      </c>
      <c r="F39" s="1">
        <f>IF(ISNUMBER(VLOOKUP('Country selection'!$E$5,mortall!$A$2:$CX$195,$C39+2,FALSE)),VLOOKUP('Country selection'!$E$5,mortall!$A$2:$CX$195,$C39+2,FALSE),0)</f>
        <v>8.3000000000000001E-4</v>
      </c>
      <c r="G39" s="1"/>
      <c r="H39" s="21">
        <f t="shared" si="2"/>
        <v>31</v>
      </c>
      <c r="I39" s="36"/>
      <c r="J39" s="36"/>
      <c r="K39" s="36"/>
      <c r="M39" s="10">
        <f t="shared" ref="M39:O39" si="33">IF(I39="",D39,I39)</f>
        <v>1.7200000000000001E-4</v>
      </c>
      <c r="N39" s="10">
        <f t="shared" si="33"/>
        <v>3.8999999999999999E-5</v>
      </c>
      <c r="O39" s="10">
        <f t="shared" si="33"/>
        <v>8.3000000000000001E-4</v>
      </c>
    </row>
    <row r="40" spans="1:15" ht="14.25" customHeight="1" x14ac:dyDescent="0.3">
      <c r="A40" s="1"/>
      <c r="C40" s="21">
        <f t="shared" si="1"/>
        <v>32</v>
      </c>
      <c r="D40" s="1">
        <f>IF(ISNUMBER(VLOOKUP('Country selection'!$E$5,incidence!$A$2:$CX$195,$C40+2,FALSE)),VLOOKUP('Country selection'!$E$5,incidence!$A$2:$CX$195,$C40+2,FALSE),0)</f>
        <v>1.7200000000000001E-4</v>
      </c>
      <c r="E40" s="1">
        <f>IF(ISNUMBER(VLOOKUP('Country selection'!$E$5,mortcecx!$A$2:$CX$195,$C40+2,FALSE)),VLOOKUP('Country selection'!$E$5,mortcecx!$A$2:$CX$195,$C40+2,FALSE),0)</f>
        <v>3.8999999999999999E-5</v>
      </c>
      <c r="F40" s="1">
        <f>IF(ISNUMBER(VLOOKUP('Country selection'!$E$5,mortall!$A$2:$CX$195,$C40+2,FALSE)),VLOOKUP('Country selection'!$E$5,mortall!$A$2:$CX$195,$C40+2,FALSE),0)</f>
        <v>8.3000000000000001E-4</v>
      </c>
      <c r="G40" s="1"/>
      <c r="H40" s="21">
        <f t="shared" si="2"/>
        <v>32</v>
      </c>
      <c r="I40" s="36"/>
      <c r="J40" s="36"/>
      <c r="K40" s="36"/>
      <c r="M40" s="10">
        <f t="shared" ref="M40:O40" si="34">IF(I40="",D40,I40)</f>
        <v>1.7200000000000001E-4</v>
      </c>
      <c r="N40" s="10">
        <f t="shared" si="34"/>
        <v>3.8999999999999999E-5</v>
      </c>
      <c r="O40" s="10">
        <f t="shared" si="34"/>
        <v>8.3000000000000001E-4</v>
      </c>
    </row>
    <row r="41" spans="1:15" ht="14.25" customHeight="1" x14ac:dyDescent="0.3">
      <c r="A41" s="1"/>
      <c r="C41" s="21">
        <f t="shared" si="1"/>
        <v>33</v>
      </c>
      <c r="D41" s="1">
        <f>IF(ISNUMBER(VLOOKUP('Country selection'!$E$5,incidence!$A$2:$CX$195,$C41+2,FALSE)),VLOOKUP('Country selection'!$E$5,incidence!$A$2:$CX$195,$C41+2,FALSE),0)</f>
        <v>1.7200000000000001E-4</v>
      </c>
      <c r="E41" s="1">
        <f>IF(ISNUMBER(VLOOKUP('Country selection'!$E$5,mortcecx!$A$2:$CX$195,$C41+2,FALSE)),VLOOKUP('Country selection'!$E$5,mortcecx!$A$2:$CX$195,$C41+2,FALSE),0)</f>
        <v>3.8999999999999999E-5</v>
      </c>
      <c r="F41" s="1">
        <f>IF(ISNUMBER(VLOOKUP('Country selection'!$E$5,mortall!$A$2:$CX$195,$C41+2,FALSE)),VLOOKUP('Country selection'!$E$5,mortall!$A$2:$CX$195,$C41+2,FALSE),0)</f>
        <v>8.3000000000000001E-4</v>
      </c>
      <c r="G41" s="1"/>
      <c r="H41" s="21">
        <f t="shared" si="2"/>
        <v>33</v>
      </c>
      <c r="I41" s="36"/>
      <c r="J41" s="36"/>
      <c r="K41" s="36"/>
      <c r="M41" s="10">
        <f t="shared" ref="M41:O41" si="35">IF(I41="",D41,I41)</f>
        <v>1.7200000000000001E-4</v>
      </c>
      <c r="N41" s="10">
        <f t="shared" si="35"/>
        <v>3.8999999999999999E-5</v>
      </c>
      <c r="O41" s="10">
        <f t="shared" si="35"/>
        <v>8.3000000000000001E-4</v>
      </c>
    </row>
    <row r="42" spans="1:15" ht="14.25" customHeight="1" x14ac:dyDescent="0.3">
      <c r="A42" s="1"/>
      <c r="C42" s="21">
        <f t="shared" si="1"/>
        <v>34</v>
      </c>
      <c r="D42" s="1">
        <f>IF(ISNUMBER(VLOOKUP('Country selection'!$E$5,incidence!$A$2:$CX$195,$C42+2,FALSE)),VLOOKUP('Country selection'!$E$5,incidence!$A$2:$CX$195,$C42+2,FALSE),0)</f>
        <v>1.7200000000000001E-4</v>
      </c>
      <c r="E42" s="1">
        <f>IF(ISNUMBER(VLOOKUP('Country selection'!$E$5,mortcecx!$A$2:$CX$195,$C42+2,FALSE)),VLOOKUP('Country selection'!$E$5,mortcecx!$A$2:$CX$195,$C42+2,FALSE),0)</f>
        <v>3.8999999999999999E-5</v>
      </c>
      <c r="F42" s="1">
        <f>IF(ISNUMBER(VLOOKUP('Country selection'!$E$5,mortall!$A$2:$CX$195,$C42+2,FALSE)),VLOOKUP('Country selection'!$E$5,mortall!$A$2:$CX$195,$C42+2,FALSE),0)</f>
        <v>8.3000000000000001E-4</v>
      </c>
      <c r="G42" s="1"/>
      <c r="H42" s="21">
        <f t="shared" si="2"/>
        <v>34</v>
      </c>
      <c r="I42" s="36"/>
      <c r="J42" s="36"/>
      <c r="K42" s="36"/>
      <c r="M42" s="10">
        <f t="shared" ref="M42:O42" si="36">IF(I42="",D42,I42)</f>
        <v>1.7200000000000001E-4</v>
      </c>
      <c r="N42" s="10">
        <f t="shared" si="36"/>
        <v>3.8999999999999999E-5</v>
      </c>
      <c r="O42" s="10">
        <f t="shared" si="36"/>
        <v>8.3000000000000001E-4</v>
      </c>
    </row>
    <row r="43" spans="1:15" ht="14.25" customHeight="1" x14ac:dyDescent="0.3">
      <c r="A43" s="1"/>
      <c r="C43" s="21">
        <f t="shared" si="1"/>
        <v>35</v>
      </c>
      <c r="D43" s="1">
        <f>IF(ISNUMBER(VLOOKUP('Country selection'!$E$5,incidence!$A$2:$CX$195,$C43+2,FALSE)),VLOOKUP('Country selection'!$E$5,incidence!$A$2:$CX$195,$C43+2,FALSE),0)</f>
        <v>1.7200000000000001E-4</v>
      </c>
      <c r="E43" s="1">
        <f>IF(ISNUMBER(VLOOKUP('Country selection'!$E$5,mortcecx!$A$2:$CX$195,$C43+2,FALSE)),VLOOKUP('Country selection'!$E$5,mortcecx!$A$2:$CX$195,$C43+2,FALSE),0)</f>
        <v>3.8999999999999999E-5</v>
      </c>
      <c r="F43" s="1">
        <f>IF(ISNUMBER(VLOOKUP('Country selection'!$E$5,mortall!$A$2:$CX$195,$C43+2,FALSE)),VLOOKUP('Country selection'!$E$5,mortall!$A$2:$CX$195,$C43+2,FALSE),0)</f>
        <v>1.2199999999999999E-3</v>
      </c>
      <c r="G43" s="1"/>
      <c r="H43" s="21">
        <f t="shared" si="2"/>
        <v>35</v>
      </c>
      <c r="I43" s="36"/>
      <c r="J43" s="36"/>
      <c r="K43" s="36"/>
      <c r="M43" s="10">
        <f t="shared" ref="M43:O43" si="37">IF(I43="",D43,I43)</f>
        <v>1.7200000000000001E-4</v>
      </c>
      <c r="N43" s="10">
        <f t="shared" si="37"/>
        <v>3.8999999999999999E-5</v>
      </c>
      <c r="O43" s="10">
        <f t="shared" si="37"/>
        <v>1.2199999999999999E-3</v>
      </c>
    </row>
    <row r="44" spans="1:15" ht="14.25" customHeight="1" x14ac:dyDescent="0.3">
      <c r="A44" s="1"/>
      <c r="C44" s="21">
        <f t="shared" si="1"/>
        <v>36</v>
      </c>
      <c r="D44" s="1">
        <f>IF(ISNUMBER(VLOOKUP('Country selection'!$E$5,incidence!$A$2:$CX$195,$C44+2,FALSE)),VLOOKUP('Country selection'!$E$5,incidence!$A$2:$CX$195,$C44+2,FALSE),0)</f>
        <v>1.7200000000000001E-4</v>
      </c>
      <c r="E44" s="1">
        <f>IF(ISNUMBER(VLOOKUP('Country selection'!$E$5,mortcecx!$A$2:$CX$195,$C44+2,FALSE)),VLOOKUP('Country selection'!$E$5,mortcecx!$A$2:$CX$195,$C44+2,FALSE),0)</f>
        <v>3.8999999999999999E-5</v>
      </c>
      <c r="F44" s="1">
        <f>IF(ISNUMBER(VLOOKUP('Country selection'!$E$5,mortall!$A$2:$CX$195,$C44+2,FALSE)),VLOOKUP('Country selection'!$E$5,mortall!$A$2:$CX$195,$C44+2,FALSE),0)</f>
        <v>1.2199999999999999E-3</v>
      </c>
      <c r="G44" s="1"/>
      <c r="H44" s="21">
        <f t="shared" si="2"/>
        <v>36</v>
      </c>
      <c r="I44" s="36"/>
      <c r="J44" s="36"/>
      <c r="K44" s="36"/>
      <c r="M44" s="10">
        <f t="shared" ref="M44:O44" si="38">IF(I44="",D44,I44)</f>
        <v>1.7200000000000001E-4</v>
      </c>
      <c r="N44" s="10">
        <f t="shared" si="38"/>
        <v>3.8999999999999999E-5</v>
      </c>
      <c r="O44" s="10">
        <f t="shared" si="38"/>
        <v>1.2199999999999999E-3</v>
      </c>
    </row>
    <row r="45" spans="1:15" ht="14.25" customHeight="1" x14ac:dyDescent="0.3">
      <c r="A45" s="1"/>
      <c r="C45" s="21">
        <f t="shared" si="1"/>
        <v>37</v>
      </c>
      <c r="D45" s="1">
        <f>IF(ISNUMBER(VLOOKUP('Country selection'!$E$5,incidence!$A$2:$CX$195,$C45+2,FALSE)),VLOOKUP('Country selection'!$E$5,incidence!$A$2:$CX$195,$C45+2,FALSE),0)</f>
        <v>1.7200000000000001E-4</v>
      </c>
      <c r="E45" s="1">
        <f>IF(ISNUMBER(VLOOKUP('Country selection'!$E$5,mortcecx!$A$2:$CX$195,$C45+2,FALSE)),VLOOKUP('Country selection'!$E$5,mortcecx!$A$2:$CX$195,$C45+2,FALSE),0)</f>
        <v>3.8999999999999999E-5</v>
      </c>
      <c r="F45" s="1">
        <f>IF(ISNUMBER(VLOOKUP('Country selection'!$E$5,mortall!$A$2:$CX$195,$C45+2,FALSE)),VLOOKUP('Country selection'!$E$5,mortall!$A$2:$CX$195,$C45+2,FALSE),0)</f>
        <v>1.2199999999999999E-3</v>
      </c>
      <c r="G45" s="1"/>
      <c r="H45" s="21">
        <f t="shared" si="2"/>
        <v>37</v>
      </c>
      <c r="I45" s="36"/>
      <c r="J45" s="36"/>
      <c r="K45" s="36"/>
      <c r="M45" s="10">
        <f t="shared" ref="M45:O45" si="39">IF(I45="",D45,I45)</f>
        <v>1.7200000000000001E-4</v>
      </c>
      <c r="N45" s="10">
        <f t="shared" si="39"/>
        <v>3.8999999999999999E-5</v>
      </c>
      <c r="O45" s="10">
        <f t="shared" si="39"/>
        <v>1.2199999999999999E-3</v>
      </c>
    </row>
    <row r="46" spans="1:15" ht="14.25" customHeight="1" x14ac:dyDescent="0.3">
      <c r="A46" s="1"/>
      <c r="C46" s="21">
        <f t="shared" si="1"/>
        <v>38</v>
      </c>
      <c r="D46" s="1">
        <f>IF(ISNUMBER(VLOOKUP('Country selection'!$E$5,incidence!$A$2:$CX$195,$C46+2,FALSE)),VLOOKUP('Country selection'!$E$5,incidence!$A$2:$CX$195,$C46+2,FALSE),0)</f>
        <v>1.7200000000000001E-4</v>
      </c>
      <c r="E46" s="1">
        <f>IF(ISNUMBER(VLOOKUP('Country selection'!$E$5,mortcecx!$A$2:$CX$195,$C46+2,FALSE)),VLOOKUP('Country selection'!$E$5,mortcecx!$A$2:$CX$195,$C46+2,FALSE),0)</f>
        <v>3.8999999999999999E-5</v>
      </c>
      <c r="F46" s="1">
        <f>IF(ISNUMBER(VLOOKUP('Country selection'!$E$5,mortall!$A$2:$CX$195,$C46+2,FALSE)),VLOOKUP('Country selection'!$E$5,mortall!$A$2:$CX$195,$C46+2,FALSE),0)</f>
        <v>1.2199999999999999E-3</v>
      </c>
      <c r="G46" s="1"/>
      <c r="H46" s="21">
        <f t="shared" si="2"/>
        <v>38</v>
      </c>
      <c r="I46" s="36"/>
      <c r="J46" s="36"/>
      <c r="K46" s="36"/>
      <c r="M46" s="10">
        <f t="shared" ref="M46:O46" si="40">IF(I46="",D46,I46)</f>
        <v>1.7200000000000001E-4</v>
      </c>
      <c r="N46" s="10">
        <f t="shared" si="40"/>
        <v>3.8999999999999999E-5</v>
      </c>
      <c r="O46" s="10">
        <f t="shared" si="40"/>
        <v>1.2199999999999999E-3</v>
      </c>
    </row>
    <row r="47" spans="1:15" ht="14.25" customHeight="1" x14ac:dyDescent="0.3">
      <c r="A47" s="1"/>
      <c r="C47" s="21">
        <f t="shared" si="1"/>
        <v>39</v>
      </c>
      <c r="D47" s="1">
        <f>IF(ISNUMBER(VLOOKUP('Country selection'!$E$5,incidence!$A$2:$CX$195,$C47+2,FALSE)),VLOOKUP('Country selection'!$E$5,incidence!$A$2:$CX$195,$C47+2,FALSE),0)</f>
        <v>1.7200000000000001E-4</v>
      </c>
      <c r="E47" s="1">
        <f>IF(ISNUMBER(VLOOKUP('Country selection'!$E$5,mortcecx!$A$2:$CX$195,$C47+2,FALSE)),VLOOKUP('Country selection'!$E$5,mortcecx!$A$2:$CX$195,$C47+2,FALSE),0)</f>
        <v>3.8999999999999999E-5</v>
      </c>
      <c r="F47" s="1">
        <f>IF(ISNUMBER(VLOOKUP('Country selection'!$E$5,mortall!$A$2:$CX$195,$C47+2,FALSE)),VLOOKUP('Country selection'!$E$5,mortall!$A$2:$CX$195,$C47+2,FALSE),0)</f>
        <v>1.2199999999999999E-3</v>
      </c>
      <c r="G47" s="1"/>
      <c r="H47" s="21">
        <f t="shared" si="2"/>
        <v>39</v>
      </c>
      <c r="I47" s="36"/>
      <c r="J47" s="36"/>
      <c r="K47" s="36"/>
      <c r="M47" s="10">
        <f t="shared" ref="M47:O47" si="41">IF(I47="",D47,I47)</f>
        <v>1.7200000000000001E-4</v>
      </c>
      <c r="N47" s="10">
        <f t="shared" si="41"/>
        <v>3.8999999999999999E-5</v>
      </c>
      <c r="O47" s="10">
        <f t="shared" si="41"/>
        <v>1.2199999999999999E-3</v>
      </c>
    </row>
    <row r="48" spans="1:15" ht="14.25" customHeight="1" x14ac:dyDescent="0.3">
      <c r="A48" s="1"/>
      <c r="C48" s="21">
        <f t="shared" si="1"/>
        <v>40</v>
      </c>
      <c r="D48" s="1">
        <f>IF(ISNUMBER(VLOOKUP('Country selection'!$E$5,incidence!$A$2:$CX$195,$C48+2,FALSE)),VLOOKUP('Country selection'!$E$5,incidence!$A$2:$CX$195,$C48+2,FALSE),0)</f>
        <v>4.4200000000000001E-4</v>
      </c>
      <c r="E48" s="1">
        <f>IF(ISNUMBER(VLOOKUP('Country selection'!$E$5,mortcecx!$A$2:$CX$195,$C48+2,FALSE)),VLOOKUP('Country selection'!$E$5,mortcecx!$A$2:$CX$195,$C48+2,FALSE),0)</f>
        <v>1.5100000000000001E-4</v>
      </c>
      <c r="F48" s="1">
        <f>IF(ISNUMBER(VLOOKUP('Country selection'!$E$5,mortall!$A$2:$CX$195,$C48+2,FALSE)),VLOOKUP('Country selection'!$E$5,mortall!$A$2:$CX$195,$C48+2,FALSE),0)</f>
        <v>1.7899999999999999E-3</v>
      </c>
      <c r="G48" s="1"/>
      <c r="H48" s="21">
        <f t="shared" si="2"/>
        <v>40</v>
      </c>
      <c r="I48" s="36"/>
      <c r="J48" s="36"/>
      <c r="K48" s="36"/>
      <c r="M48" s="10">
        <f t="shared" ref="M48:O48" si="42">IF(I48="",D48,I48)</f>
        <v>4.4200000000000001E-4</v>
      </c>
      <c r="N48" s="10">
        <f t="shared" si="42"/>
        <v>1.5100000000000001E-4</v>
      </c>
      <c r="O48" s="10">
        <f t="shared" si="42"/>
        <v>1.7899999999999999E-3</v>
      </c>
    </row>
    <row r="49" spans="1:15" ht="14.25" customHeight="1" x14ac:dyDescent="0.3">
      <c r="A49" s="1"/>
      <c r="C49" s="21">
        <f t="shared" si="1"/>
        <v>41</v>
      </c>
      <c r="D49" s="1">
        <f>IF(ISNUMBER(VLOOKUP('Country selection'!$E$5,incidence!$A$2:$CX$195,$C49+2,FALSE)),VLOOKUP('Country selection'!$E$5,incidence!$A$2:$CX$195,$C49+2,FALSE),0)</f>
        <v>4.4200000000000001E-4</v>
      </c>
      <c r="E49" s="1">
        <f>IF(ISNUMBER(VLOOKUP('Country selection'!$E$5,mortcecx!$A$2:$CX$195,$C49+2,FALSE)),VLOOKUP('Country selection'!$E$5,mortcecx!$A$2:$CX$195,$C49+2,FALSE),0)</f>
        <v>1.5100000000000001E-4</v>
      </c>
      <c r="F49" s="1">
        <f>IF(ISNUMBER(VLOOKUP('Country selection'!$E$5,mortall!$A$2:$CX$195,$C49+2,FALSE)),VLOOKUP('Country selection'!$E$5,mortall!$A$2:$CX$195,$C49+2,FALSE),0)</f>
        <v>1.7899999999999999E-3</v>
      </c>
      <c r="G49" s="1"/>
      <c r="H49" s="21">
        <f t="shared" si="2"/>
        <v>41</v>
      </c>
      <c r="I49" s="36"/>
      <c r="J49" s="36"/>
      <c r="K49" s="36"/>
      <c r="M49" s="10">
        <f t="shared" ref="M49:O49" si="43">IF(I49="",D49,I49)</f>
        <v>4.4200000000000001E-4</v>
      </c>
      <c r="N49" s="10">
        <f t="shared" si="43"/>
        <v>1.5100000000000001E-4</v>
      </c>
      <c r="O49" s="10">
        <f t="shared" si="43"/>
        <v>1.7899999999999999E-3</v>
      </c>
    </row>
    <row r="50" spans="1:15" ht="14.25" customHeight="1" x14ac:dyDescent="0.3">
      <c r="A50" s="1"/>
      <c r="C50" s="21">
        <f t="shared" si="1"/>
        <v>42</v>
      </c>
      <c r="D50" s="1">
        <f>IF(ISNUMBER(VLOOKUP('Country selection'!$E$5,incidence!$A$2:$CX$195,$C50+2,FALSE)),VLOOKUP('Country selection'!$E$5,incidence!$A$2:$CX$195,$C50+2,FALSE),0)</f>
        <v>4.4200000000000001E-4</v>
      </c>
      <c r="E50" s="1">
        <f>IF(ISNUMBER(VLOOKUP('Country selection'!$E$5,mortcecx!$A$2:$CX$195,$C50+2,FALSE)),VLOOKUP('Country selection'!$E$5,mortcecx!$A$2:$CX$195,$C50+2,FALSE),0)</f>
        <v>1.5100000000000001E-4</v>
      </c>
      <c r="F50" s="1">
        <f>IF(ISNUMBER(VLOOKUP('Country selection'!$E$5,mortall!$A$2:$CX$195,$C50+2,FALSE)),VLOOKUP('Country selection'!$E$5,mortall!$A$2:$CX$195,$C50+2,FALSE),0)</f>
        <v>1.7899999999999999E-3</v>
      </c>
      <c r="G50" s="1"/>
      <c r="H50" s="21">
        <f t="shared" si="2"/>
        <v>42</v>
      </c>
      <c r="I50" s="36"/>
      <c r="J50" s="36"/>
      <c r="K50" s="36"/>
      <c r="M50" s="10">
        <f t="shared" ref="M50:O50" si="44">IF(I50="",D50,I50)</f>
        <v>4.4200000000000001E-4</v>
      </c>
      <c r="N50" s="10">
        <f t="shared" si="44"/>
        <v>1.5100000000000001E-4</v>
      </c>
      <c r="O50" s="10">
        <f t="shared" si="44"/>
        <v>1.7899999999999999E-3</v>
      </c>
    </row>
    <row r="51" spans="1:15" ht="14.25" customHeight="1" x14ac:dyDescent="0.3">
      <c r="A51" s="1"/>
      <c r="C51" s="21">
        <f t="shared" si="1"/>
        <v>43</v>
      </c>
      <c r="D51" s="1">
        <f>IF(ISNUMBER(VLOOKUP('Country selection'!$E$5,incidence!$A$2:$CX$195,$C51+2,FALSE)),VLOOKUP('Country selection'!$E$5,incidence!$A$2:$CX$195,$C51+2,FALSE),0)</f>
        <v>4.4200000000000001E-4</v>
      </c>
      <c r="E51" s="1">
        <f>IF(ISNUMBER(VLOOKUP('Country selection'!$E$5,mortcecx!$A$2:$CX$195,$C51+2,FALSE)),VLOOKUP('Country selection'!$E$5,mortcecx!$A$2:$CX$195,$C51+2,FALSE),0)</f>
        <v>1.5100000000000001E-4</v>
      </c>
      <c r="F51" s="1">
        <f>IF(ISNUMBER(VLOOKUP('Country selection'!$E$5,mortall!$A$2:$CX$195,$C51+2,FALSE)),VLOOKUP('Country selection'!$E$5,mortall!$A$2:$CX$195,$C51+2,FALSE),0)</f>
        <v>1.7899999999999999E-3</v>
      </c>
      <c r="G51" s="1"/>
      <c r="H51" s="21">
        <f t="shared" si="2"/>
        <v>43</v>
      </c>
      <c r="I51" s="36"/>
      <c r="J51" s="36"/>
      <c r="K51" s="36"/>
      <c r="M51" s="10">
        <f t="shared" ref="M51:O51" si="45">IF(I51="",D51,I51)</f>
        <v>4.4200000000000001E-4</v>
      </c>
      <c r="N51" s="10">
        <f t="shared" si="45"/>
        <v>1.5100000000000001E-4</v>
      </c>
      <c r="O51" s="10">
        <f t="shared" si="45"/>
        <v>1.7899999999999999E-3</v>
      </c>
    </row>
    <row r="52" spans="1:15" ht="14.25" customHeight="1" x14ac:dyDescent="0.3">
      <c r="A52" s="1"/>
      <c r="C52" s="21">
        <f t="shared" si="1"/>
        <v>44</v>
      </c>
      <c r="D52" s="1">
        <f>IF(ISNUMBER(VLOOKUP('Country selection'!$E$5,incidence!$A$2:$CX$195,$C52+2,FALSE)),VLOOKUP('Country selection'!$E$5,incidence!$A$2:$CX$195,$C52+2,FALSE),0)</f>
        <v>4.4200000000000001E-4</v>
      </c>
      <c r="E52" s="1">
        <f>IF(ISNUMBER(VLOOKUP('Country selection'!$E$5,mortcecx!$A$2:$CX$195,$C52+2,FALSE)),VLOOKUP('Country selection'!$E$5,mortcecx!$A$2:$CX$195,$C52+2,FALSE),0)</f>
        <v>1.5100000000000001E-4</v>
      </c>
      <c r="F52" s="1">
        <f>IF(ISNUMBER(VLOOKUP('Country selection'!$E$5,mortall!$A$2:$CX$195,$C52+2,FALSE)),VLOOKUP('Country selection'!$E$5,mortall!$A$2:$CX$195,$C52+2,FALSE),0)</f>
        <v>1.7899999999999999E-3</v>
      </c>
      <c r="G52" s="1"/>
      <c r="H52" s="21">
        <f t="shared" si="2"/>
        <v>44</v>
      </c>
      <c r="I52" s="36"/>
      <c r="J52" s="36"/>
      <c r="K52" s="36"/>
      <c r="M52" s="10">
        <f t="shared" ref="M52:O52" si="46">IF(I52="",D52,I52)</f>
        <v>4.4200000000000001E-4</v>
      </c>
      <c r="N52" s="10">
        <f t="shared" si="46"/>
        <v>1.5100000000000001E-4</v>
      </c>
      <c r="O52" s="10">
        <f t="shared" si="46"/>
        <v>1.7899999999999999E-3</v>
      </c>
    </row>
    <row r="53" spans="1:15" ht="14.25" customHeight="1" x14ac:dyDescent="0.3">
      <c r="A53" s="1"/>
      <c r="C53" s="21">
        <f t="shared" si="1"/>
        <v>45</v>
      </c>
      <c r="D53" s="1">
        <f>IF(ISNUMBER(VLOOKUP('Country selection'!$E$5,incidence!$A$2:$CX$195,$C53+2,FALSE)),VLOOKUP('Country selection'!$E$5,incidence!$A$2:$CX$195,$C53+2,FALSE),0)</f>
        <v>4.6299999999999998E-4</v>
      </c>
      <c r="E53" s="1">
        <f>IF(ISNUMBER(VLOOKUP('Country selection'!$E$5,mortcecx!$A$2:$CX$195,$C53+2,FALSE)),VLOOKUP('Country selection'!$E$5,mortcecx!$A$2:$CX$195,$C53+2,FALSE),0)</f>
        <v>1.9599999999999999E-4</v>
      </c>
      <c r="F53" s="1">
        <f>IF(ISNUMBER(VLOOKUP('Country selection'!$E$5,mortall!$A$2:$CX$195,$C53+2,FALSE)),VLOOKUP('Country selection'!$E$5,mortall!$A$2:$CX$195,$C53+2,FALSE),0)</f>
        <v>2.6900000000000001E-3</v>
      </c>
      <c r="G53" s="1"/>
      <c r="H53" s="21">
        <f t="shared" si="2"/>
        <v>45</v>
      </c>
      <c r="I53" s="36"/>
      <c r="J53" s="36"/>
      <c r="K53" s="36"/>
      <c r="M53" s="10">
        <f t="shared" ref="M53:O53" si="47">IF(I53="",D53,I53)</f>
        <v>4.6299999999999998E-4</v>
      </c>
      <c r="N53" s="10">
        <f t="shared" si="47"/>
        <v>1.9599999999999999E-4</v>
      </c>
      <c r="O53" s="10">
        <f t="shared" si="47"/>
        <v>2.6900000000000001E-3</v>
      </c>
    </row>
    <row r="54" spans="1:15" ht="14.25" customHeight="1" x14ac:dyDescent="0.3">
      <c r="A54" s="1"/>
      <c r="C54" s="21">
        <f t="shared" si="1"/>
        <v>46</v>
      </c>
      <c r="D54" s="1">
        <f>IF(ISNUMBER(VLOOKUP('Country selection'!$E$5,incidence!$A$2:$CX$195,$C54+2,FALSE)),VLOOKUP('Country selection'!$E$5,incidence!$A$2:$CX$195,$C54+2,FALSE),0)</f>
        <v>4.6299999999999998E-4</v>
      </c>
      <c r="E54" s="1">
        <f>IF(ISNUMBER(VLOOKUP('Country selection'!$E$5,mortcecx!$A$2:$CX$195,$C54+2,FALSE)),VLOOKUP('Country selection'!$E$5,mortcecx!$A$2:$CX$195,$C54+2,FALSE),0)</f>
        <v>1.9599999999999999E-4</v>
      </c>
      <c r="F54" s="1">
        <f>IF(ISNUMBER(VLOOKUP('Country selection'!$E$5,mortall!$A$2:$CX$195,$C54+2,FALSE)),VLOOKUP('Country selection'!$E$5,mortall!$A$2:$CX$195,$C54+2,FALSE),0)</f>
        <v>2.6900000000000001E-3</v>
      </c>
      <c r="G54" s="1"/>
      <c r="H54" s="21">
        <f t="shared" si="2"/>
        <v>46</v>
      </c>
      <c r="I54" s="36"/>
      <c r="J54" s="36"/>
      <c r="K54" s="36"/>
      <c r="M54" s="10">
        <f t="shared" ref="M54:O54" si="48">IF(I54="",D54,I54)</f>
        <v>4.6299999999999998E-4</v>
      </c>
      <c r="N54" s="10">
        <f t="shared" si="48"/>
        <v>1.9599999999999999E-4</v>
      </c>
      <c r="O54" s="10">
        <f t="shared" si="48"/>
        <v>2.6900000000000001E-3</v>
      </c>
    </row>
    <row r="55" spans="1:15" ht="14.25" customHeight="1" x14ac:dyDescent="0.3">
      <c r="A55" s="1"/>
      <c r="C55" s="21">
        <f t="shared" si="1"/>
        <v>47</v>
      </c>
      <c r="D55" s="1">
        <f>IF(ISNUMBER(VLOOKUP('Country selection'!$E$5,incidence!$A$2:$CX$195,$C55+2,FALSE)),VLOOKUP('Country selection'!$E$5,incidence!$A$2:$CX$195,$C55+2,FALSE),0)</f>
        <v>4.6299999999999998E-4</v>
      </c>
      <c r="E55" s="1">
        <f>IF(ISNUMBER(VLOOKUP('Country selection'!$E$5,mortcecx!$A$2:$CX$195,$C55+2,FALSE)),VLOOKUP('Country selection'!$E$5,mortcecx!$A$2:$CX$195,$C55+2,FALSE),0)</f>
        <v>1.9599999999999999E-4</v>
      </c>
      <c r="F55" s="1">
        <f>IF(ISNUMBER(VLOOKUP('Country selection'!$E$5,mortall!$A$2:$CX$195,$C55+2,FALSE)),VLOOKUP('Country selection'!$E$5,mortall!$A$2:$CX$195,$C55+2,FALSE),0)</f>
        <v>2.6900000000000001E-3</v>
      </c>
      <c r="G55" s="1"/>
      <c r="H55" s="21">
        <f t="shared" si="2"/>
        <v>47</v>
      </c>
      <c r="I55" s="36"/>
      <c r="J55" s="36"/>
      <c r="K55" s="36"/>
      <c r="M55" s="10">
        <f t="shared" ref="M55:O55" si="49">IF(I55="",D55,I55)</f>
        <v>4.6299999999999998E-4</v>
      </c>
      <c r="N55" s="10">
        <f t="shared" si="49"/>
        <v>1.9599999999999999E-4</v>
      </c>
      <c r="O55" s="10">
        <f t="shared" si="49"/>
        <v>2.6900000000000001E-3</v>
      </c>
    </row>
    <row r="56" spans="1:15" ht="14.25" customHeight="1" x14ac:dyDescent="0.3">
      <c r="A56" s="1"/>
      <c r="C56" s="21">
        <f t="shared" si="1"/>
        <v>48</v>
      </c>
      <c r="D56" s="1">
        <f>IF(ISNUMBER(VLOOKUP('Country selection'!$E$5,incidence!$A$2:$CX$195,$C56+2,FALSE)),VLOOKUP('Country selection'!$E$5,incidence!$A$2:$CX$195,$C56+2,FALSE),0)</f>
        <v>4.6299999999999998E-4</v>
      </c>
      <c r="E56" s="1">
        <f>IF(ISNUMBER(VLOOKUP('Country selection'!$E$5,mortcecx!$A$2:$CX$195,$C56+2,FALSE)),VLOOKUP('Country selection'!$E$5,mortcecx!$A$2:$CX$195,$C56+2,FALSE),0)</f>
        <v>1.9599999999999999E-4</v>
      </c>
      <c r="F56" s="1">
        <f>IF(ISNUMBER(VLOOKUP('Country selection'!$E$5,mortall!$A$2:$CX$195,$C56+2,FALSE)),VLOOKUP('Country selection'!$E$5,mortall!$A$2:$CX$195,$C56+2,FALSE),0)</f>
        <v>2.6900000000000001E-3</v>
      </c>
      <c r="G56" s="1"/>
      <c r="H56" s="21">
        <f t="shared" si="2"/>
        <v>48</v>
      </c>
      <c r="I56" s="36"/>
      <c r="J56" s="36"/>
      <c r="K56" s="36"/>
      <c r="M56" s="10">
        <f t="shared" ref="M56:O56" si="50">IF(I56="",D56,I56)</f>
        <v>4.6299999999999998E-4</v>
      </c>
      <c r="N56" s="10">
        <f t="shared" si="50"/>
        <v>1.9599999999999999E-4</v>
      </c>
      <c r="O56" s="10">
        <f t="shared" si="50"/>
        <v>2.6900000000000001E-3</v>
      </c>
    </row>
    <row r="57" spans="1:15" ht="14.25" customHeight="1" x14ac:dyDescent="0.3">
      <c r="A57" s="1"/>
      <c r="C57" s="21">
        <f t="shared" si="1"/>
        <v>49</v>
      </c>
      <c r="D57" s="1">
        <f>IF(ISNUMBER(VLOOKUP('Country selection'!$E$5,incidence!$A$2:$CX$195,$C57+2,FALSE)),VLOOKUP('Country selection'!$E$5,incidence!$A$2:$CX$195,$C57+2,FALSE),0)</f>
        <v>4.6299999999999998E-4</v>
      </c>
      <c r="E57" s="1">
        <f>IF(ISNUMBER(VLOOKUP('Country selection'!$E$5,mortcecx!$A$2:$CX$195,$C57+2,FALSE)),VLOOKUP('Country selection'!$E$5,mortcecx!$A$2:$CX$195,$C57+2,FALSE),0)</f>
        <v>1.9599999999999999E-4</v>
      </c>
      <c r="F57" s="1">
        <f>IF(ISNUMBER(VLOOKUP('Country selection'!$E$5,mortall!$A$2:$CX$195,$C57+2,FALSE)),VLOOKUP('Country selection'!$E$5,mortall!$A$2:$CX$195,$C57+2,FALSE),0)</f>
        <v>2.6900000000000001E-3</v>
      </c>
      <c r="G57" s="1"/>
      <c r="H57" s="21">
        <f t="shared" si="2"/>
        <v>49</v>
      </c>
      <c r="I57" s="36"/>
      <c r="J57" s="36"/>
      <c r="K57" s="36"/>
      <c r="M57" s="10">
        <f t="shared" ref="M57:O57" si="51">IF(I57="",D57,I57)</f>
        <v>4.6299999999999998E-4</v>
      </c>
      <c r="N57" s="10">
        <f t="shared" si="51"/>
        <v>1.9599999999999999E-4</v>
      </c>
      <c r="O57" s="10">
        <f t="shared" si="51"/>
        <v>2.6900000000000001E-3</v>
      </c>
    </row>
    <row r="58" spans="1:15" ht="14.25" customHeight="1" x14ac:dyDescent="0.3">
      <c r="A58" s="1"/>
      <c r="C58" s="21">
        <f t="shared" si="1"/>
        <v>50</v>
      </c>
      <c r="D58" s="1">
        <f>IF(ISNUMBER(VLOOKUP('Country selection'!$E$5,incidence!$A$2:$CX$195,$C58+2,FALSE)),VLOOKUP('Country selection'!$E$5,incidence!$A$2:$CX$195,$C58+2,FALSE),0)</f>
        <v>4.6099999999999998E-4</v>
      </c>
      <c r="E58" s="1">
        <f>IF(ISNUMBER(VLOOKUP('Country selection'!$E$5,mortcecx!$A$2:$CX$195,$C58+2,FALSE)),VLOOKUP('Country selection'!$E$5,mortcecx!$A$2:$CX$195,$C58+2,FALSE),0)</f>
        <v>2.2599999999999999E-4</v>
      </c>
      <c r="F58" s="1">
        <f>IF(ISNUMBER(VLOOKUP('Country selection'!$E$5,mortall!$A$2:$CX$195,$C58+2,FALSE)),VLOOKUP('Country selection'!$E$5,mortall!$A$2:$CX$195,$C58+2,FALSE),0)</f>
        <v>4.1399999999999996E-3</v>
      </c>
      <c r="G58" s="1"/>
      <c r="H58" s="21">
        <f t="shared" si="2"/>
        <v>50</v>
      </c>
      <c r="I58" s="36"/>
      <c r="J58" s="36"/>
      <c r="K58" s="36"/>
      <c r="M58" s="10">
        <f t="shared" ref="M58:O58" si="52">IF(I58="",D58,I58)</f>
        <v>4.6099999999999998E-4</v>
      </c>
      <c r="N58" s="10">
        <f t="shared" si="52"/>
        <v>2.2599999999999999E-4</v>
      </c>
      <c r="O58" s="10">
        <f t="shared" si="52"/>
        <v>4.1399999999999996E-3</v>
      </c>
    </row>
    <row r="59" spans="1:15" ht="14.25" customHeight="1" x14ac:dyDescent="0.3">
      <c r="A59" s="1"/>
      <c r="C59" s="21">
        <f t="shared" si="1"/>
        <v>51</v>
      </c>
      <c r="D59" s="1">
        <f>IF(ISNUMBER(VLOOKUP('Country selection'!$E$5,incidence!$A$2:$CX$195,$C59+2,FALSE)),VLOOKUP('Country selection'!$E$5,incidence!$A$2:$CX$195,$C59+2,FALSE),0)</f>
        <v>4.6099999999999998E-4</v>
      </c>
      <c r="E59" s="1">
        <f>IF(ISNUMBER(VLOOKUP('Country selection'!$E$5,mortcecx!$A$2:$CX$195,$C59+2,FALSE)),VLOOKUP('Country selection'!$E$5,mortcecx!$A$2:$CX$195,$C59+2,FALSE),0)</f>
        <v>2.2599999999999999E-4</v>
      </c>
      <c r="F59" s="1">
        <f>IF(ISNUMBER(VLOOKUP('Country selection'!$E$5,mortall!$A$2:$CX$195,$C59+2,FALSE)),VLOOKUP('Country selection'!$E$5,mortall!$A$2:$CX$195,$C59+2,FALSE),0)</f>
        <v>4.1399999999999996E-3</v>
      </c>
      <c r="G59" s="1"/>
      <c r="H59" s="21">
        <f t="shared" si="2"/>
        <v>51</v>
      </c>
      <c r="I59" s="36"/>
      <c r="J59" s="36"/>
      <c r="K59" s="36"/>
      <c r="M59" s="10">
        <f t="shared" ref="M59:O59" si="53">IF(I59="",D59,I59)</f>
        <v>4.6099999999999998E-4</v>
      </c>
      <c r="N59" s="10">
        <f t="shared" si="53"/>
        <v>2.2599999999999999E-4</v>
      </c>
      <c r="O59" s="10">
        <f t="shared" si="53"/>
        <v>4.1399999999999996E-3</v>
      </c>
    </row>
    <row r="60" spans="1:15" ht="14.25" customHeight="1" x14ac:dyDescent="0.3">
      <c r="A60" s="1"/>
      <c r="C60" s="21">
        <f t="shared" si="1"/>
        <v>52</v>
      </c>
      <c r="D60" s="1">
        <f>IF(ISNUMBER(VLOOKUP('Country selection'!$E$5,incidence!$A$2:$CX$195,$C60+2,FALSE)),VLOOKUP('Country selection'!$E$5,incidence!$A$2:$CX$195,$C60+2,FALSE),0)</f>
        <v>4.6099999999999998E-4</v>
      </c>
      <c r="E60" s="1">
        <f>IF(ISNUMBER(VLOOKUP('Country selection'!$E$5,mortcecx!$A$2:$CX$195,$C60+2,FALSE)),VLOOKUP('Country selection'!$E$5,mortcecx!$A$2:$CX$195,$C60+2,FALSE),0)</f>
        <v>2.2599999999999999E-4</v>
      </c>
      <c r="F60" s="1">
        <f>IF(ISNUMBER(VLOOKUP('Country selection'!$E$5,mortall!$A$2:$CX$195,$C60+2,FALSE)),VLOOKUP('Country selection'!$E$5,mortall!$A$2:$CX$195,$C60+2,FALSE),0)</f>
        <v>4.1399999999999996E-3</v>
      </c>
      <c r="G60" s="1"/>
      <c r="H60" s="21">
        <f t="shared" si="2"/>
        <v>52</v>
      </c>
      <c r="I60" s="36"/>
      <c r="J60" s="36"/>
      <c r="K60" s="36"/>
      <c r="M60" s="10">
        <f t="shared" ref="M60:O60" si="54">IF(I60="",D60,I60)</f>
        <v>4.6099999999999998E-4</v>
      </c>
      <c r="N60" s="10">
        <f t="shared" si="54"/>
        <v>2.2599999999999999E-4</v>
      </c>
      <c r="O60" s="10">
        <f t="shared" si="54"/>
        <v>4.1399999999999996E-3</v>
      </c>
    </row>
    <row r="61" spans="1:15" ht="14.25" customHeight="1" x14ac:dyDescent="0.3">
      <c r="A61" s="1"/>
      <c r="C61" s="21">
        <f t="shared" si="1"/>
        <v>53</v>
      </c>
      <c r="D61" s="1">
        <f>IF(ISNUMBER(VLOOKUP('Country selection'!$E$5,incidence!$A$2:$CX$195,$C61+2,FALSE)),VLOOKUP('Country selection'!$E$5,incidence!$A$2:$CX$195,$C61+2,FALSE),0)</f>
        <v>4.6099999999999998E-4</v>
      </c>
      <c r="E61" s="1">
        <f>IF(ISNUMBER(VLOOKUP('Country selection'!$E$5,mortcecx!$A$2:$CX$195,$C61+2,FALSE)),VLOOKUP('Country selection'!$E$5,mortcecx!$A$2:$CX$195,$C61+2,FALSE),0)</f>
        <v>2.2599999999999999E-4</v>
      </c>
      <c r="F61" s="1">
        <f>IF(ISNUMBER(VLOOKUP('Country selection'!$E$5,mortall!$A$2:$CX$195,$C61+2,FALSE)),VLOOKUP('Country selection'!$E$5,mortall!$A$2:$CX$195,$C61+2,FALSE),0)</f>
        <v>4.1399999999999996E-3</v>
      </c>
      <c r="G61" s="1"/>
      <c r="H61" s="21">
        <f t="shared" si="2"/>
        <v>53</v>
      </c>
      <c r="I61" s="36"/>
      <c r="J61" s="36"/>
      <c r="K61" s="36"/>
      <c r="M61" s="10">
        <f t="shared" ref="M61:O61" si="55">IF(I61="",D61,I61)</f>
        <v>4.6099999999999998E-4</v>
      </c>
      <c r="N61" s="10">
        <f t="shared" si="55"/>
        <v>2.2599999999999999E-4</v>
      </c>
      <c r="O61" s="10">
        <f t="shared" si="55"/>
        <v>4.1399999999999996E-3</v>
      </c>
    </row>
    <row r="62" spans="1:15" ht="14.25" customHeight="1" x14ac:dyDescent="0.3">
      <c r="A62" s="1"/>
      <c r="C62" s="21">
        <f t="shared" si="1"/>
        <v>54</v>
      </c>
      <c r="D62" s="1">
        <f>IF(ISNUMBER(VLOOKUP('Country selection'!$E$5,incidence!$A$2:$CX$195,$C62+2,FALSE)),VLOOKUP('Country selection'!$E$5,incidence!$A$2:$CX$195,$C62+2,FALSE),0)</f>
        <v>4.6099999999999998E-4</v>
      </c>
      <c r="E62" s="1">
        <f>IF(ISNUMBER(VLOOKUP('Country selection'!$E$5,mortcecx!$A$2:$CX$195,$C62+2,FALSE)),VLOOKUP('Country selection'!$E$5,mortcecx!$A$2:$CX$195,$C62+2,FALSE),0)</f>
        <v>2.2599999999999999E-4</v>
      </c>
      <c r="F62" s="1">
        <f>IF(ISNUMBER(VLOOKUP('Country selection'!$E$5,mortall!$A$2:$CX$195,$C62+2,FALSE)),VLOOKUP('Country selection'!$E$5,mortall!$A$2:$CX$195,$C62+2,FALSE),0)</f>
        <v>4.1399999999999996E-3</v>
      </c>
      <c r="G62" s="1"/>
      <c r="H62" s="21">
        <f t="shared" si="2"/>
        <v>54</v>
      </c>
      <c r="I62" s="36"/>
      <c r="J62" s="36"/>
      <c r="K62" s="36"/>
      <c r="M62" s="10">
        <f t="shared" ref="M62:O62" si="56">IF(I62="",D62,I62)</f>
        <v>4.6099999999999998E-4</v>
      </c>
      <c r="N62" s="10">
        <f t="shared" si="56"/>
        <v>2.2599999999999999E-4</v>
      </c>
      <c r="O62" s="10">
        <f t="shared" si="56"/>
        <v>4.1399999999999996E-3</v>
      </c>
    </row>
    <row r="63" spans="1:15" ht="14.25" customHeight="1" x14ac:dyDescent="0.3">
      <c r="A63" s="1"/>
      <c r="C63" s="21">
        <f t="shared" si="1"/>
        <v>55</v>
      </c>
      <c r="D63" s="1">
        <f>IF(ISNUMBER(VLOOKUP('Country selection'!$E$5,incidence!$A$2:$CX$195,$C63+2,FALSE)),VLOOKUP('Country selection'!$E$5,incidence!$A$2:$CX$195,$C63+2,FALSE),0)</f>
        <v>4.6900000000000002E-4</v>
      </c>
      <c r="E63" s="1">
        <f>IF(ISNUMBER(VLOOKUP('Country selection'!$E$5,mortcecx!$A$2:$CX$195,$C63+2,FALSE)),VLOOKUP('Country selection'!$E$5,mortcecx!$A$2:$CX$195,$C63+2,FALSE),0)</f>
        <v>2.3800000000000001E-4</v>
      </c>
      <c r="F63" s="1">
        <f>IF(ISNUMBER(VLOOKUP('Country selection'!$E$5,mortall!$A$2:$CX$195,$C63+2,FALSE)),VLOOKUP('Country selection'!$E$5,mortall!$A$2:$CX$195,$C63+2,FALSE),0)</f>
        <v>6.13E-3</v>
      </c>
      <c r="G63" s="1"/>
      <c r="H63" s="21">
        <f t="shared" si="2"/>
        <v>55</v>
      </c>
      <c r="I63" s="36"/>
      <c r="J63" s="36"/>
      <c r="K63" s="36"/>
      <c r="M63" s="10">
        <f t="shared" ref="M63:O63" si="57">IF(I63="",D63,I63)</f>
        <v>4.6900000000000002E-4</v>
      </c>
      <c r="N63" s="10">
        <f t="shared" si="57"/>
        <v>2.3800000000000001E-4</v>
      </c>
      <c r="O63" s="10">
        <f t="shared" si="57"/>
        <v>6.13E-3</v>
      </c>
    </row>
    <row r="64" spans="1:15" ht="14.25" customHeight="1" x14ac:dyDescent="0.3">
      <c r="A64" s="1"/>
      <c r="C64" s="21">
        <f t="shared" si="1"/>
        <v>56</v>
      </c>
      <c r="D64" s="1">
        <f>IF(ISNUMBER(VLOOKUP('Country selection'!$E$5,incidence!$A$2:$CX$195,$C64+2,FALSE)),VLOOKUP('Country selection'!$E$5,incidence!$A$2:$CX$195,$C64+2,FALSE),0)</f>
        <v>4.6900000000000002E-4</v>
      </c>
      <c r="E64" s="1">
        <f>IF(ISNUMBER(VLOOKUP('Country selection'!$E$5,mortcecx!$A$2:$CX$195,$C64+2,FALSE)),VLOOKUP('Country selection'!$E$5,mortcecx!$A$2:$CX$195,$C64+2,FALSE),0)</f>
        <v>2.3800000000000001E-4</v>
      </c>
      <c r="F64" s="1">
        <f>IF(ISNUMBER(VLOOKUP('Country selection'!$E$5,mortall!$A$2:$CX$195,$C64+2,FALSE)),VLOOKUP('Country selection'!$E$5,mortall!$A$2:$CX$195,$C64+2,FALSE),0)</f>
        <v>6.13E-3</v>
      </c>
      <c r="G64" s="1"/>
      <c r="H64" s="21">
        <f t="shared" si="2"/>
        <v>56</v>
      </c>
      <c r="I64" s="36"/>
      <c r="J64" s="36"/>
      <c r="K64" s="36"/>
      <c r="M64" s="10">
        <f t="shared" ref="M64:O64" si="58">IF(I64="",D64,I64)</f>
        <v>4.6900000000000002E-4</v>
      </c>
      <c r="N64" s="10">
        <f t="shared" si="58"/>
        <v>2.3800000000000001E-4</v>
      </c>
      <c r="O64" s="10">
        <f t="shared" si="58"/>
        <v>6.13E-3</v>
      </c>
    </row>
    <row r="65" spans="1:15" ht="14.25" customHeight="1" x14ac:dyDescent="0.3">
      <c r="A65" s="1"/>
      <c r="C65" s="21">
        <f t="shared" si="1"/>
        <v>57</v>
      </c>
      <c r="D65" s="1">
        <f>IF(ISNUMBER(VLOOKUP('Country selection'!$E$5,incidence!$A$2:$CX$195,$C65+2,FALSE)),VLOOKUP('Country selection'!$E$5,incidence!$A$2:$CX$195,$C65+2,FALSE),0)</f>
        <v>4.6900000000000002E-4</v>
      </c>
      <c r="E65" s="1">
        <f>IF(ISNUMBER(VLOOKUP('Country selection'!$E$5,mortcecx!$A$2:$CX$195,$C65+2,FALSE)),VLOOKUP('Country selection'!$E$5,mortcecx!$A$2:$CX$195,$C65+2,FALSE),0)</f>
        <v>2.3800000000000001E-4</v>
      </c>
      <c r="F65" s="1">
        <f>IF(ISNUMBER(VLOOKUP('Country selection'!$E$5,mortall!$A$2:$CX$195,$C65+2,FALSE)),VLOOKUP('Country selection'!$E$5,mortall!$A$2:$CX$195,$C65+2,FALSE),0)</f>
        <v>6.13E-3</v>
      </c>
      <c r="G65" s="1"/>
      <c r="H65" s="21">
        <f t="shared" si="2"/>
        <v>57</v>
      </c>
      <c r="I65" s="36"/>
      <c r="J65" s="36"/>
      <c r="K65" s="36"/>
      <c r="M65" s="10">
        <f t="shared" ref="M65:O65" si="59">IF(I65="",D65,I65)</f>
        <v>4.6900000000000002E-4</v>
      </c>
      <c r="N65" s="10">
        <f t="shared" si="59"/>
        <v>2.3800000000000001E-4</v>
      </c>
      <c r="O65" s="10">
        <f t="shared" si="59"/>
        <v>6.13E-3</v>
      </c>
    </row>
    <row r="66" spans="1:15" ht="14.25" customHeight="1" x14ac:dyDescent="0.3">
      <c r="A66" s="1"/>
      <c r="C66" s="21">
        <f t="shared" si="1"/>
        <v>58</v>
      </c>
      <c r="D66" s="1">
        <f>IF(ISNUMBER(VLOOKUP('Country selection'!$E$5,incidence!$A$2:$CX$195,$C66+2,FALSE)),VLOOKUP('Country selection'!$E$5,incidence!$A$2:$CX$195,$C66+2,FALSE),0)</f>
        <v>4.6900000000000002E-4</v>
      </c>
      <c r="E66" s="1">
        <f>IF(ISNUMBER(VLOOKUP('Country selection'!$E$5,mortcecx!$A$2:$CX$195,$C66+2,FALSE)),VLOOKUP('Country selection'!$E$5,mortcecx!$A$2:$CX$195,$C66+2,FALSE),0)</f>
        <v>2.3800000000000001E-4</v>
      </c>
      <c r="F66" s="1">
        <f>IF(ISNUMBER(VLOOKUP('Country selection'!$E$5,mortall!$A$2:$CX$195,$C66+2,FALSE)),VLOOKUP('Country selection'!$E$5,mortall!$A$2:$CX$195,$C66+2,FALSE),0)</f>
        <v>6.13E-3</v>
      </c>
      <c r="G66" s="1"/>
      <c r="H66" s="21">
        <f t="shared" si="2"/>
        <v>58</v>
      </c>
      <c r="I66" s="36"/>
      <c r="J66" s="36"/>
      <c r="K66" s="36"/>
      <c r="M66" s="10">
        <f t="shared" ref="M66:O66" si="60">IF(I66="",D66,I66)</f>
        <v>4.6900000000000002E-4</v>
      </c>
      <c r="N66" s="10">
        <f t="shared" si="60"/>
        <v>2.3800000000000001E-4</v>
      </c>
      <c r="O66" s="10">
        <f t="shared" si="60"/>
        <v>6.13E-3</v>
      </c>
    </row>
    <row r="67" spans="1:15" ht="14.25" customHeight="1" x14ac:dyDescent="0.3">
      <c r="A67" s="1"/>
      <c r="C67" s="21">
        <f t="shared" si="1"/>
        <v>59</v>
      </c>
      <c r="D67" s="1">
        <f>IF(ISNUMBER(VLOOKUP('Country selection'!$E$5,incidence!$A$2:$CX$195,$C67+2,FALSE)),VLOOKUP('Country selection'!$E$5,incidence!$A$2:$CX$195,$C67+2,FALSE),0)</f>
        <v>4.6900000000000002E-4</v>
      </c>
      <c r="E67" s="1">
        <f>IF(ISNUMBER(VLOOKUP('Country selection'!$E$5,mortcecx!$A$2:$CX$195,$C67+2,FALSE)),VLOOKUP('Country selection'!$E$5,mortcecx!$A$2:$CX$195,$C67+2,FALSE),0)</f>
        <v>2.3800000000000001E-4</v>
      </c>
      <c r="F67" s="1">
        <f>IF(ISNUMBER(VLOOKUP('Country selection'!$E$5,mortall!$A$2:$CX$195,$C67+2,FALSE)),VLOOKUP('Country selection'!$E$5,mortall!$A$2:$CX$195,$C67+2,FALSE),0)</f>
        <v>6.13E-3</v>
      </c>
      <c r="G67" s="1"/>
      <c r="H67" s="21">
        <f t="shared" si="2"/>
        <v>59</v>
      </c>
      <c r="I67" s="36"/>
      <c r="J67" s="36"/>
      <c r="K67" s="36"/>
      <c r="M67" s="10">
        <f t="shared" ref="M67:O67" si="61">IF(I67="",D67,I67)</f>
        <v>4.6900000000000002E-4</v>
      </c>
      <c r="N67" s="10">
        <f t="shared" si="61"/>
        <v>2.3800000000000001E-4</v>
      </c>
      <c r="O67" s="10">
        <f t="shared" si="61"/>
        <v>6.13E-3</v>
      </c>
    </row>
    <row r="68" spans="1:15" ht="14.25" customHeight="1" x14ac:dyDescent="0.3">
      <c r="A68" s="1"/>
      <c r="C68" s="21">
        <f t="shared" si="1"/>
        <v>60</v>
      </c>
      <c r="D68" s="1">
        <f>IF(ISNUMBER(VLOOKUP('Country selection'!$E$5,incidence!$A$2:$CX$195,$C68+2,FALSE)),VLOOKUP('Country selection'!$E$5,incidence!$A$2:$CX$195,$C68+2,FALSE),0)</f>
        <v>4.75E-4</v>
      </c>
      <c r="E68" s="1">
        <f>IF(ISNUMBER(VLOOKUP('Country selection'!$E$5,mortcecx!$A$2:$CX$195,$C68+2,FALSE)),VLOOKUP('Country selection'!$E$5,mortcecx!$A$2:$CX$195,$C68+2,FALSE),0)</f>
        <v>2.3499999999999999E-4</v>
      </c>
      <c r="F68" s="1">
        <f>IF(ISNUMBER(VLOOKUP('Country selection'!$E$5,mortall!$A$2:$CX$195,$C68+2,FALSE)),VLOOKUP('Country selection'!$E$5,mortall!$A$2:$CX$195,$C68+2,FALSE),0)</f>
        <v>9.41E-3</v>
      </c>
      <c r="G68" s="1"/>
      <c r="H68" s="21">
        <f t="shared" si="2"/>
        <v>60</v>
      </c>
      <c r="I68" s="36"/>
      <c r="J68" s="36"/>
      <c r="K68" s="36"/>
      <c r="M68" s="10">
        <f t="shared" ref="M68:O68" si="62">IF(I68="",D68,I68)</f>
        <v>4.75E-4</v>
      </c>
      <c r="N68" s="10">
        <f t="shared" si="62"/>
        <v>2.3499999999999999E-4</v>
      </c>
      <c r="O68" s="10">
        <f t="shared" si="62"/>
        <v>9.41E-3</v>
      </c>
    </row>
    <row r="69" spans="1:15" ht="14.25" customHeight="1" x14ac:dyDescent="0.3">
      <c r="A69" s="1"/>
      <c r="C69" s="21">
        <f t="shared" si="1"/>
        <v>61</v>
      </c>
      <c r="D69" s="1">
        <f>IF(ISNUMBER(VLOOKUP('Country selection'!$E$5,incidence!$A$2:$CX$195,$C69+2,FALSE)),VLOOKUP('Country selection'!$E$5,incidence!$A$2:$CX$195,$C69+2,FALSE),0)</f>
        <v>4.75E-4</v>
      </c>
      <c r="E69" s="1">
        <f>IF(ISNUMBER(VLOOKUP('Country selection'!$E$5,mortcecx!$A$2:$CX$195,$C69+2,FALSE)),VLOOKUP('Country selection'!$E$5,mortcecx!$A$2:$CX$195,$C69+2,FALSE),0)</f>
        <v>2.3499999999999999E-4</v>
      </c>
      <c r="F69" s="1">
        <f>IF(ISNUMBER(VLOOKUP('Country selection'!$E$5,mortall!$A$2:$CX$195,$C69+2,FALSE)),VLOOKUP('Country selection'!$E$5,mortall!$A$2:$CX$195,$C69+2,FALSE),0)</f>
        <v>9.41E-3</v>
      </c>
      <c r="G69" s="1"/>
      <c r="H69" s="21">
        <f t="shared" si="2"/>
        <v>61</v>
      </c>
      <c r="I69" s="36"/>
      <c r="J69" s="36"/>
      <c r="K69" s="36"/>
      <c r="M69" s="10">
        <f t="shared" ref="M69:O69" si="63">IF(I69="",D69,I69)</f>
        <v>4.75E-4</v>
      </c>
      <c r="N69" s="10">
        <f t="shared" si="63"/>
        <v>2.3499999999999999E-4</v>
      </c>
      <c r="O69" s="10">
        <f t="shared" si="63"/>
        <v>9.41E-3</v>
      </c>
    </row>
    <row r="70" spans="1:15" ht="14.25" customHeight="1" x14ac:dyDescent="0.3">
      <c r="A70" s="1"/>
      <c r="C70" s="21">
        <f t="shared" si="1"/>
        <v>62</v>
      </c>
      <c r="D70" s="1">
        <f>IF(ISNUMBER(VLOOKUP('Country selection'!$E$5,incidence!$A$2:$CX$195,$C70+2,FALSE)),VLOOKUP('Country selection'!$E$5,incidence!$A$2:$CX$195,$C70+2,FALSE),0)</f>
        <v>4.75E-4</v>
      </c>
      <c r="E70" s="1">
        <f>IF(ISNUMBER(VLOOKUP('Country selection'!$E$5,mortcecx!$A$2:$CX$195,$C70+2,FALSE)),VLOOKUP('Country selection'!$E$5,mortcecx!$A$2:$CX$195,$C70+2,FALSE),0)</f>
        <v>2.3499999999999999E-4</v>
      </c>
      <c r="F70" s="1">
        <f>IF(ISNUMBER(VLOOKUP('Country selection'!$E$5,mortall!$A$2:$CX$195,$C70+2,FALSE)),VLOOKUP('Country selection'!$E$5,mortall!$A$2:$CX$195,$C70+2,FALSE),0)</f>
        <v>9.41E-3</v>
      </c>
      <c r="G70" s="1"/>
      <c r="H70" s="21">
        <f t="shared" si="2"/>
        <v>62</v>
      </c>
      <c r="I70" s="36"/>
      <c r="J70" s="36"/>
      <c r="K70" s="36"/>
      <c r="M70" s="10">
        <f t="shared" ref="M70:O70" si="64">IF(I70="",D70,I70)</f>
        <v>4.75E-4</v>
      </c>
      <c r="N70" s="10">
        <f t="shared" si="64"/>
        <v>2.3499999999999999E-4</v>
      </c>
      <c r="O70" s="10">
        <f t="shared" si="64"/>
        <v>9.41E-3</v>
      </c>
    </row>
    <row r="71" spans="1:15" ht="14.25" customHeight="1" x14ac:dyDescent="0.3">
      <c r="A71" s="1"/>
      <c r="C71" s="21">
        <f t="shared" si="1"/>
        <v>63</v>
      </c>
      <c r="D71" s="1">
        <f>IF(ISNUMBER(VLOOKUP('Country selection'!$E$5,incidence!$A$2:$CX$195,$C71+2,FALSE)),VLOOKUP('Country selection'!$E$5,incidence!$A$2:$CX$195,$C71+2,FALSE),0)</f>
        <v>4.75E-4</v>
      </c>
      <c r="E71" s="1">
        <f>IF(ISNUMBER(VLOOKUP('Country selection'!$E$5,mortcecx!$A$2:$CX$195,$C71+2,FALSE)),VLOOKUP('Country selection'!$E$5,mortcecx!$A$2:$CX$195,$C71+2,FALSE),0)</f>
        <v>2.3499999999999999E-4</v>
      </c>
      <c r="F71" s="1">
        <f>IF(ISNUMBER(VLOOKUP('Country selection'!$E$5,mortall!$A$2:$CX$195,$C71+2,FALSE)),VLOOKUP('Country selection'!$E$5,mortall!$A$2:$CX$195,$C71+2,FALSE),0)</f>
        <v>9.41E-3</v>
      </c>
      <c r="G71" s="1"/>
      <c r="H71" s="21">
        <f t="shared" si="2"/>
        <v>63</v>
      </c>
      <c r="I71" s="36"/>
      <c r="J71" s="36"/>
      <c r="K71" s="36"/>
      <c r="M71" s="10">
        <f t="shared" ref="M71:O71" si="65">IF(I71="",D71,I71)</f>
        <v>4.75E-4</v>
      </c>
      <c r="N71" s="10">
        <f t="shared" si="65"/>
        <v>2.3499999999999999E-4</v>
      </c>
      <c r="O71" s="10">
        <f t="shared" si="65"/>
        <v>9.41E-3</v>
      </c>
    </row>
    <row r="72" spans="1:15" ht="14.25" customHeight="1" x14ac:dyDescent="0.3">
      <c r="A72" s="1"/>
      <c r="C72" s="21">
        <f t="shared" si="1"/>
        <v>64</v>
      </c>
      <c r="D72" s="1">
        <f>IF(ISNUMBER(VLOOKUP('Country selection'!$E$5,incidence!$A$2:$CX$195,$C72+2,FALSE)),VLOOKUP('Country selection'!$E$5,incidence!$A$2:$CX$195,$C72+2,FALSE),0)</f>
        <v>4.75E-4</v>
      </c>
      <c r="E72" s="1">
        <f>IF(ISNUMBER(VLOOKUP('Country selection'!$E$5,mortcecx!$A$2:$CX$195,$C72+2,FALSE)),VLOOKUP('Country selection'!$E$5,mortcecx!$A$2:$CX$195,$C72+2,FALSE),0)</f>
        <v>2.3499999999999999E-4</v>
      </c>
      <c r="F72" s="1">
        <f>IF(ISNUMBER(VLOOKUP('Country selection'!$E$5,mortall!$A$2:$CX$195,$C72+2,FALSE)),VLOOKUP('Country selection'!$E$5,mortall!$A$2:$CX$195,$C72+2,FALSE),0)</f>
        <v>9.41E-3</v>
      </c>
      <c r="G72" s="1"/>
      <c r="H72" s="21">
        <f t="shared" si="2"/>
        <v>64</v>
      </c>
      <c r="I72" s="36"/>
      <c r="J72" s="36"/>
      <c r="K72" s="36"/>
      <c r="M72" s="10">
        <f t="shared" ref="M72:O72" si="66">IF(I72="",D72,I72)</f>
        <v>4.75E-4</v>
      </c>
      <c r="N72" s="10">
        <f t="shared" si="66"/>
        <v>2.3499999999999999E-4</v>
      </c>
      <c r="O72" s="10">
        <f t="shared" si="66"/>
        <v>9.41E-3</v>
      </c>
    </row>
    <row r="73" spans="1:15" ht="14.25" customHeight="1" x14ac:dyDescent="0.3">
      <c r="A73" s="1"/>
      <c r="C73" s="21">
        <f t="shared" si="1"/>
        <v>65</v>
      </c>
      <c r="D73" s="1">
        <f>IF(ISNUMBER(VLOOKUP('Country selection'!$E$5,incidence!$A$2:$CX$195,$C73+2,FALSE)),VLOOKUP('Country selection'!$E$5,incidence!$A$2:$CX$195,$C73+2,FALSE),0)</f>
        <v>4.5800000000000002E-4</v>
      </c>
      <c r="E73" s="1">
        <f>IF(ISNUMBER(VLOOKUP('Country selection'!$E$5,mortcecx!$A$2:$CX$195,$C73+2,FALSE)),VLOOKUP('Country selection'!$E$5,mortcecx!$A$2:$CX$195,$C73+2,FALSE),0)</f>
        <v>2.43E-4</v>
      </c>
      <c r="F73" s="1">
        <f>IF(ISNUMBER(VLOOKUP('Country selection'!$E$5,mortall!$A$2:$CX$195,$C73+2,FALSE)),VLOOKUP('Country selection'!$E$5,mortall!$A$2:$CX$195,$C73+2,FALSE),0)</f>
        <v>1.357E-2</v>
      </c>
      <c r="G73" s="1"/>
      <c r="H73" s="21">
        <f t="shared" si="2"/>
        <v>65</v>
      </c>
      <c r="I73" s="36"/>
      <c r="J73" s="36"/>
      <c r="K73" s="36"/>
      <c r="M73" s="10">
        <f t="shared" ref="M73:O73" si="67">IF(I73="",D73,I73)</f>
        <v>4.5800000000000002E-4</v>
      </c>
      <c r="N73" s="10">
        <f t="shared" si="67"/>
        <v>2.43E-4</v>
      </c>
      <c r="O73" s="10">
        <f t="shared" si="67"/>
        <v>1.357E-2</v>
      </c>
    </row>
    <row r="74" spans="1:15" ht="14.25" customHeight="1" x14ac:dyDescent="0.3">
      <c r="A74" s="1"/>
      <c r="C74" s="21">
        <f t="shared" si="1"/>
        <v>66</v>
      </c>
      <c r="D74" s="1">
        <f>IF(ISNUMBER(VLOOKUP('Country selection'!$E$5,incidence!$A$2:$CX$195,$C74+2,FALSE)),VLOOKUP('Country selection'!$E$5,incidence!$A$2:$CX$195,$C74+2,FALSE),0)</f>
        <v>4.5800000000000002E-4</v>
      </c>
      <c r="E74" s="1">
        <f>IF(ISNUMBER(VLOOKUP('Country selection'!$E$5,mortcecx!$A$2:$CX$195,$C74+2,FALSE)),VLOOKUP('Country selection'!$E$5,mortcecx!$A$2:$CX$195,$C74+2,FALSE),0)</f>
        <v>2.43E-4</v>
      </c>
      <c r="F74" s="1">
        <f>IF(ISNUMBER(VLOOKUP('Country selection'!$E$5,mortall!$A$2:$CX$195,$C74+2,FALSE)),VLOOKUP('Country selection'!$E$5,mortall!$A$2:$CX$195,$C74+2,FALSE),0)</f>
        <v>1.357E-2</v>
      </c>
      <c r="G74" s="1"/>
      <c r="H74" s="21">
        <f t="shared" si="2"/>
        <v>66</v>
      </c>
      <c r="I74" s="36"/>
      <c r="J74" s="36"/>
      <c r="K74" s="36"/>
      <c r="M74" s="10">
        <f t="shared" ref="M74:O74" si="68">IF(I74="",D74,I74)</f>
        <v>4.5800000000000002E-4</v>
      </c>
      <c r="N74" s="10">
        <f t="shared" si="68"/>
        <v>2.43E-4</v>
      </c>
      <c r="O74" s="10">
        <f t="shared" si="68"/>
        <v>1.357E-2</v>
      </c>
    </row>
    <row r="75" spans="1:15" ht="14.25" customHeight="1" x14ac:dyDescent="0.3">
      <c r="A75" s="1"/>
      <c r="C75" s="21">
        <f t="shared" si="1"/>
        <v>67</v>
      </c>
      <c r="D75" s="1">
        <f>IF(ISNUMBER(VLOOKUP('Country selection'!$E$5,incidence!$A$2:$CX$195,$C75+2,FALSE)),VLOOKUP('Country selection'!$E$5,incidence!$A$2:$CX$195,$C75+2,FALSE),0)</f>
        <v>4.5800000000000002E-4</v>
      </c>
      <c r="E75" s="1">
        <f>IF(ISNUMBER(VLOOKUP('Country selection'!$E$5,mortcecx!$A$2:$CX$195,$C75+2,FALSE)),VLOOKUP('Country selection'!$E$5,mortcecx!$A$2:$CX$195,$C75+2,FALSE),0)</f>
        <v>2.43E-4</v>
      </c>
      <c r="F75" s="1">
        <f>IF(ISNUMBER(VLOOKUP('Country selection'!$E$5,mortall!$A$2:$CX$195,$C75+2,FALSE)),VLOOKUP('Country selection'!$E$5,mortall!$A$2:$CX$195,$C75+2,FALSE),0)</f>
        <v>1.357E-2</v>
      </c>
      <c r="G75" s="1"/>
      <c r="H75" s="21">
        <f t="shared" si="2"/>
        <v>67</v>
      </c>
      <c r="I75" s="36"/>
      <c r="J75" s="36"/>
      <c r="K75" s="36"/>
      <c r="M75" s="10">
        <f t="shared" ref="M75:O75" si="69">IF(I75="",D75,I75)</f>
        <v>4.5800000000000002E-4</v>
      </c>
      <c r="N75" s="10">
        <f t="shared" si="69"/>
        <v>2.43E-4</v>
      </c>
      <c r="O75" s="10">
        <f t="shared" si="69"/>
        <v>1.357E-2</v>
      </c>
    </row>
    <row r="76" spans="1:15" ht="14.25" customHeight="1" x14ac:dyDescent="0.3">
      <c r="A76" s="1"/>
      <c r="C76" s="21">
        <f t="shared" si="1"/>
        <v>68</v>
      </c>
      <c r="D76" s="1">
        <f>IF(ISNUMBER(VLOOKUP('Country selection'!$E$5,incidence!$A$2:$CX$195,$C76+2,FALSE)),VLOOKUP('Country selection'!$E$5,incidence!$A$2:$CX$195,$C76+2,FALSE),0)</f>
        <v>4.5800000000000002E-4</v>
      </c>
      <c r="E76" s="1">
        <f>IF(ISNUMBER(VLOOKUP('Country selection'!$E$5,mortcecx!$A$2:$CX$195,$C76+2,FALSE)),VLOOKUP('Country selection'!$E$5,mortcecx!$A$2:$CX$195,$C76+2,FALSE),0)</f>
        <v>2.43E-4</v>
      </c>
      <c r="F76" s="1">
        <f>IF(ISNUMBER(VLOOKUP('Country selection'!$E$5,mortall!$A$2:$CX$195,$C76+2,FALSE)),VLOOKUP('Country selection'!$E$5,mortall!$A$2:$CX$195,$C76+2,FALSE),0)</f>
        <v>1.357E-2</v>
      </c>
      <c r="G76" s="1"/>
      <c r="H76" s="21">
        <f t="shared" si="2"/>
        <v>68</v>
      </c>
      <c r="I76" s="36"/>
      <c r="J76" s="36"/>
      <c r="K76" s="36"/>
      <c r="M76" s="10">
        <f t="shared" ref="M76:O76" si="70">IF(I76="",D76,I76)</f>
        <v>4.5800000000000002E-4</v>
      </c>
      <c r="N76" s="10">
        <f t="shared" si="70"/>
        <v>2.43E-4</v>
      </c>
      <c r="O76" s="10">
        <f t="shared" si="70"/>
        <v>1.357E-2</v>
      </c>
    </row>
    <row r="77" spans="1:15" ht="14.25" customHeight="1" x14ac:dyDescent="0.3">
      <c r="A77" s="1"/>
      <c r="C77" s="21">
        <f t="shared" si="1"/>
        <v>69</v>
      </c>
      <c r="D77" s="1">
        <f>IF(ISNUMBER(VLOOKUP('Country selection'!$E$5,incidence!$A$2:$CX$195,$C77+2,FALSE)),VLOOKUP('Country selection'!$E$5,incidence!$A$2:$CX$195,$C77+2,FALSE),0)</f>
        <v>4.5800000000000002E-4</v>
      </c>
      <c r="E77" s="1">
        <f>IF(ISNUMBER(VLOOKUP('Country selection'!$E$5,mortcecx!$A$2:$CX$195,$C77+2,FALSE)),VLOOKUP('Country selection'!$E$5,mortcecx!$A$2:$CX$195,$C77+2,FALSE),0)</f>
        <v>2.43E-4</v>
      </c>
      <c r="F77" s="1">
        <f>IF(ISNUMBER(VLOOKUP('Country selection'!$E$5,mortall!$A$2:$CX$195,$C77+2,FALSE)),VLOOKUP('Country selection'!$E$5,mortall!$A$2:$CX$195,$C77+2,FALSE),0)</f>
        <v>1.357E-2</v>
      </c>
      <c r="G77" s="1"/>
      <c r="H77" s="21">
        <f t="shared" si="2"/>
        <v>69</v>
      </c>
      <c r="I77" s="36"/>
      <c r="J77" s="36"/>
      <c r="K77" s="36"/>
      <c r="M77" s="10">
        <f t="shared" ref="M77:O77" si="71">IF(I77="",D77,I77)</f>
        <v>4.5800000000000002E-4</v>
      </c>
      <c r="N77" s="10">
        <f t="shared" si="71"/>
        <v>2.43E-4</v>
      </c>
      <c r="O77" s="10">
        <f t="shared" si="71"/>
        <v>1.357E-2</v>
      </c>
    </row>
    <row r="78" spans="1:15" ht="14.25" customHeight="1" x14ac:dyDescent="0.3">
      <c r="A78" s="1"/>
      <c r="C78" s="21">
        <f t="shared" si="1"/>
        <v>70</v>
      </c>
      <c r="D78" s="1">
        <f>IF(ISNUMBER(VLOOKUP('Country selection'!$E$5,incidence!$A$2:$CX$195,$C78+2,FALSE)),VLOOKUP('Country selection'!$E$5,incidence!$A$2:$CX$195,$C78+2,FALSE),0)</f>
        <v>4.2299999999999998E-4</v>
      </c>
      <c r="E78" s="1">
        <f>IF(ISNUMBER(VLOOKUP('Country selection'!$E$5,mortcecx!$A$2:$CX$195,$C78+2,FALSE)),VLOOKUP('Country selection'!$E$5,mortcecx!$A$2:$CX$195,$C78+2,FALSE),0)</f>
        <v>2.5700000000000001E-4</v>
      </c>
      <c r="F78" s="1">
        <f>IF(ISNUMBER(VLOOKUP('Country selection'!$E$5,mortall!$A$2:$CX$195,$C78+2,FALSE)),VLOOKUP('Country selection'!$E$5,mortall!$A$2:$CX$195,$C78+2,FALSE),0)</f>
        <v>2.085E-2</v>
      </c>
      <c r="G78" s="1"/>
      <c r="H78" s="21">
        <f t="shared" si="2"/>
        <v>70</v>
      </c>
      <c r="I78" s="36"/>
      <c r="J78" s="36"/>
      <c r="K78" s="36"/>
      <c r="M78" s="10">
        <f t="shared" ref="M78:O78" si="72">IF(I78="",D78,I78)</f>
        <v>4.2299999999999998E-4</v>
      </c>
      <c r="N78" s="10">
        <f t="shared" si="72"/>
        <v>2.5700000000000001E-4</v>
      </c>
      <c r="O78" s="10">
        <f t="shared" si="72"/>
        <v>2.085E-2</v>
      </c>
    </row>
    <row r="79" spans="1:15" ht="14.25" customHeight="1" x14ac:dyDescent="0.3">
      <c r="A79" s="1"/>
      <c r="C79" s="21">
        <f t="shared" si="1"/>
        <v>71</v>
      </c>
      <c r="D79" s="1">
        <f>IF(ISNUMBER(VLOOKUP('Country selection'!$E$5,incidence!$A$2:$CX$195,$C79+2,FALSE)),VLOOKUP('Country selection'!$E$5,incidence!$A$2:$CX$195,$C79+2,FALSE),0)</f>
        <v>4.2299999999999998E-4</v>
      </c>
      <c r="E79" s="1">
        <f>IF(ISNUMBER(VLOOKUP('Country selection'!$E$5,mortcecx!$A$2:$CX$195,$C79+2,FALSE)),VLOOKUP('Country selection'!$E$5,mortcecx!$A$2:$CX$195,$C79+2,FALSE),0)</f>
        <v>2.5700000000000001E-4</v>
      </c>
      <c r="F79" s="1">
        <f>IF(ISNUMBER(VLOOKUP('Country selection'!$E$5,mortall!$A$2:$CX$195,$C79+2,FALSE)),VLOOKUP('Country selection'!$E$5,mortall!$A$2:$CX$195,$C79+2,FALSE),0)</f>
        <v>2.085E-2</v>
      </c>
      <c r="G79" s="1"/>
      <c r="H79" s="21">
        <f t="shared" si="2"/>
        <v>71</v>
      </c>
      <c r="I79" s="36"/>
      <c r="J79" s="36"/>
      <c r="K79" s="36"/>
      <c r="M79" s="10">
        <f t="shared" ref="M79:O79" si="73">IF(I79="",D79,I79)</f>
        <v>4.2299999999999998E-4</v>
      </c>
      <c r="N79" s="10">
        <f t="shared" si="73"/>
        <v>2.5700000000000001E-4</v>
      </c>
      <c r="O79" s="10">
        <f t="shared" si="73"/>
        <v>2.085E-2</v>
      </c>
    </row>
    <row r="80" spans="1:15" ht="14.25" customHeight="1" x14ac:dyDescent="0.3">
      <c r="A80" s="1"/>
      <c r="C80" s="21">
        <f t="shared" si="1"/>
        <v>72</v>
      </c>
      <c r="D80" s="1">
        <f>IF(ISNUMBER(VLOOKUP('Country selection'!$E$5,incidence!$A$2:$CX$195,$C80+2,FALSE)),VLOOKUP('Country selection'!$E$5,incidence!$A$2:$CX$195,$C80+2,FALSE),0)</f>
        <v>4.2299999999999998E-4</v>
      </c>
      <c r="E80" s="1">
        <f>IF(ISNUMBER(VLOOKUP('Country selection'!$E$5,mortcecx!$A$2:$CX$195,$C80+2,FALSE)),VLOOKUP('Country selection'!$E$5,mortcecx!$A$2:$CX$195,$C80+2,FALSE),0)</f>
        <v>2.5700000000000001E-4</v>
      </c>
      <c r="F80" s="1">
        <f>IF(ISNUMBER(VLOOKUP('Country selection'!$E$5,mortall!$A$2:$CX$195,$C80+2,FALSE)),VLOOKUP('Country selection'!$E$5,mortall!$A$2:$CX$195,$C80+2,FALSE),0)</f>
        <v>2.085E-2</v>
      </c>
      <c r="G80" s="1"/>
      <c r="H80" s="21">
        <f t="shared" si="2"/>
        <v>72</v>
      </c>
      <c r="I80" s="36"/>
      <c r="J80" s="36"/>
      <c r="K80" s="36"/>
      <c r="M80" s="10">
        <f t="shared" ref="M80:O80" si="74">IF(I80="",D80,I80)</f>
        <v>4.2299999999999998E-4</v>
      </c>
      <c r="N80" s="10">
        <f t="shared" si="74"/>
        <v>2.5700000000000001E-4</v>
      </c>
      <c r="O80" s="10">
        <f t="shared" si="74"/>
        <v>2.085E-2</v>
      </c>
    </row>
    <row r="81" spans="1:15" ht="14.25" customHeight="1" x14ac:dyDescent="0.3">
      <c r="A81" s="1"/>
      <c r="C81" s="21">
        <f t="shared" si="1"/>
        <v>73</v>
      </c>
      <c r="D81" s="1">
        <f>IF(ISNUMBER(VLOOKUP('Country selection'!$E$5,incidence!$A$2:$CX$195,$C81+2,FALSE)),VLOOKUP('Country selection'!$E$5,incidence!$A$2:$CX$195,$C81+2,FALSE),0)</f>
        <v>4.2299999999999998E-4</v>
      </c>
      <c r="E81" s="1">
        <f>IF(ISNUMBER(VLOOKUP('Country selection'!$E$5,mortcecx!$A$2:$CX$195,$C81+2,FALSE)),VLOOKUP('Country selection'!$E$5,mortcecx!$A$2:$CX$195,$C81+2,FALSE),0)</f>
        <v>2.5700000000000001E-4</v>
      </c>
      <c r="F81" s="1">
        <f>IF(ISNUMBER(VLOOKUP('Country selection'!$E$5,mortall!$A$2:$CX$195,$C81+2,FALSE)),VLOOKUP('Country selection'!$E$5,mortall!$A$2:$CX$195,$C81+2,FALSE),0)</f>
        <v>2.085E-2</v>
      </c>
      <c r="G81" s="1"/>
      <c r="H81" s="21">
        <f t="shared" si="2"/>
        <v>73</v>
      </c>
      <c r="I81" s="36"/>
      <c r="J81" s="36"/>
      <c r="K81" s="36"/>
      <c r="M81" s="10">
        <f t="shared" ref="M81:O81" si="75">IF(I81="",D81,I81)</f>
        <v>4.2299999999999998E-4</v>
      </c>
      <c r="N81" s="10">
        <f t="shared" si="75"/>
        <v>2.5700000000000001E-4</v>
      </c>
      <c r="O81" s="10">
        <f t="shared" si="75"/>
        <v>2.085E-2</v>
      </c>
    </row>
    <row r="82" spans="1:15" ht="14.25" customHeight="1" x14ac:dyDescent="0.3">
      <c r="A82" s="1"/>
      <c r="C82" s="21">
        <f t="shared" si="1"/>
        <v>74</v>
      </c>
      <c r="D82" s="1">
        <f>IF(ISNUMBER(VLOOKUP('Country selection'!$E$5,incidence!$A$2:$CX$195,$C82+2,FALSE)),VLOOKUP('Country selection'!$E$5,incidence!$A$2:$CX$195,$C82+2,FALSE),0)</f>
        <v>4.2299999999999998E-4</v>
      </c>
      <c r="E82" s="1">
        <f>IF(ISNUMBER(VLOOKUP('Country selection'!$E$5,mortcecx!$A$2:$CX$195,$C82+2,FALSE)),VLOOKUP('Country selection'!$E$5,mortcecx!$A$2:$CX$195,$C82+2,FALSE),0)</f>
        <v>2.5700000000000001E-4</v>
      </c>
      <c r="F82" s="1">
        <f>IF(ISNUMBER(VLOOKUP('Country selection'!$E$5,mortall!$A$2:$CX$195,$C82+2,FALSE)),VLOOKUP('Country selection'!$E$5,mortall!$A$2:$CX$195,$C82+2,FALSE),0)</f>
        <v>2.085E-2</v>
      </c>
      <c r="G82" s="1"/>
      <c r="H82" s="21">
        <f t="shared" si="2"/>
        <v>74</v>
      </c>
      <c r="I82" s="36"/>
      <c r="J82" s="36"/>
      <c r="K82" s="36"/>
      <c r="M82" s="10">
        <f t="shared" ref="M82:O82" si="76">IF(I82="",D82,I82)</f>
        <v>4.2299999999999998E-4</v>
      </c>
      <c r="N82" s="10">
        <f t="shared" si="76"/>
        <v>2.5700000000000001E-4</v>
      </c>
      <c r="O82" s="10">
        <f t="shared" si="76"/>
        <v>2.085E-2</v>
      </c>
    </row>
    <row r="83" spans="1:15" ht="14.25" customHeight="1" x14ac:dyDescent="0.3">
      <c r="A83" s="1"/>
      <c r="C83" s="21">
        <f t="shared" si="1"/>
        <v>75</v>
      </c>
      <c r="D83" s="1">
        <f>IF(ISNUMBER(VLOOKUP('Country selection'!$E$5,incidence!$A$2:$CX$195,$C83+2,FALSE)),VLOOKUP('Country selection'!$E$5,incidence!$A$2:$CX$195,$C83+2,FALSE),0)</f>
        <v>3.6900000000000002E-4</v>
      </c>
      <c r="E83" s="1">
        <f>IF(ISNUMBER(VLOOKUP('Country selection'!$E$5,mortcecx!$A$2:$CX$195,$C83+2,FALSE)),VLOOKUP('Country selection'!$E$5,mortcecx!$A$2:$CX$195,$C83+2,FALSE),0)</f>
        <v>2.7900000000000001E-4</v>
      </c>
      <c r="F83" s="1">
        <f>IF(ISNUMBER(VLOOKUP('Country selection'!$E$5,mortall!$A$2:$CX$195,$C83+2,FALSE)),VLOOKUP('Country selection'!$E$5,mortall!$A$2:$CX$195,$C83+2,FALSE),0)</f>
        <v>3.5180000000000003E-2</v>
      </c>
      <c r="G83" s="1"/>
      <c r="H83" s="21">
        <f t="shared" si="2"/>
        <v>75</v>
      </c>
      <c r="I83" s="36"/>
      <c r="J83" s="36"/>
      <c r="K83" s="36"/>
      <c r="M83" s="10">
        <f t="shared" ref="M83:O83" si="77">IF(I83="",D83,I83)</f>
        <v>3.6900000000000002E-4</v>
      </c>
      <c r="N83" s="10">
        <f t="shared" si="77"/>
        <v>2.7900000000000001E-4</v>
      </c>
      <c r="O83" s="10">
        <f t="shared" si="77"/>
        <v>3.5180000000000003E-2</v>
      </c>
    </row>
    <row r="84" spans="1:15" ht="14.25" customHeight="1" x14ac:dyDescent="0.3">
      <c r="A84" s="1"/>
      <c r="C84" s="21">
        <f t="shared" si="1"/>
        <v>76</v>
      </c>
      <c r="D84" s="1">
        <f>IF(ISNUMBER(VLOOKUP('Country selection'!$E$5,incidence!$A$2:$CX$195,$C84+2,FALSE)),VLOOKUP('Country selection'!$E$5,incidence!$A$2:$CX$195,$C84+2,FALSE),0)</f>
        <v>3.6900000000000002E-4</v>
      </c>
      <c r="E84" s="1">
        <f>IF(ISNUMBER(VLOOKUP('Country selection'!$E$5,mortcecx!$A$2:$CX$195,$C84+2,FALSE)),VLOOKUP('Country selection'!$E$5,mortcecx!$A$2:$CX$195,$C84+2,FALSE),0)</f>
        <v>2.7900000000000001E-4</v>
      </c>
      <c r="F84" s="1">
        <f>IF(ISNUMBER(VLOOKUP('Country selection'!$E$5,mortall!$A$2:$CX$195,$C84+2,FALSE)),VLOOKUP('Country selection'!$E$5,mortall!$A$2:$CX$195,$C84+2,FALSE),0)</f>
        <v>3.5180000000000003E-2</v>
      </c>
      <c r="G84" s="1"/>
      <c r="H84" s="21">
        <f t="shared" si="2"/>
        <v>76</v>
      </c>
      <c r="I84" s="36"/>
      <c r="J84" s="36"/>
      <c r="K84" s="36"/>
      <c r="M84" s="10">
        <f t="shared" ref="M84:O84" si="78">IF(I84="",D84,I84)</f>
        <v>3.6900000000000002E-4</v>
      </c>
      <c r="N84" s="10">
        <f t="shared" si="78"/>
        <v>2.7900000000000001E-4</v>
      </c>
      <c r="O84" s="10">
        <f t="shared" si="78"/>
        <v>3.5180000000000003E-2</v>
      </c>
    </row>
    <row r="85" spans="1:15" ht="14.25" customHeight="1" x14ac:dyDescent="0.3">
      <c r="A85" s="1"/>
      <c r="C85" s="21">
        <f t="shared" si="1"/>
        <v>77</v>
      </c>
      <c r="D85" s="1">
        <f>IF(ISNUMBER(VLOOKUP('Country selection'!$E$5,incidence!$A$2:$CX$195,$C85+2,FALSE)),VLOOKUP('Country selection'!$E$5,incidence!$A$2:$CX$195,$C85+2,FALSE),0)</f>
        <v>3.6900000000000002E-4</v>
      </c>
      <c r="E85" s="1">
        <f>IF(ISNUMBER(VLOOKUP('Country selection'!$E$5,mortcecx!$A$2:$CX$195,$C85+2,FALSE)),VLOOKUP('Country selection'!$E$5,mortcecx!$A$2:$CX$195,$C85+2,FALSE),0)</f>
        <v>2.7900000000000001E-4</v>
      </c>
      <c r="F85" s="1">
        <f>IF(ISNUMBER(VLOOKUP('Country selection'!$E$5,mortall!$A$2:$CX$195,$C85+2,FALSE)),VLOOKUP('Country selection'!$E$5,mortall!$A$2:$CX$195,$C85+2,FALSE),0)</f>
        <v>3.5180000000000003E-2</v>
      </c>
      <c r="G85" s="1"/>
      <c r="H85" s="21">
        <f t="shared" si="2"/>
        <v>77</v>
      </c>
      <c r="I85" s="36"/>
      <c r="J85" s="36"/>
      <c r="K85" s="36"/>
      <c r="M85" s="10">
        <f t="shared" ref="M85:O85" si="79">IF(I85="",D85,I85)</f>
        <v>3.6900000000000002E-4</v>
      </c>
      <c r="N85" s="10">
        <f t="shared" si="79"/>
        <v>2.7900000000000001E-4</v>
      </c>
      <c r="O85" s="10">
        <f t="shared" si="79"/>
        <v>3.5180000000000003E-2</v>
      </c>
    </row>
    <row r="86" spans="1:15" ht="14.25" customHeight="1" x14ac:dyDescent="0.3">
      <c r="A86" s="1"/>
      <c r="C86" s="21">
        <f t="shared" si="1"/>
        <v>78</v>
      </c>
      <c r="D86" s="1">
        <f>IF(ISNUMBER(VLOOKUP('Country selection'!$E$5,incidence!$A$2:$CX$195,$C86+2,FALSE)),VLOOKUP('Country selection'!$E$5,incidence!$A$2:$CX$195,$C86+2,FALSE),0)</f>
        <v>3.6900000000000002E-4</v>
      </c>
      <c r="E86" s="1">
        <f>IF(ISNUMBER(VLOOKUP('Country selection'!$E$5,mortcecx!$A$2:$CX$195,$C86+2,FALSE)),VLOOKUP('Country selection'!$E$5,mortcecx!$A$2:$CX$195,$C86+2,FALSE),0)</f>
        <v>2.7900000000000001E-4</v>
      </c>
      <c r="F86" s="1">
        <f>IF(ISNUMBER(VLOOKUP('Country selection'!$E$5,mortall!$A$2:$CX$195,$C86+2,FALSE)),VLOOKUP('Country selection'!$E$5,mortall!$A$2:$CX$195,$C86+2,FALSE),0)</f>
        <v>3.5180000000000003E-2</v>
      </c>
      <c r="G86" s="1"/>
      <c r="H86" s="21">
        <f t="shared" si="2"/>
        <v>78</v>
      </c>
      <c r="I86" s="36"/>
      <c r="J86" s="36"/>
      <c r="K86" s="36"/>
      <c r="M86" s="10">
        <f t="shared" ref="M86:O86" si="80">IF(I86="",D86,I86)</f>
        <v>3.6900000000000002E-4</v>
      </c>
      <c r="N86" s="10">
        <f t="shared" si="80"/>
        <v>2.7900000000000001E-4</v>
      </c>
      <c r="O86" s="10">
        <f t="shared" si="80"/>
        <v>3.5180000000000003E-2</v>
      </c>
    </row>
    <row r="87" spans="1:15" ht="14.25" customHeight="1" x14ac:dyDescent="0.3">
      <c r="A87" s="1"/>
      <c r="C87" s="21">
        <f t="shared" si="1"/>
        <v>79</v>
      </c>
      <c r="D87" s="1">
        <f>IF(ISNUMBER(VLOOKUP('Country selection'!$E$5,incidence!$A$2:$CX$195,$C87+2,FALSE)),VLOOKUP('Country selection'!$E$5,incidence!$A$2:$CX$195,$C87+2,FALSE),0)</f>
        <v>3.6900000000000002E-4</v>
      </c>
      <c r="E87" s="1">
        <f>IF(ISNUMBER(VLOOKUP('Country selection'!$E$5,mortcecx!$A$2:$CX$195,$C87+2,FALSE)),VLOOKUP('Country selection'!$E$5,mortcecx!$A$2:$CX$195,$C87+2,FALSE),0)</f>
        <v>2.7900000000000001E-4</v>
      </c>
      <c r="F87" s="1">
        <f>IF(ISNUMBER(VLOOKUP('Country selection'!$E$5,mortall!$A$2:$CX$195,$C87+2,FALSE)),VLOOKUP('Country selection'!$E$5,mortall!$A$2:$CX$195,$C87+2,FALSE),0)</f>
        <v>3.5180000000000003E-2</v>
      </c>
      <c r="G87" s="1"/>
      <c r="H87" s="21">
        <f t="shared" si="2"/>
        <v>79</v>
      </c>
      <c r="I87" s="36"/>
      <c r="J87" s="36"/>
      <c r="K87" s="36"/>
      <c r="M87" s="10">
        <f t="shared" ref="M87:O87" si="81">IF(I87="",D87,I87)</f>
        <v>3.6900000000000002E-4</v>
      </c>
      <c r="N87" s="10">
        <f t="shared" si="81"/>
        <v>2.7900000000000001E-4</v>
      </c>
      <c r="O87" s="10">
        <f t="shared" si="81"/>
        <v>3.5180000000000003E-2</v>
      </c>
    </row>
    <row r="88" spans="1:15" ht="14.25" customHeight="1" x14ac:dyDescent="0.3">
      <c r="A88" s="1"/>
      <c r="C88" s="21">
        <f t="shared" si="1"/>
        <v>80</v>
      </c>
      <c r="D88" s="1">
        <f>IF(ISNUMBER(VLOOKUP('Country selection'!$E$5,incidence!$A$2:$CX$195,$C88+2,FALSE)),VLOOKUP('Country selection'!$E$5,incidence!$A$2:$CX$195,$C88+2,FALSE),0)</f>
        <v>3.6900000000000002E-4</v>
      </c>
      <c r="E88" s="1">
        <f>IF(ISNUMBER(VLOOKUP('Country selection'!$E$5,mortcecx!$A$2:$CX$195,$C88+2,FALSE)),VLOOKUP('Country selection'!$E$5,mortcecx!$A$2:$CX$195,$C88+2,FALSE),0)</f>
        <v>2.7900000000000001E-4</v>
      </c>
      <c r="F88" s="1">
        <f>IF(ISNUMBER(VLOOKUP('Country selection'!$E$5,mortall!$A$2:$CX$195,$C88+2,FALSE)),VLOOKUP('Country selection'!$E$5,mortall!$A$2:$CX$195,$C88+2,FALSE),0)</f>
        <v>6.8510000000000001E-2</v>
      </c>
      <c r="G88" s="1"/>
      <c r="H88" s="21">
        <f t="shared" si="2"/>
        <v>80</v>
      </c>
      <c r="I88" s="36"/>
      <c r="J88" s="36"/>
      <c r="K88" s="36"/>
      <c r="M88" s="10">
        <f t="shared" ref="M88:O88" si="82">IF(I88="",D88,I88)</f>
        <v>3.6900000000000002E-4</v>
      </c>
      <c r="N88" s="10">
        <f t="shared" si="82"/>
        <v>2.7900000000000001E-4</v>
      </c>
      <c r="O88" s="10">
        <f t="shared" si="82"/>
        <v>6.8510000000000001E-2</v>
      </c>
    </row>
    <row r="89" spans="1:15" ht="14.25" customHeight="1" x14ac:dyDescent="0.3">
      <c r="A89" s="1"/>
      <c r="C89" s="21">
        <f t="shared" si="1"/>
        <v>81</v>
      </c>
      <c r="D89" s="1">
        <f>IF(ISNUMBER(VLOOKUP('Country selection'!$E$5,incidence!$A$2:$CX$195,$C89+2,FALSE)),VLOOKUP('Country selection'!$E$5,incidence!$A$2:$CX$195,$C89+2,FALSE),0)</f>
        <v>3.6900000000000002E-4</v>
      </c>
      <c r="E89" s="1">
        <f>IF(ISNUMBER(VLOOKUP('Country selection'!$E$5,mortcecx!$A$2:$CX$195,$C89+2,FALSE)),VLOOKUP('Country selection'!$E$5,mortcecx!$A$2:$CX$195,$C89+2,FALSE),0)</f>
        <v>2.7900000000000001E-4</v>
      </c>
      <c r="F89" s="1">
        <f>IF(ISNUMBER(VLOOKUP('Country selection'!$E$5,mortall!$A$2:$CX$195,$C89+2,FALSE)),VLOOKUP('Country selection'!$E$5,mortall!$A$2:$CX$195,$C89+2,FALSE),0)</f>
        <v>6.8510000000000001E-2</v>
      </c>
      <c r="G89" s="1"/>
      <c r="H89" s="21">
        <f t="shared" si="2"/>
        <v>81</v>
      </c>
      <c r="I89" s="36"/>
      <c r="J89" s="36"/>
      <c r="K89" s="36"/>
      <c r="M89" s="10">
        <f t="shared" ref="M89:O89" si="83">IF(I89="",D89,I89)</f>
        <v>3.6900000000000002E-4</v>
      </c>
      <c r="N89" s="10">
        <f t="shared" si="83"/>
        <v>2.7900000000000001E-4</v>
      </c>
      <c r="O89" s="10">
        <f t="shared" si="83"/>
        <v>6.8510000000000001E-2</v>
      </c>
    </row>
    <row r="90" spans="1:15" ht="14.25" customHeight="1" x14ac:dyDescent="0.3">
      <c r="A90" s="1"/>
      <c r="C90" s="21">
        <f t="shared" si="1"/>
        <v>82</v>
      </c>
      <c r="D90" s="1">
        <f>IF(ISNUMBER(VLOOKUP('Country selection'!$E$5,incidence!$A$2:$CX$195,$C90+2,FALSE)),VLOOKUP('Country selection'!$E$5,incidence!$A$2:$CX$195,$C90+2,FALSE),0)</f>
        <v>3.6900000000000002E-4</v>
      </c>
      <c r="E90" s="1">
        <f>IF(ISNUMBER(VLOOKUP('Country selection'!$E$5,mortcecx!$A$2:$CX$195,$C90+2,FALSE)),VLOOKUP('Country selection'!$E$5,mortcecx!$A$2:$CX$195,$C90+2,FALSE),0)</f>
        <v>2.7900000000000001E-4</v>
      </c>
      <c r="F90" s="1">
        <f>IF(ISNUMBER(VLOOKUP('Country selection'!$E$5,mortall!$A$2:$CX$195,$C90+2,FALSE)),VLOOKUP('Country selection'!$E$5,mortall!$A$2:$CX$195,$C90+2,FALSE),0)</f>
        <v>6.8510000000000001E-2</v>
      </c>
      <c r="G90" s="1"/>
      <c r="H90" s="21">
        <f t="shared" si="2"/>
        <v>82</v>
      </c>
      <c r="I90" s="36"/>
      <c r="J90" s="36"/>
      <c r="K90" s="36"/>
      <c r="M90" s="10">
        <f t="shared" ref="M90:O90" si="84">IF(I90="",D90,I90)</f>
        <v>3.6900000000000002E-4</v>
      </c>
      <c r="N90" s="10">
        <f t="shared" si="84"/>
        <v>2.7900000000000001E-4</v>
      </c>
      <c r="O90" s="10">
        <f t="shared" si="84"/>
        <v>6.8510000000000001E-2</v>
      </c>
    </row>
    <row r="91" spans="1:15" ht="14.25" customHeight="1" x14ac:dyDescent="0.3">
      <c r="A91" s="1"/>
      <c r="C91" s="21">
        <f t="shared" si="1"/>
        <v>83</v>
      </c>
      <c r="D91" s="1">
        <f>IF(ISNUMBER(VLOOKUP('Country selection'!$E$5,incidence!$A$2:$CX$195,$C91+2,FALSE)),VLOOKUP('Country selection'!$E$5,incidence!$A$2:$CX$195,$C91+2,FALSE),0)</f>
        <v>3.6900000000000002E-4</v>
      </c>
      <c r="E91" s="1">
        <f>IF(ISNUMBER(VLOOKUP('Country selection'!$E$5,mortcecx!$A$2:$CX$195,$C91+2,FALSE)),VLOOKUP('Country selection'!$E$5,mortcecx!$A$2:$CX$195,$C91+2,FALSE),0)</f>
        <v>2.7900000000000001E-4</v>
      </c>
      <c r="F91" s="1">
        <f>IF(ISNUMBER(VLOOKUP('Country selection'!$E$5,mortall!$A$2:$CX$195,$C91+2,FALSE)),VLOOKUP('Country selection'!$E$5,mortall!$A$2:$CX$195,$C91+2,FALSE),0)</f>
        <v>6.8510000000000001E-2</v>
      </c>
      <c r="G91" s="1"/>
      <c r="H91" s="21">
        <f t="shared" si="2"/>
        <v>83</v>
      </c>
      <c r="I91" s="36"/>
      <c r="J91" s="36"/>
      <c r="K91" s="36"/>
      <c r="M91" s="10">
        <f t="shared" ref="M91:O91" si="85">IF(I91="",D91,I91)</f>
        <v>3.6900000000000002E-4</v>
      </c>
      <c r="N91" s="10">
        <f t="shared" si="85"/>
        <v>2.7900000000000001E-4</v>
      </c>
      <c r="O91" s="10">
        <f t="shared" si="85"/>
        <v>6.8510000000000001E-2</v>
      </c>
    </row>
    <row r="92" spans="1:15" ht="14.25" customHeight="1" x14ac:dyDescent="0.3">
      <c r="A92" s="1"/>
      <c r="C92" s="21">
        <f t="shared" si="1"/>
        <v>84</v>
      </c>
      <c r="D92" s="1">
        <f>IF(ISNUMBER(VLOOKUP('Country selection'!$E$5,incidence!$A$2:$CX$195,$C92+2,FALSE)),VLOOKUP('Country selection'!$E$5,incidence!$A$2:$CX$195,$C92+2,FALSE),0)</f>
        <v>3.6900000000000002E-4</v>
      </c>
      <c r="E92" s="1">
        <f>IF(ISNUMBER(VLOOKUP('Country selection'!$E$5,mortcecx!$A$2:$CX$195,$C92+2,FALSE)),VLOOKUP('Country selection'!$E$5,mortcecx!$A$2:$CX$195,$C92+2,FALSE),0)</f>
        <v>2.7900000000000001E-4</v>
      </c>
      <c r="F92" s="1">
        <f>IF(ISNUMBER(VLOOKUP('Country selection'!$E$5,mortall!$A$2:$CX$195,$C92+2,FALSE)),VLOOKUP('Country selection'!$E$5,mortall!$A$2:$CX$195,$C92+2,FALSE),0)</f>
        <v>6.8510000000000001E-2</v>
      </c>
      <c r="G92" s="1"/>
      <c r="H92" s="21">
        <f t="shared" si="2"/>
        <v>84</v>
      </c>
      <c r="I92" s="36"/>
      <c r="J92" s="36"/>
      <c r="K92" s="36"/>
      <c r="M92" s="10">
        <f t="shared" ref="M92:O92" si="86">IF(I92="",D92,I92)</f>
        <v>3.6900000000000002E-4</v>
      </c>
      <c r="N92" s="10">
        <f t="shared" si="86"/>
        <v>2.7900000000000001E-4</v>
      </c>
      <c r="O92" s="10">
        <f t="shared" si="86"/>
        <v>6.8510000000000001E-2</v>
      </c>
    </row>
    <row r="93" spans="1:15" ht="14.25" customHeight="1" x14ac:dyDescent="0.3">
      <c r="A93" s="1"/>
      <c r="C93" s="21">
        <f t="shared" si="1"/>
        <v>85</v>
      </c>
      <c r="D93" s="1">
        <f>IF(ISNUMBER(VLOOKUP('Country selection'!$E$5,incidence!$A$2:$CX$195,$C93+2,FALSE)),VLOOKUP('Country selection'!$E$5,incidence!$A$2:$CX$195,$C93+2,FALSE),0)</f>
        <v>3.6900000000000002E-4</v>
      </c>
      <c r="E93" s="1">
        <f>IF(ISNUMBER(VLOOKUP('Country selection'!$E$5,mortcecx!$A$2:$CX$195,$C93+2,FALSE)),VLOOKUP('Country selection'!$E$5,mortcecx!$A$2:$CX$195,$C93+2,FALSE),0)</f>
        <v>2.7900000000000001E-4</v>
      </c>
      <c r="F93" s="1">
        <f>IF(ISNUMBER(VLOOKUP('Country selection'!$E$5,mortall!$A$2:$CX$195,$C93+2,FALSE)),VLOOKUP('Country selection'!$E$5,mortall!$A$2:$CX$195,$C93+2,FALSE),0)</f>
        <v>0.12469</v>
      </c>
      <c r="G93" s="1"/>
      <c r="H93" s="21">
        <f t="shared" si="2"/>
        <v>85</v>
      </c>
      <c r="I93" s="36"/>
      <c r="J93" s="36"/>
      <c r="K93" s="36"/>
      <c r="M93" s="10">
        <f t="shared" ref="M93:O93" si="87">IF(I93="",D93,I93)</f>
        <v>3.6900000000000002E-4</v>
      </c>
      <c r="N93" s="10">
        <f t="shared" si="87"/>
        <v>2.7900000000000001E-4</v>
      </c>
      <c r="O93" s="10">
        <f t="shared" si="87"/>
        <v>0.12469</v>
      </c>
    </row>
    <row r="94" spans="1:15" ht="14.25" customHeight="1" x14ac:dyDescent="0.3">
      <c r="A94" s="1"/>
      <c r="C94" s="21">
        <f t="shared" si="1"/>
        <v>86</v>
      </c>
      <c r="D94" s="1">
        <f>IF(ISNUMBER(VLOOKUP('Country selection'!$E$5,incidence!$A$2:$CX$195,$C94+2,FALSE)),VLOOKUP('Country selection'!$E$5,incidence!$A$2:$CX$195,$C94+2,FALSE),0)</f>
        <v>3.6900000000000002E-4</v>
      </c>
      <c r="E94" s="1">
        <f>IF(ISNUMBER(VLOOKUP('Country selection'!$E$5,mortcecx!$A$2:$CX$195,$C94+2,FALSE)),VLOOKUP('Country selection'!$E$5,mortcecx!$A$2:$CX$195,$C94+2,FALSE),0)</f>
        <v>2.7900000000000001E-4</v>
      </c>
      <c r="F94" s="1">
        <f>IF(ISNUMBER(VLOOKUP('Country selection'!$E$5,mortall!$A$2:$CX$195,$C94+2,FALSE)),VLOOKUP('Country selection'!$E$5,mortall!$A$2:$CX$195,$C94+2,FALSE),0)</f>
        <v>0.12469</v>
      </c>
      <c r="G94" s="1"/>
      <c r="H94" s="21">
        <f t="shared" si="2"/>
        <v>86</v>
      </c>
      <c r="I94" s="36"/>
      <c r="J94" s="36"/>
      <c r="K94" s="36"/>
      <c r="M94" s="10">
        <f t="shared" ref="M94:O94" si="88">IF(I94="",D94,I94)</f>
        <v>3.6900000000000002E-4</v>
      </c>
      <c r="N94" s="10">
        <f t="shared" si="88"/>
        <v>2.7900000000000001E-4</v>
      </c>
      <c r="O94" s="10">
        <f t="shared" si="88"/>
        <v>0.12469</v>
      </c>
    </row>
    <row r="95" spans="1:15" ht="14.25" customHeight="1" x14ac:dyDescent="0.3">
      <c r="A95" s="1"/>
      <c r="C95" s="21">
        <f t="shared" si="1"/>
        <v>87</v>
      </c>
      <c r="D95" s="1">
        <f>IF(ISNUMBER(VLOOKUP('Country selection'!$E$5,incidence!$A$2:$CX$195,$C95+2,FALSE)),VLOOKUP('Country selection'!$E$5,incidence!$A$2:$CX$195,$C95+2,FALSE),0)</f>
        <v>3.6900000000000002E-4</v>
      </c>
      <c r="E95" s="1">
        <f>IF(ISNUMBER(VLOOKUP('Country selection'!$E$5,mortcecx!$A$2:$CX$195,$C95+2,FALSE)),VLOOKUP('Country selection'!$E$5,mortcecx!$A$2:$CX$195,$C95+2,FALSE),0)</f>
        <v>2.7900000000000001E-4</v>
      </c>
      <c r="F95" s="1">
        <f>IF(ISNUMBER(VLOOKUP('Country selection'!$E$5,mortall!$A$2:$CX$195,$C95+2,FALSE)),VLOOKUP('Country selection'!$E$5,mortall!$A$2:$CX$195,$C95+2,FALSE),0)</f>
        <v>0.12469</v>
      </c>
      <c r="G95" s="1"/>
      <c r="H95" s="21">
        <f t="shared" si="2"/>
        <v>87</v>
      </c>
      <c r="I95" s="36"/>
      <c r="J95" s="36"/>
      <c r="K95" s="36"/>
      <c r="M95" s="10">
        <f t="shared" ref="M95:O95" si="89">IF(I95="",D95,I95)</f>
        <v>3.6900000000000002E-4</v>
      </c>
      <c r="N95" s="10">
        <f t="shared" si="89"/>
        <v>2.7900000000000001E-4</v>
      </c>
      <c r="O95" s="10">
        <f t="shared" si="89"/>
        <v>0.12469</v>
      </c>
    </row>
    <row r="96" spans="1:15" ht="14.25" customHeight="1" x14ac:dyDescent="0.3">
      <c r="A96" s="1"/>
      <c r="C96" s="21">
        <f t="shared" si="1"/>
        <v>88</v>
      </c>
      <c r="D96" s="1">
        <f>IF(ISNUMBER(VLOOKUP('Country selection'!$E$5,incidence!$A$2:$CX$195,$C96+2,FALSE)),VLOOKUP('Country selection'!$E$5,incidence!$A$2:$CX$195,$C96+2,FALSE),0)</f>
        <v>3.6900000000000002E-4</v>
      </c>
      <c r="E96" s="1">
        <f>IF(ISNUMBER(VLOOKUP('Country selection'!$E$5,mortcecx!$A$2:$CX$195,$C96+2,FALSE)),VLOOKUP('Country selection'!$E$5,mortcecx!$A$2:$CX$195,$C96+2,FALSE),0)</f>
        <v>2.7900000000000001E-4</v>
      </c>
      <c r="F96" s="1">
        <f>IF(ISNUMBER(VLOOKUP('Country selection'!$E$5,mortall!$A$2:$CX$195,$C96+2,FALSE)),VLOOKUP('Country selection'!$E$5,mortall!$A$2:$CX$195,$C96+2,FALSE),0)</f>
        <v>0.12469</v>
      </c>
      <c r="G96" s="1"/>
      <c r="H96" s="21">
        <f t="shared" si="2"/>
        <v>88</v>
      </c>
      <c r="I96" s="36"/>
      <c r="J96" s="36"/>
      <c r="K96" s="36"/>
      <c r="M96" s="10">
        <f t="shared" ref="M96:O96" si="90">IF(I96="",D96,I96)</f>
        <v>3.6900000000000002E-4</v>
      </c>
      <c r="N96" s="10">
        <f t="shared" si="90"/>
        <v>2.7900000000000001E-4</v>
      </c>
      <c r="O96" s="10">
        <f t="shared" si="90"/>
        <v>0.12469</v>
      </c>
    </row>
    <row r="97" spans="1:15" ht="14.25" customHeight="1" x14ac:dyDescent="0.3">
      <c r="A97" s="1"/>
      <c r="C97" s="21">
        <f t="shared" si="1"/>
        <v>89</v>
      </c>
      <c r="D97" s="1">
        <f>IF(ISNUMBER(VLOOKUP('Country selection'!$E$5,incidence!$A$2:$CX$195,$C97+2,FALSE)),VLOOKUP('Country selection'!$E$5,incidence!$A$2:$CX$195,$C97+2,FALSE),0)</f>
        <v>3.6900000000000002E-4</v>
      </c>
      <c r="E97" s="1">
        <f>IF(ISNUMBER(VLOOKUP('Country selection'!$E$5,mortcecx!$A$2:$CX$195,$C97+2,FALSE)),VLOOKUP('Country selection'!$E$5,mortcecx!$A$2:$CX$195,$C97+2,FALSE),0)</f>
        <v>2.7900000000000001E-4</v>
      </c>
      <c r="F97" s="1">
        <f>IF(ISNUMBER(VLOOKUP('Country selection'!$E$5,mortall!$A$2:$CX$195,$C97+2,FALSE)),VLOOKUP('Country selection'!$E$5,mortall!$A$2:$CX$195,$C97+2,FALSE),0)</f>
        <v>0.12469</v>
      </c>
      <c r="G97" s="1"/>
      <c r="H97" s="21">
        <f t="shared" si="2"/>
        <v>89</v>
      </c>
      <c r="I97" s="36"/>
      <c r="J97" s="36"/>
      <c r="K97" s="36"/>
      <c r="M97" s="10">
        <f t="shared" ref="M97:O97" si="91">IF(I97="",D97,I97)</f>
        <v>3.6900000000000002E-4</v>
      </c>
      <c r="N97" s="10">
        <f t="shared" si="91"/>
        <v>2.7900000000000001E-4</v>
      </c>
      <c r="O97" s="10">
        <f t="shared" si="91"/>
        <v>0.12469</v>
      </c>
    </row>
    <row r="98" spans="1:15" ht="14.25" customHeight="1" x14ac:dyDescent="0.3">
      <c r="A98" s="1"/>
      <c r="C98" s="21">
        <f t="shared" si="1"/>
        <v>90</v>
      </c>
      <c r="D98" s="1">
        <f>IF(ISNUMBER(VLOOKUP('Country selection'!$E$5,incidence!$A$2:$CX$195,$C98+2,FALSE)),VLOOKUP('Country selection'!$E$5,incidence!$A$2:$CX$195,$C98+2,FALSE),0)</f>
        <v>3.6900000000000002E-4</v>
      </c>
      <c r="E98" s="1">
        <f>IF(ISNUMBER(VLOOKUP('Country selection'!$E$5,mortcecx!$A$2:$CX$195,$C98+2,FALSE)),VLOOKUP('Country selection'!$E$5,mortcecx!$A$2:$CX$195,$C98+2,FALSE),0)</f>
        <v>2.7900000000000001E-4</v>
      </c>
      <c r="F98" s="1">
        <f>IF(ISNUMBER(VLOOKUP('Country selection'!$E$5,mortall!$A$2:$CX$195,$C98+2,FALSE)),VLOOKUP('Country selection'!$E$5,mortall!$A$2:$CX$195,$C98+2,FALSE),0)</f>
        <v>0.21207000000000001</v>
      </c>
      <c r="G98" s="1"/>
      <c r="H98" s="21">
        <f t="shared" si="2"/>
        <v>90</v>
      </c>
      <c r="I98" s="36"/>
      <c r="J98" s="36"/>
      <c r="K98" s="36"/>
      <c r="M98" s="10">
        <f t="shared" ref="M98:O98" si="92">IF(I98="",D98,I98)</f>
        <v>3.6900000000000002E-4</v>
      </c>
      <c r="N98" s="10">
        <f t="shared" si="92"/>
        <v>2.7900000000000001E-4</v>
      </c>
      <c r="O98" s="10">
        <f t="shared" si="92"/>
        <v>0.21207000000000001</v>
      </c>
    </row>
    <row r="99" spans="1:15" ht="14.25" customHeight="1" x14ac:dyDescent="0.3">
      <c r="A99" s="1"/>
      <c r="C99" s="21">
        <f t="shared" si="1"/>
        <v>91</v>
      </c>
      <c r="D99" s="1">
        <f>IF(ISNUMBER(VLOOKUP('Country selection'!$E$5,incidence!$A$2:$CX$195,$C99+2,FALSE)),VLOOKUP('Country selection'!$E$5,incidence!$A$2:$CX$195,$C99+2,FALSE),0)</f>
        <v>3.6900000000000002E-4</v>
      </c>
      <c r="E99" s="1">
        <f>IF(ISNUMBER(VLOOKUP('Country selection'!$E$5,mortcecx!$A$2:$CX$195,$C99+2,FALSE)),VLOOKUP('Country selection'!$E$5,mortcecx!$A$2:$CX$195,$C99+2,FALSE),0)</f>
        <v>2.7900000000000001E-4</v>
      </c>
      <c r="F99" s="1">
        <f>IF(ISNUMBER(VLOOKUP('Country selection'!$E$5,mortall!$A$2:$CX$195,$C99+2,FALSE)),VLOOKUP('Country selection'!$E$5,mortall!$A$2:$CX$195,$C99+2,FALSE),0)</f>
        <v>0.21207000000000001</v>
      </c>
      <c r="G99" s="1"/>
      <c r="H99" s="21">
        <f t="shared" si="2"/>
        <v>91</v>
      </c>
      <c r="I99" s="36"/>
      <c r="J99" s="36"/>
      <c r="K99" s="36"/>
      <c r="M99" s="10">
        <f t="shared" ref="M99:O99" si="93">IF(I99="",D99,I99)</f>
        <v>3.6900000000000002E-4</v>
      </c>
      <c r="N99" s="10">
        <f t="shared" si="93"/>
        <v>2.7900000000000001E-4</v>
      </c>
      <c r="O99" s="10">
        <f t="shared" si="93"/>
        <v>0.21207000000000001</v>
      </c>
    </row>
    <row r="100" spans="1:15" ht="14.25" customHeight="1" x14ac:dyDescent="0.3">
      <c r="A100" s="1"/>
      <c r="C100" s="21">
        <f t="shared" si="1"/>
        <v>92</v>
      </c>
      <c r="D100" s="1">
        <f>IF(ISNUMBER(VLOOKUP('Country selection'!$E$5,incidence!$A$2:$CX$195,$C100+2,FALSE)),VLOOKUP('Country selection'!$E$5,incidence!$A$2:$CX$195,$C100+2,FALSE),0)</f>
        <v>3.6900000000000002E-4</v>
      </c>
      <c r="E100" s="1">
        <f>IF(ISNUMBER(VLOOKUP('Country selection'!$E$5,mortcecx!$A$2:$CX$195,$C100+2,FALSE)),VLOOKUP('Country selection'!$E$5,mortcecx!$A$2:$CX$195,$C100+2,FALSE),0)</f>
        <v>2.7900000000000001E-4</v>
      </c>
      <c r="F100" s="1">
        <f>IF(ISNUMBER(VLOOKUP('Country selection'!$E$5,mortall!$A$2:$CX$195,$C100+2,FALSE)),VLOOKUP('Country selection'!$E$5,mortall!$A$2:$CX$195,$C100+2,FALSE),0)</f>
        <v>0.21207000000000001</v>
      </c>
      <c r="G100" s="1"/>
      <c r="H100" s="21">
        <f t="shared" si="2"/>
        <v>92</v>
      </c>
      <c r="I100" s="36"/>
      <c r="J100" s="36"/>
      <c r="K100" s="36"/>
      <c r="M100" s="10">
        <f t="shared" ref="M100:O100" si="94">IF(I100="",D100,I100)</f>
        <v>3.6900000000000002E-4</v>
      </c>
      <c r="N100" s="10">
        <f t="shared" si="94"/>
        <v>2.7900000000000001E-4</v>
      </c>
      <c r="O100" s="10">
        <f t="shared" si="94"/>
        <v>0.21207000000000001</v>
      </c>
    </row>
    <row r="101" spans="1:15" ht="14.25" customHeight="1" x14ac:dyDescent="0.3">
      <c r="A101" s="1"/>
      <c r="C101" s="21">
        <f t="shared" si="1"/>
        <v>93</v>
      </c>
      <c r="D101" s="1">
        <f>IF(ISNUMBER(VLOOKUP('Country selection'!$E$5,incidence!$A$2:$CX$195,$C101+2,FALSE)),VLOOKUP('Country selection'!$E$5,incidence!$A$2:$CX$195,$C101+2,FALSE),0)</f>
        <v>3.6900000000000002E-4</v>
      </c>
      <c r="E101" s="1">
        <f>IF(ISNUMBER(VLOOKUP('Country selection'!$E$5,mortcecx!$A$2:$CX$195,$C101+2,FALSE)),VLOOKUP('Country selection'!$E$5,mortcecx!$A$2:$CX$195,$C101+2,FALSE),0)</f>
        <v>2.7900000000000001E-4</v>
      </c>
      <c r="F101" s="1">
        <f>IF(ISNUMBER(VLOOKUP('Country selection'!$E$5,mortall!$A$2:$CX$195,$C101+2,FALSE)),VLOOKUP('Country selection'!$E$5,mortall!$A$2:$CX$195,$C101+2,FALSE),0)</f>
        <v>0.21207000000000001</v>
      </c>
      <c r="G101" s="1"/>
      <c r="H101" s="21">
        <f t="shared" si="2"/>
        <v>93</v>
      </c>
      <c r="I101" s="36"/>
      <c r="J101" s="36"/>
      <c r="K101" s="36"/>
      <c r="M101" s="10">
        <f t="shared" ref="M101:O101" si="95">IF(I101="",D101,I101)</f>
        <v>3.6900000000000002E-4</v>
      </c>
      <c r="N101" s="10">
        <f t="shared" si="95"/>
        <v>2.7900000000000001E-4</v>
      </c>
      <c r="O101" s="10">
        <f t="shared" si="95"/>
        <v>0.21207000000000001</v>
      </c>
    </row>
    <row r="102" spans="1:15" ht="14.25" customHeight="1" x14ac:dyDescent="0.3">
      <c r="A102" s="1"/>
      <c r="C102" s="21">
        <f t="shared" si="1"/>
        <v>94</v>
      </c>
      <c r="D102" s="1">
        <f>IF(ISNUMBER(VLOOKUP('Country selection'!$E$5,incidence!$A$2:$CX$195,$C102+2,FALSE)),VLOOKUP('Country selection'!$E$5,incidence!$A$2:$CX$195,$C102+2,FALSE),0)</f>
        <v>3.6900000000000002E-4</v>
      </c>
      <c r="E102" s="1">
        <f>IF(ISNUMBER(VLOOKUP('Country selection'!$E$5,mortcecx!$A$2:$CX$195,$C102+2,FALSE)),VLOOKUP('Country selection'!$E$5,mortcecx!$A$2:$CX$195,$C102+2,FALSE),0)</f>
        <v>2.7900000000000001E-4</v>
      </c>
      <c r="F102" s="1">
        <f>IF(ISNUMBER(VLOOKUP('Country selection'!$E$5,mortall!$A$2:$CX$195,$C102+2,FALSE)),VLOOKUP('Country selection'!$E$5,mortall!$A$2:$CX$195,$C102+2,FALSE),0)</f>
        <v>0.21207000000000001</v>
      </c>
      <c r="G102" s="1"/>
      <c r="H102" s="21">
        <f t="shared" si="2"/>
        <v>94</v>
      </c>
      <c r="I102" s="36"/>
      <c r="J102" s="36"/>
      <c r="K102" s="36"/>
      <c r="M102" s="10">
        <f t="shared" ref="M102:O102" si="96">IF(I102="",D102,I102)</f>
        <v>3.6900000000000002E-4</v>
      </c>
      <c r="N102" s="10">
        <f t="shared" si="96"/>
        <v>2.7900000000000001E-4</v>
      </c>
      <c r="O102" s="10">
        <f t="shared" si="96"/>
        <v>0.21207000000000001</v>
      </c>
    </row>
    <row r="103" spans="1:15" ht="14.25" customHeight="1" x14ac:dyDescent="0.3">
      <c r="A103" s="1"/>
      <c r="C103" s="21">
        <f t="shared" si="1"/>
        <v>95</v>
      </c>
      <c r="D103" s="1">
        <f>IF(ISNUMBER(VLOOKUP('Country selection'!$E$5,incidence!$A$2:$CX$195,$C103+2,FALSE)),VLOOKUP('Country selection'!$E$5,incidence!$A$2:$CX$195,$C103+2,FALSE),0)</f>
        <v>3.6900000000000002E-4</v>
      </c>
      <c r="E103" s="1">
        <f>IF(ISNUMBER(VLOOKUP('Country selection'!$E$5,mortcecx!$A$2:$CX$195,$C103+2,FALSE)),VLOOKUP('Country selection'!$E$5,mortcecx!$A$2:$CX$195,$C103+2,FALSE),0)</f>
        <v>2.7900000000000001E-4</v>
      </c>
      <c r="F103" s="1">
        <f>IF(ISNUMBER(VLOOKUP('Country selection'!$E$5,mortall!$A$2:$CX$195,$C103+2,FALSE)),VLOOKUP('Country selection'!$E$5,mortall!$A$2:$CX$195,$C103+2,FALSE),0)</f>
        <v>0.33709</v>
      </c>
      <c r="G103" s="1"/>
      <c r="H103" s="21">
        <f t="shared" si="2"/>
        <v>95</v>
      </c>
      <c r="I103" s="36"/>
      <c r="J103" s="36"/>
      <c r="K103" s="36"/>
      <c r="M103" s="10">
        <f t="shared" ref="M103:O103" si="97">IF(I103="",D103,I103)</f>
        <v>3.6900000000000002E-4</v>
      </c>
      <c r="N103" s="10">
        <f t="shared" si="97"/>
        <v>2.7900000000000001E-4</v>
      </c>
      <c r="O103" s="10">
        <f t="shared" si="97"/>
        <v>0.33709</v>
      </c>
    </row>
    <row r="104" spans="1:15" ht="14.25" customHeight="1" x14ac:dyDescent="0.3">
      <c r="A104" s="1"/>
      <c r="C104" s="21">
        <f t="shared" si="1"/>
        <v>96</v>
      </c>
      <c r="D104" s="1">
        <f>IF(ISNUMBER(VLOOKUP('Country selection'!$E$5,incidence!$A$2:$CX$195,$C104+2,FALSE)),VLOOKUP('Country selection'!$E$5,incidence!$A$2:$CX$195,$C104+2,FALSE),0)</f>
        <v>3.6900000000000002E-4</v>
      </c>
      <c r="E104" s="1">
        <f>IF(ISNUMBER(VLOOKUP('Country selection'!$E$5,mortcecx!$A$2:$CX$195,$C104+2,FALSE)),VLOOKUP('Country selection'!$E$5,mortcecx!$A$2:$CX$195,$C104+2,FALSE),0)</f>
        <v>2.7900000000000001E-4</v>
      </c>
      <c r="F104" s="1">
        <f>IF(ISNUMBER(VLOOKUP('Country selection'!$E$5,mortall!$A$2:$CX$195,$C104+2,FALSE)),VLOOKUP('Country selection'!$E$5,mortall!$A$2:$CX$195,$C104+2,FALSE),0)</f>
        <v>0.33709</v>
      </c>
      <c r="G104" s="1"/>
      <c r="H104" s="21">
        <f t="shared" si="2"/>
        <v>96</v>
      </c>
      <c r="I104" s="36"/>
      <c r="J104" s="36"/>
      <c r="K104" s="36"/>
      <c r="M104" s="10">
        <f t="shared" ref="M104:O104" si="98">IF(I104="",D104,I104)</f>
        <v>3.6900000000000002E-4</v>
      </c>
      <c r="N104" s="10">
        <f t="shared" si="98"/>
        <v>2.7900000000000001E-4</v>
      </c>
      <c r="O104" s="10">
        <f t="shared" si="98"/>
        <v>0.33709</v>
      </c>
    </row>
    <row r="105" spans="1:15" ht="14.25" customHeight="1" x14ac:dyDescent="0.3">
      <c r="A105" s="1"/>
      <c r="C105" s="21">
        <f t="shared" si="1"/>
        <v>97</v>
      </c>
      <c r="D105" s="1">
        <f>IF(ISNUMBER(VLOOKUP('Country selection'!$E$5,incidence!$A$2:$CX$195,$C105+2,FALSE)),VLOOKUP('Country selection'!$E$5,incidence!$A$2:$CX$195,$C105+2,FALSE),0)</f>
        <v>3.6900000000000002E-4</v>
      </c>
      <c r="E105" s="1">
        <f>IF(ISNUMBER(VLOOKUP('Country selection'!$E$5,mortcecx!$A$2:$CX$195,$C105+2,FALSE)),VLOOKUP('Country selection'!$E$5,mortcecx!$A$2:$CX$195,$C105+2,FALSE),0)</f>
        <v>2.7900000000000001E-4</v>
      </c>
      <c r="F105" s="1">
        <f>IF(ISNUMBER(VLOOKUP('Country selection'!$E$5,mortall!$A$2:$CX$195,$C105+2,FALSE)),VLOOKUP('Country selection'!$E$5,mortall!$A$2:$CX$195,$C105+2,FALSE),0)</f>
        <v>0.33709</v>
      </c>
      <c r="G105" s="1"/>
      <c r="H105" s="21">
        <f t="shared" si="2"/>
        <v>97</v>
      </c>
      <c r="I105" s="36"/>
      <c r="J105" s="36"/>
      <c r="K105" s="36"/>
      <c r="M105" s="10">
        <f t="shared" ref="M105:O105" si="99">IF(I105="",D105,I105)</f>
        <v>3.6900000000000002E-4</v>
      </c>
      <c r="N105" s="10">
        <f t="shared" si="99"/>
        <v>2.7900000000000001E-4</v>
      </c>
      <c r="O105" s="10">
        <f t="shared" si="99"/>
        <v>0.33709</v>
      </c>
    </row>
    <row r="106" spans="1:15" ht="14.25" customHeight="1" x14ac:dyDescent="0.3">
      <c r="A106" s="1"/>
      <c r="C106" s="21">
        <f t="shared" si="1"/>
        <v>98</v>
      </c>
      <c r="D106" s="1">
        <f>IF(ISNUMBER(VLOOKUP('Country selection'!$E$5,incidence!$A$2:$CX$195,$C106+2,FALSE)),VLOOKUP('Country selection'!$E$5,incidence!$A$2:$CX$195,$C106+2,FALSE),0)</f>
        <v>3.6900000000000002E-4</v>
      </c>
      <c r="E106" s="1">
        <f>IF(ISNUMBER(VLOOKUP('Country selection'!$E$5,mortcecx!$A$2:$CX$195,$C106+2,FALSE)),VLOOKUP('Country selection'!$E$5,mortcecx!$A$2:$CX$195,$C106+2,FALSE),0)</f>
        <v>2.7900000000000001E-4</v>
      </c>
      <c r="F106" s="1">
        <f>IF(ISNUMBER(VLOOKUP('Country selection'!$E$5,mortall!$A$2:$CX$195,$C106+2,FALSE)),VLOOKUP('Country selection'!$E$5,mortall!$A$2:$CX$195,$C106+2,FALSE),0)</f>
        <v>0.33709</v>
      </c>
      <c r="G106" s="1"/>
      <c r="H106" s="21">
        <f t="shared" si="2"/>
        <v>98</v>
      </c>
      <c r="I106" s="36"/>
      <c r="J106" s="36"/>
      <c r="K106" s="36"/>
      <c r="M106" s="10">
        <f t="shared" ref="M106:O106" si="100">IF(I106="",D106,I106)</f>
        <v>3.6900000000000002E-4</v>
      </c>
      <c r="N106" s="10">
        <f t="shared" si="100"/>
        <v>2.7900000000000001E-4</v>
      </c>
      <c r="O106" s="10">
        <f t="shared" si="100"/>
        <v>0.33709</v>
      </c>
    </row>
    <row r="107" spans="1:15" ht="14.25" customHeight="1" x14ac:dyDescent="0.3">
      <c r="A107" s="1"/>
      <c r="C107" s="21">
        <f t="shared" si="1"/>
        <v>99</v>
      </c>
      <c r="D107" s="1">
        <f>IF(ISNUMBER(VLOOKUP('Country selection'!$E$5,incidence!$A$2:$CX$195,$C107+2,FALSE)),VLOOKUP('Country selection'!$E$5,incidence!$A$2:$CX$195,$C107+2,FALSE),0)</f>
        <v>3.6900000000000002E-4</v>
      </c>
      <c r="E107" s="1">
        <f>IF(ISNUMBER(VLOOKUP('Country selection'!$E$5,mortcecx!$A$2:$CX$195,$C107+2,FALSE)),VLOOKUP('Country selection'!$E$5,mortcecx!$A$2:$CX$195,$C107+2,FALSE),0)</f>
        <v>2.7900000000000001E-4</v>
      </c>
      <c r="F107" s="1">
        <f>IF(ISNUMBER(VLOOKUP('Country selection'!$E$5,mortall!$A$2:$CX$195,$C107+2,FALSE)),VLOOKUP('Country selection'!$E$5,mortall!$A$2:$CX$195,$C107+2,FALSE),0)</f>
        <v>0.33709</v>
      </c>
      <c r="G107" s="1"/>
      <c r="H107" s="21">
        <f t="shared" si="2"/>
        <v>99</v>
      </c>
      <c r="I107" s="36"/>
      <c r="J107" s="36"/>
      <c r="K107" s="36"/>
      <c r="M107" s="10">
        <f t="shared" ref="M107:O107" si="101">IF(I107="",D107,I107)</f>
        <v>3.6900000000000002E-4</v>
      </c>
      <c r="N107" s="10">
        <f t="shared" si="101"/>
        <v>2.7900000000000001E-4</v>
      </c>
      <c r="O107" s="10">
        <f t="shared" si="101"/>
        <v>0.33709</v>
      </c>
    </row>
    <row r="108" spans="1:15" ht="14.25" customHeight="1" x14ac:dyDescent="0.3">
      <c r="A108" s="1"/>
      <c r="C108" s="21">
        <f t="shared" si="1"/>
        <v>100</v>
      </c>
      <c r="D108" s="1">
        <f>IF(ISNUMBER(VLOOKUP('Country selection'!$E$5,incidence!$A$2:$CX$195,$C108+2,FALSE)),VLOOKUP('Country selection'!$E$5,incidence!$A$2:$CX$195,$C108+2,FALSE),0)</f>
        <v>3.6900000000000002E-4</v>
      </c>
      <c r="E108" s="1">
        <f>IF(ISNUMBER(VLOOKUP('Country selection'!$E$5,mortcecx!$A$2:$CX$195,$C108+2,FALSE)),VLOOKUP('Country selection'!$E$5,mortcecx!$A$2:$CX$195,$C108+2,FALSE),0)</f>
        <v>2.7900000000000001E-4</v>
      </c>
      <c r="F108" s="1">
        <f>IF(ISNUMBER(VLOOKUP('Country selection'!$E$5,mortall!$A$2:$CX$195,$C108+2,FALSE)),VLOOKUP('Country selection'!$E$5,mortall!$A$2:$CX$195,$C108+2,FALSE),0)</f>
        <v>1</v>
      </c>
      <c r="G108" s="1"/>
      <c r="H108" s="21">
        <f t="shared" si="2"/>
        <v>100</v>
      </c>
      <c r="I108" s="36"/>
      <c r="J108" s="36"/>
      <c r="K108" s="36"/>
      <c r="M108" s="10">
        <f t="shared" ref="M108:O108" si="102">IF(I108="",D108,I108)</f>
        <v>3.6900000000000002E-4</v>
      </c>
      <c r="N108" s="10">
        <f t="shared" si="102"/>
        <v>2.7900000000000001E-4</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workbookViewId="0">
      <selection activeCell="E15" sqref="E15"/>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7"/>
      <c r="C4" s="86" t="s">
        <v>32</v>
      </c>
      <c r="D4" s="87"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43" t="s">
        <v>532</v>
      </c>
      <c r="D5" s="144"/>
      <c r="E5" s="143" t="s">
        <v>533</v>
      </c>
      <c r="F5" s="144"/>
      <c r="G5" s="145" t="s">
        <v>541</v>
      </c>
      <c r="H5" s="146"/>
    </row>
    <row r="6" spans="1:26" ht="14.25" customHeight="1" x14ac:dyDescent="0.3">
      <c r="A6" s="1"/>
      <c r="B6" s="38" t="s">
        <v>33</v>
      </c>
      <c r="C6" s="39" t="s">
        <v>34</v>
      </c>
      <c r="D6" s="32" t="s">
        <v>35</v>
      </c>
      <c r="E6" s="39" t="s">
        <v>34</v>
      </c>
      <c r="F6" s="32" t="s">
        <v>35</v>
      </c>
      <c r="G6" s="39" t="s">
        <v>34</v>
      </c>
      <c r="H6" s="32" t="s">
        <v>35</v>
      </c>
    </row>
    <row r="7" spans="1:26" ht="14.25" customHeight="1" x14ac:dyDescent="0.3">
      <c r="A7" s="1"/>
      <c r="B7" s="4" t="s">
        <v>36</v>
      </c>
      <c r="C7" s="40">
        <f>Customisation!$H$9</f>
        <v>500000</v>
      </c>
      <c r="D7" s="40">
        <f>Customisation!$H$9</f>
        <v>500000</v>
      </c>
      <c r="E7" s="40">
        <f>Customisation!$H$9</f>
        <v>500000</v>
      </c>
      <c r="F7" s="92">
        <f>Customisation!$H$9</f>
        <v>500000</v>
      </c>
      <c r="G7" s="100">
        <f>E7</f>
        <v>500000</v>
      </c>
      <c r="H7" s="100">
        <f>F7</f>
        <v>500000</v>
      </c>
      <c r="I7" s="93"/>
      <c r="J7" s="93"/>
    </row>
    <row r="8" spans="1:26" ht="14.25" customHeight="1" x14ac:dyDescent="0.3">
      <c r="A8" s="1"/>
      <c r="B8" s="4" t="s">
        <v>8</v>
      </c>
      <c r="C8" s="40">
        <f>Customisation!$H$10</f>
        <v>342367</v>
      </c>
      <c r="D8" s="40">
        <f>Customisation!$H$10</f>
        <v>342367</v>
      </c>
      <c r="E8" s="123">
        <f>Customisation!$H$10</f>
        <v>342367</v>
      </c>
      <c r="F8" s="133">
        <f>Customisation!$H$10</f>
        <v>342367</v>
      </c>
      <c r="G8" s="100">
        <f>E8</f>
        <v>342367</v>
      </c>
      <c r="H8" s="100">
        <f>F8</f>
        <v>342367</v>
      </c>
      <c r="I8" s="93"/>
      <c r="J8" s="93"/>
    </row>
    <row r="9" spans="1:26" ht="14.25" customHeight="1" x14ac:dyDescent="0.3">
      <c r="A9" s="1"/>
      <c r="B9" s="4"/>
      <c r="C9" s="41"/>
      <c r="D9" s="41"/>
      <c r="E9" s="41"/>
      <c r="F9" s="91"/>
      <c r="G9" s="101"/>
      <c r="H9" s="101"/>
      <c r="I9" s="93"/>
      <c r="J9" s="93"/>
    </row>
    <row r="10" spans="1:26" ht="14.25" customHeight="1" x14ac:dyDescent="0.3">
      <c r="A10" s="1"/>
      <c r="B10" s="42" t="s">
        <v>37</v>
      </c>
      <c r="C10" s="43">
        <f>Customisation!H16*C8*Customisation!H11</f>
        <v>15184661.184</v>
      </c>
      <c r="D10" s="43">
        <f>Customisation!H16*D8*Customisation!H11</f>
        <v>15184661.184</v>
      </c>
      <c r="E10" s="124">
        <f>Customisation!H16*E8*(Customisation!H24-Customisation!H11)</f>
        <v>1898082.6479999996</v>
      </c>
      <c r="F10" s="132">
        <f>Customisation!H16*E8*(Customisation!H24-Customisation!H11)</f>
        <v>1898082.6479999996</v>
      </c>
      <c r="G10" s="102">
        <f>(C10*Customisation!$H$24/Customisation!$H$11)-C10</f>
        <v>1898082.6479999982</v>
      </c>
      <c r="H10" s="102">
        <f>(D10*Customisation!$H$24/Customisation!$H$11)-D10</f>
        <v>1898082.6479999982</v>
      </c>
      <c r="I10" s="93"/>
      <c r="J10" s="93"/>
    </row>
    <row r="11" spans="1:26" ht="14.25" customHeight="1" x14ac:dyDescent="0.3">
      <c r="A11" s="1"/>
      <c r="B11" s="4" t="s">
        <v>38</v>
      </c>
      <c r="C11" s="43">
        <f>Model!AI3*C8</f>
        <v>3165419.6674803807</v>
      </c>
      <c r="D11" s="43">
        <f>Model!AJ3*D8</f>
        <v>1053039.3692961689</v>
      </c>
      <c r="E11" s="124">
        <f>Model!BQ3*E8</f>
        <v>395677.45843504748</v>
      </c>
      <c r="F11" s="132">
        <f>Model!BR3*F8</f>
        <v>131629.92116202106</v>
      </c>
      <c r="G11" s="102">
        <f>(C11*Customisation!$H$24/Customisation!$H$11)-C11</f>
        <v>395677.45843504788</v>
      </c>
      <c r="H11" s="102">
        <f>(D11*Customisation!$H$24/Customisation!$H$11)-D11</f>
        <v>131629.92116202111</v>
      </c>
      <c r="I11" s="94"/>
      <c r="J11" s="94"/>
    </row>
    <row r="12" spans="1:26" ht="14.25" customHeight="1" x14ac:dyDescent="0.3">
      <c r="A12" s="1"/>
      <c r="B12" s="4" t="s">
        <v>39</v>
      </c>
      <c r="C12" s="43">
        <f t="shared" ref="C12:D12" si="0">C10-C11</f>
        <v>12019241.516519619</v>
      </c>
      <c r="D12" s="43">
        <f t="shared" si="0"/>
        <v>14131621.814703831</v>
      </c>
      <c r="E12" s="124">
        <f t="shared" ref="E12:F12" si="1">E10-E11</f>
        <v>1502405.1895649522</v>
      </c>
      <c r="F12" s="132">
        <f t="shared" si="1"/>
        <v>1766452.7268379785</v>
      </c>
      <c r="G12" s="102">
        <f>(C12*Customisation!$H$24/Customisation!$H$11)-C12</f>
        <v>1502405.1895649526</v>
      </c>
      <c r="H12" s="102">
        <f>(D12*Customisation!$H$24/Customisation!$H$11)-D12</f>
        <v>1766452.7268379778</v>
      </c>
      <c r="I12" s="94"/>
      <c r="J12" s="94"/>
    </row>
    <row r="13" spans="1:26" ht="14.25" customHeight="1" x14ac:dyDescent="0.3">
      <c r="A13" s="1"/>
      <c r="B13" s="4"/>
      <c r="C13" s="41"/>
      <c r="D13" s="41"/>
      <c r="E13" s="41"/>
      <c r="F13" s="91"/>
      <c r="G13" s="101"/>
      <c r="H13" s="101"/>
      <c r="I13" s="94"/>
      <c r="J13" s="94"/>
    </row>
    <row r="14" spans="1:26" ht="14.25" customHeight="1" x14ac:dyDescent="0.3">
      <c r="A14" s="1"/>
      <c r="B14" s="4" t="s">
        <v>40</v>
      </c>
      <c r="C14" s="40">
        <f>Model!AA3*C8</f>
        <v>4260.307828208759</v>
      </c>
      <c r="D14" s="40">
        <f>Model!AA3*D8</f>
        <v>4260.307828208759</v>
      </c>
      <c r="E14" s="123">
        <f>Model!BI3*E8</f>
        <v>532.53847852609488</v>
      </c>
      <c r="F14" s="133">
        <f>Model!BI3*F8</f>
        <v>532.53847852609488</v>
      </c>
      <c r="G14" s="102">
        <f>(C14*Customisation!$H$24/Customisation!$H$11)-C14</f>
        <v>532.53847852609488</v>
      </c>
      <c r="H14" s="102">
        <f>(D14*Customisation!$H$24/Customisation!$H$11)-D14</f>
        <v>532.53847852609488</v>
      </c>
      <c r="I14" s="94"/>
      <c r="J14" s="94"/>
    </row>
    <row r="15" spans="1:26" ht="14.25" customHeight="1" x14ac:dyDescent="0.3">
      <c r="A15" s="1"/>
      <c r="B15" s="4" t="s">
        <v>41</v>
      </c>
      <c r="C15" s="40">
        <f>Model!AC3*C8</f>
        <v>2005.2058367545592</v>
      </c>
      <c r="D15" s="40">
        <f>Model!AC3*D8</f>
        <v>2005.2058367545592</v>
      </c>
      <c r="E15" s="123">
        <f>Model!BK3*E8</f>
        <v>250.65072959431981</v>
      </c>
      <c r="F15" s="133">
        <f>Model!BK3*F8</f>
        <v>250.65072959431981</v>
      </c>
      <c r="G15" s="102">
        <f>(C15*Customisation!$H$24/Customisation!$H$11)-C15</f>
        <v>250.65072959431973</v>
      </c>
      <c r="H15" s="102">
        <f>(D15*Customisation!$H$24/Customisation!$H$11)-D15</f>
        <v>250.65072959431973</v>
      </c>
      <c r="I15" s="94"/>
      <c r="J15" s="94"/>
    </row>
    <row r="16" spans="1:26" ht="14.25" customHeight="1" x14ac:dyDescent="0.3">
      <c r="A16" s="1"/>
      <c r="B16" s="4" t="s">
        <v>42</v>
      </c>
      <c r="C16" s="40">
        <f>Model!AE3*C8</f>
        <v>47397.535874321686</v>
      </c>
      <c r="D16" s="40">
        <f>Model!AF3*D8</f>
        <v>13697.810440909359</v>
      </c>
      <c r="E16" s="123">
        <f>Model!BM3*E8</f>
        <v>5924.6919842902089</v>
      </c>
      <c r="F16" s="134">
        <f>Model!BN3*F8</f>
        <v>1712.2263051136695</v>
      </c>
      <c r="G16" s="102">
        <f>(C16*Customisation!$H$24/Customisation!$H$11)-C16</f>
        <v>5924.6919842902062</v>
      </c>
      <c r="H16" s="102">
        <f>(D16*Customisation!$H$24/Customisation!$H$11)-D16</f>
        <v>1712.2263051136688</v>
      </c>
      <c r="I16" s="94"/>
      <c r="J16" s="94"/>
    </row>
    <row r="17" spans="1:10" ht="14.25" customHeight="1" x14ac:dyDescent="0.3">
      <c r="A17" s="1"/>
      <c r="B17" s="4" t="s">
        <v>43</v>
      </c>
      <c r="C17" s="40">
        <f>Model!AG3*C8</f>
        <v>2897.1300551651057</v>
      </c>
      <c r="D17" s="40">
        <f>Model!AH3*D8</f>
        <v>883.79337619955504</v>
      </c>
      <c r="E17" s="123">
        <f>Model!BO3*F8</f>
        <v>362.14125689563809</v>
      </c>
      <c r="F17" s="133">
        <f>Model!BP3*F8</f>
        <v>110.47417202494438</v>
      </c>
      <c r="G17" s="102">
        <f>(C17*Customisation!$H$24/Customisation!$H$11)-C17</f>
        <v>362.14125689563843</v>
      </c>
      <c r="H17" s="102">
        <f>(D17*Customisation!$H$24/Customisation!$H$11)-D17</f>
        <v>110.47417202494444</v>
      </c>
      <c r="I17" s="94"/>
      <c r="J17" s="94"/>
    </row>
    <row r="18" spans="1:10" ht="14.25" customHeight="1" x14ac:dyDescent="0.3">
      <c r="A18" s="1"/>
      <c r="B18" s="4"/>
      <c r="C18" s="41"/>
      <c r="D18" s="41"/>
      <c r="E18" s="41"/>
      <c r="F18" s="91"/>
      <c r="G18" s="101"/>
      <c r="H18" s="101"/>
      <c r="I18" s="94"/>
      <c r="J18" s="94"/>
    </row>
    <row r="19" spans="1:10" ht="14.25" customHeight="1" x14ac:dyDescent="0.3">
      <c r="A19" s="1"/>
      <c r="B19" s="4" t="s">
        <v>44</v>
      </c>
      <c r="C19" s="41"/>
      <c r="D19" s="41"/>
      <c r="E19" s="41"/>
      <c r="F19" s="91"/>
      <c r="G19" s="101"/>
      <c r="H19" s="101"/>
      <c r="I19" s="94"/>
      <c r="J19" s="94"/>
    </row>
    <row r="20" spans="1:10" ht="14.25" customHeight="1" x14ac:dyDescent="0.3">
      <c r="A20" s="1"/>
      <c r="B20" s="4" t="s">
        <v>45</v>
      </c>
      <c r="C20" s="43">
        <f t="shared" ref="C20:D20" si="2">C12/C14</f>
        <v>2821.2143350151046</v>
      </c>
      <c r="D20" s="43">
        <f t="shared" si="2"/>
        <v>3317.0424261679359</v>
      </c>
      <c r="E20" s="124">
        <f t="shared" ref="E20:F22" si="3">IF(E14 &gt; 0,E$12/E14,0)</f>
        <v>2821.2143350151041</v>
      </c>
      <c r="F20" s="132">
        <f t="shared" si="3"/>
        <v>3317.042426167935</v>
      </c>
      <c r="G20" s="103">
        <f t="shared" ref="G20:H20" si="4">G12/G14</f>
        <v>2821.214335015105</v>
      </c>
      <c r="H20" s="103">
        <f t="shared" si="4"/>
        <v>3317.0424261679336</v>
      </c>
      <c r="I20" s="94"/>
      <c r="J20" s="94"/>
    </row>
    <row r="21" spans="1:10" ht="14.25" customHeight="1" x14ac:dyDescent="0.3">
      <c r="A21" s="1"/>
      <c r="B21" s="4" t="s">
        <v>46</v>
      </c>
      <c r="C21" s="43">
        <f t="shared" ref="C21:D21" si="5">C12/C15</f>
        <v>5994.0188165285081</v>
      </c>
      <c r="D21" s="43">
        <f t="shared" si="5"/>
        <v>7047.4669261765011</v>
      </c>
      <c r="E21" s="124">
        <f t="shared" si="3"/>
        <v>5994.018816528509</v>
      </c>
      <c r="F21" s="132">
        <f t="shared" si="3"/>
        <v>7047.4669261765011</v>
      </c>
      <c r="G21" s="99">
        <f t="shared" ref="G21:H21" si="6">G12/G15</f>
        <v>5994.0188165285126</v>
      </c>
      <c r="H21" s="99">
        <f t="shared" si="6"/>
        <v>7047.4669261765011</v>
      </c>
      <c r="I21" s="94"/>
      <c r="J21" s="94"/>
    </row>
    <row r="22" spans="1:10" ht="14.25" customHeight="1" x14ac:dyDescent="0.3">
      <c r="A22" s="1"/>
      <c r="B22" s="4" t="s">
        <v>47</v>
      </c>
      <c r="C22" s="43">
        <f t="shared" ref="C22:D22" si="7">C12/C16</f>
        <v>253.58367887287619</v>
      </c>
      <c r="D22" s="43">
        <f t="shared" si="7"/>
        <v>1031.6701253580547</v>
      </c>
      <c r="E22" s="124">
        <f t="shared" si="3"/>
        <v>253.58367887287622</v>
      </c>
      <c r="F22" s="132">
        <f t="shared" si="3"/>
        <v>1031.6701253580547</v>
      </c>
      <c r="G22" s="43">
        <f t="shared" ref="G22:H22" si="8">G12/G16</f>
        <v>253.58367887287642</v>
      </c>
      <c r="H22" s="43">
        <f t="shared" si="8"/>
        <v>1031.6701253580547</v>
      </c>
      <c r="I22" s="94"/>
      <c r="J22" s="94"/>
    </row>
    <row r="23" spans="1:10" ht="14.25" customHeight="1" x14ac:dyDescent="0.3">
      <c r="A23" s="1"/>
      <c r="B23" s="4" t="s">
        <v>48</v>
      </c>
      <c r="C23" s="43">
        <f t="shared" ref="C23:D23" si="9">C12/(C16+C17)</f>
        <v>238.97646588150354</v>
      </c>
      <c r="D23" s="43">
        <f t="shared" si="9"/>
        <v>969.14043146083077</v>
      </c>
      <c r="E23" s="124">
        <f>IF(E16+E17 &gt; 0, E12/(E16+E17),0)</f>
        <v>238.97646588150357</v>
      </c>
      <c r="F23" s="132">
        <f>IF(F16+F17 &gt; 0, F12/(F16+F17),0)</f>
        <v>969.14043146083077</v>
      </c>
      <c r="G23" s="90">
        <f>IF(G16+G17 &gt; 0, G12/(G16+G17),0)</f>
        <v>238.97646588150374</v>
      </c>
      <c r="H23" s="90">
        <f>IF(H16+H17 &gt; 0, H12/(H16+H17),0)</f>
        <v>969.14043146083077</v>
      </c>
      <c r="I23" s="94"/>
      <c r="J23" s="94"/>
    </row>
    <row r="24" spans="1:10" ht="14.25" customHeight="1" x14ac:dyDescent="0.3">
      <c r="A24" s="1"/>
      <c r="B24" s="4"/>
      <c r="C24" s="43"/>
      <c r="D24" s="43"/>
      <c r="E24" s="43"/>
      <c r="F24" s="90"/>
      <c r="G24" s="93"/>
      <c r="H24" s="93"/>
      <c r="I24" s="93"/>
      <c r="J24" s="93"/>
    </row>
    <row r="25" spans="1:10" ht="14.25" customHeight="1" thickBot="1" x14ac:dyDescent="0.35">
      <c r="A25" s="1"/>
      <c r="B25" s="4" t="s">
        <v>21</v>
      </c>
      <c r="C25" s="96">
        <f>Customisation!H23</f>
        <v>10941.958717432743</v>
      </c>
      <c r="D25" s="96">
        <f>Customisation!H23</f>
        <v>10941.958717432743</v>
      </c>
      <c r="E25" s="130">
        <f>Customisation!H23</f>
        <v>10941.958717432743</v>
      </c>
      <c r="F25" s="135">
        <f>Customisation!H23</f>
        <v>10941.958717432743</v>
      </c>
      <c r="G25" s="93"/>
      <c r="H25" s="93"/>
      <c r="I25" s="93"/>
      <c r="J25" s="93"/>
    </row>
    <row r="26" spans="1:10" ht="14.25" customHeight="1" thickBot="1" x14ac:dyDescent="0.35">
      <c r="A26" s="1"/>
      <c r="B26" s="95" t="s">
        <v>540</v>
      </c>
      <c r="C26" s="97">
        <f>(C11-C10)/C10</f>
        <v>-0.79153834062390749</v>
      </c>
      <c r="D26" s="98">
        <f t="shared" ref="D26:F26" si="10">(D11-D10)/D10</f>
        <v>-0.93065111189930594</v>
      </c>
      <c r="E26" s="131">
        <f t="shared" si="10"/>
        <v>-0.7915383406239076</v>
      </c>
      <c r="F26" s="136">
        <f t="shared" si="10"/>
        <v>-0.93065111189930594</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row>
    <row r="32" spans="1:10" ht="14.25" customHeight="1" x14ac:dyDescent="0.3">
      <c r="A32" s="1"/>
      <c r="B32" s="4"/>
      <c r="C32" s="21"/>
      <c r="D32" s="21"/>
    </row>
    <row r="33" spans="1:4" ht="14.25" customHeight="1" x14ac:dyDescent="0.3">
      <c r="A33" s="1"/>
      <c r="B33" s="4"/>
      <c r="C33" s="21"/>
      <c r="D33" s="21"/>
    </row>
    <row r="34" spans="1:4" ht="14.25" customHeight="1" x14ac:dyDescent="0.3">
      <c r="A34" s="1"/>
      <c r="B34" s="4"/>
      <c r="C34" s="21"/>
      <c r="D34" s="21"/>
    </row>
    <row r="35" spans="1:4" ht="14.25" customHeight="1" x14ac:dyDescent="0.3">
      <c r="A35" s="1"/>
      <c r="B35" s="4"/>
      <c r="C35" s="21"/>
      <c r="D35" s="21"/>
    </row>
    <row r="36" spans="1:4" ht="14.25" customHeight="1" x14ac:dyDescent="0.3">
      <c r="A36" s="1"/>
      <c r="B36" s="4"/>
      <c r="C36" s="21"/>
      <c r="D36" s="21"/>
    </row>
    <row r="37" spans="1:4" ht="14.25" customHeight="1" x14ac:dyDescent="0.3">
      <c r="A37" s="1"/>
      <c r="B37" s="4"/>
      <c r="C37" s="21"/>
      <c r="D37" s="21"/>
    </row>
    <row r="38" spans="1:4" ht="14.25" customHeight="1" x14ac:dyDescent="0.3">
      <c r="A38" s="1"/>
      <c r="B38" s="4"/>
      <c r="C38" s="21"/>
      <c r="D38" s="21"/>
    </row>
    <row r="39" spans="1:4" ht="14.25" customHeight="1" x14ac:dyDescent="0.3">
      <c r="A39" s="1"/>
      <c r="B39" s="4"/>
      <c r="C39" s="21"/>
      <c r="D39" s="21"/>
    </row>
    <row r="40" spans="1:4" ht="14.25" customHeight="1" x14ac:dyDescent="0.3">
      <c r="A40" s="1"/>
      <c r="B40" s="4"/>
      <c r="C40" s="21"/>
      <c r="D40" s="21"/>
    </row>
    <row r="41" spans="1:4" ht="14.25" customHeight="1" x14ac:dyDescent="0.3">
      <c r="A41" s="1"/>
      <c r="B41" s="4"/>
      <c r="C41" s="21"/>
      <c r="D41" s="21"/>
    </row>
    <row r="42" spans="1:4" ht="14.25" customHeight="1" x14ac:dyDescent="0.3">
      <c r="A42" s="1"/>
      <c r="B42" s="4"/>
      <c r="C42" s="21"/>
      <c r="D42" s="21"/>
    </row>
    <row r="43" spans="1:4" ht="14.25" customHeight="1" x14ac:dyDescent="0.3">
      <c r="A43" s="1"/>
      <c r="B43" s="4"/>
      <c r="C43" s="21"/>
      <c r="D43" s="21"/>
    </row>
    <row r="44" spans="1:4" ht="14.25" customHeight="1" x14ac:dyDescent="0.3">
      <c r="A44" s="1"/>
      <c r="B44" s="4"/>
      <c r="C44" s="21"/>
      <c r="D44" s="21"/>
    </row>
    <row r="45" spans="1:4" ht="14.25" customHeight="1" x14ac:dyDescent="0.3">
      <c r="A45" s="1"/>
      <c r="B45" s="4"/>
      <c r="C45" s="21"/>
      <c r="D45" s="21"/>
    </row>
    <row r="46" spans="1:4" ht="14.25" customHeight="1" x14ac:dyDescent="0.3">
      <c r="A46" s="1"/>
      <c r="B46" s="4"/>
      <c r="C46" s="21"/>
      <c r="D46" s="21"/>
    </row>
    <row r="47" spans="1:4" ht="14.25" customHeight="1" x14ac:dyDescent="0.3">
      <c r="A47" s="1"/>
      <c r="B47" s="4"/>
      <c r="C47" s="21"/>
      <c r="D47" s="21"/>
    </row>
    <row r="48" spans="1:4"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4" t="s">
        <v>56</v>
      </c>
      <c r="J1" s="44" t="s">
        <v>57</v>
      </c>
      <c r="L1" s="44"/>
      <c r="M1" s="44"/>
      <c r="N1" s="44"/>
    </row>
    <row r="2" spans="1:14" ht="14.25" customHeight="1" x14ac:dyDescent="0.3">
      <c r="A2" s="45">
        <v>0</v>
      </c>
      <c r="B2" s="45">
        <f>'Age data'!O8</f>
        <v>1.1610000000000001E-2</v>
      </c>
      <c r="C2" s="45">
        <f t="shared" ref="C2:C102" si="0">1-B2</f>
        <v>0.98838999999999999</v>
      </c>
      <c r="D2" s="45">
        <v>1</v>
      </c>
      <c r="E2" s="45">
        <f t="shared" ref="E2:E101" si="1">(D2+D3)/2</f>
        <v>0.99419499999999994</v>
      </c>
      <c r="F2" s="45">
        <f t="shared" ref="F2:F102" si="2">SUM(E2:E$102)</f>
        <v>78.450204614145832</v>
      </c>
      <c r="G2" s="45">
        <f t="shared" ref="G2:G102" si="3">F2/D2</f>
        <v>78.450204614145832</v>
      </c>
      <c r="I2" s="46">
        <f t="shared" ref="I2:I102" si="4">G2</f>
        <v>78.450204614145832</v>
      </c>
      <c r="J2" s="46">
        <f>LOOKUP($I2,Model!$A$4:$A$104,Model!$E$4:$E$104)+($I2-INT($I2))*LOOKUP($I2,Model!$A$4:$A$104,Model!$D$4:$D$104)</f>
        <v>41.516887559852911</v>
      </c>
      <c r="L2" s="47"/>
      <c r="M2" s="47"/>
      <c r="N2" s="47"/>
    </row>
    <row r="3" spans="1:14" ht="14.25" customHeight="1" x14ac:dyDescent="0.3">
      <c r="A3" s="45">
        <v>1</v>
      </c>
      <c r="B3" s="45">
        <f>'Age data'!O9</f>
        <v>5.1999999999999995E-4</v>
      </c>
      <c r="C3" s="45">
        <f t="shared" si="0"/>
        <v>0.99948000000000004</v>
      </c>
      <c r="D3" s="45">
        <f t="shared" ref="D3:D102" si="5">D2*C2</f>
        <v>0.98838999999999999</v>
      </c>
      <c r="E3" s="45">
        <f t="shared" si="1"/>
        <v>0.98813301860000002</v>
      </c>
      <c r="F3" s="45">
        <f t="shared" si="2"/>
        <v>77.456009614145842</v>
      </c>
      <c r="G3" s="45">
        <f t="shared" si="3"/>
        <v>78.365836981501076</v>
      </c>
      <c r="I3" s="46">
        <f t="shared" si="4"/>
        <v>78.365836981501076</v>
      </c>
      <c r="J3" s="46">
        <f>LOOKUP($I3,Model!$A$4:$A$104,Model!$E$4:$E$104)+($I3-INT($I3))*LOOKUP($I3,Model!$A$4:$A$104,Model!$D$4:$D$104)</f>
        <v>41.504894802895954</v>
      </c>
      <c r="L3" s="47"/>
      <c r="M3" s="47"/>
    </row>
    <row r="4" spans="1:14" ht="14.25" customHeight="1" x14ac:dyDescent="0.3">
      <c r="A4" s="45">
        <v>2</v>
      </c>
      <c r="B4" s="45">
        <f>'Age data'!O10</f>
        <v>5.1999999999999995E-4</v>
      </c>
      <c r="C4" s="45">
        <f t="shared" si="0"/>
        <v>0.99948000000000004</v>
      </c>
      <c r="D4" s="45">
        <f t="shared" si="5"/>
        <v>0.98787603720000006</v>
      </c>
      <c r="E4" s="45">
        <f t="shared" si="1"/>
        <v>0.98761918943032811</v>
      </c>
      <c r="F4" s="45">
        <f t="shared" si="2"/>
        <v>76.467876595545832</v>
      </c>
      <c r="G4" s="45">
        <f t="shared" si="3"/>
        <v>77.406348282608008</v>
      </c>
      <c r="I4" s="46">
        <f t="shared" si="4"/>
        <v>77.406348282608008</v>
      </c>
      <c r="J4" s="46">
        <f>LOOKUP($I4,Model!$A$4:$A$104,Model!$E$4:$E$104)+($I4-INT($I4))*LOOKUP($I4,Model!$A$4:$A$104,Model!$D$4:$D$104)</f>
        <v>41.365973038419853</v>
      </c>
      <c r="L4" s="47"/>
      <c r="M4" s="47"/>
    </row>
    <row r="5" spans="1:14" ht="14.25" customHeight="1" x14ac:dyDescent="0.3">
      <c r="A5" s="45">
        <v>3</v>
      </c>
      <c r="B5" s="45">
        <f>'Age data'!O11</f>
        <v>5.1999999999999995E-4</v>
      </c>
      <c r="C5" s="45">
        <f t="shared" si="0"/>
        <v>0.99948000000000004</v>
      </c>
      <c r="D5" s="45">
        <f t="shared" si="5"/>
        <v>0.98736234166065606</v>
      </c>
      <c r="E5" s="45">
        <f t="shared" si="1"/>
        <v>0.98710562745182429</v>
      </c>
      <c r="F5" s="45">
        <f t="shared" si="2"/>
        <v>75.480257406115498</v>
      </c>
      <c r="G5" s="45">
        <f t="shared" si="3"/>
        <v>76.44636039001081</v>
      </c>
      <c r="I5" s="46">
        <f t="shared" si="4"/>
        <v>76.44636039001081</v>
      </c>
      <c r="J5" s="46">
        <f>LOOKUP($I5,Model!$A$4:$A$104,Model!$E$4:$E$104)+($I5-INT($I5))*LOOKUP($I5,Model!$A$4:$A$104,Model!$D$4:$D$104)</f>
        <v>41.222986281520512</v>
      </c>
      <c r="L5" s="47"/>
      <c r="M5" s="47"/>
    </row>
    <row r="6" spans="1:14" ht="14.25" customHeight="1" x14ac:dyDescent="0.3">
      <c r="A6" s="45">
        <v>4</v>
      </c>
      <c r="B6" s="45">
        <f>'Age data'!O12</f>
        <v>5.1999999999999995E-4</v>
      </c>
      <c r="C6" s="45">
        <f t="shared" si="0"/>
        <v>0.99948000000000004</v>
      </c>
      <c r="D6" s="45">
        <f t="shared" si="5"/>
        <v>0.98684891324299251</v>
      </c>
      <c r="E6" s="45">
        <f t="shared" si="1"/>
        <v>0.98659233252554934</v>
      </c>
      <c r="F6" s="45">
        <f t="shared" si="2"/>
        <v>74.493151778663673</v>
      </c>
      <c r="G6" s="45">
        <f t="shared" si="3"/>
        <v>75.485873043993692</v>
      </c>
      <c r="I6" s="46">
        <f t="shared" si="4"/>
        <v>75.485873043993692</v>
      </c>
      <c r="J6" s="46">
        <f>LOOKUP($I6,Model!$A$4:$A$104,Model!$E$4:$E$104)+($I6-INT($I6))*LOOKUP($I6,Model!$A$4:$A$104,Model!$D$4:$D$104)</f>
        <v>41.075813363462004</v>
      </c>
      <c r="L6" s="47"/>
      <c r="M6" s="47"/>
    </row>
    <row r="7" spans="1:14" ht="14.25" customHeight="1" x14ac:dyDescent="0.3">
      <c r="A7" s="45">
        <v>5</v>
      </c>
      <c r="B7" s="45">
        <f>'Age data'!O13</f>
        <v>2.5000000000000001E-4</v>
      </c>
      <c r="C7" s="45">
        <f t="shared" si="0"/>
        <v>0.99975000000000003</v>
      </c>
      <c r="D7" s="45">
        <f t="shared" si="5"/>
        <v>0.98633575180810618</v>
      </c>
      <c r="E7" s="45">
        <f t="shared" si="1"/>
        <v>0.9862124598391302</v>
      </c>
      <c r="F7" s="45">
        <f t="shared" si="2"/>
        <v>73.506559446138127</v>
      </c>
      <c r="G7" s="45">
        <f t="shared" si="3"/>
        <v>74.524885984705733</v>
      </c>
      <c r="I7" s="46">
        <f t="shared" si="4"/>
        <v>74.524885984705733</v>
      </c>
      <c r="J7" s="46">
        <f>LOOKUP($I7,Model!$A$4:$A$104,Model!$E$4:$E$104)+($I7-INT($I7))*LOOKUP($I7,Model!$A$4:$A$104,Model!$D$4:$D$104)</f>
        <v>40.924329433682182</v>
      </c>
      <c r="L7" s="47"/>
      <c r="M7" s="47"/>
    </row>
    <row r="8" spans="1:14" ht="14.25" customHeight="1" x14ac:dyDescent="0.3">
      <c r="A8" s="45">
        <v>6</v>
      </c>
      <c r="B8" s="45">
        <f>'Age data'!O14</f>
        <v>2.5000000000000001E-4</v>
      </c>
      <c r="C8" s="45">
        <f t="shared" si="0"/>
        <v>0.99975000000000003</v>
      </c>
      <c r="D8" s="45">
        <f t="shared" si="5"/>
        <v>0.98608916787015422</v>
      </c>
      <c r="E8" s="45">
        <f t="shared" si="1"/>
        <v>0.98596590672417039</v>
      </c>
      <c r="F8" s="45">
        <f t="shared" si="2"/>
        <v>72.520346986298989</v>
      </c>
      <c r="G8" s="45">
        <f t="shared" si="3"/>
        <v>73.543396833914201</v>
      </c>
      <c r="I8" s="46">
        <f t="shared" si="4"/>
        <v>73.543396833914201</v>
      </c>
      <c r="J8" s="46">
        <f>LOOKUP($I8,Model!$A$4:$A$104,Model!$E$4:$E$104)+($I8-INT($I8))*LOOKUP($I8,Model!$A$4:$A$104,Model!$D$4:$D$104)</f>
        <v>40.765109708571273</v>
      </c>
      <c r="L8" s="47"/>
      <c r="M8" s="47"/>
    </row>
    <row r="9" spans="1:14" ht="14.25" customHeight="1" x14ac:dyDescent="0.3">
      <c r="A9" s="45">
        <v>7</v>
      </c>
      <c r="B9" s="45">
        <f>'Age data'!O15</f>
        <v>2.5000000000000001E-4</v>
      </c>
      <c r="C9" s="45">
        <f t="shared" si="0"/>
        <v>0.99975000000000003</v>
      </c>
      <c r="D9" s="45">
        <f t="shared" si="5"/>
        <v>0.98584264557818668</v>
      </c>
      <c r="E9" s="45">
        <f t="shared" si="1"/>
        <v>0.98571941524748941</v>
      </c>
      <c r="F9" s="45">
        <f t="shared" si="2"/>
        <v>71.5343810795748</v>
      </c>
      <c r="G9" s="45">
        <f t="shared" si="3"/>
        <v>72.561662249476555</v>
      </c>
      <c r="I9" s="46">
        <f t="shared" si="4"/>
        <v>72.561662249476555</v>
      </c>
      <c r="J9" s="46">
        <f>LOOKUP($I9,Model!$A$4:$A$104,Model!$E$4:$E$104)+($I9-INT($I9))*LOOKUP($I9,Model!$A$4:$A$104,Model!$D$4:$D$104)</f>
        <v>40.601163245252245</v>
      </c>
      <c r="L9" s="47"/>
      <c r="M9" s="47"/>
    </row>
    <row r="10" spans="1:14" ht="14.25" customHeight="1" x14ac:dyDescent="0.3">
      <c r="A10" s="45">
        <v>8</v>
      </c>
      <c r="B10" s="45">
        <f>'Age data'!O16</f>
        <v>2.5000000000000001E-4</v>
      </c>
      <c r="C10" s="45">
        <f t="shared" si="0"/>
        <v>0.99975000000000003</v>
      </c>
      <c r="D10" s="45">
        <f t="shared" si="5"/>
        <v>0.98559618491679213</v>
      </c>
      <c r="E10" s="45">
        <f t="shared" si="1"/>
        <v>0.98547298539367756</v>
      </c>
      <c r="F10" s="45">
        <f t="shared" si="2"/>
        <v>70.548661664327327</v>
      </c>
      <c r="G10" s="45">
        <f t="shared" si="3"/>
        <v>71.579682170019069</v>
      </c>
      <c r="I10" s="46">
        <f t="shared" si="4"/>
        <v>71.579682170019069</v>
      </c>
      <c r="J10" s="46">
        <f>LOOKUP($I10,Model!$A$4:$A$104,Model!$E$4:$E$104)+($I10-INT($I10))*LOOKUP($I10,Model!$A$4:$A$104,Model!$D$4:$D$104)</f>
        <v>40.432348476709208</v>
      </c>
      <c r="L10" s="47"/>
      <c r="M10" s="47"/>
    </row>
    <row r="11" spans="1:14" ht="14.25" customHeight="1" x14ac:dyDescent="0.3">
      <c r="A11" s="45">
        <v>9</v>
      </c>
      <c r="B11" s="45">
        <f>'Age data'!O17</f>
        <v>2.5000000000000001E-4</v>
      </c>
      <c r="C11" s="45">
        <f t="shared" si="0"/>
        <v>0.99975000000000003</v>
      </c>
      <c r="D11" s="45">
        <f t="shared" si="5"/>
        <v>0.98534978587056299</v>
      </c>
      <c r="E11" s="45">
        <f t="shared" si="1"/>
        <v>0.98522661714732918</v>
      </c>
      <c r="F11" s="45">
        <f t="shared" si="2"/>
        <v>69.563188678933642</v>
      </c>
      <c r="G11" s="45">
        <f t="shared" si="3"/>
        <v>70.597456534152599</v>
      </c>
      <c r="I11" s="46">
        <f t="shared" si="4"/>
        <v>70.597456534152599</v>
      </c>
      <c r="J11" s="46">
        <f>LOOKUP($I11,Model!$A$4:$A$104,Model!$E$4:$E$104)+($I11-INT($I11))*LOOKUP($I11,Model!$A$4:$A$104,Model!$D$4:$D$104)</f>
        <v>40.258519557830766</v>
      </c>
      <c r="L11" s="47"/>
      <c r="M11" s="47"/>
    </row>
    <row r="12" spans="1:14" ht="14.25" customHeight="1" x14ac:dyDescent="0.3">
      <c r="A12" s="45">
        <v>10</v>
      </c>
      <c r="B12" s="45">
        <f>'Age data'!O18</f>
        <v>2.4000000000000001E-4</v>
      </c>
      <c r="C12" s="45">
        <f t="shared" si="0"/>
        <v>0.99975999999999998</v>
      </c>
      <c r="D12" s="45">
        <f t="shared" si="5"/>
        <v>0.98510344842409536</v>
      </c>
      <c r="E12" s="45">
        <f t="shared" si="1"/>
        <v>0.98498523601028443</v>
      </c>
      <c r="F12" s="45">
        <f t="shared" si="2"/>
        <v>68.577962061786323</v>
      </c>
      <c r="G12" s="45">
        <f t="shared" si="3"/>
        <v>69.614985280472723</v>
      </c>
      <c r="I12" s="46">
        <f t="shared" si="4"/>
        <v>69.614985280472723</v>
      </c>
      <c r="J12" s="46">
        <f>LOOKUP($I12,Model!$A$4:$A$104,Model!$E$4:$E$104)+($I12-INT($I12))*LOOKUP($I12,Model!$A$4:$A$104,Model!$D$4:$D$104)</f>
        <v>40.079526234980619</v>
      </c>
      <c r="L12" s="47"/>
      <c r="M12" s="47"/>
    </row>
    <row r="13" spans="1:14" ht="14.25" customHeight="1" x14ac:dyDescent="0.3">
      <c r="A13" s="45">
        <v>11</v>
      </c>
      <c r="B13" s="45">
        <f>'Age data'!O19</f>
        <v>2.4000000000000001E-4</v>
      </c>
      <c r="C13" s="45">
        <f t="shared" si="0"/>
        <v>0.99975999999999998</v>
      </c>
      <c r="D13" s="45">
        <f t="shared" si="5"/>
        <v>0.9848670235964736</v>
      </c>
      <c r="E13" s="45">
        <f t="shared" si="1"/>
        <v>0.98474883955364201</v>
      </c>
      <c r="F13" s="45">
        <f t="shared" si="2"/>
        <v>67.59297682577602</v>
      </c>
      <c r="G13" s="45">
        <f t="shared" si="3"/>
        <v>68.631576858918848</v>
      </c>
      <c r="I13" s="46">
        <f t="shared" si="4"/>
        <v>68.631576858918848</v>
      </c>
      <c r="J13" s="46">
        <f>LOOKUP($I13,Model!$A$4:$A$104,Model!$E$4:$E$104)+($I13-INT($I13))*LOOKUP($I13,Model!$A$4:$A$104,Model!$D$4:$D$104)</f>
        <v>39.895081612272818</v>
      </c>
      <c r="L13" s="47"/>
      <c r="M13" s="47"/>
    </row>
    <row r="14" spans="1:14" ht="14.25" customHeight="1" x14ac:dyDescent="0.3">
      <c r="A14" s="45">
        <v>12</v>
      </c>
      <c r="B14" s="45">
        <f>'Age data'!O20</f>
        <v>2.4000000000000001E-4</v>
      </c>
      <c r="C14" s="45">
        <f t="shared" si="0"/>
        <v>0.99975999999999998</v>
      </c>
      <c r="D14" s="45">
        <f t="shared" si="5"/>
        <v>0.98463065551081042</v>
      </c>
      <c r="E14" s="45">
        <f t="shared" si="1"/>
        <v>0.98451249983214906</v>
      </c>
      <c r="F14" s="45">
        <f t="shared" si="2"/>
        <v>66.608227986222374</v>
      </c>
      <c r="G14" s="45">
        <f t="shared" si="3"/>
        <v>67.647932362685893</v>
      </c>
      <c r="I14" s="46">
        <f t="shared" si="4"/>
        <v>67.647932362685893</v>
      </c>
      <c r="J14" s="46">
        <f>LOOKUP($I14,Model!$A$4:$A$104,Model!$E$4:$E$104)+($I14-INT($I14))*LOOKUP($I14,Model!$A$4:$A$104,Model!$D$4:$D$104)</f>
        <v>39.705152286844367</v>
      </c>
      <c r="L14" s="47"/>
      <c r="M14" s="47"/>
    </row>
    <row r="15" spans="1:14" ht="14.25" customHeight="1" x14ac:dyDescent="0.3">
      <c r="A15" s="45">
        <v>13</v>
      </c>
      <c r="B15" s="45">
        <f>'Age data'!O21</f>
        <v>2.4000000000000001E-4</v>
      </c>
      <c r="C15" s="45">
        <f t="shared" si="0"/>
        <v>0.99975999999999998</v>
      </c>
      <c r="D15" s="45">
        <f t="shared" si="5"/>
        <v>0.98439434415348781</v>
      </c>
      <c r="E15" s="45">
        <f t="shared" si="1"/>
        <v>0.98427621683218947</v>
      </c>
      <c r="F15" s="45">
        <f t="shared" si="2"/>
        <v>65.623715486390225</v>
      </c>
      <c r="G15" s="45">
        <f t="shared" si="3"/>
        <v>66.664051735102319</v>
      </c>
      <c r="I15" s="46">
        <f t="shared" si="4"/>
        <v>66.664051735102319</v>
      </c>
      <c r="J15" s="46">
        <f>LOOKUP($I15,Model!$A$4:$A$104,Model!$E$4:$E$104)+($I15-INT($I15))*LOOKUP($I15,Model!$A$4:$A$104,Model!$D$4:$D$104)</f>
        <v>39.509573771654424</v>
      </c>
      <c r="L15" s="47"/>
      <c r="M15" s="47"/>
    </row>
    <row r="16" spans="1:14" ht="14.25" customHeight="1" x14ac:dyDescent="0.3">
      <c r="A16" s="45">
        <v>14</v>
      </c>
      <c r="B16" s="45">
        <f>'Age data'!O22</f>
        <v>2.4000000000000001E-4</v>
      </c>
      <c r="C16" s="45">
        <f t="shared" si="0"/>
        <v>0.99975999999999998</v>
      </c>
      <c r="D16" s="45">
        <f t="shared" si="5"/>
        <v>0.98415808951089101</v>
      </c>
      <c r="E16" s="45">
        <f t="shared" si="1"/>
        <v>0.98403999054014968</v>
      </c>
      <c r="F16" s="45">
        <f t="shared" si="2"/>
        <v>64.639439269558025</v>
      </c>
      <c r="G16" s="45">
        <f t="shared" si="3"/>
        <v>65.679934919482974</v>
      </c>
      <c r="I16" s="46">
        <f t="shared" si="4"/>
        <v>65.679934919482974</v>
      </c>
      <c r="J16" s="46">
        <f>LOOKUP($I16,Model!$A$4:$A$104,Model!$E$4:$E$104)+($I16-INT($I16))*LOOKUP($I16,Model!$A$4:$A$104,Model!$D$4:$D$104)</f>
        <v>39.30817660417361</v>
      </c>
      <c r="L16" s="47"/>
      <c r="M16" s="47"/>
    </row>
    <row r="17" spans="1:13" ht="14.25" customHeight="1" x14ac:dyDescent="0.3">
      <c r="A17" s="45">
        <v>15</v>
      </c>
      <c r="B17" s="45">
        <f>'Age data'!O23</f>
        <v>4.8000000000000001E-4</v>
      </c>
      <c r="C17" s="45">
        <f t="shared" si="0"/>
        <v>0.99951999999999996</v>
      </c>
      <c r="D17" s="45">
        <f t="shared" si="5"/>
        <v>0.98392189156940835</v>
      </c>
      <c r="E17" s="45">
        <f t="shared" si="1"/>
        <v>0.98368575031543171</v>
      </c>
      <c r="F17" s="45">
        <f t="shared" si="2"/>
        <v>63.655399279017885</v>
      </c>
      <c r="G17" s="45">
        <f t="shared" si="3"/>
        <v>64.695581859129177</v>
      </c>
      <c r="I17" s="46">
        <f t="shared" si="4"/>
        <v>64.695581859129177</v>
      </c>
      <c r="J17" s="46">
        <f>LOOKUP($I17,Model!$A$4:$A$104,Model!$E$4:$E$104)+($I17-INT($I17))*LOOKUP($I17,Model!$A$4:$A$104,Model!$D$4:$D$104)</f>
        <v>39.100786194607558</v>
      </c>
      <c r="L17" s="47"/>
      <c r="M17" s="47"/>
    </row>
    <row r="18" spans="1:13" ht="14.25" customHeight="1" x14ac:dyDescent="0.3">
      <c r="A18" s="45">
        <v>16</v>
      </c>
      <c r="B18" s="45">
        <f>'Age data'!O24</f>
        <v>4.8000000000000001E-4</v>
      </c>
      <c r="C18" s="45">
        <f t="shared" si="0"/>
        <v>0.99951999999999996</v>
      </c>
      <c r="D18" s="45">
        <f t="shared" si="5"/>
        <v>0.98344960906145495</v>
      </c>
      <c r="E18" s="45">
        <f t="shared" si="1"/>
        <v>0.98321358115528024</v>
      </c>
      <c r="F18" s="45">
        <f t="shared" si="2"/>
        <v>62.671713528702455</v>
      </c>
      <c r="G18" s="45">
        <f t="shared" si="3"/>
        <v>63.726410536186556</v>
      </c>
      <c r="I18" s="46">
        <f t="shared" si="4"/>
        <v>63.726410536186556</v>
      </c>
      <c r="J18" s="46">
        <f>LOOKUP($I18,Model!$A$4:$A$104,Model!$E$4:$E$104)+($I18-INT($I18))*LOOKUP($I18,Model!$A$4:$A$104,Model!$D$4:$D$104)</f>
        <v>38.890637197433485</v>
      </c>
      <c r="L18" s="47"/>
      <c r="M18" s="47"/>
    </row>
    <row r="19" spans="1:13" ht="14.25" customHeight="1" x14ac:dyDescent="0.3">
      <c r="A19" s="45">
        <v>17</v>
      </c>
      <c r="B19" s="45">
        <f>'Age data'!O25</f>
        <v>4.8000000000000001E-4</v>
      </c>
      <c r="C19" s="45">
        <f t="shared" si="0"/>
        <v>0.99951999999999996</v>
      </c>
      <c r="D19" s="45">
        <f t="shared" si="5"/>
        <v>0.98297755324910541</v>
      </c>
      <c r="E19" s="45">
        <f t="shared" si="1"/>
        <v>0.98274163863632558</v>
      </c>
      <c r="F19" s="45">
        <f t="shared" si="2"/>
        <v>61.688499947547179</v>
      </c>
      <c r="G19" s="45">
        <f t="shared" si="3"/>
        <v>62.756773787604615</v>
      </c>
      <c r="I19" s="46">
        <f t="shared" si="4"/>
        <v>62.756773787604615</v>
      </c>
      <c r="J19" s="46">
        <f>LOOKUP($I19,Model!$A$4:$A$104,Model!$E$4:$E$104)+($I19-INT($I19))*LOOKUP($I19,Model!$A$4:$A$104,Model!$D$4:$D$104)</f>
        <v>38.674282385970393</v>
      </c>
      <c r="L19" s="47"/>
      <c r="M19" s="47"/>
    </row>
    <row r="20" spans="1:13" ht="14.25" customHeight="1" x14ac:dyDescent="0.3">
      <c r="A20" s="45">
        <v>18</v>
      </c>
      <c r="B20" s="45">
        <f>'Age data'!O26</f>
        <v>4.8000000000000001E-4</v>
      </c>
      <c r="C20" s="45">
        <f t="shared" si="0"/>
        <v>0.99951999999999996</v>
      </c>
      <c r="D20" s="45">
        <f t="shared" si="5"/>
        <v>0.98250572402354575</v>
      </c>
      <c r="E20" s="45">
        <f t="shared" si="1"/>
        <v>0.98226992264978008</v>
      </c>
      <c r="F20" s="45">
        <f t="shared" si="2"/>
        <v>60.705758308910859</v>
      </c>
      <c r="G20" s="45">
        <f t="shared" si="3"/>
        <v>61.786671389871763</v>
      </c>
      <c r="I20" s="46">
        <f t="shared" si="4"/>
        <v>61.786671389871763</v>
      </c>
      <c r="J20" s="46">
        <f>LOOKUP($I20,Model!$A$4:$A$104,Model!$E$4:$E$104)+($I20-INT($I20))*LOOKUP($I20,Model!$A$4:$A$104,Model!$D$4:$D$104)</f>
        <v>38.451535307937753</v>
      </c>
      <c r="L20" s="47"/>
      <c r="M20" s="47"/>
    </row>
    <row r="21" spans="1:13" ht="14.25" customHeight="1" x14ac:dyDescent="0.3">
      <c r="A21" s="45">
        <v>19</v>
      </c>
      <c r="B21" s="45">
        <f>'Age data'!O27</f>
        <v>4.8000000000000001E-4</v>
      </c>
      <c r="C21" s="45">
        <f t="shared" si="0"/>
        <v>0.99951999999999996</v>
      </c>
      <c r="D21" s="45">
        <f t="shared" si="5"/>
        <v>0.98203412127601442</v>
      </c>
      <c r="E21" s="45">
        <f t="shared" si="1"/>
        <v>0.98179843308690817</v>
      </c>
      <c r="F21" s="45">
        <f t="shared" si="2"/>
        <v>59.723488386261074</v>
      </c>
      <c r="G21" s="45">
        <f t="shared" si="3"/>
        <v>60.81610311936906</v>
      </c>
      <c r="I21" s="46">
        <f t="shared" si="4"/>
        <v>60.81610311936906</v>
      </c>
      <c r="J21" s="46">
        <f>LOOKUP($I21,Model!$A$4:$A$104,Model!$E$4:$E$104)+($I21-INT($I21))*LOOKUP($I21,Model!$A$4:$A$104,Model!$D$4:$D$104)</f>
        <v>38.222203810424084</v>
      </c>
      <c r="L21" s="47"/>
      <c r="M21" s="47"/>
    </row>
    <row r="22" spans="1:13" ht="14.25" customHeight="1" x14ac:dyDescent="0.3">
      <c r="A22" s="45">
        <v>20</v>
      </c>
      <c r="B22" s="45">
        <f>'Age data'!O28</f>
        <v>5.4000000000000001E-4</v>
      </c>
      <c r="C22" s="45">
        <f t="shared" si="0"/>
        <v>0.99946000000000002</v>
      </c>
      <c r="D22" s="45">
        <f t="shared" si="5"/>
        <v>0.98156274489780193</v>
      </c>
      <c r="E22" s="45">
        <f t="shared" si="1"/>
        <v>0.9812977229566795</v>
      </c>
      <c r="F22" s="45">
        <f t="shared" si="2"/>
        <v>58.741689953174173</v>
      </c>
      <c r="G22" s="45">
        <f t="shared" si="3"/>
        <v>59.845068752370203</v>
      </c>
      <c r="I22" s="46">
        <f t="shared" si="4"/>
        <v>59.845068752370203</v>
      </c>
      <c r="J22" s="46">
        <f>LOOKUP($I22,Model!$A$4:$A$104,Model!$E$4:$E$104)+($I22-INT($I22))*LOOKUP($I22,Model!$A$4:$A$104,Model!$D$4:$D$104)</f>
        <v>37.986089862645457</v>
      </c>
      <c r="L22" s="47"/>
      <c r="M22" s="47"/>
    </row>
    <row r="23" spans="1:13" ht="14.25" customHeight="1" x14ac:dyDescent="0.3">
      <c r="A23" s="45">
        <v>21</v>
      </c>
      <c r="B23" s="45">
        <f>'Age data'!O29</f>
        <v>5.4000000000000001E-4</v>
      </c>
      <c r="C23" s="45">
        <f t="shared" si="0"/>
        <v>0.99946000000000002</v>
      </c>
      <c r="D23" s="45">
        <f t="shared" si="5"/>
        <v>0.98103270101555717</v>
      </c>
      <c r="E23" s="45">
        <f t="shared" si="1"/>
        <v>0.980767822186283</v>
      </c>
      <c r="F23" s="45">
        <f t="shared" si="2"/>
        <v>57.760392230217491</v>
      </c>
      <c r="G23" s="45">
        <f t="shared" si="3"/>
        <v>58.877132403868288</v>
      </c>
      <c r="I23" s="46">
        <f t="shared" si="4"/>
        <v>58.877132403868288</v>
      </c>
      <c r="J23" s="46">
        <f>LOOKUP($I23,Model!$A$4:$A$104,Model!$E$4:$E$104)+($I23-INT($I23))*LOOKUP($I23,Model!$A$4:$A$104,Model!$D$4:$D$104)</f>
        <v>37.743904469083091</v>
      </c>
      <c r="L23" s="47"/>
      <c r="M23" s="47"/>
    </row>
    <row r="24" spans="1:13" ht="14.25" customHeight="1" x14ac:dyDescent="0.3">
      <c r="A24" s="45">
        <v>22</v>
      </c>
      <c r="B24" s="45">
        <f>'Age data'!O30</f>
        <v>5.4000000000000001E-4</v>
      </c>
      <c r="C24" s="45">
        <f t="shared" si="0"/>
        <v>0.99946000000000002</v>
      </c>
      <c r="D24" s="45">
        <f t="shared" si="5"/>
        <v>0.98050294335700883</v>
      </c>
      <c r="E24" s="45">
        <f t="shared" si="1"/>
        <v>0.9802382075623024</v>
      </c>
      <c r="F24" s="45">
        <f t="shared" si="2"/>
        <v>56.779624408031211</v>
      </c>
      <c r="G24" s="45">
        <f t="shared" si="3"/>
        <v>57.908673087335451</v>
      </c>
      <c r="I24" s="46">
        <f t="shared" si="4"/>
        <v>57.908673087335451</v>
      </c>
      <c r="J24" s="46">
        <f>LOOKUP($I24,Model!$A$4:$A$104,Model!$E$4:$E$104)+($I24-INT($I24))*LOOKUP($I24,Model!$A$4:$A$104,Model!$D$4:$D$104)</f>
        <v>37.494562178084237</v>
      </c>
      <c r="L24" s="47"/>
      <c r="M24" s="47"/>
    </row>
    <row r="25" spans="1:13" ht="14.25" customHeight="1" x14ac:dyDescent="0.3">
      <c r="A25" s="45">
        <v>23</v>
      </c>
      <c r="B25" s="45">
        <f>'Age data'!O31</f>
        <v>5.4000000000000001E-4</v>
      </c>
      <c r="C25" s="45">
        <f t="shared" si="0"/>
        <v>0.99946000000000002</v>
      </c>
      <c r="D25" s="45">
        <f t="shared" si="5"/>
        <v>0.97997347176759608</v>
      </c>
      <c r="E25" s="45">
        <f t="shared" si="1"/>
        <v>0.97970887893021885</v>
      </c>
      <c r="F25" s="45">
        <f t="shared" si="2"/>
        <v>55.799386200468902</v>
      </c>
      <c r="G25" s="45">
        <f t="shared" si="3"/>
        <v>56.939690520216359</v>
      </c>
      <c r="I25" s="46">
        <f t="shared" si="4"/>
        <v>56.939690520216359</v>
      </c>
      <c r="J25" s="46">
        <f>LOOKUP($I25,Model!$A$4:$A$104,Model!$E$4:$E$104)+($I25-INT($I25))*LOOKUP($I25,Model!$A$4:$A$104,Model!$D$4:$D$104)</f>
        <v>37.237847316908415</v>
      </c>
      <c r="L25" s="47"/>
      <c r="M25" s="47"/>
    </row>
    <row r="26" spans="1:13" ht="14.25" customHeight="1" x14ac:dyDescent="0.3">
      <c r="A26" s="45">
        <v>24</v>
      </c>
      <c r="B26" s="45">
        <f>'Age data'!O32</f>
        <v>5.4000000000000001E-4</v>
      </c>
      <c r="C26" s="45">
        <f t="shared" si="0"/>
        <v>0.99946000000000002</v>
      </c>
      <c r="D26" s="45">
        <f t="shared" si="5"/>
        <v>0.97944428609284162</v>
      </c>
      <c r="E26" s="45">
        <f t="shared" si="1"/>
        <v>0.97917983613559656</v>
      </c>
      <c r="F26" s="45">
        <f t="shared" si="2"/>
        <v>54.819677321538684</v>
      </c>
      <c r="G26" s="45">
        <f t="shared" si="3"/>
        <v>55.970184419803047</v>
      </c>
      <c r="I26" s="46">
        <f t="shared" si="4"/>
        <v>55.970184419803047</v>
      </c>
      <c r="J26" s="46">
        <f>LOOKUP($I26,Model!$A$4:$A$104,Model!$E$4:$E$104)+($I26-INT($I26))*LOOKUP($I26,Model!$A$4:$A$104,Model!$D$4:$D$104)</f>
        <v>36.973537584534334</v>
      </c>
      <c r="L26" s="47"/>
      <c r="M26" s="47"/>
    </row>
    <row r="27" spans="1:13" ht="14.25" customHeight="1" x14ac:dyDescent="0.3">
      <c r="A27" s="45">
        <v>25</v>
      </c>
      <c r="B27" s="45">
        <f>'Age data'!O33</f>
        <v>6.6E-4</v>
      </c>
      <c r="C27" s="45">
        <f t="shared" si="0"/>
        <v>0.99934000000000001</v>
      </c>
      <c r="D27" s="45">
        <f t="shared" si="5"/>
        <v>0.9789153861783515</v>
      </c>
      <c r="E27" s="45">
        <f t="shared" si="1"/>
        <v>0.97859234410091267</v>
      </c>
      <c r="F27" s="45">
        <f t="shared" si="2"/>
        <v>53.840497485403091</v>
      </c>
      <c r="G27" s="45">
        <f t="shared" si="3"/>
        <v>55.000154503234796</v>
      </c>
      <c r="I27" s="46">
        <f t="shared" si="4"/>
        <v>55.000154503234796</v>
      </c>
      <c r="J27" s="46">
        <f>LOOKUP($I27,Model!$A$4:$A$104,Model!$E$4:$E$104)+($I27-INT($I27))*LOOKUP($I27,Model!$A$4:$A$104,Model!$D$4:$D$104)</f>
        <v>36.701402543779189</v>
      </c>
      <c r="L27" s="47"/>
      <c r="M27" s="47"/>
    </row>
    <row r="28" spans="1:13" ht="14.25" customHeight="1" x14ac:dyDescent="0.3">
      <c r="A28" s="45">
        <v>26</v>
      </c>
      <c r="B28" s="45">
        <f>'Age data'!O34</f>
        <v>6.6E-4</v>
      </c>
      <c r="C28" s="45">
        <f t="shared" si="0"/>
        <v>0.99934000000000001</v>
      </c>
      <c r="D28" s="45">
        <f t="shared" si="5"/>
        <v>0.97826930202347384</v>
      </c>
      <c r="E28" s="45">
        <f t="shared" si="1"/>
        <v>0.97794647315380612</v>
      </c>
      <c r="F28" s="45">
        <f t="shared" si="2"/>
        <v>52.861905141302181</v>
      </c>
      <c r="G28" s="45">
        <f t="shared" si="3"/>
        <v>54.03614836115316</v>
      </c>
      <c r="I28" s="46">
        <f t="shared" si="4"/>
        <v>54.03614836115316</v>
      </c>
      <c r="J28" s="46">
        <f>LOOKUP($I28,Model!$A$4:$A$104,Model!$E$4:$E$104)+($I28-INT($I28))*LOOKUP($I28,Model!$A$4:$A$104,Model!$D$4:$D$104)</f>
        <v>36.422845377346519</v>
      </c>
      <c r="L28" s="47"/>
      <c r="M28" s="47"/>
    </row>
    <row r="29" spans="1:13" ht="14.25" customHeight="1" x14ac:dyDescent="0.3">
      <c r="A29" s="45">
        <v>27</v>
      </c>
      <c r="B29" s="45">
        <f>'Age data'!O35</f>
        <v>6.6E-4</v>
      </c>
      <c r="C29" s="45">
        <f t="shared" si="0"/>
        <v>0.99934000000000001</v>
      </c>
      <c r="D29" s="45">
        <f t="shared" si="5"/>
        <v>0.97762364428413839</v>
      </c>
      <c r="E29" s="45">
        <f t="shared" si="1"/>
        <v>0.97730102848152467</v>
      </c>
      <c r="F29" s="45">
        <f t="shared" si="2"/>
        <v>51.883958668148367</v>
      </c>
      <c r="G29" s="45">
        <f t="shared" si="3"/>
        <v>53.071505554819332</v>
      </c>
      <c r="I29" s="46">
        <f t="shared" si="4"/>
        <v>53.071505554819332</v>
      </c>
      <c r="J29" s="46">
        <f>LOOKUP($I29,Model!$A$4:$A$104,Model!$E$4:$E$104)+($I29-INT($I29))*LOOKUP($I29,Model!$A$4:$A$104,Model!$D$4:$D$104)</f>
        <v>36.136054029529951</v>
      </c>
      <c r="L29" s="47"/>
      <c r="M29" s="47"/>
    </row>
    <row r="30" spans="1:13" ht="14.25" customHeight="1" x14ac:dyDescent="0.3">
      <c r="A30" s="45">
        <v>28</v>
      </c>
      <c r="B30" s="45">
        <f>'Age data'!O36</f>
        <v>6.6E-4</v>
      </c>
      <c r="C30" s="45">
        <f t="shared" si="0"/>
        <v>0.99934000000000001</v>
      </c>
      <c r="D30" s="45">
        <f t="shared" si="5"/>
        <v>0.97697841267891083</v>
      </c>
      <c r="E30" s="45">
        <f t="shared" si="1"/>
        <v>0.97665600980272682</v>
      </c>
      <c r="F30" s="45">
        <f t="shared" si="2"/>
        <v>50.906657639666847</v>
      </c>
      <c r="G30" s="45">
        <f t="shared" si="3"/>
        <v>52.106225663757414</v>
      </c>
      <c r="I30" s="46">
        <f t="shared" si="4"/>
        <v>52.106225663757414</v>
      </c>
      <c r="J30" s="46">
        <f>LOOKUP($I30,Model!$A$4:$A$104,Model!$E$4:$E$104)+($I30-INT($I30))*LOOKUP($I30,Model!$A$4:$A$104,Model!$D$4:$D$104)</f>
        <v>35.840779337323227</v>
      </c>
      <c r="L30" s="47"/>
      <c r="M30" s="47"/>
    </row>
    <row r="31" spans="1:13" ht="14.25" customHeight="1" x14ac:dyDescent="0.3">
      <c r="A31" s="45">
        <v>29</v>
      </c>
      <c r="B31" s="45">
        <f>'Age data'!O37</f>
        <v>6.6E-4</v>
      </c>
      <c r="C31" s="45">
        <f t="shared" si="0"/>
        <v>0.99934000000000001</v>
      </c>
      <c r="D31" s="45">
        <f t="shared" si="5"/>
        <v>0.97633360692654281</v>
      </c>
      <c r="E31" s="45">
        <f t="shared" si="1"/>
        <v>0.97601141683625703</v>
      </c>
      <c r="F31" s="45">
        <f t="shared" si="2"/>
        <v>49.930001629864122</v>
      </c>
      <c r="G31" s="45">
        <f t="shared" si="3"/>
        <v>51.140308267213776</v>
      </c>
      <c r="I31" s="46">
        <f t="shared" si="4"/>
        <v>51.140308267213776</v>
      </c>
      <c r="J31" s="46">
        <f>LOOKUP($I31,Model!$A$4:$A$104,Model!$E$4:$E$104)+($I31-INT($I31))*LOOKUP($I31,Model!$A$4:$A$104,Model!$D$4:$D$104)</f>
        <v>35.536764420341079</v>
      </c>
      <c r="L31" s="47"/>
      <c r="M31" s="47"/>
    </row>
    <row r="32" spans="1:13" ht="14.25" customHeight="1" x14ac:dyDescent="0.3">
      <c r="A32" s="45">
        <v>30</v>
      </c>
      <c r="B32" s="45">
        <f>'Age data'!O38</f>
        <v>8.3000000000000001E-4</v>
      </c>
      <c r="C32" s="45">
        <f t="shared" si="0"/>
        <v>0.99917</v>
      </c>
      <c r="D32" s="45">
        <f t="shared" si="5"/>
        <v>0.97568922674597125</v>
      </c>
      <c r="E32" s="45">
        <f t="shared" si="1"/>
        <v>0.97528431571687169</v>
      </c>
      <c r="F32" s="45">
        <f t="shared" si="2"/>
        <v>48.953990213027865</v>
      </c>
      <c r="G32" s="45">
        <f t="shared" si="3"/>
        <v>50.173752944156924</v>
      </c>
      <c r="I32" s="46">
        <f t="shared" si="4"/>
        <v>50.173752944156924</v>
      </c>
      <c r="J32" s="46">
        <f>LOOKUP($I32,Model!$A$4:$A$104,Model!$E$4:$E$104)+($I32-INT($I32))*LOOKUP($I32,Model!$A$4:$A$104,Model!$D$4:$D$104)</f>
        <v>35.223744436551023</v>
      </c>
      <c r="L32" s="47"/>
      <c r="M32" s="47"/>
    </row>
    <row r="33" spans="1:13" ht="14.25" customHeight="1" x14ac:dyDescent="0.3">
      <c r="A33" s="45">
        <v>31</v>
      </c>
      <c r="B33" s="45">
        <f>'Age data'!O39</f>
        <v>8.3000000000000001E-4</v>
      </c>
      <c r="C33" s="45">
        <f t="shared" si="0"/>
        <v>0.99917</v>
      </c>
      <c r="D33" s="45">
        <f t="shared" si="5"/>
        <v>0.97487940468777212</v>
      </c>
      <c r="E33" s="45">
        <f t="shared" si="1"/>
        <v>0.97447482973482669</v>
      </c>
      <c r="F33" s="45">
        <f t="shared" si="2"/>
        <v>47.978705897310988</v>
      </c>
      <c r="G33" s="45">
        <f t="shared" si="3"/>
        <v>49.215016407775366</v>
      </c>
      <c r="I33" s="46">
        <f t="shared" si="4"/>
        <v>49.215016407775366</v>
      </c>
      <c r="J33" s="46">
        <f>LOOKUP($I33,Model!$A$4:$A$104,Model!$E$4:$E$104)+($I33-INT($I33))*LOOKUP($I33,Model!$A$4:$A$104,Model!$D$4:$D$104)</f>
        <v>34.904279325879116</v>
      </c>
      <c r="L33" s="47"/>
      <c r="M33" s="47"/>
    </row>
    <row r="34" spans="1:13" ht="14.25" customHeight="1" x14ac:dyDescent="0.3">
      <c r="A34" s="45">
        <v>32</v>
      </c>
      <c r="B34" s="45">
        <f>'Age data'!O40</f>
        <v>8.3000000000000001E-4</v>
      </c>
      <c r="C34" s="45">
        <f t="shared" si="0"/>
        <v>0.99917</v>
      </c>
      <c r="D34" s="45">
        <f t="shared" si="5"/>
        <v>0.97407025478188125</v>
      </c>
      <c r="E34" s="45">
        <f t="shared" si="1"/>
        <v>0.97366601562614674</v>
      </c>
      <c r="F34" s="45">
        <f t="shared" si="2"/>
        <v>47.004231067576164</v>
      </c>
      <c r="G34" s="45">
        <f t="shared" si="3"/>
        <v>48.255483459046381</v>
      </c>
      <c r="I34" s="46">
        <f t="shared" si="4"/>
        <v>48.255483459046381</v>
      </c>
      <c r="J34" s="46">
        <f>LOOKUP($I34,Model!$A$4:$A$104,Model!$E$4:$E$104)+($I34-INT($I34))*LOOKUP($I34,Model!$A$4:$A$104,Model!$D$4:$D$104)</f>
        <v>34.575370150490421</v>
      </c>
      <c r="L34" s="47"/>
      <c r="M34" s="47"/>
    </row>
    <row r="35" spans="1:13" ht="14.25" customHeight="1" x14ac:dyDescent="0.3">
      <c r="A35" s="45">
        <v>33</v>
      </c>
      <c r="B35" s="45">
        <f>'Age data'!O41</f>
        <v>8.3000000000000001E-4</v>
      </c>
      <c r="C35" s="45">
        <f t="shared" si="0"/>
        <v>0.99917</v>
      </c>
      <c r="D35" s="45">
        <f t="shared" si="5"/>
        <v>0.97326177647041234</v>
      </c>
      <c r="E35" s="45">
        <f t="shared" si="1"/>
        <v>0.97285787283317715</v>
      </c>
      <c r="F35" s="45">
        <f t="shared" si="2"/>
        <v>46.030565051950013</v>
      </c>
      <c r="G35" s="45">
        <f t="shared" si="3"/>
        <v>47.295153436398586</v>
      </c>
      <c r="I35" s="46">
        <f t="shared" si="4"/>
        <v>47.295153436398586</v>
      </c>
      <c r="J35" s="46">
        <f>LOOKUP($I35,Model!$A$4:$A$104,Model!$E$4:$E$104)+($I35-INT($I35))*LOOKUP($I35,Model!$A$4:$A$104,Model!$D$4:$D$104)</f>
        <v>34.236729306347542</v>
      </c>
      <c r="L35" s="47"/>
      <c r="M35" s="47"/>
    </row>
    <row r="36" spans="1:13" ht="14.25" customHeight="1" x14ac:dyDescent="0.3">
      <c r="A36" s="45">
        <v>34</v>
      </c>
      <c r="B36" s="45">
        <f>'Age data'!O42</f>
        <v>8.3000000000000001E-4</v>
      </c>
      <c r="C36" s="45">
        <f t="shared" si="0"/>
        <v>0.99917</v>
      </c>
      <c r="D36" s="45">
        <f t="shared" si="5"/>
        <v>0.97245396919594196</v>
      </c>
      <c r="E36" s="45">
        <f t="shared" si="1"/>
        <v>0.97205040079872562</v>
      </c>
      <c r="F36" s="45">
        <f t="shared" si="2"/>
        <v>45.057707179116839</v>
      </c>
      <c r="G36" s="45">
        <f t="shared" si="3"/>
        <v>46.334025677711082</v>
      </c>
      <c r="I36" s="46">
        <f t="shared" si="4"/>
        <v>46.334025677711082</v>
      </c>
      <c r="J36" s="46">
        <f>LOOKUP($I36,Model!$A$4:$A$104,Model!$E$4:$E$104)+($I36-INT($I36))*LOOKUP($I36,Model!$A$4:$A$104,Model!$D$4:$D$104)</f>
        <v>33.888060171211968</v>
      </c>
      <c r="L36" s="47"/>
      <c r="M36" s="47"/>
    </row>
    <row r="37" spans="1:13" ht="14.25" customHeight="1" x14ac:dyDescent="0.3">
      <c r="A37" s="45">
        <v>35</v>
      </c>
      <c r="B37" s="45">
        <f>'Age data'!O43</f>
        <v>1.2199999999999999E-3</v>
      </c>
      <c r="C37" s="45">
        <f t="shared" si="0"/>
        <v>0.99878</v>
      </c>
      <c r="D37" s="45">
        <f t="shared" si="5"/>
        <v>0.97164683240150929</v>
      </c>
      <c r="E37" s="45">
        <f t="shared" si="1"/>
        <v>0.97105412783374434</v>
      </c>
      <c r="F37" s="45">
        <f t="shared" si="2"/>
        <v>44.085656778318118</v>
      </c>
      <c r="G37" s="45">
        <f t="shared" si="3"/>
        <v>45.37209952031295</v>
      </c>
      <c r="I37" s="46">
        <f t="shared" si="4"/>
        <v>45.37209952031295</v>
      </c>
      <c r="J37" s="46">
        <f>LOOKUP($I37,Model!$A$4:$A$104,Model!$E$4:$E$104)+($I37-INT($I37))*LOOKUP($I37,Model!$A$4:$A$104,Model!$D$4:$D$104)</f>
        <v>33.529056814323283</v>
      </c>
      <c r="L37" s="47"/>
      <c r="M37" s="47"/>
    </row>
    <row r="38" spans="1:13" ht="14.25" customHeight="1" x14ac:dyDescent="0.3">
      <c r="A38" s="45">
        <v>36</v>
      </c>
      <c r="B38" s="45">
        <f>'Age data'!O44</f>
        <v>1.2199999999999999E-3</v>
      </c>
      <c r="C38" s="45">
        <f t="shared" si="0"/>
        <v>0.99878</v>
      </c>
      <c r="D38" s="45">
        <f t="shared" si="5"/>
        <v>0.97046142326597939</v>
      </c>
      <c r="E38" s="45">
        <f t="shared" si="1"/>
        <v>0.96986944179778711</v>
      </c>
      <c r="F38" s="45">
        <f t="shared" si="2"/>
        <v>43.114602650484365</v>
      </c>
      <c r="G38" s="45">
        <f t="shared" si="3"/>
        <v>44.426910350941093</v>
      </c>
      <c r="I38" s="46">
        <f t="shared" si="4"/>
        <v>44.426910350941093</v>
      </c>
      <c r="J38" s="46">
        <f>LOOKUP($I38,Model!$A$4:$A$104,Model!$E$4:$E$104)+($I38-INT($I38))*LOOKUP($I38,Model!$A$4:$A$104,Model!$D$4:$D$104)</f>
        <v>33.166213594157696</v>
      </c>
      <c r="L38" s="47"/>
      <c r="M38" s="47"/>
    </row>
    <row r="39" spans="1:13" ht="14.25" customHeight="1" x14ac:dyDescent="0.3">
      <c r="A39" s="45">
        <v>37</v>
      </c>
      <c r="B39" s="45">
        <f>'Age data'!O45</f>
        <v>1.2199999999999999E-3</v>
      </c>
      <c r="C39" s="45">
        <f t="shared" si="0"/>
        <v>0.99878</v>
      </c>
      <c r="D39" s="45">
        <f t="shared" si="5"/>
        <v>0.96927746032959494</v>
      </c>
      <c r="E39" s="45">
        <f t="shared" si="1"/>
        <v>0.96868620107879388</v>
      </c>
      <c r="F39" s="45">
        <f t="shared" si="2"/>
        <v>42.144733208686581</v>
      </c>
      <c r="G39" s="45">
        <f t="shared" si="3"/>
        <v>43.480566642244632</v>
      </c>
      <c r="I39" s="46">
        <f t="shared" si="4"/>
        <v>43.480566642244632</v>
      </c>
      <c r="J39" s="46">
        <f>LOOKUP($I39,Model!$A$4:$A$104,Model!$E$4:$E$104)+($I39-INT($I39))*LOOKUP($I39,Model!$A$4:$A$104,Model!$D$4:$D$104)</f>
        <v>32.792661828760856</v>
      </c>
      <c r="L39" s="47"/>
      <c r="M39" s="47"/>
    </row>
    <row r="40" spans="1:13" ht="14.25" customHeight="1" x14ac:dyDescent="0.3">
      <c r="A40" s="45">
        <v>38</v>
      </c>
      <c r="B40" s="45">
        <f>'Age data'!O46</f>
        <v>1.2199999999999999E-3</v>
      </c>
      <c r="C40" s="45">
        <f t="shared" si="0"/>
        <v>0.99878</v>
      </c>
      <c r="D40" s="45">
        <f t="shared" si="5"/>
        <v>0.96809494182799283</v>
      </c>
      <c r="E40" s="45">
        <f t="shared" si="1"/>
        <v>0.9675044039134777</v>
      </c>
      <c r="F40" s="45">
        <f t="shared" si="2"/>
        <v>41.176047007607785</v>
      </c>
      <c r="G40" s="45">
        <f t="shared" si="3"/>
        <v>42.533066983965071</v>
      </c>
      <c r="I40" s="46">
        <f t="shared" si="4"/>
        <v>42.533066983965071</v>
      </c>
      <c r="J40" s="46">
        <f>LOOKUP($I40,Model!$A$4:$A$104,Model!$E$4:$E$104)+($I40-INT($I40))*LOOKUP($I40,Model!$A$4:$A$104,Model!$D$4:$D$104)</f>
        <v>32.408071129282568</v>
      </c>
      <c r="L40" s="47"/>
      <c r="M40" s="47"/>
    </row>
    <row r="41" spans="1:13" ht="14.25" customHeight="1" x14ac:dyDescent="0.3">
      <c r="A41" s="45">
        <v>39</v>
      </c>
      <c r="B41" s="45">
        <f>'Age data'!O47</f>
        <v>1.2199999999999999E-3</v>
      </c>
      <c r="C41" s="45">
        <f t="shared" si="0"/>
        <v>0.99878</v>
      </c>
      <c r="D41" s="45">
        <f t="shared" si="5"/>
        <v>0.96691386599896267</v>
      </c>
      <c r="E41" s="45">
        <f t="shared" si="1"/>
        <v>0.96632404854070331</v>
      </c>
      <c r="F41" s="45">
        <f t="shared" si="2"/>
        <v>40.208542603694312</v>
      </c>
      <c r="G41" s="45">
        <f t="shared" si="3"/>
        <v>41.584409964121299</v>
      </c>
      <c r="I41" s="46">
        <f t="shared" si="4"/>
        <v>41.584409964121299</v>
      </c>
      <c r="J41" s="46">
        <f>LOOKUP($I41,Model!$A$4:$A$104,Model!$E$4:$E$104)+($I41-INT($I41))*LOOKUP($I41,Model!$A$4:$A$104,Model!$D$4:$D$104)</f>
        <v>32.012100470020052</v>
      </c>
      <c r="L41" s="47"/>
      <c r="M41" s="47"/>
    </row>
    <row r="42" spans="1:13" ht="14.25" customHeight="1" x14ac:dyDescent="0.3">
      <c r="A42" s="45">
        <v>40</v>
      </c>
      <c r="B42" s="45">
        <f>'Age data'!O48</f>
        <v>1.7899999999999999E-3</v>
      </c>
      <c r="C42" s="45">
        <f t="shared" si="0"/>
        <v>0.99821000000000004</v>
      </c>
      <c r="D42" s="45">
        <f t="shared" si="5"/>
        <v>0.96573423108244394</v>
      </c>
      <c r="E42" s="45">
        <f t="shared" si="1"/>
        <v>0.96486989894562525</v>
      </c>
      <c r="F42" s="45">
        <f t="shared" si="2"/>
        <v>39.242218555153606</v>
      </c>
      <c r="G42" s="45">
        <f t="shared" si="3"/>
        <v>40.634594169007485</v>
      </c>
      <c r="I42" s="46">
        <f t="shared" si="4"/>
        <v>40.634594169007485</v>
      </c>
      <c r="J42" s="46">
        <f>LOOKUP($I42,Model!$A$4:$A$104,Model!$E$4:$E$104)+($I42-INT($I42))*LOOKUP($I42,Model!$A$4:$A$104,Model!$D$4:$D$104)</f>
        <v>31.60439783345274</v>
      </c>
      <c r="L42" s="47"/>
      <c r="M42" s="47"/>
    </row>
    <row r="43" spans="1:13" ht="14.25" customHeight="1" x14ac:dyDescent="0.3">
      <c r="A43" s="45">
        <v>41</v>
      </c>
      <c r="B43" s="45">
        <f>'Age data'!O49</f>
        <v>1.7899999999999999E-3</v>
      </c>
      <c r="C43" s="45">
        <f t="shared" si="0"/>
        <v>0.99821000000000004</v>
      </c>
      <c r="D43" s="45">
        <f t="shared" si="5"/>
        <v>0.96400556680880645</v>
      </c>
      <c r="E43" s="45">
        <f t="shared" si="1"/>
        <v>0.96314278182651258</v>
      </c>
      <c r="F43" s="45">
        <f t="shared" si="2"/>
        <v>38.277348656207984</v>
      </c>
      <c r="G43" s="45">
        <f t="shared" si="3"/>
        <v>39.706563918421459</v>
      </c>
      <c r="I43" s="46">
        <f t="shared" si="4"/>
        <v>39.706563918421459</v>
      </c>
      <c r="J43" s="46">
        <f>LOOKUP($I43,Model!$A$4:$A$104,Model!$E$4:$E$104)+($I43-INT($I43))*LOOKUP($I43,Model!$A$4:$A$104,Model!$D$4:$D$104)</f>
        <v>31.194929761988682</v>
      </c>
      <c r="L43" s="47"/>
      <c r="M43" s="47"/>
    </row>
    <row r="44" spans="1:13" ht="14.25" customHeight="1" x14ac:dyDescent="0.3">
      <c r="A44" s="45">
        <v>42</v>
      </c>
      <c r="B44" s="45">
        <f>'Age data'!O50</f>
        <v>1.7899999999999999E-3</v>
      </c>
      <c r="C44" s="45">
        <f t="shared" si="0"/>
        <v>0.99821000000000004</v>
      </c>
      <c r="D44" s="45">
        <f t="shared" si="5"/>
        <v>0.96227999684421872</v>
      </c>
      <c r="E44" s="45">
        <f t="shared" si="1"/>
        <v>0.96141875624704309</v>
      </c>
      <c r="F44" s="45">
        <f t="shared" si="2"/>
        <v>37.314205874381464</v>
      </c>
      <c r="G44" s="45">
        <f t="shared" si="3"/>
        <v>38.77686951485304</v>
      </c>
      <c r="I44" s="46">
        <f t="shared" si="4"/>
        <v>38.77686951485304</v>
      </c>
      <c r="J44" s="46">
        <f>LOOKUP($I44,Model!$A$4:$A$104,Model!$E$4:$E$104)+($I44-INT($I44))*LOOKUP($I44,Model!$A$4:$A$104,Model!$D$4:$D$104)</f>
        <v>30.773377989223086</v>
      </c>
      <c r="L44" s="47"/>
      <c r="M44" s="47"/>
    </row>
    <row r="45" spans="1:13" ht="14.25" customHeight="1" x14ac:dyDescent="0.3">
      <c r="A45" s="45">
        <v>43</v>
      </c>
      <c r="B45" s="45">
        <f>'Age data'!O51</f>
        <v>1.7899999999999999E-3</v>
      </c>
      <c r="C45" s="45">
        <f t="shared" si="0"/>
        <v>0.99821000000000004</v>
      </c>
      <c r="D45" s="45">
        <f t="shared" si="5"/>
        <v>0.96055751564986758</v>
      </c>
      <c r="E45" s="45">
        <f t="shared" si="1"/>
        <v>0.95969781667336096</v>
      </c>
      <c r="F45" s="45">
        <f t="shared" si="2"/>
        <v>36.352787118134422</v>
      </c>
      <c r="G45" s="45">
        <f t="shared" si="3"/>
        <v>37.845507974126726</v>
      </c>
      <c r="I45" s="46">
        <f t="shared" si="4"/>
        <v>37.845507974126726</v>
      </c>
      <c r="J45" s="46">
        <f>LOOKUP($I45,Model!$A$4:$A$104,Model!$E$4:$E$104)+($I45-INT($I45))*LOOKUP($I45,Model!$A$4:$A$104,Model!$D$4:$D$104)</f>
        <v>30.339361439314434</v>
      </c>
      <c r="L45" s="47"/>
      <c r="M45" s="47"/>
    </row>
    <row r="46" spans="1:13" ht="14.25" customHeight="1" x14ac:dyDescent="0.3">
      <c r="A46" s="45">
        <v>44</v>
      </c>
      <c r="B46" s="45">
        <f>'Age data'!O52</f>
        <v>1.7899999999999999E-3</v>
      </c>
      <c r="C46" s="45">
        <f t="shared" si="0"/>
        <v>0.99821000000000004</v>
      </c>
      <c r="D46" s="45">
        <f t="shared" si="5"/>
        <v>0.95883811769685434</v>
      </c>
      <c r="E46" s="45">
        <f t="shared" si="1"/>
        <v>0.95797995758151566</v>
      </c>
      <c r="F46" s="45">
        <f t="shared" si="2"/>
        <v>35.393089301461067</v>
      </c>
      <c r="G46" s="45">
        <f t="shared" si="3"/>
        <v>36.912476306715753</v>
      </c>
      <c r="I46" s="46">
        <f t="shared" si="4"/>
        <v>36.912476306715753</v>
      </c>
      <c r="J46" s="46">
        <f>LOOKUP($I46,Model!$A$4:$A$104,Model!$E$4:$E$104)+($I46-INT($I46))*LOOKUP($I46,Model!$A$4:$A$104,Model!$D$4:$D$104)</f>
        <v>29.892486264560812</v>
      </c>
      <c r="L46" s="47"/>
      <c r="M46" s="47"/>
    </row>
    <row r="47" spans="1:13" ht="14.25" customHeight="1" x14ac:dyDescent="0.3">
      <c r="A47" s="45">
        <v>45</v>
      </c>
      <c r="B47" s="45">
        <f>'Age data'!O53</f>
        <v>2.6900000000000001E-3</v>
      </c>
      <c r="C47" s="45">
        <f t="shared" si="0"/>
        <v>0.99731000000000003</v>
      </c>
      <c r="D47" s="45">
        <f t="shared" si="5"/>
        <v>0.95712179746617698</v>
      </c>
      <c r="E47" s="45">
        <f t="shared" si="1"/>
        <v>0.95583446864858501</v>
      </c>
      <c r="F47" s="45">
        <f t="shared" si="2"/>
        <v>34.435109343879553</v>
      </c>
      <c r="G47" s="45">
        <f t="shared" si="3"/>
        <v>35.977771517732499</v>
      </c>
      <c r="I47" s="46">
        <f t="shared" si="4"/>
        <v>35.977771517732499</v>
      </c>
      <c r="J47" s="46">
        <f>LOOKUP($I47,Model!$A$4:$A$104,Model!$E$4:$E$104)+($I47-INT($I47))*LOOKUP($I47,Model!$A$4:$A$104,Model!$D$4:$D$104)</f>
        <v>29.432345397131797</v>
      </c>
      <c r="L47" s="47"/>
      <c r="M47" s="47"/>
    </row>
    <row r="48" spans="1:13" ht="14.25" customHeight="1" x14ac:dyDescent="0.3">
      <c r="A48" s="45">
        <v>46</v>
      </c>
      <c r="B48" s="45">
        <f>'Age data'!O54</f>
        <v>2.6900000000000001E-3</v>
      </c>
      <c r="C48" s="45">
        <f t="shared" si="0"/>
        <v>0.99731000000000003</v>
      </c>
      <c r="D48" s="45">
        <f t="shared" si="5"/>
        <v>0.95454713983099304</v>
      </c>
      <c r="E48" s="45">
        <f t="shared" si="1"/>
        <v>0.95326327392792032</v>
      </c>
      <c r="F48" s="45">
        <f t="shared" si="2"/>
        <v>33.479274875230971</v>
      </c>
      <c r="G48" s="45">
        <f t="shared" si="3"/>
        <v>35.073464136259034</v>
      </c>
      <c r="I48" s="46">
        <f t="shared" si="4"/>
        <v>35.073464136259034</v>
      </c>
      <c r="J48" s="46">
        <f>LOOKUP($I48,Model!$A$4:$A$104,Model!$E$4:$E$104)+($I48-INT($I48))*LOOKUP($I48,Model!$A$4:$A$104,Model!$D$4:$D$104)</f>
        <v>28.97414030889513</v>
      </c>
      <c r="L48" s="47"/>
      <c r="M48" s="47"/>
    </row>
    <row r="49" spans="1:13" ht="14.25" customHeight="1" x14ac:dyDescent="0.3">
      <c r="A49" s="45">
        <v>47</v>
      </c>
      <c r="B49" s="45">
        <f>'Age data'!O55</f>
        <v>2.6900000000000001E-3</v>
      </c>
      <c r="C49" s="45">
        <f t="shared" si="0"/>
        <v>0.99731000000000003</v>
      </c>
      <c r="D49" s="45">
        <f t="shared" si="5"/>
        <v>0.95197940802484771</v>
      </c>
      <c r="E49" s="45">
        <f t="shared" si="1"/>
        <v>0.95069899572105432</v>
      </c>
      <c r="F49" s="45">
        <f t="shared" si="2"/>
        <v>32.526011601303054</v>
      </c>
      <c r="G49" s="45">
        <f t="shared" si="3"/>
        <v>34.166717606620843</v>
      </c>
      <c r="I49" s="46">
        <f t="shared" si="4"/>
        <v>34.166717606620843</v>
      </c>
      <c r="J49" s="46">
        <f>LOOKUP($I49,Model!$A$4:$A$104,Model!$E$4:$E$104)+($I49-INT($I49))*LOOKUP($I49,Model!$A$4:$A$104,Model!$D$4:$D$104)</f>
        <v>28.502032805025085</v>
      </c>
      <c r="L49" s="47"/>
      <c r="M49" s="47"/>
    </row>
    <row r="50" spans="1:13" ht="14.25" customHeight="1" x14ac:dyDescent="0.3">
      <c r="A50" s="45">
        <v>48</v>
      </c>
      <c r="B50" s="45">
        <f>'Age data'!O56</f>
        <v>2.6900000000000001E-3</v>
      </c>
      <c r="C50" s="45">
        <f t="shared" si="0"/>
        <v>0.99731000000000003</v>
      </c>
      <c r="D50" s="45">
        <f t="shared" si="5"/>
        <v>0.94941858341726093</v>
      </c>
      <c r="E50" s="45">
        <f t="shared" si="1"/>
        <v>0.94814161542256481</v>
      </c>
      <c r="F50" s="45">
        <f t="shared" si="2"/>
        <v>31.575312605581978</v>
      </c>
      <c r="G50" s="45">
        <f t="shared" si="3"/>
        <v>33.257525349811814</v>
      </c>
      <c r="I50" s="46">
        <f t="shared" si="4"/>
        <v>33.257525349811814</v>
      </c>
      <c r="J50" s="46">
        <f>LOOKUP($I50,Model!$A$4:$A$104,Model!$E$4:$E$104)+($I50-INT($I50))*LOOKUP($I50,Model!$A$4:$A$104,Model!$D$4:$D$104)</f>
        <v>28.01590742577508</v>
      </c>
      <c r="L50" s="47"/>
      <c r="M50" s="47"/>
    </row>
    <row r="51" spans="1:13" ht="14.25" customHeight="1" x14ac:dyDescent="0.3">
      <c r="A51" s="45">
        <v>49</v>
      </c>
      <c r="B51" s="45">
        <f>'Age data'!O57</f>
        <v>2.6900000000000001E-3</v>
      </c>
      <c r="C51" s="45">
        <f t="shared" si="0"/>
        <v>0.99731000000000003</v>
      </c>
      <c r="D51" s="45">
        <f t="shared" si="5"/>
        <v>0.94686464742786858</v>
      </c>
      <c r="E51" s="45">
        <f t="shared" si="1"/>
        <v>0.94559111447707811</v>
      </c>
      <c r="F51" s="45">
        <f t="shared" si="2"/>
        <v>30.627170990159414</v>
      </c>
      <c r="G51" s="45">
        <f t="shared" si="3"/>
        <v>32.345880769080637</v>
      </c>
      <c r="I51" s="46">
        <f t="shared" si="4"/>
        <v>32.345880769080637</v>
      </c>
      <c r="J51" s="46">
        <f>LOOKUP($I51,Model!$A$4:$A$104,Model!$E$4:$E$104)+($I51-INT($I51))*LOOKUP($I51,Model!$A$4:$A$104,Model!$D$4:$D$104)</f>
        <v>27.515304901948443</v>
      </c>
      <c r="L51" s="47"/>
      <c r="M51" s="47"/>
    </row>
    <row r="52" spans="1:13" ht="14.25" customHeight="1" x14ac:dyDescent="0.3">
      <c r="A52" s="45">
        <v>50</v>
      </c>
      <c r="B52" s="45">
        <f>'Age data'!O58</f>
        <v>4.1399999999999996E-3</v>
      </c>
      <c r="C52" s="45">
        <f t="shared" si="0"/>
        <v>0.99585999999999997</v>
      </c>
      <c r="D52" s="45">
        <f t="shared" si="5"/>
        <v>0.94431758152628764</v>
      </c>
      <c r="E52" s="45">
        <f t="shared" si="1"/>
        <v>0.94236284413252824</v>
      </c>
      <c r="F52" s="45">
        <f t="shared" si="2"/>
        <v>29.681579875682338</v>
      </c>
      <c r="G52" s="45">
        <f t="shared" si="3"/>
        <v>31.431777249882824</v>
      </c>
      <c r="I52" s="46">
        <f t="shared" si="4"/>
        <v>31.431777249882824</v>
      </c>
      <c r="J52" s="46">
        <f>LOOKUP($I52,Model!$A$4:$A$104,Model!$E$4:$E$104)+($I52-INT($I52))*LOOKUP($I52,Model!$A$4:$A$104,Model!$D$4:$D$104)</f>
        <v>26.999749611760706</v>
      </c>
      <c r="L52" s="47"/>
      <c r="M52" s="47"/>
    </row>
    <row r="53" spans="1:13" ht="14.25" customHeight="1" x14ac:dyDescent="0.3">
      <c r="A53" s="45">
        <v>51</v>
      </c>
      <c r="B53" s="45">
        <f>'Age data'!O59</f>
        <v>4.1399999999999996E-3</v>
      </c>
      <c r="C53" s="45">
        <f t="shared" si="0"/>
        <v>0.99585999999999997</v>
      </c>
      <c r="D53" s="45">
        <f t="shared" si="5"/>
        <v>0.94040810673876873</v>
      </c>
      <c r="E53" s="45">
        <f t="shared" si="1"/>
        <v>0.93846146195781954</v>
      </c>
      <c r="F53" s="45">
        <f t="shared" si="2"/>
        <v>28.739217031549806</v>
      </c>
      <c r="G53" s="45">
        <f t="shared" si="3"/>
        <v>30.560367169966487</v>
      </c>
      <c r="I53" s="46">
        <f t="shared" si="4"/>
        <v>30.560367169966487</v>
      </c>
      <c r="J53" s="46">
        <f>LOOKUP($I53,Model!$A$4:$A$104,Model!$E$4:$E$104)+($I53-INT($I53))*LOOKUP($I53,Model!$A$4:$A$104,Model!$D$4:$D$104)</f>
        <v>26.495275125764479</v>
      </c>
      <c r="L53" s="47"/>
      <c r="M53" s="47"/>
    </row>
    <row r="54" spans="1:13" ht="14.25" customHeight="1" x14ac:dyDescent="0.3">
      <c r="A54" s="45">
        <v>52</v>
      </c>
      <c r="B54" s="45">
        <f>'Age data'!O60</f>
        <v>4.1399999999999996E-3</v>
      </c>
      <c r="C54" s="45">
        <f t="shared" si="0"/>
        <v>0.99585999999999997</v>
      </c>
      <c r="D54" s="45">
        <f t="shared" si="5"/>
        <v>0.93651481717687024</v>
      </c>
      <c r="E54" s="45">
        <f t="shared" si="1"/>
        <v>0.9345762315053141</v>
      </c>
      <c r="F54" s="45">
        <f t="shared" si="2"/>
        <v>27.800755569591988</v>
      </c>
      <c r="G54" s="45">
        <f t="shared" si="3"/>
        <v>29.685334454608565</v>
      </c>
      <c r="I54" s="46">
        <f t="shared" si="4"/>
        <v>29.685334454608565</v>
      </c>
      <c r="J54" s="46">
        <f>LOOKUP($I54,Model!$A$4:$A$104,Model!$E$4:$E$104)+($I54-INT($I54))*LOOKUP($I54,Model!$A$4:$A$104,Model!$D$4:$D$104)</f>
        <v>25.975740641938433</v>
      </c>
      <c r="L54" s="47"/>
      <c r="M54" s="47"/>
    </row>
    <row r="55" spans="1:13" ht="14.25" customHeight="1" x14ac:dyDescent="0.3">
      <c r="A55" s="45">
        <v>53</v>
      </c>
      <c r="B55" s="45">
        <f>'Age data'!O61</f>
        <v>4.1399999999999996E-3</v>
      </c>
      <c r="C55" s="45">
        <f t="shared" si="0"/>
        <v>0.99585999999999997</v>
      </c>
      <c r="D55" s="45">
        <f t="shared" si="5"/>
        <v>0.93263764583375797</v>
      </c>
      <c r="E55" s="45">
        <f t="shared" si="1"/>
        <v>0.930707085906882</v>
      </c>
      <c r="F55" s="45">
        <f t="shared" si="2"/>
        <v>26.866179338086674</v>
      </c>
      <c r="G55" s="45">
        <f t="shared" si="3"/>
        <v>28.806664043749691</v>
      </c>
      <c r="I55" s="46">
        <f t="shared" si="4"/>
        <v>28.806664043749691</v>
      </c>
      <c r="J55" s="46">
        <f>LOOKUP($I55,Model!$A$4:$A$104,Model!$E$4:$E$104)+($I55-INT($I55))*LOOKUP($I55,Model!$A$4:$A$104,Model!$D$4:$D$104)</f>
        <v>25.440621449898497</v>
      </c>
      <c r="L55" s="47"/>
      <c r="M55" s="47"/>
    </row>
    <row r="56" spans="1:13" ht="14.25" customHeight="1" x14ac:dyDescent="0.3">
      <c r="A56" s="45">
        <v>54</v>
      </c>
      <c r="B56" s="45">
        <f>'Age data'!O62</f>
        <v>4.1399999999999996E-3</v>
      </c>
      <c r="C56" s="45">
        <f t="shared" si="0"/>
        <v>0.99585999999999997</v>
      </c>
      <c r="D56" s="45">
        <f t="shared" si="5"/>
        <v>0.92877652598000615</v>
      </c>
      <c r="E56" s="45">
        <f t="shared" si="1"/>
        <v>0.92685395857122754</v>
      </c>
      <c r="F56" s="45">
        <f t="shared" si="2"/>
        <v>25.935472252179792</v>
      </c>
      <c r="G56" s="45">
        <f t="shared" si="3"/>
        <v>27.924340814722644</v>
      </c>
      <c r="I56" s="46">
        <f t="shared" si="4"/>
        <v>27.924340814722644</v>
      </c>
      <c r="J56" s="46">
        <f>LOOKUP($I56,Model!$A$4:$A$104,Model!$E$4:$E$104)+($I56-INT($I56))*LOOKUP($I56,Model!$A$4:$A$104,Model!$D$4:$D$104)</f>
        <v>24.889372334775512</v>
      </c>
      <c r="L56" s="47"/>
      <c r="M56" s="47"/>
    </row>
    <row r="57" spans="1:13" ht="14.25" customHeight="1" x14ac:dyDescent="0.3">
      <c r="A57" s="45">
        <v>55</v>
      </c>
      <c r="B57" s="45">
        <f>'Age data'!O63</f>
        <v>6.13E-3</v>
      </c>
      <c r="C57" s="45">
        <f t="shared" si="0"/>
        <v>0.99387000000000003</v>
      </c>
      <c r="D57" s="45">
        <f t="shared" si="5"/>
        <v>0.92493139116244893</v>
      </c>
      <c r="E57" s="45">
        <f t="shared" si="1"/>
        <v>0.92209647644853598</v>
      </c>
      <c r="F57" s="45">
        <f t="shared" si="2"/>
        <v>25.008618293608563</v>
      </c>
      <c r="G57" s="45">
        <f t="shared" si="3"/>
        <v>27.03834958199209</v>
      </c>
      <c r="I57" s="46">
        <f t="shared" si="4"/>
        <v>27.03834958199209</v>
      </c>
      <c r="J57" s="46">
        <f>LOOKUP($I57,Model!$A$4:$A$104,Model!$E$4:$E$104)+($I57-INT($I57))*LOOKUP($I57,Model!$A$4:$A$104,Model!$D$4:$D$104)</f>
        <v>24.320688276758659</v>
      </c>
      <c r="L57" s="47"/>
      <c r="M57" s="47"/>
    </row>
    <row r="58" spans="1:13" ht="14.25" customHeight="1" x14ac:dyDescent="0.3">
      <c r="A58" s="45">
        <v>56</v>
      </c>
      <c r="B58" s="45">
        <f>'Age data'!O64</f>
        <v>6.13E-3</v>
      </c>
      <c r="C58" s="45">
        <f t="shared" si="0"/>
        <v>0.99387000000000003</v>
      </c>
      <c r="D58" s="45">
        <f t="shared" si="5"/>
        <v>0.91926156173462314</v>
      </c>
      <c r="E58" s="45">
        <f t="shared" si="1"/>
        <v>0.91644402504790656</v>
      </c>
      <c r="F58" s="45">
        <f t="shared" si="2"/>
        <v>24.086521817160033</v>
      </c>
      <c r="G58" s="45">
        <f t="shared" si="3"/>
        <v>26.202033044555218</v>
      </c>
      <c r="I58" s="46">
        <f t="shared" si="4"/>
        <v>26.202033044555218</v>
      </c>
      <c r="J58" s="46">
        <f>LOOKUP($I58,Model!$A$4:$A$104,Model!$E$4:$E$104)+($I58-INT($I58))*LOOKUP($I58,Model!$A$4:$A$104,Model!$D$4:$D$104)</f>
        <v>23.768522976679947</v>
      </c>
      <c r="L58" s="47"/>
      <c r="M58" s="47"/>
    </row>
    <row r="59" spans="1:13" ht="14.25" customHeight="1" x14ac:dyDescent="0.3">
      <c r="A59" s="45">
        <v>57</v>
      </c>
      <c r="B59" s="45">
        <f>'Age data'!O65</f>
        <v>6.13E-3</v>
      </c>
      <c r="C59" s="45">
        <f t="shared" si="0"/>
        <v>0.99387000000000003</v>
      </c>
      <c r="D59" s="45">
        <f t="shared" si="5"/>
        <v>0.91362648836118998</v>
      </c>
      <c r="E59" s="45">
        <f t="shared" si="1"/>
        <v>0.9108262231743629</v>
      </c>
      <c r="F59" s="45">
        <f t="shared" si="2"/>
        <v>23.170077792112124</v>
      </c>
      <c r="G59" s="45">
        <f t="shared" si="3"/>
        <v>25.360558266730273</v>
      </c>
      <c r="I59" s="46">
        <f t="shared" si="4"/>
        <v>25.360558266730273</v>
      </c>
      <c r="J59" s="46">
        <f>LOOKUP($I59,Model!$A$4:$A$104,Model!$E$4:$E$104)+($I59-INT($I59))*LOOKUP($I59,Model!$A$4:$A$104,Model!$D$4:$D$104)</f>
        <v>23.199526628443166</v>
      </c>
      <c r="L59" s="47"/>
      <c r="M59" s="47"/>
    </row>
    <row r="60" spans="1:13" ht="14.25" customHeight="1" x14ac:dyDescent="0.3">
      <c r="A60" s="45">
        <v>58</v>
      </c>
      <c r="B60" s="45">
        <f>'Age data'!O66</f>
        <v>6.13E-3</v>
      </c>
      <c r="C60" s="45">
        <f t="shared" si="0"/>
        <v>0.99387000000000003</v>
      </c>
      <c r="D60" s="45">
        <f t="shared" si="5"/>
        <v>0.90802595798753594</v>
      </c>
      <c r="E60" s="45">
        <f t="shared" si="1"/>
        <v>0.90524285842630414</v>
      </c>
      <c r="F60" s="45">
        <f t="shared" si="2"/>
        <v>22.25925156893776</v>
      </c>
      <c r="G60" s="45">
        <f t="shared" si="3"/>
        <v>24.513893433477485</v>
      </c>
      <c r="I60" s="46">
        <f t="shared" si="4"/>
        <v>24.513893433477485</v>
      </c>
      <c r="J60" s="46">
        <f>LOOKUP($I60,Model!$A$4:$A$104,Model!$E$4:$E$104)+($I60-INT($I60))*LOOKUP($I60,Model!$A$4:$A$104,Model!$D$4:$D$104)</f>
        <v>22.613058628178987</v>
      </c>
      <c r="L60" s="47"/>
      <c r="M60" s="47"/>
    </row>
    <row r="61" spans="1:13" ht="14.25" customHeight="1" x14ac:dyDescent="0.3">
      <c r="A61" s="45">
        <v>59</v>
      </c>
      <c r="B61" s="45">
        <f>'Age data'!O67</f>
        <v>6.13E-3</v>
      </c>
      <c r="C61" s="45">
        <f t="shared" si="0"/>
        <v>0.99387000000000003</v>
      </c>
      <c r="D61" s="45">
        <f t="shared" si="5"/>
        <v>0.90245975886507235</v>
      </c>
      <c r="E61" s="45">
        <f t="shared" si="1"/>
        <v>0.89969371970415091</v>
      </c>
      <c r="F61" s="45">
        <f t="shared" si="2"/>
        <v>21.354008710511458</v>
      </c>
      <c r="G61" s="45">
        <f t="shared" si="3"/>
        <v>23.662006533528015</v>
      </c>
      <c r="I61" s="46">
        <f t="shared" si="4"/>
        <v>23.662006533528015</v>
      </c>
      <c r="J61" s="46">
        <f>LOOKUP($I61,Model!$A$4:$A$104,Model!$E$4:$E$104)+($I61-INT($I61))*LOOKUP($I61,Model!$A$4:$A$104,Model!$D$4:$D$104)</f>
        <v>22.008450441843863</v>
      </c>
      <c r="L61" s="47"/>
      <c r="M61" s="47"/>
    </row>
    <row r="62" spans="1:13" ht="14.25" customHeight="1" x14ac:dyDescent="0.3">
      <c r="A62" s="45">
        <v>60</v>
      </c>
      <c r="B62" s="45">
        <f>'Age data'!O68</f>
        <v>9.41E-3</v>
      </c>
      <c r="C62" s="45">
        <f t="shared" si="0"/>
        <v>0.99058999999999997</v>
      </c>
      <c r="D62" s="45">
        <f t="shared" si="5"/>
        <v>0.89692768054322947</v>
      </c>
      <c r="E62" s="45">
        <f t="shared" si="1"/>
        <v>0.89270763580627355</v>
      </c>
      <c r="F62" s="45">
        <f t="shared" si="2"/>
        <v>20.454314990807305</v>
      </c>
      <c r="G62" s="45">
        <f t="shared" si="3"/>
        <v>22.804865358173615</v>
      </c>
      <c r="I62" s="46">
        <f t="shared" si="4"/>
        <v>22.804865358173615</v>
      </c>
      <c r="J62" s="46">
        <f>LOOKUP($I62,Model!$A$4:$A$104,Model!$E$4:$E$104)+($I62-INT($I62))*LOOKUP($I62,Model!$A$4:$A$104,Model!$D$4:$D$104)</f>
        <v>21.385004337207263</v>
      </c>
      <c r="L62" s="47"/>
      <c r="M62" s="47"/>
    </row>
    <row r="63" spans="1:13" ht="14.25" customHeight="1" x14ac:dyDescent="0.3">
      <c r="A63" s="45">
        <v>61</v>
      </c>
      <c r="B63" s="45">
        <f>'Age data'!O69</f>
        <v>9.41E-3</v>
      </c>
      <c r="C63" s="45">
        <f t="shared" si="0"/>
        <v>0.99058999999999997</v>
      </c>
      <c r="D63" s="45">
        <f t="shared" si="5"/>
        <v>0.88848759106931763</v>
      </c>
      <c r="E63" s="45">
        <f t="shared" si="1"/>
        <v>0.88430725695333645</v>
      </c>
      <c r="F63" s="45">
        <f t="shared" si="2"/>
        <v>19.561607355001033</v>
      </c>
      <c r="G63" s="45">
        <f t="shared" si="3"/>
        <v>22.016747956443755</v>
      </c>
      <c r="I63" s="46">
        <f t="shared" si="4"/>
        <v>22.016747956443755</v>
      </c>
      <c r="J63" s="46">
        <f>LOOKUP($I63,Model!$A$4:$A$104,Model!$E$4:$E$104)+($I63-INT($I63))*LOOKUP($I63,Model!$A$4:$A$104,Model!$D$4:$D$104)</f>
        <v>20.798570974355858</v>
      </c>
      <c r="L63" s="47"/>
      <c r="M63" s="47"/>
    </row>
    <row r="64" spans="1:13" ht="14.25" customHeight="1" x14ac:dyDescent="0.3">
      <c r="A64" s="45">
        <v>62</v>
      </c>
      <c r="B64" s="45">
        <f>'Age data'!O70</f>
        <v>9.41E-3</v>
      </c>
      <c r="C64" s="45">
        <f t="shared" si="0"/>
        <v>0.99058999999999997</v>
      </c>
      <c r="D64" s="45">
        <f t="shared" si="5"/>
        <v>0.88012692283735527</v>
      </c>
      <c r="E64" s="45">
        <f t="shared" si="1"/>
        <v>0.87598592566540545</v>
      </c>
      <c r="F64" s="45">
        <f t="shared" si="2"/>
        <v>18.677300098047695</v>
      </c>
      <c r="G64" s="45">
        <f t="shared" si="3"/>
        <v>21.221143920737898</v>
      </c>
      <c r="I64" s="46">
        <f t="shared" si="4"/>
        <v>21.221143920737898</v>
      </c>
      <c r="J64" s="46">
        <f>LOOKUP($I64,Model!$A$4:$A$104,Model!$E$4:$E$104)+($I64-INT($I64))*LOOKUP($I64,Model!$A$4:$A$104,Model!$D$4:$D$104)</f>
        <v>20.189180590645076</v>
      </c>
      <c r="L64" s="47"/>
      <c r="M64" s="47"/>
    </row>
    <row r="65" spans="1:13" ht="14.25" customHeight="1" x14ac:dyDescent="0.3">
      <c r="A65" s="45">
        <v>63</v>
      </c>
      <c r="B65" s="45">
        <f>'Age data'!O71</f>
        <v>9.41E-3</v>
      </c>
      <c r="C65" s="45">
        <f t="shared" si="0"/>
        <v>0.99058999999999997</v>
      </c>
      <c r="D65" s="45">
        <f t="shared" si="5"/>
        <v>0.87184492849345574</v>
      </c>
      <c r="E65" s="45">
        <f t="shared" si="1"/>
        <v>0.86774289810489402</v>
      </c>
      <c r="F65" s="45">
        <f t="shared" si="2"/>
        <v>17.801314172382291</v>
      </c>
      <c r="G65" s="45">
        <f t="shared" si="3"/>
        <v>20.417982132605719</v>
      </c>
      <c r="I65" s="46">
        <f t="shared" si="4"/>
        <v>20.417982132605719</v>
      </c>
      <c r="J65" s="46">
        <f>LOOKUP($I65,Model!$A$4:$A$104,Model!$E$4:$E$104)+($I65-INT($I65))*LOOKUP($I65,Model!$A$4:$A$104,Model!$D$4:$D$104)</f>
        <v>19.56024191047873</v>
      </c>
      <c r="L65" s="47"/>
      <c r="M65" s="47"/>
    </row>
    <row r="66" spans="1:13" ht="14.25" customHeight="1" x14ac:dyDescent="0.3">
      <c r="A66" s="45">
        <v>64</v>
      </c>
      <c r="B66" s="45">
        <f>'Age data'!O72</f>
        <v>9.41E-3</v>
      </c>
      <c r="C66" s="45">
        <f t="shared" si="0"/>
        <v>0.99058999999999997</v>
      </c>
      <c r="D66" s="45">
        <f t="shared" si="5"/>
        <v>0.86364086771633231</v>
      </c>
      <c r="E66" s="45">
        <f t="shared" si="1"/>
        <v>0.85957743743372694</v>
      </c>
      <c r="F66" s="45">
        <f t="shared" si="2"/>
        <v>16.933571274277401</v>
      </c>
      <c r="G66" s="45">
        <f t="shared" si="3"/>
        <v>19.607190798015047</v>
      </c>
      <c r="I66" s="46">
        <f t="shared" si="4"/>
        <v>19.607190798015047</v>
      </c>
      <c r="J66" s="46">
        <f>LOOKUP($I66,Model!$A$4:$A$104,Model!$E$4:$E$104)+($I66-INT($I66))*LOOKUP($I66,Model!$A$4:$A$104,Model!$D$4:$D$104)</f>
        <v>18.910893127510018</v>
      </c>
      <c r="L66" s="47"/>
      <c r="M66" s="47"/>
    </row>
    <row r="67" spans="1:13" ht="14.25" customHeight="1" x14ac:dyDescent="0.3">
      <c r="A67" s="45">
        <v>65</v>
      </c>
      <c r="B67" s="45">
        <f>'Age data'!O73</f>
        <v>1.357E-2</v>
      </c>
      <c r="C67" s="45">
        <f t="shared" si="0"/>
        <v>0.98643000000000003</v>
      </c>
      <c r="D67" s="45">
        <f t="shared" si="5"/>
        <v>0.85551400715112158</v>
      </c>
      <c r="E67" s="45">
        <f t="shared" si="1"/>
        <v>0.84970934461260117</v>
      </c>
      <c r="F67" s="45">
        <f t="shared" si="2"/>
        <v>16.07399383684367</v>
      </c>
      <c r="G67" s="45">
        <f t="shared" si="3"/>
        <v>18.788697440934232</v>
      </c>
      <c r="I67" s="46">
        <f t="shared" si="4"/>
        <v>18.788697440934232</v>
      </c>
      <c r="J67" s="46">
        <f>LOOKUP($I67,Model!$A$4:$A$104,Model!$E$4:$E$104)+($I67-INT($I67))*LOOKUP($I67,Model!$A$4:$A$104,Model!$D$4:$D$104)</f>
        <v>18.24022887726364</v>
      </c>
      <c r="L67" s="47"/>
      <c r="M67" s="47"/>
    </row>
    <row r="68" spans="1:13" ht="14.25" customHeight="1" x14ac:dyDescent="0.3">
      <c r="A68" s="45">
        <v>66</v>
      </c>
      <c r="B68" s="45">
        <f>'Age data'!O74</f>
        <v>1.357E-2</v>
      </c>
      <c r="C68" s="45">
        <f t="shared" si="0"/>
        <v>0.98643000000000003</v>
      </c>
      <c r="D68" s="45">
        <f t="shared" si="5"/>
        <v>0.84390468207408087</v>
      </c>
      <c r="E68" s="45">
        <f t="shared" si="1"/>
        <v>0.83817878880620822</v>
      </c>
      <c r="F68" s="45">
        <f t="shared" si="2"/>
        <v>15.224284492231074</v>
      </c>
      <c r="G68" s="45">
        <f t="shared" si="3"/>
        <v>18.04028916490196</v>
      </c>
      <c r="I68" s="46">
        <f t="shared" si="4"/>
        <v>18.04028916490196</v>
      </c>
      <c r="J68" s="46">
        <f>LOOKUP($I68,Model!$A$4:$A$104,Model!$E$4:$E$104)+($I68-INT($I68))*LOOKUP($I68,Model!$A$4:$A$104,Model!$D$4:$D$104)</f>
        <v>17.613448728514857</v>
      </c>
      <c r="L68" s="47"/>
      <c r="M68" s="47"/>
    </row>
    <row r="69" spans="1:13" ht="14.25" customHeight="1" x14ac:dyDescent="0.3">
      <c r="A69" s="45">
        <v>67</v>
      </c>
      <c r="B69" s="45">
        <f>'Age data'!O75</f>
        <v>1.357E-2</v>
      </c>
      <c r="C69" s="45">
        <f t="shared" si="0"/>
        <v>0.98643000000000003</v>
      </c>
      <c r="D69" s="45">
        <f t="shared" si="5"/>
        <v>0.83245289553833557</v>
      </c>
      <c r="E69" s="45">
        <f t="shared" si="1"/>
        <v>0.82680470264210792</v>
      </c>
      <c r="F69" s="45">
        <f t="shared" si="2"/>
        <v>14.386105703424867</v>
      </c>
      <c r="G69" s="45">
        <f t="shared" si="3"/>
        <v>17.281585277112377</v>
      </c>
      <c r="I69" s="46">
        <f t="shared" si="4"/>
        <v>17.281585277112377</v>
      </c>
      <c r="J69" s="46">
        <f>LOOKUP($I69,Model!$A$4:$A$104,Model!$E$4:$E$104)+($I69-INT($I69))*LOOKUP($I69,Model!$A$4:$A$104,Model!$D$4:$D$104)</f>
        <v>16.959996336400753</v>
      </c>
      <c r="L69" s="47"/>
      <c r="M69" s="47"/>
    </row>
    <row r="70" spans="1:13" ht="14.25" customHeight="1" x14ac:dyDescent="0.3">
      <c r="A70" s="45">
        <v>68</v>
      </c>
      <c r="B70" s="45">
        <f>'Age data'!O76</f>
        <v>1.357E-2</v>
      </c>
      <c r="C70" s="45">
        <f t="shared" si="0"/>
        <v>0.98643000000000003</v>
      </c>
      <c r="D70" s="45">
        <f t="shared" si="5"/>
        <v>0.82115650974588039</v>
      </c>
      <c r="E70" s="45">
        <f t="shared" si="1"/>
        <v>0.81558496282725468</v>
      </c>
      <c r="F70" s="45">
        <f t="shared" si="2"/>
        <v>13.55930100078276</v>
      </c>
      <c r="G70" s="45">
        <f t="shared" si="3"/>
        <v>16.512444144148471</v>
      </c>
      <c r="I70" s="46">
        <f t="shared" si="4"/>
        <v>16.512444144148471</v>
      </c>
      <c r="J70" s="46">
        <f>LOOKUP($I70,Model!$A$4:$A$104,Model!$E$4:$E$104)+($I70-INT($I70))*LOOKUP($I70,Model!$A$4:$A$104,Model!$D$4:$D$104)</f>
        <v>16.283911339750837</v>
      </c>
      <c r="L70" s="47"/>
      <c r="M70" s="47"/>
    </row>
    <row r="71" spans="1:13" ht="14.25" customHeight="1" x14ac:dyDescent="0.3">
      <c r="A71" s="45">
        <v>69</v>
      </c>
      <c r="B71" s="45">
        <f>'Age data'!O77</f>
        <v>1.357E-2</v>
      </c>
      <c r="C71" s="45">
        <f t="shared" si="0"/>
        <v>0.98643000000000003</v>
      </c>
      <c r="D71" s="45">
        <f t="shared" si="5"/>
        <v>0.81001341590862885</v>
      </c>
      <c r="E71" s="45">
        <f t="shared" si="1"/>
        <v>0.80451747488168879</v>
      </c>
      <c r="F71" s="45">
        <f t="shared" si="2"/>
        <v>12.743716037955506</v>
      </c>
      <c r="G71" s="45">
        <f t="shared" si="3"/>
        <v>15.732722184187901</v>
      </c>
      <c r="I71" s="46">
        <f t="shared" si="4"/>
        <v>15.732722184187901</v>
      </c>
      <c r="J71" s="46">
        <f>LOOKUP($I71,Model!$A$4:$A$104,Model!$E$4:$E$104)+($I71-INT($I71))*LOOKUP($I71,Model!$A$4:$A$104,Model!$D$4:$D$104)</f>
        <v>15.584014291024108</v>
      </c>
      <c r="L71" s="47"/>
      <c r="M71" s="47"/>
    </row>
    <row r="72" spans="1:13" ht="14.25" customHeight="1" x14ac:dyDescent="0.3">
      <c r="A72" s="45">
        <v>70</v>
      </c>
      <c r="B72" s="45">
        <f>'Age data'!O78</f>
        <v>2.085E-2</v>
      </c>
      <c r="C72" s="45">
        <f t="shared" si="0"/>
        <v>0.97914999999999996</v>
      </c>
      <c r="D72" s="45">
        <f t="shared" si="5"/>
        <v>0.79902153385474883</v>
      </c>
      <c r="E72" s="45">
        <f t="shared" si="1"/>
        <v>0.79069173436431306</v>
      </c>
      <c r="F72" s="45">
        <f t="shared" si="2"/>
        <v>11.939198563073816</v>
      </c>
      <c r="G72" s="45">
        <f t="shared" si="3"/>
        <v>14.942273840199404</v>
      </c>
      <c r="I72" s="46">
        <f t="shared" si="4"/>
        <v>14.942273840199404</v>
      </c>
      <c r="J72" s="46">
        <f>LOOKUP($I72,Model!$A$4:$A$104,Model!$E$4:$E$104)+($I72-INT($I72))*LOOKUP($I72,Model!$A$4:$A$104,Model!$D$4:$D$104)</f>
        <v>14.859057253463478</v>
      </c>
      <c r="L72" s="47"/>
      <c r="M72" s="47"/>
    </row>
    <row r="73" spans="1:13" ht="14.25" customHeight="1" x14ac:dyDescent="0.3">
      <c r="A73" s="45">
        <v>71</v>
      </c>
      <c r="B73" s="45">
        <f>'Age data'!O79</f>
        <v>2.085E-2</v>
      </c>
      <c r="C73" s="45">
        <f t="shared" si="0"/>
        <v>0.97914999999999996</v>
      </c>
      <c r="D73" s="45">
        <f t="shared" si="5"/>
        <v>0.78236193487387728</v>
      </c>
      <c r="E73" s="45">
        <f t="shared" si="1"/>
        <v>0.7742058117028171</v>
      </c>
      <c r="F73" s="45">
        <f t="shared" si="2"/>
        <v>11.148506828709504</v>
      </c>
      <c r="G73" s="45">
        <f t="shared" si="3"/>
        <v>14.249807322881486</v>
      </c>
      <c r="I73" s="46">
        <f t="shared" si="4"/>
        <v>14.249807322881486</v>
      </c>
      <c r="J73" s="46">
        <f>LOOKUP($I73,Model!$A$4:$A$104,Model!$E$4:$E$104)+($I73-INT($I73))*LOOKUP($I73,Model!$A$4:$A$104,Model!$D$4:$D$104)</f>
        <v>14.20634114702751</v>
      </c>
      <c r="L73" s="47"/>
      <c r="M73" s="47"/>
    </row>
    <row r="74" spans="1:13" ht="14.25" customHeight="1" x14ac:dyDescent="0.3">
      <c r="A74" s="45">
        <v>72</v>
      </c>
      <c r="B74" s="45">
        <f>'Age data'!O80</f>
        <v>2.085E-2</v>
      </c>
      <c r="C74" s="45">
        <f t="shared" si="0"/>
        <v>0.97914999999999996</v>
      </c>
      <c r="D74" s="45">
        <f t="shared" si="5"/>
        <v>0.76604968853175692</v>
      </c>
      <c r="E74" s="45">
        <f t="shared" si="1"/>
        <v>0.75806362052881338</v>
      </c>
      <c r="F74" s="45">
        <f t="shared" si="2"/>
        <v>10.374301017006687</v>
      </c>
      <c r="G74" s="45">
        <f t="shared" si="3"/>
        <v>13.542595437758756</v>
      </c>
      <c r="I74" s="46">
        <f t="shared" si="4"/>
        <v>13.542595437758756</v>
      </c>
      <c r="J74" s="46">
        <f>LOOKUP($I74,Model!$A$4:$A$104,Model!$E$4:$E$104)+($I74-INT($I74))*LOOKUP($I74,Model!$A$4:$A$104,Model!$D$4:$D$104)</f>
        <v>13.526791687144422</v>
      </c>
      <c r="L74" s="47"/>
      <c r="M74" s="47"/>
    </row>
    <row r="75" spans="1:13" ht="14.25" customHeight="1" x14ac:dyDescent="0.3">
      <c r="A75" s="45">
        <v>73</v>
      </c>
      <c r="B75" s="45">
        <f>'Age data'!O81</f>
        <v>2.085E-2</v>
      </c>
      <c r="C75" s="45">
        <f t="shared" si="0"/>
        <v>0.97914999999999996</v>
      </c>
      <c r="D75" s="45">
        <f t="shared" si="5"/>
        <v>0.75007755252586972</v>
      </c>
      <c r="E75" s="45">
        <f t="shared" si="1"/>
        <v>0.74225799404078752</v>
      </c>
      <c r="F75" s="45">
        <f t="shared" si="2"/>
        <v>9.6162373964778709</v>
      </c>
      <c r="G75" s="45">
        <f t="shared" si="3"/>
        <v>12.820324197271871</v>
      </c>
      <c r="I75" s="46">
        <f t="shared" si="4"/>
        <v>12.820324197271871</v>
      </c>
      <c r="J75" s="46">
        <f>LOOKUP($I75,Model!$A$4:$A$104,Model!$E$4:$E$104)+($I75-INT($I75))*LOOKUP($I75,Model!$A$4:$A$104,Model!$D$4:$D$104)</f>
        <v>12.820324197271871</v>
      </c>
      <c r="L75" s="47"/>
      <c r="M75" s="47"/>
    </row>
    <row r="76" spans="1:13" ht="14.25" customHeight="1" x14ac:dyDescent="0.3">
      <c r="A76" s="45">
        <v>74</v>
      </c>
      <c r="B76" s="45">
        <f>'Age data'!O82</f>
        <v>2.085E-2</v>
      </c>
      <c r="C76" s="45">
        <f t="shared" si="0"/>
        <v>0.97914999999999996</v>
      </c>
      <c r="D76" s="45">
        <f t="shared" si="5"/>
        <v>0.73443843555570532</v>
      </c>
      <c r="E76" s="45">
        <f t="shared" si="1"/>
        <v>0.72678191486503707</v>
      </c>
      <c r="F76" s="45">
        <f t="shared" si="2"/>
        <v>8.8739794024370848</v>
      </c>
      <c r="G76" s="45">
        <f t="shared" si="3"/>
        <v>12.082672927816855</v>
      </c>
      <c r="I76" s="46">
        <f t="shared" si="4"/>
        <v>12.082672927816855</v>
      </c>
      <c r="J76" s="46">
        <f>LOOKUP($I76,Model!$A$4:$A$104,Model!$E$4:$E$104)+($I76-INT($I76))*LOOKUP($I76,Model!$A$4:$A$104,Model!$D$4:$D$104)</f>
        <v>12.082672927816855</v>
      </c>
      <c r="L76" s="47"/>
      <c r="M76" s="47"/>
    </row>
    <row r="77" spans="1:13" ht="14.25" customHeight="1" x14ac:dyDescent="0.3">
      <c r="A77" s="45">
        <v>75</v>
      </c>
      <c r="B77" s="45">
        <f>'Age data'!O83</f>
        <v>3.5180000000000003E-2</v>
      </c>
      <c r="C77" s="45">
        <f t="shared" si="0"/>
        <v>0.96482000000000001</v>
      </c>
      <c r="D77" s="45">
        <f t="shared" si="5"/>
        <v>0.71912539417436883</v>
      </c>
      <c r="E77" s="45">
        <f t="shared" si="1"/>
        <v>0.70647597849084165</v>
      </c>
      <c r="F77" s="45">
        <f t="shared" si="2"/>
        <v>8.147197487572047</v>
      </c>
      <c r="G77" s="45">
        <f t="shared" si="3"/>
        <v>11.329314127372573</v>
      </c>
      <c r="I77" s="46">
        <f t="shared" si="4"/>
        <v>11.329314127372573</v>
      </c>
      <c r="J77" s="46">
        <f>LOOKUP($I77,Model!$A$4:$A$104,Model!$E$4:$E$104)+($I77-INT($I77))*LOOKUP($I77,Model!$A$4:$A$104,Model!$D$4:$D$104)</f>
        <v>11.329314127372573</v>
      </c>
      <c r="L77" s="47"/>
      <c r="M77" s="47"/>
    </row>
    <row r="78" spans="1:13" ht="14.25" customHeight="1" x14ac:dyDescent="0.3">
      <c r="A78" s="45">
        <v>76</v>
      </c>
      <c r="B78" s="45">
        <f>'Age data'!O84</f>
        <v>3.5180000000000003E-2</v>
      </c>
      <c r="C78" s="45">
        <f t="shared" si="0"/>
        <v>0.96482000000000001</v>
      </c>
      <c r="D78" s="45">
        <f t="shared" si="5"/>
        <v>0.69382656280731458</v>
      </c>
      <c r="E78" s="45">
        <f t="shared" si="1"/>
        <v>0.68162215356753397</v>
      </c>
      <c r="F78" s="45">
        <f t="shared" si="2"/>
        <v>7.4407215090812056</v>
      </c>
      <c r="G78" s="45">
        <f t="shared" si="3"/>
        <v>10.724180808205233</v>
      </c>
      <c r="I78" s="46">
        <f t="shared" si="4"/>
        <v>10.724180808205233</v>
      </c>
      <c r="J78" s="46">
        <f>LOOKUP($I78,Model!$A$4:$A$104,Model!$E$4:$E$104)+($I78-INT($I78))*LOOKUP($I78,Model!$A$4:$A$104,Model!$D$4:$D$104)</f>
        <v>10.724180808205233</v>
      </c>
      <c r="L78" s="47"/>
      <c r="M78" s="47"/>
    </row>
    <row r="79" spans="1:13" ht="14.25" customHeight="1" x14ac:dyDescent="0.3">
      <c r="A79" s="45">
        <v>77</v>
      </c>
      <c r="B79" s="45">
        <f>'Age data'!O85</f>
        <v>3.5180000000000003E-2</v>
      </c>
      <c r="C79" s="45">
        <f t="shared" si="0"/>
        <v>0.96482000000000001</v>
      </c>
      <c r="D79" s="45">
        <f t="shared" si="5"/>
        <v>0.66941774432775325</v>
      </c>
      <c r="E79" s="45">
        <f t="shared" si="1"/>
        <v>0.65764268620502808</v>
      </c>
      <c r="F79" s="45">
        <f t="shared" si="2"/>
        <v>6.7590993555136718</v>
      </c>
      <c r="G79" s="45">
        <f t="shared" si="3"/>
        <v>10.096982658117819</v>
      </c>
      <c r="I79" s="46">
        <f t="shared" si="4"/>
        <v>10.096982658117819</v>
      </c>
      <c r="J79" s="46">
        <f>LOOKUP($I79,Model!$A$4:$A$104,Model!$E$4:$E$104)+($I79-INT($I79))*LOOKUP($I79,Model!$A$4:$A$104,Model!$D$4:$D$104)</f>
        <v>10.096982658117819</v>
      </c>
      <c r="L79" s="47"/>
      <c r="M79" s="47"/>
    </row>
    <row r="80" spans="1:13" ht="14.25" customHeight="1" x14ac:dyDescent="0.3">
      <c r="A80" s="45">
        <v>78</v>
      </c>
      <c r="B80" s="45">
        <f>'Age data'!O86</f>
        <v>3.5180000000000003E-2</v>
      </c>
      <c r="C80" s="45">
        <f t="shared" si="0"/>
        <v>0.96482000000000001</v>
      </c>
      <c r="D80" s="45">
        <f t="shared" si="5"/>
        <v>0.64586762808230291</v>
      </c>
      <c r="E80" s="45">
        <f t="shared" si="1"/>
        <v>0.63450681650433527</v>
      </c>
      <c r="F80" s="45">
        <f t="shared" si="2"/>
        <v>6.1014566693086447</v>
      </c>
      <c r="G80" s="45">
        <f t="shared" si="3"/>
        <v>9.4469151324784093</v>
      </c>
      <c r="I80" s="46">
        <f t="shared" si="4"/>
        <v>9.4469151324784093</v>
      </c>
      <c r="J80" s="46">
        <f>LOOKUP($I80,Model!$A$4:$A$104,Model!$E$4:$E$104)+($I80-INT($I80))*LOOKUP($I80,Model!$A$4:$A$104,Model!$D$4:$D$104)</f>
        <v>9.4469151324784093</v>
      </c>
      <c r="L80" s="47"/>
      <c r="M80" s="47"/>
    </row>
    <row r="81" spans="1:13" ht="14.25" customHeight="1" x14ac:dyDescent="0.3">
      <c r="A81" s="45">
        <v>79</v>
      </c>
      <c r="B81" s="45">
        <f>'Age data'!O87</f>
        <v>3.5180000000000003E-2</v>
      </c>
      <c r="C81" s="45">
        <f t="shared" si="0"/>
        <v>0.96482000000000001</v>
      </c>
      <c r="D81" s="45">
        <f t="shared" si="5"/>
        <v>0.62314600492636751</v>
      </c>
      <c r="E81" s="45">
        <f t="shared" si="1"/>
        <v>0.61218486669971273</v>
      </c>
      <c r="F81" s="45">
        <f t="shared" si="2"/>
        <v>5.4669498528043086</v>
      </c>
      <c r="G81" s="45">
        <f t="shared" si="3"/>
        <v>8.773144350737347</v>
      </c>
      <c r="I81" s="46">
        <f t="shared" si="4"/>
        <v>8.773144350737347</v>
      </c>
      <c r="J81" s="46">
        <f>LOOKUP($I81,Model!$A$4:$A$104,Model!$E$4:$E$104)+($I81-INT($I81))*LOOKUP($I81,Model!$A$4:$A$104,Model!$D$4:$D$104)</f>
        <v>8.773144350737347</v>
      </c>
      <c r="L81" s="47"/>
      <c r="M81" s="47"/>
    </row>
    <row r="82" spans="1:13" ht="14.25" customHeight="1" x14ac:dyDescent="0.3">
      <c r="A82" s="45">
        <v>80</v>
      </c>
      <c r="B82" s="45">
        <f>'Age data'!O88</f>
        <v>6.8510000000000001E-2</v>
      </c>
      <c r="C82" s="45">
        <f t="shared" si="0"/>
        <v>0.93149000000000004</v>
      </c>
      <c r="D82" s="45">
        <f t="shared" si="5"/>
        <v>0.60122372847305794</v>
      </c>
      <c r="E82" s="45">
        <f t="shared" si="1"/>
        <v>0.58062880965421337</v>
      </c>
      <c r="F82" s="45">
        <f t="shared" si="2"/>
        <v>4.8547649861045974</v>
      </c>
      <c r="G82" s="45">
        <f t="shared" si="3"/>
        <v>8.0748060267587221</v>
      </c>
      <c r="I82" s="46">
        <f t="shared" si="4"/>
        <v>8.0748060267587221</v>
      </c>
      <c r="J82" s="46">
        <f>LOOKUP($I82,Model!$A$4:$A$104,Model!$E$4:$E$104)+($I82-INT($I82))*LOOKUP($I82,Model!$A$4:$A$104,Model!$D$4:$D$104)</f>
        <v>8.0748060267587221</v>
      </c>
      <c r="L82" s="47"/>
      <c r="M82" s="47"/>
    </row>
    <row r="83" spans="1:13" ht="14.25" customHeight="1" x14ac:dyDescent="0.3">
      <c r="A83" s="45">
        <v>81</v>
      </c>
      <c r="B83" s="45">
        <f>'Age data'!O89</f>
        <v>6.8510000000000001E-2</v>
      </c>
      <c r="C83" s="45">
        <f t="shared" si="0"/>
        <v>0.93149000000000004</v>
      </c>
      <c r="D83" s="45">
        <f t="shared" si="5"/>
        <v>0.56003389083536881</v>
      </c>
      <c r="E83" s="45">
        <f t="shared" si="1"/>
        <v>0.54084992990480329</v>
      </c>
      <c r="F83" s="45">
        <f t="shared" si="2"/>
        <v>4.2741361764503836</v>
      </c>
      <c r="G83" s="45">
        <f t="shared" si="3"/>
        <v>7.631924150295462</v>
      </c>
      <c r="I83" s="46">
        <f t="shared" si="4"/>
        <v>7.631924150295462</v>
      </c>
      <c r="J83" s="46">
        <f>LOOKUP($I83,Model!$A$4:$A$104,Model!$E$4:$E$104)+($I83-INT($I83))*LOOKUP($I83,Model!$A$4:$A$104,Model!$D$4:$D$104)</f>
        <v>7.631924150295462</v>
      </c>
      <c r="L83" s="47"/>
      <c r="M83" s="47"/>
    </row>
    <row r="84" spans="1:13" ht="14.25" customHeight="1" x14ac:dyDescent="0.3">
      <c r="A84" s="45">
        <v>82</v>
      </c>
      <c r="B84" s="45">
        <f>'Age data'!O90</f>
        <v>6.8510000000000001E-2</v>
      </c>
      <c r="C84" s="45">
        <f t="shared" si="0"/>
        <v>0.93149000000000004</v>
      </c>
      <c r="D84" s="45">
        <f t="shared" si="5"/>
        <v>0.52166596897423767</v>
      </c>
      <c r="E84" s="45">
        <f t="shared" si="1"/>
        <v>0.50379630120702523</v>
      </c>
      <c r="F84" s="45">
        <f t="shared" si="2"/>
        <v>3.7332862465455792</v>
      </c>
      <c r="G84" s="45">
        <f t="shared" si="3"/>
        <v>7.1564688298269008</v>
      </c>
      <c r="I84" s="46">
        <f t="shared" si="4"/>
        <v>7.1564688298269008</v>
      </c>
      <c r="J84" s="46">
        <f>LOOKUP($I84,Model!$A$4:$A$104,Model!$E$4:$E$104)+($I84-INT($I84))*LOOKUP($I84,Model!$A$4:$A$104,Model!$D$4:$D$104)</f>
        <v>7.1564688298269008</v>
      </c>
      <c r="L84" s="47"/>
      <c r="M84" s="47"/>
    </row>
    <row r="85" spans="1:13" ht="14.25" customHeight="1" x14ac:dyDescent="0.3">
      <c r="A85" s="45">
        <v>83</v>
      </c>
      <c r="B85" s="45">
        <f>'Age data'!O91</f>
        <v>6.8510000000000001E-2</v>
      </c>
      <c r="C85" s="45">
        <f t="shared" si="0"/>
        <v>0.93149000000000004</v>
      </c>
      <c r="D85" s="45">
        <f t="shared" si="5"/>
        <v>0.48592663343981268</v>
      </c>
      <c r="E85" s="45">
        <f t="shared" si="1"/>
        <v>0.46928121661133193</v>
      </c>
      <c r="F85" s="45">
        <f t="shared" si="2"/>
        <v>3.2294899453385542</v>
      </c>
      <c r="G85" s="45">
        <f t="shared" si="3"/>
        <v>6.6460443266453755</v>
      </c>
      <c r="I85" s="46">
        <f t="shared" si="4"/>
        <v>6.6460443266453755</v>
      </c>
      <c r="J85" s="46">
        <f>LOOKUP($I85,Model!$A$4:$A$104,Model!$E$4:$E$104)+($I85-INT($I85))*LOOKUP($I85,Model!$A$4:$A$104,Model!$D$4:$D$104)</f>
        <v>6.6460443266453755</v>
      </c>
      <c r="L85" s="47"/>
      <c r="M85" s="47"/>
    </row>
    <row r="86" spans="1:13" ht="14.25" customHeight="1" x14ac:dyDescent="0.3">
      <c r="A86" s="45">
        <v>84</v>
      </c>
      <c r="B86" s="45">
        <f>'Age data'!O92</f>
        <v>6.8510000000000001E-2</v>
      </c>
      <c r="C86" s="45">
        <f t="shared" si="0"/>
        <v>0.93149000000000004</v>
      </c>
      <c r="D86" s="45">
        <f t="shared" si="5"/>
        <v>0.45263579978285112</v>
      </c>
      <c r="E86" s="45">
        <f t="shared" si="1"/>
        <v>0.43713076046128957</v>
      </c>
      <c r="F86" s="45">
        <f t="shared" si="2"/>
        <v>2.7602087287272221</v>
      </c>
      <c r="G86" s="45">
        <f t="shared" si="3"/>
        <v>6.098078698263401</v>
      </c>
      <c r="I86" s="46">
        <f t="shared" si="4"/>
        <v>6.098078698263401</v>
      </c>
      <c r="J86" s="46">
        <f>LOOKUP($I86,Model!$A$4:$A$104,Model!$E$4:$E$104)+($I86-INT($I86))*LOOKUP($I86,Model!$A$4:$A$104,Model!$D$4:$D$104)</f>
        <v>6.098078698263401</v>
      </c>
      <c r="L86" s="47"/>
      <c r="M86" s="47"/>
    </row>
    <row r="87" spans="1:13" ht="14.25" customHeight="1" x14ac:dyDescent="0.3">
      <c r="A87" s="45">
        <v>85</v>
      </c>
      <c r="B87" s="45">
        <f>'Age data'!O93</f>
        <v>0.12469</v>
      </c>
      <c r="C87" s="45">
        <f t="shared" si="0"/>
        <v>0.87531000000000003</v>
      </c>
      <c r="D87" s="45">
        <f t="shared" si="5"/>
        <v>0.42162572113972802</v>
      </c>
      <c r="E87" s="45">
        <f t="shared" si="1"/>
        <v>0.39533946555527166</v>
      </c>
      <c r="F87" s="45">
        <f t="shared" si="2"/>
        <v>2.3230779682659324</v>
      </c>
      <c r="G87" s="45">
        <f t="shared" si="3"/>
        <v>5.5098108388317639</v>
      </c>
      <c r="I87" s="46">
        <f t="shared" si="4"/>
        <v>5.5098108388317639</v>
      </c>
      <c r="J87" s="46">
        <f>LOOKUP($I87,Model!$A$4:$A$104,Model!$E$4:$E$104)+($I87-INT($I87))*LOOKUP($I87,Model!$A$4:$A$104,Model!$D$4:$D$104)</f>
        <v>5.5098108388317639</v>
      </c>
      <c r="L87" s="47"/>
      <c r="M87" s="47"/>
    </row>
    <row r="88" spans="1:13" ht="14.25" customHeight="1" x14ac:dyDescent="0.3">
      <c r="A88" s="45">
        <v>86</v>
      </c>
      <c r="B88" s="45">
        <f>'Age data'!O94</f>
        <v>0.12469</v>
      </c>
      <c r="C88" s="45">
        <f t="shared" si="0"/>
        <v>0.87531000000000003</v>
      </c>
      <c r="D88" s="45">
        <f t="shared" si="5"/>
        <v>0.36905320997081537</v>
      </c>
      <c r="E88" s="45">
        <f t="shared" si="1"/>
        <v>0.34604458759518486</v>
      </c>
      <c r="F88" s="45">
        <f t="shared" si="2"/>
        <v>1.9277385027106606</v>
      </c>
      <c r="G88" s="45">
        <f t="shared" si="3"/>
        <v>5.2234703577381314</v>
      </c>
      <c r="I88" s="46">
        <f t="shared" si="4"/>
        <v>5.2234703577381314</v>
      </c>
      <c r="J88" s="46">
        <f>LOOKUP($I88,Model!$A$4:$A$104,Model!$E$4:$E$104)+($I88-INT($I88))*LOOKUP($I88,Model!$A$4:$A$104,Model!$D$4:$D$104)</f>
        <v>5.2234703577381314</v>
      </c>
      <c r="L88" s="47"/>
      <c r="M88" s="47"/>
    </row>
    <row r="89" spans="1:13" ht="14.25" customHeight="1" x14ac:dyDescent="0.3">
      <c r="A89" s="45">
        <v>87</v>
      </c>
      <c r="B89" s="45">
        <f>'Age data'!O95</f>
        <v>0.12469</v>
      </c>
      <c r="C89" s="45">
        <f t="shared" si="0"/>
        <v>0.87531000000000003</v>
      </c>
      <c r="D89" s="45">
        <f t="shared" si="5"/>
        <v>0.32303596521955441</v>
      </c>
      <c r="E89" s="45">
        <f t="shared" si="1"/>
        <v>0.30289628796794132</v>
      </c>
      <c r="F89" s="45">
        <f t="shared" si="2"/>
        <v>1.5816939151154754</v>
      </c>
      <c r="G89" s="45">
        <f t="shared" si="3"/>
        <v>4.8963399912466787</v>
      </c>
      <c r="I89" s="46">
        <f t="shared" si="4"/>
        <v>4.8963399912466787</v>
      </c>
      <c r="J89" s="46">
        <f>LOOKUP($I89,Model!$A$4:$A$104,Model!$E$4:$E$104)+($I89-INT($I89))*LOOKUP($I89,Model!$A$4:$A$104,Model!$D$4:$D$104)</f>
        <v>4.8963399912466787</v>
      </c>
      <c r="L89" s="47"/>
      <c r="M89" s="47"/>
    </row>
    <row r="90" spans="1:13" ht="14.25" customHeight="1" x14ac:dyDescent="0.3">
      <c r="A90" s="45">
        <v>88</v>
      </c>
      <c r="B90" s="45">
        <f>'Age data'!O96</f>
        <v>0.12469</v>
      </c>
      <c r="C90" s="45">
        <f t="shared" si="0"/>
        <v>0.87531000000000003</v>
      </c>
      <c r="D90" s="45">
        <f t="shared" si="5"/>
        <v>0.28275661071632818</v>
      </c>
      <c r="E90" s="45">
        <f t="shared" si="1"/>
        <v>0.26512814982121868</v>
      </c>
      <c r="F90" s="45">
        <f t="shared" si="2"/>
        <v>1.2787976271475343</v>
      </c>
      <c r="G90" s="45">
        <f t="shared" si="3"/>
        <v>4.5226091227641394</v>
      </c>
      <c r="I90" s="46">
        <f t="shared" si="4"/>
        <v>4.5226091227641394</v>
      </c>
      <c r="J90" s="46">
        <f>LOOKUP($I90,Model!$A$4:$A$104,Model!$E$4:$E$104)+($I90-INT($I90))*LOOKUP($I90,Model!$A$4:$A$104,Model!$D$4:$D$104)</f>
        <v>4.5226091227641394</v>
      </c>
      <c r="L90" s="47"/>
      <c r="M90" s="47"/>
    </row>
    <row r="91" spans="1:13" ht="14.25" customHeight="1" x14ac:dyDescent="0.3">
      <c r="A91" s="45">
        <v>89</v>
      </c>
      <c r="B91" s="45">
        <f>'Age data'!O97</f>
        <v>0.12469</v>
      </c>
      <c r="C91" s="45">
        <f t="shared" si="0"/>
        <v>0.87531000000000003</v>
      </c>
      <c r="D91" s="45">
        <f t="shared" si="5"/>
        <v>0.24749968892610924</v>
      </c>
      <c r="E91" s="45">
        <f t="shared" si="1"/>
        <v>0.23206932082001097</v>
      </c>
      <c r="F91" s="45">
        <f t="shared" si="2"/>
        <v>1.0136694773263155</v>
      </c>
      <c r="G91" s="45">
        <f t="shared" si="3"/>
        <v>4.0956393994860552</v>
      </c>
      <c r="I91" s="46">
        <f t="shared" si="4"/>
        <v>4.0956393994860552</v>
      </c>
      <c r="J91" s="46">
        <f>LOOKUP($I91,Model!$A$4:$A$104,Model!$E$4:$E$104)+($I91-INT($I91))*LOOKUP($I91,Model!$A$4:$A$104,Model!$D$4:$D$104)</f>
        <v>4.0956393994860552</v>
      </c>
      <c r="L91" s="47"/>
      <c r="M91" s="47"/>
    </row>
    <row r="92" spans="1:13" ht="14.25" customHeight="1" x14ac:dyDescent="0.3">
      <c r="A92" s="45">
        <v>90</v>
      </c>
      <c r="B92" s="45">
        <f>'Age data'!O98</f>
        <v>0.21207000000000001</v>
      </c>
      <c r="C92" s="45">
        <f t="shared" si="0"/>
        <v>0.78793000000000002</v>
      </c>
      <c r="D92" s="45">
        <f t="shared" si="5"/>
        <v>0.21663895271391267</v>
      </c>
      <c r="E92" s="45">
        <f t="shared" si="1"/>
        <v>0.19366764136289294</v>
      </c>
      <c r="F92" s="45">
        <f t="shared" si="2"/>
        <v>0.78160015650630488</v>
      </c>
      <c r="G92" s="45">
        <f t="shared" si="3"/>
        <v>3.6078468193966211</v>
      </c>
      <c r="I92" s="46">
        <f t="shared" si="4"/>
        <v>3.6078468193966211</v>
      </c>
      <c r="J92" s="46">
        <f>LOOKUP($I92,Model!$A$4:$A$104,Model!$E$4:$E$104)+($I92-INT($I92))*LOOKUP($I92,Model!$A$4:$A$104,Model!$D$4:$D$104)</f>
        <v>3.6078468193966211</v>
      </c>
      <c r="L92" s="47"/>
      <c r="M92" s="47"/>
    </row>
    <row r="93" spans="1:13" ht="14.25" customHeight="1" x14ac:dyDescent="0.3">
      <c r="A93" s="45">
        <v>91</v>
      </c>
      <c r="B93" s="45">
        <f>'Age data'!O99</f>
        <v>0.21207000000000001</v>
      </c>
      <c r="C93" s="45">
        <f t="shared" si="0"/>
        <v>0.78793000000000002</v>
      </c>
      <c r="D93" s="45">
        <f t="shared" si="5"/>
        <v>0.17069633001187323</v>
      </c>
      <c r="E93" s="45">
        <f t="shared" si="1"/>
        <v>0.15259654465906425</v>
      </c>
      <c r="F93" s="45">
        <f t="shared" si="2"/>
        <v>0.58793251514341183</v>
      </c>
      <c r="G93" s="45">
        <f t="shared" si="3"/>
        <v>3.4443184285363171</v>
      </c>
      <c r="I93" s="46">
        <f t="shared" si="4"/>
        <v>3.4443184285363171</v>
      </c>
      <c r="J93" s="46">
        <f>LOOKUP($I93,Model!$A$4:$A$104,Model!$E$4:$E$104)+($I93-INT($I93))*LOOKUP($I93,Model!$A$4:$A$104,Model!$D$4:$D$104)</f>
        <v>3.4443184285363171</v>
      </c>
      <c r="L93" s="47"/>
      <c r="M93" s="47"/>
    </row>
    <row r="94" spans="1:13" ht="14.25" customHeight="1" x14ac:dyDescent="0.3">
      <c r="A94" s="45">
        <v>92</v>
      </c>
      <c r="B94" s="45">
        <f>'Age data'!O100</f>
        <v>0.21207000000000001</v>
      </c>
      <c r="C94" s="45">
        <f t="shared" si="0"/>
        <v>0.78793000000000002</v>
      </c>
      <c r="D94" s="45">
        <f t="shared" si="5"/>
        <v>0.13449675930625529</v>
      </c>
      <c r="E94" s="45">
        <f t="shared" si="1"/>
        <v>0.12023539543321651</v>
      </c>
      <c r="F94" s="45">
        <f t="shared" si="2"/>
        <v>0.43533597048434747</v>
      </c>
      <c r="G94" s="45">
        <f t="shared" si="3"/>
        <v>3.2367766534290054</v>
      </c>
      <c r="I94" s="46">
        <f t="shared" si="4"/>
        <v>3.2367766534290054</v>
      </c>
      <c r="J94" s="46">
        <f>LOOKUP($I94,Model!$A$4:$A$104,Model!$E$4:$E$104)+($I94-INT($I94))*LOOKUP($I94,Model!$A$4:$A$104,Model!$D$4:$D$104)</f>
        <v>3.2367766534290054</v>
      </c>
      <c r="L94" s="47"/>
      <c r="M94" s="47"/>
    </row>
    <row r="95" spans="1:13" ht="14.25" customHeight="1" x14ac:dyDescent="0.3">
      <c r="A95" s="45">
        <v>93</v>
      </c>
      <c r="B95" s="45">
        <f>'Age data'!O101</f>
        <v>0.21207000000000001</v>
      </c>
      <c r="C95" s="45">
        <f t="shared" si="0"/>
        <v>0.78793000000000002</v>
      </c>
      <c r="D95" s="45">
        <f t="shared" si="5"/>
        <v>0.10597403156017773</v>
      </c>
      <c r="E95" s="45">
        <f t="shared" si="1"/>
        <v>9.4737075123694281E-2</v>
      </c>
      <c r="F95" s="45">
        <f t="shared" si="2"/>
        <v>0.31510057505113098</v>
      </c>
      <c r="G95" s="45">
        <f t="shared" si="3"/>
        <v>2.9733753676456103</v>
      </c>
      <c r="I95" s="46">
        <f t="shared" si="4"/>
        <v>2.9733753676456103</v>
      </c>
      <c r="J95" s="46">
        <f>LOOKUP($I95,Model!$A$4:$A$104,Model!$E$4:$E$104)+($I95-INT($I95))*LOOKUP($I95,Model!$A$4:$A$104,Model!$D$4:$D$104)</f>
        <v>2.9733753676456103</v>
      </c>
      <c r="L95" s="47"/>
      <c r="M95" s="47"/>
    </row>
    <row r="96" spans="1:13" ht="14.25" customHeight="1" x14ac:dyDescent="0.3">
      <c r="A96" s="45">
        <v>94</v>
      </c>
      <c r="B96" s="45">
        <f>'Age data'!O102</f>
        <v>0.21207000000000001</v>
      </c>
      <c r="C96" s="45">
        <f t="shared" si="0"/>
        <v>0.78793000000000002</v>
      </c>
      <c r="D96" s="45">
        <f t="shared" si="5"/>
        <v>8.3500118687210842E-2</v>
      </c>
      <c r="E96" s="45">
        <f t="shared" si="1"/>
        <v>7.4646183602212451E-2</v>
      </c>
      <c r="F96" s="45">
        <f t="shared" si="2"/>
        <v>0.22036349992743673</v>
      </c>
      <c r="G96" s="45">
        <f t="shared" si="3"/>
        <v>2.6390800802680578</v>
      </c>
      <c r="I96" s="46">
        <f t="shared" si="4"/>
        <v>2.6390800802680578</v>
      </c>
      <c r="J96" s="46">
        <f>LOOKUP($I96,Model!$A$4:$A$104,Model!$E$4:$E$104)+($I96-INT($I96))*LOOKUP($I96,Model!$A$4:$A$104,Model!$D$4:$D$104)</f>
        <v>2.6390800802680578</v>
      </c>
      <c r="L96" s="47"/>
      <c r="M96" s="47"/>
    </row>
    <row r="97" spans="1:13" ht="14.25" customHeight="1" x14ac:dyDescent="0.3">
      <c r="A97" s="45">
        <v>95</v>
      </c>
      <c r="B97" s="45">
        <f>'Age data'!O103</f>
        <v>0.33709</v>
      </c>
      <c r="C97" s="45">
        <f t="shared" si="0"/>
        <v>0.66291</v>
      </c>
      <c r="D97" s="45">
        <f t="shared" si="5"/>
        <v>6.5792248517214047E-2</v>
      </c>
      <c r="E97" s="45">
        <f t="shared" si="1"/>
        <v>5.4703293990880204E-2</v>
      </c>
      <c r="F97" s="45">
        <f t="shared" si="2"/>
        <v>0.14571731632522428</v>
      </c>
      <c r="G97" s="45">
        <f t="shared" si="3"/>
        <v>2.2148097930882913</v>
      </c>
      <c r="I97" s="46">
        <f t="shared" si="4"/>
        <v>2.2148097930882913</v>
      </c>
      <c r="J97" s="46">
        <f>LOOKUP($I97,Model!$A$4:$A$104,Model!$E$4:$E$104)+($I97-INT($I97))*LOOKUP($I97,Model!$A$4:$A$104,Model!$D$4:$D$104)</f>
        <v>2.2148097930882913</v>
      </c>
      <c r="L97" s="47"/>
      <c r="M97" s="47"/>
    </row>
    <row r="98" spans="1:13" ht="14.25" customHeight="1" x14ac:dyDescent="0.3">
      <c r="A98" s="45">
        <v>96</v>
      </c>
      <c r="B98" s="45">
        <f>'Age data'!O104</f>
        <v>0.33709</v>
      </c>
      <c r="C98" s="45">
        <f t="shared" si="0"/>
        <v>0.66291</v>
      </c>
      <c r="D98" s="45">
        <f t="shared" si="5"/>
        <v>4.3614339464546362E-2</v>
      </c>
      <c r="E98" s="45">
        <f t="shared" si="1"/>
        <v>3.6263360619494395E-2</v>
      </c>
      <c r="F98" s="45">
        <f t="shared" si="2"/>
        <v>9.1014022334344094E-2</v>
      </c>
      <c r="G98" s="45">
        <f t="shared" si="3"/>
        <v>2.0867912583733714</v>
      </c>
      <c r="I98" s="46">
        <f t="shared" si="4"/>
        <v>2.0867912583733714</v>
      </c>
      <c r="J98" s="46">
        <f>LOOKUP($I98,Model!$A$4:$A$104,Model!$E$4:$E$104)+($I98-INT($I98))*LOOKUP($I98,Model!$A$4:$A$104,Model!$D$4:$D$104)</f>
        <v>2.0867912583733714</v>
      </c>
      <c r="L98" s="47"/>
      <c r="M98" s="47"/>
    </row>
    <row r="99" spans="1:13" ht="14.25" customHeight="1" x14ac:dyDescent="0.3">
      <c r="A99" s="45">
        <v>97</v>
      </c>
      <c r="B99" s="45">
        <f>'Age data'!O105</f>
        <v>0.33709</v>
      </c>
      <c r="C99" s="45">
        <f t="shared" si="0"/>
        <v>0.66291</v>
      </c>
      <c r="D99" s="45">
        <f t="shared" si="5"/>
        <v>2.8912381774442428E-2</v>
      </c>
      <c r="E99" s="45">
        <f t="shared" si="1"/>
        <v>2.4039344388269029E-2</v>
      </c>
      <c r="F99" s="45">
        <f t="shared" si="2"/>
        <v>5.4750661714849685E-2</v>
      </c>
      <c r="G99" s="45">
        <f t="shared" si="3"/>
        <v>1.8936752475801708</v>
      </c>
      <c r="I99" s="46">
        <f t="shared" si="4"/>
        <v>1.8936752475801708</v>
      </c>
      <c r="J99" s="46">
        <f>LOOKUP($I99,Model!$A$4:$A$104,Model!$E$4:$E$104)+($I99-INT($I99))*LOOKUP($I99,Model!$A$4:$A$104,Model!$D$4:$D$104)</f>
        <v>1.8936752475801708</v>
      </c>
      <c r="L99" s="47"/>
      <c r="M99" s="47"/>
    </row>
    <row r="100" spans="1:13" ht="14.25" customHeight="1" x14ac:dyDescent="0.3">
      <c r="A100" s="45">
        <v>98</v>
      </c>
      <c r="B100" s="45">
        <f>'Age data'!O106</f>
        <v>0.33709</v>
      </c>
      <c r="C100" s="45">
        <f t="shared" si="0"/>
        <v>0.66291</v>
      </c>
      <c r="D100" s="45">
        <f t="shared" si="5"/>
        <v>1.916630700209563E-2</v>
      </c>
      <c r="E100" s="45">
        <f t="shared" si="1"/>
        <v>1.5935921788427423E-2</v>
      </c>
      <c r="F100" s="45">
        <f t="shared" si="2"/>
        <v>3.0711317326580664E-2</v>
      </c>
      <c r="G100" s="45">
        <f t="shared" si="3"/>
        <v>1.6023596681000003</v>
      </c>
      <c r="I100" s="46">
        <f t="shared" si="4"/>
        <v>1.6023596681000003</v>
      </c>
      <c r="J100" s="46">
        <f>LOOKUP($I100,Model!$A$4:$A$104,Model!$E$4:$E$104)+($I100-INT($I100))*LOOKUP($I100,Model!$A$4:$A$104,Model!$D$4:$D$104)</f>
        <v>1.6023596681000003</v>
      </c>
      <c r="L100" s="47"/>
      <c r="M100" s="47"/>
    </row>
    <row r="101" spans="1:13" ht="14.25" customHeight="1" x14ac:dyDescent="0.3">
      <c r="A101" s="45">
        <v>99</v>
      </c>
      <c r="B101" s="45">
        <f>'Age data'!O107</f>
        <v>0.33709</v>
      </c>
      <c r="C101" s="45">
        <f t="shared" si="0"/>
        <v>0.66291</v>
      </c>
      <c r="D101" s="45">
        <f t="shared" si="5"/>
        <v>1.2705536574759214E-2</v>
      </c>
      <c r="E101" s="45">
        <f t="shared" si="1"/>
        <v>1.0564081912766423E-2</v>
      </c>
      <c r="F101" s="45">
        <f t="shared" si="2"/>
        <v>1.4775395538153237E-2</v>
      </c>
      <c r="G101" s="45">
        <f t="shared" si="3"/>
        <v>1.1629099999999999</v>
      </c>
      <c r="I101" s="46">
        <f t="shared" si="4"/>
        <v>1.1629099999999999</v>
      </c>
      <c r="J101" s="46">
        <f>LOOKUP($I101,Model!$A$4:$A$104,Model!$E$4:$E$104)+($I101-INT($I101))*LOOKUP($I101,Model!$A$4:$A$104,Model!$D$4:$D$104)</f>
        <v>1.1629099999999999</v>
      </c>
      <c r="L101" s="47"/>
      <c r="M101" s="47"/>
    </row>
    <row r="102" spans="1:13" ht="14.25" customHeight="1" x14ac:dyDescent="0.3">
      <c r="A102" s="45">
        <v>100</v>
      </c>
      <c r="B102" s="45">
        <f>'Age data'!O108</f>
        <v>1</v>
      </c>
      <c r="C102" s="45">
        <f t="shared" si="0"/>
        <v>0</v>
      </c>
      <c r="D102" s="45">
        <f t="shared" si="5"/>
        <v>8.4226272507736313E-3</v>
      </c>
      <c r="E102" s="45">
        <f>D102/2</f>
        <v>4.2113136253868156E-3</v>
      </c>
      <c r="F102" s="45">
        <f t="shared" si="2"/>
        <v>4.2113136253868156E-3</v>
      </c>
      <c r="G102" s="45">
        <f t="shared" si="3"/>
        <v>0.5</v>
      </c>
      <c r="I102" s="46">
        <f t="shared" si="4"/>
        <v>0.5</v>
      </c>
      <c r="J102" s="46">
        <f>LOOKUP($I102,Model!$A$4:$A$104,Model!$E$4:$E$104)+($I102-INT($I102))*LOOKUP($I102,Model!$A$4:$A$104,Model!$D$4:$D$104)</f>
        <v>0.5</v>
      </c>
      <c r="M102" s="47"/>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S1000"/>
  <sheetViews>
    <sheetView topLeftCell="AW1" workbookViewId="0">
      <selection activeCell="BK3" sqref="BK3"/>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17"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1" ht="14.25" customHeight="1" x14ac:dyDescent="0.3">
      <c r="A1" s="1"/>
      <c r="B1" s="1"/>
      <c r="C1" s="1"/>
      <c r="D1" s="1"/>
      <c r="E1" s="1"/>
      <c r="F1" s="1"/>
      <c r="G1" s="12" t="s">
        <v>58</v>
      </c>
      <c r="H1" s="12"/>
      <c r="I1" s="1"/>
      <c r="J1" s="1"/>
      <c r="K1" s="1"/>
      <c r="L1" s="1"/>
      <c r="M1" s="1"/>
      <c r="N1" s="1"/>
      <c r="O1" s="1"/>
      <c r="P1" s="118"/>
      <c r="Q1" s="48" t="s">
        <v>59</v>
      </c>
      <c r="R1" s="48"/>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7" t="s">
        <v>530</v>
      </c>
      <c r="AZ1" s="147"/>
      <c r="BA1" s="147"/>
      <c r="BB1" s="1"/>
      <c r="BC1" s="1"/>
      <c r="BD1" s="1"/>
      <c r="BE1" s="1"/>
      <c r="BF1" s="1"/>
      <c r="BG1" s="1"/>
      <c r="BH1" s="1"/>
      <c r="BI1" s="89" t="s">
        <v>531</v>
      </c>
      <c r="BJ1" s="12"/>
      <c r="BK1" s="1"/>
      <c r="BL1" s="1"/>
      <c r="BM1" s="1"/>
      <c r="BN1" s="1"/>
      <c r="BO1" s="1"/>
      <c r="BP1" s="1"/>
      <c r="BQ1" s="1"/>
      <c r="BR1" s="1"/>
    </row>
    <row r="2" spans="1:71" ht="42.75" customHeight="1" x14ac:dyDescent="0.3">
      <c r="A2" s="48" t="s">
        <v>28</v>
      </c>
      <c r="B2" s="48" t="s">
        <v>62</v>
      </c>
      <c r="C2" s="48" t="s">
        <v>63</v>
      </c>
      <c r="D2" s="48" t="s">
        <v>64</v>
      </c>
      <c r="E2" s="48" t="s">
        <v>65</v>
      </c>
      <c r="F2" s="48" t="s">
        <v>66</v>
      </c>
      <c r="G2" s="48" t="s">
        <v>67</v>
      </c>
      <c r="H2" s="48" t="s">
        <v>68</v>
      </c>
      <c r="I2" s="48" t="s">
        <v>69</v>
      </c>
      <c r="J2" s="48" t="s">
        <v>70</v>
      </c>
      <c r="K2" s="48" t="s">
        <v>71</v>
      </c>
      <c r="L2" s="48" t="s">
        <v>72</v>
      </c>
      <c r="M2" s="48" t="s">
        <v>73</v>
      </c>
      <c r="N2" s="48" t="s">
        <v>74</v>
      </c>
      <c r="O2" s="48" t="s">
        <v>75</v>
      </c>
      <c r="P2" s="119" t="s">
        <v>76</v>
      </c>
      <c r="Q2" s="48" t="s">
        <v>67</v>
      </c>
      <c r="R2" s="48" t="s">
        <v>68</v>
      </c>
      <c r="S2" s="48" t="s">
        <v>69</v>
      </c>
      <c r="T2" s="48" t="s">
        <v>70</v>
      </c>
      <c r="U2" s="48" t="s">
        <v>71</v>
      </c>
      <c r="V2" s="48" t="s">
        <v>72</v>
      </c>
      <c r="W2" s="48" t="s">
        <v>73</v>
      </c>
      <c r="X2" s="48" t="s">
        <v>74</v>
      </c>
      <c r="Y2" s="48" t="s">
        <v>75</v>
      </c>
      <c r="Z2" s="48" t="s">
        <v>76</v>
      </c>
      <c r="AA2" s="48" t="s">
        <v>67</v>
      </c>
      <c r="AB2" s="48" t="s">
        <v>68</v>
      </c>
      <c r="AC2" s="48" t="s">
        <v>69</v>
      </c>
      <c r="AD2" s="48" t="s">
        <v>70</v>
      </c>
      <c r="AE2" s="48" t="s">
        <v>71</v>
      </c>
      <c r="AF2" s="48" t="s">
        <v>72</v>
      </c>
      <c r="AG2" s="48" t="s">
        <v>73</v>
      </c>
      <c r="AH2" s="48" t="s">
        <v>74</v>
      </c>
      <c r="AI2" s="48" t="s">
        <v>75</v>
      </c>
      <c r="AJ2" s="48" t="s">
        <v>76</v>
      </c>
      <c r="AK2" s="49"/>
      <c r="AL2" s="48" t="str">
        <f>G1</f>
        <v>Pre-vaccination</v>
      </c>
      <c r="AM2" s="48" t="str">
        <f>Q1</f>
        <v>Post-vaccination</v>
      </c>
      <c r="AN2" s="49"/>
      <c r="AO2" s="49"/>
      <c r="AP2" s="49"/>
      <c r="AQ2" s="49"/>
      <c r="AR2" s="49"/>
      <c r="AS2" s="49"/>
      <c r="AT2" s="49"/>
      <c r="AU2" s="49"/>
      <c r="AV2" s="49"/>
      <c r="AW2" s="48" t="s">
        <v>77</v>
      </c>
      <c r="AX2" s="48"/>
      <c r="AY2" s="48" t="s">
        <v>67</v>
      </c>
      <c r="AZ2" s="48" t="s">
        <v>68</v>
      </c>
      <c r="BA2" s="48" t="s">
        <v>69</v>
      </c>
      <c r="BB2" s="48" t="s">
        <v>70</v>
      </c>
      <c r="BC2" s="48" t="s">
        <v>71</v>
      </c>
      <c r="BD2" s="48" t="s">
        <v>72</v>
      </c>
      <c r="BE2" s="48" t="s">
        <v>73</v>
      </c>
      <c r="BF2" s="48" t="s">
        <v>74</v>
      </c>
      <c r="BG2" s="48" t="s">
        <v>75</v>
      </c>
      <c r="BH2" s="48" t="s">
        <v>76</v>
      </c>
      <c r="BI2" s="48" t="s">
        <v>67</v>
      </c>
      <c r="BJ2" s="48" t="s">
        <v>68</v>
      </c>
      <c r="BK2" s="48" t="s">
        <v>69</v>
      </c>
      <c r="BL2" s="48" t="s">
        <v>70</v>
      </c>
      <c r="BM2" s="48" t="s">
        <v>71</v>
      </c>
      <c r="BN2" s="48" t="s">
        <v>72</v>
      </c>
      <c r="BO2" s="48" t="s">
        <v>73</v>
      </c>
      <c r="BP2" s="48" t="s">
        <v>74</v>
      </c>
      <c r="BQ2" s="48" t="s">
        <v>75</v>
      </c>
      <c r="BR2" s="48" t="s">
        <v>76</v>
      </c>
    </row>
    <row r="3" spans="1:71" ht="15" customHeight="1" x14ac:dyDescent="0.3">
      <c r="A3" s="50" t="s">
        <v>78</v>
      </c>
      <c r="B3" s="50"/>
      <c r="C3" s="50"/>
      <c r="D3" s="50"/>
      <c r="E3" s="50"/>
      <c r="F3" s="50"/>
      <c r="G3" s="51">
        <f>SUMPRODUCT(G4:G104,$C$4:$C$104)</f>
        <v>1.5554608899984373E-2</v>
      </c>
      <c r="H3" s="51">
        <f t="shared" ref="H3:AJ3" si="0">SUMPRODUCT(H4:H104,$C$4:$C$104)</f>
        <v>5.1745478534686662E-3</v>
      </c>
      <c r="I3" s="51">
        <f t="shared" si="0"/>
        <v>7.321112420131606E-3</v>
      </c>
      <c r="J3" s="51">
        <f t="shared" si="0"/>
        <v>2.000682025359466E-3</v>
      </c>
      <c r="K3" s="51">
        <f t="shared" si="0"/>
        <v>0.17305090690078803</v>
      </c>
      <c r="L3" s="51">
        <f t="shared" si="0"/>
        <v>5.0011429405102399E-2</v>
      </c>
      <c r="M3" s="51">
        <f t="shared" si="0"/>
        <v>1.0577574850836623E-2</v>
      </c>
      <c r="N3" s="51">
        <f t="shared" si="0"/>
        <v>3.2267762963411875E-3</v>
      </c>
      <c r="O3" s="51">
        <f t="shared" si="0"/>
        <v>11.557114395810565</v>
      </c>
      <c r="P3" s="120">
        <f t="shared" si="0"/>
        <v>3.8447023563024785</v>
      </c>
      <c r="Q3" s="51">
        <f t="shared" si="0"/>
        <v>3.1109217799968739E-3</v>
      </c>
      <c r="R3" s="51">
        <f t="shared" si="0"/>
        <v>1.0349095706937337E-3</v>
      </c>
      <c r="S3" s="51">
        <f t="shared" si="0"/>
        <v>1.4642224840263215E-3</v>
      </c>
      <c r="T3" s="51">
        <f t="shared" si="0"/>
        <v>4.001364050718928E-4</v>
      </c>
      <c r="U3" s="51">
        <f t="shared" si="0"/>
        <v>3.4610181380157604E-2</v>
      </c>
      <c r="V3" s="51">
        <f t="shared" si="0"/>
        <v>1.000228588102048E-2</v>
      </c>
      <c r="W3" s="51">
        <f t="shared" si="0"/>
        <v>2.1155149701673238E-3</v>
      </c>
      <c r="X3" s="51">
        <f t="shared" si="0"/>
        <v>6.4535525926823776E-4</v>
      </c>
      <c r="Y3" s="51">
        <f t="shared" si="0"/>
        <v>2.3114228791621123</v>
      </c>
      <c r="Z3" s="51">
        <f t="shared" si="0"/>
        <v>0.76894047126049558</v>
      </c>
      <c r="AA3" s="51">
        <f t="shared" si="0"/>
        <v>1.2443687119987496E-2</v>
      </c>
      <c r="AB3" s="51">
        <f t="shared" si="0"/>
        <v>4.1396382827749373E-3</v>
      </c>
      <c r="AC3" s="51">
        <f t="shared" si="0"/>
        <v>5.8568899361052884E-3</v>
      </c>
      <c r="AD3" s="51">
        <f t="shared" si="0"/>
        <v>1.6005456202875718E-3</v>
      </c>
      <c r="AE3" s="51">
        <f t="shared" si="0"/>
        <v>0.13844072552063044</v>
      </c>
      <c r="AF3" s="51">
        <f t="shared" si="0"/>
        <v>4.0009143524081935E-2</v>
      </c>
      <c r="AG3" s="51">
        <f t="shared" si="0"/>
        <v>8.4620598806692988E-3</v>
      </c>
      <c r="AH3" s="51">
        <f t="shared" si="0"/>
        <v>2.581421037072951E-3</v>
      </c>
      <c r="AI3" s="51">
        <f t="shared" si="0"/>
        <v>9.2456915166484528</v>
      </c>
      <c r="AJ3" s="51">
        <f t="shared" si="0"/>
        <v>3.0757618850419837</v>
      </c>
      <c r="AK3" s="49"/>
      <c r="AL3" s="49"/>
      <c r="AM3" s="49"/>
      <c r="AN3" s="49"/>
      <c r="AO3" s="49"/>
      <c r="AP3" s="49"/>
      <c r="AQ3" s="49"/>
      <c r="AR3" s="49"/>
      <c r="AS3" s="49"/>
      <c r="AT3" s="49"/>
      <c r="AU3" s="49"/>
      <c r="AV3" s="6" t="s">
        <v>79</v>
      </c>
      <c r="AW3" s="52">
        <f>Customisation!$H$18+Customisation!$H$19*4</f>
        <v>0.52</v>
      </c>
      <c r="AX3" s="52"/>
      <c r="AY3" s="51">
        <f t="shared" ref="AY3:BR3" si="1">SUMPRODUCT(AY4:AY104,$C$4:$C$104)</f>
        <v>1.555460889998437E-3</v>
      </c>
      <c r="AZ3" s="51">
        <f t="shared" si="1"/>
        <v>5.1745478534686684E-4</v>
      </c>
      <c r="BA3" s="51">
        <f t="shared" si="1"/>
        <v>7.3211124201316073E-4</v>
      </c>
      <c r="BB3" s="51">
        <f t="shared" si="1"/>
        <v>2.000682025359464E-4</v>
      </c>
      <c r="BC3" s="51">
        <f t="shared" si="1"/>
        <v>1.7305090690078802E-2</v>
      </c>
      <c r="BD3" s="51">
        <f t="shared" si="1"/>
        <v>5.0011429405102401E-3</v>
      </c>
      <c r="BE3" s="51">
        <f t="shared" si="1"/>
        <v>1.0577574850836619E-3</v>
      </c>
      <c r="BF3" s="51">
        <f t="shared" si="1"/>
        <v>3.2267762963411888E-4</v>
      </c>
      <c r="BG3" s="51">
        <f t="shared" si="1"/>
        <v>1.1557114395810562</v>
      </c>
      <c r="BH3" s="51">
        <f t="shared" si="1"/>
        <v>0.38447023563024779</v>
      </c>
      <c r="BI3" s="51">
        <f t="shared" si="1"/>
        <v>1.555460889998437E-3</v>
      </c>
      <c r="BJ3" s="51">
        <f t="shared" si="1"/>
        <v>5.1745478534686684E-4</v>
      </c>
      <c r="BK3" s="51">
        <f t="shared" si="1"/>
        <v>7.3211124201316073E-4</v>
      </c>
      <c r="BL3" s="51">
        <f t="shared" si="1"/>
        <v>2.000682025359464E-4</v>
      </c>
      <c r="BM3" s="51">
        <f t="shared" si="1"/>
        <v>1.7305090690078802E-2</v>
      </c>
      <c r="BN3" s="51">
        <f t="shared" si="1"/>
        <v>5.0011429405102401E-3</v>
      </c>
      <c r="BO3" s="51">
        <f t="shared" si="1"/>
        <v>1.0577574850836619E-3</v>
      </c>
      <c r="BP3" s="51">
        <f t="shared" si="1"/>
        <v>3.2267762963411888E-4</v>
      </c>
      <c r="BQ3" s="51">
        <f t="shared" si="1"/>
        <v>1.1557114395810562</v>
      </c>
      <c r="BR3" s="51">
        <f t="shared" si="1"/>
        <v>0.38447023563024779</v>
      </c>
      <c r="BS3" s="125"/>
    </row>
    <row r="4" spans="1:71" ht="14.25" customHeight="1" x14ac:dyDescent="0.3">
      <c r="A4" s="1">
        <v>0</v>
      </c>
      <c r="B4" s="53">
        <f>'Life table'!D2</f>
        <v>1</v>
      </c>
      <c r="C4" s="53">
        <f>IF($A4&lt;Customisation!$H$13,0,B4)/LOOKUP(Customisation!$H$13,$A$4:$A$104,$B$4:$B$104)</f>
        <v>0</v>
      </c>
      <c r="D4" s="1">
        <f>IF($A4&lt;=Customisation!$H$13,1,1/(1+Customisation!$H$21)^($A4-Customisation!$H$13))</f>
        <v>1</v>
      </c>
      <c r="E4" s="1">
        <v>0</v>
      </c>
      <c r="F4" s="1">
        <f t="shared" ref="F4:F104" si="2">C4*D4</f>
        <v>0</v>
      </c>
      <c r="G4" s="54">
        <f>'Age data'!M8*Customisation!$H$22</f>
        <v>0</v>
      </c>
      <c r="H4" s="54">
        <f t="shared" ref="H4:H104" si="3">G4*D4</f>
        <v>0</v>
      </c>
      <c r="I4" s="54">
        <f>'Age data'!N8*Customisation!$H$22</f>
        <v>0</v>
      </c>
      <c r="J4" s="55">
        <f t="shared" ref="J4:J104" si="4">I4*D4</f>
        <v>0</v>
      </c>
      <c r="K4" s="54">
        <f>I4*'Life table'!I2</f>
        <v>0</v>
      </c>
      <c r="L4" s="54">
        <f>J4*'Life table'!J2</f>
        <v>0</v>
      </c>
      <c r="M4" s="54">
        <f t="shared" ref="M4:M104" si="5">(G4-I4)*$AW$3+I4*$AW$4</f>
        <v>0</v>
      </c>
      <c r="N4" s="54">
        <f>((G4-I4)*$AW$5+I4*$AW$6)/(1+Customisation!$H$21)^($A4-Customisation!$E$13)</f>
        <v>0</v>
      </c>
      <c r="O4" s="54">
        <f>G4*Customisation!$H$17</f>
        <v>0</v>
      </c>
      <c r="P4" s="121">
        <f>O4/(1+Customisation!$H$21)^($A4-Customisation!$E$13)</f>
        <v>0</v>
      </c>
      <c r="Q4" s="54">
        <f>IF($A4&lt;Customisation!$H$13,G4,G4*(1-Customisation!$H$11*Customisation!$H$12))</f>
        <v>0</v>
      </c>
      <c r="R4" s="54">
        <f>IF($A4&lt;Customisation!$H$13,H4,H4*(1-Customisation!$H$11*Customisation!$H$12))</f>
        <v>0</v>
      </c>
      <c r="S4" s="54">
        <f>IF($A4&lt;Customisation!$H$13,I4,I4*(1-Customisation!$H$11*Customisation!$H$12))</f>
        <v>0</v>
      </c>
      <c r="T4" s="54">
        <f>IF($A4&lt;Customisation!$H$13,J4,J4*(1-Customisation!$H$11*Customisation!$H$12))</f>
        <v>0</v>
      </c>
      <c r="U4" s="54">
        <f>IF($A4&lt;Customisation!$H$13,K4,K4*(1-Customisation!$H$11*Customisation!$H$12))</f>
        <v>0</v>
      </c>
      <c r="V4" s="54">
        <f>IF($A4&lt;Customisation!$H$13,L4,L4*(1-Customisation!$H$11*Customisation!$H$12))</f>
        <v>0</v>
      </c>
      <c r="W4" s="54">
        <f>IF($A4&lt;Customisation!$H$13,M4,M4*(1-Customisation!$H$11*Customisation!$H$12))</f>
        <v>0</v>
      </c>
      <c r="X4" s="54">
        <f>IF($A4&lt;Customisation!$H$13,N4,N4*(1-Customisation!$H$11*Customisation!$H$12))</f>
        <v>0</v>
      </c>
      <c r="Y4" s="54">
        <f>IF($A4&lt;Customisation!$H$13,O4,O4*(1-Customisation!$H$11*Customisation!$H$12))</f>
        <v>0</v>
      </c>
      <c r="Z4" s="54">
        <f>IF($A4&lt;Customisation!$H$13,P4,P4*(1-Customisation!$H$11*Customisation!$H$12))</f>
        <v>0</v>
      </c>
      <c r="AA4" s="54">
        <f>G4-Q4</f>
        <v>0</v>
      </c>
      <c r="AB4" s="54">
        <f t="shared" ref="AB4:AJ4" si="6">H4-R4</f>
        <v>0</v>
      </c>
      <c r="AC4" s="54">
        <f t="shared" si="6"/>
        <v>0</v>
      </c>
      <c r="AD4" s="54">
        <f t="shared" si="6"/>
        <v>0</v>
      </c>
      <c r="AE4" s="54">
        <f t="shared" si="6"/>
        <v>0</v>
      </c>
      <c r="AF4" s="54">
        <f t="shared" si="6"/>
        <v>0</v>
      </c>
      <c r="AG4" s="54">
        <f t="shared" si="6"/>
        <v>0</v>
      </c>
      <c r="AH4" s="54">
        <f t="shared" si="6"/>
        <v>0</v>
      </c>
      <c r="AI4" s="54">
        <f t="shared" si="6"/>
        <v>0</v>
      </c>
      <c r="AJ4" s="54">
        <f t="shared" si="6"/>
        <v>0</v>
      </c>
      <c r="AK4" s="1"/>
      <c r="AL4" s="56">
        <f t="shared" ref="AL4:AL104" si="7">G4*100000</f>
        <v>0</v>
      </c>
      <c r="AM4" s="56">
        <f t="shared" ref="AM4:AM104" si="8">Q4*100000</f>
        <v>0</v>
      </c>
      <c r="AN4" s="1"/>
      <c r="AO4" s="1"/>
      <c r="AP4" s="1"/>
      <c r="AQ4" s="1"/>
      <c r="AR4" s="1"/>
      <c r="AS4" s="1"/>
      <c r="AT4" s="1"/>
      <c r="AU4" s="1"/>
      <c r="AV4" s="6" t="s">
        <v>80</v>
      </c>
      <c r="AW4" s="52">
        <f>Customisation!$H$18+Customisation!$H$20</f>
        <v>0.86</v>
      </c>
      <c r="AX4" s="52"/>
      <c r="AY4" s="54">
        <f>IF($A4&lt;Customisation!$H$13,G4,G4*(1-Customisation!$H$24*Customisation!$H$12))</f>
        <v>0</v>
      </c>
      <c r="AZ4" s="54">
        <f>IF($A4&lt;Customisation!$H$13,H4,H4*(1-Customisation!$H$24*Customisation!$H$12))</f>
        <v>0</v>
      </c>
      <c r="BA4" s="54">
        <f>IF($A4&lt;Customisation!$H$13,I4,I4*(1-Customisation!$H$24*Customisation!$H$12))</f>
        <v>0</v>
      </c>
      <c r="BB4" s="54">
        <f>IF($A4&lt;Customisation!$H$13,J4,J4*(1-Customisation!$H$24*Customisation!$H$12))</f>
        <v>0</v>
      </c>
      <c r="BC4" s="54">
        <f>IF($A4&lt;Customisation!$H$13,K4,K4*(1-Customisation!$H$24*Customisation!$H$12))</f>
        <v>0</v>
      </c>
      <c r="BD4" s="54">
        <f>IF($A4&lt;Customisation!$H$13,L4,L4*(1-Customisation!$H$24*Customisation!$H$12))</f>
        <v>0</v>
      </c>
      <c r="BE4" s="54">
        <f>IF($A4&lt;Customisation!$H$13,M4,M4*(1-Customisation!$H$24*Customisation!$H$12))</f>
        <v>0</v>
      </c>
      <c r="BF4" s="54">
        <f>IF($A4&lt;Customisation!$H$13,N4,N4*(1-Customisation!$H$24*Customisation!$H$12))</f>
        <v>0</v>
      </c>
      <c r="BG4" s="54">
        <f>IF($A4&lt;Customisation!$H$13,O4,O4*(1-Customisation!$H$24*Customisation!$H$12))</f>
        <v>0</v>
      </c>
      <c r="BH4" s="54">
        <f>IF($A4&lt;Customisation!$H$13,P4,P4*(1-Customisation!$H$24*Customisation!$H$12))</f>
        <v>0</v>
      </c>
      <c r="BI4" s="54">
        <f t="shared" ref="BI4:BR4" si="9">Q4-AY4</f>
        <v>0</v>
      </c>
      <c r="BJ4" s="54">
        <f t="shared" si="9"/>
        <v>0</v>
      </c>
      <c r="BK4" s="54">
        <f t="shared" si="9"/>
        <v>0</v>
      </c>
      <c r="BL4" s="54">
        <f t="shared" si="9"/>
        <v>0</v>
      </c>
      <c r="BM4" s="54">
        <f t="shared" si="9"/>
        <v>0</v>
      </c>
      <c r="BN4" s="54">
        <f t="shared" si="9"/>
        <v>0</v>
      </c>
      <c r="BO4" s="54">
        <f t="shared" si="9"/>
        <v>0</v>
      </c>
      <c r="BP4" s="54">
        <f t="shared" si="9"/>
        <v>0</v>
      </c>
      <c r="BQ4" s="54">
        <f t="shared" si="9"/>
        <v>0</v>
      </c>
      <c r="BR4" s="54">
        <f t="shared" si="9"/>
        <v>0</v>
      </c>
      <c r="BS4" s="126"/>
    </row>
    <row r="5" spans="1:71" ht="14.25" customHeight="1" x14ac:dyDescent="0.3">
      <c r="A5" s="1">
        <f t="shared" ref="A5:A15" si="10">A4+1</f>
        <v>1</v>
      </c>
      <c r="B5" s="53">
        <f>'Life table'!D3</f>
        <v>0.98838999999999999</v>
      </c>
      <c r="C5" s="53">
        <f>IF($A5&lt;Customisation!$H$13,0,B5)/LOOKUP(Customisation!$H$13,$A$4:$A$104,$B$4:$B$104)</f>
        <v>0</v>
      </c>
      <c r="D5" s="1">
        <f>IF($A5&lt;=Customisation!$H$13,1,1/(1+Customisation!$H$21)^($A5-Customisation!$H$13))</f>
        <v>1</v>
      </c>
      <c r="E5" s="1">
        <f t="shared" ref="E5:E104" si="11">E4+D4</f>
        <v>1</v>
      </c>
      <c r="F5" s="1">
        <f t="shared" si="2"/>
        <v>0</v>
      </c>
      <c r="G5" s="54">
        <f>'Age data'!M9*Customisation!$H$22</f>
        <v>0</v>
      </c>
      <c r="H5" s="54">
        <f>G5*D5</f>
        <v>0</v>
      </c>
      <c r="I5" s="54">
        <f>'Age data'!N9*Customisation!$H$22</f>
        <v>0</v>
      </c>
      <c r="J5" s="55">
        <f t="shared" si="4"/>
        <v>0</v>
      </c>
      <c r="K5" s="54">
        <f>I5*'Life table'!I3</f>
        <v>0</v>
      </c>
      <c r="L5" s="54">
        <f>J5*'Life table'!J3</f>
        <v>0</v>
      </c>
      <c r="M5" s="54">
        <f>(G5-I5)*$AW$3+I5*$AW$4</f>
        <v>0</v>
      </c>
      <c r="N5" s="54">
        <f>((G5-I5)*$AW$5+I5*$AW$6)/(1+Customisation!$H$21)^($A5-Customisation!$E$13)</f>
        <v>0</v>
      </c>
      <c r="O5" s="54">
        <f>G5*Customisation!$H$17</f>
        <v>0</v>
      </c>
      <c r="P5" s="121">
        <f>O5/(1+Customisation!$H$21)^($A5-Customisation!$E$13)</f>
        <v>0</v>
      </c>
      <c r="Q5" s="54">
        <f>IF($A5&lt;Customisation!$H$13,G5,G5*(1-Customisation!$H$11*Customisation!$H$12))</f>
        <v>0</v>
      </c>
      <c r="R5" s="54">
        <f>IF($A5&lt;Customisation!$H$13,H5,H5*(1-Customisation!$H$11*Customisation!$H$12))</f>
        <v>0</v>
      </c>
      <c r="S5" s="54">
        <f>IF($A5&lt;Customisation!$H$13,I5,I5*(1-Customisation!$H$11*Customisation!$H$12))</f>
        <v>0</v>
      </c>
      <c r="T5" s="54">
        <f>IF($A5&lt;Customisation!$H$13,J5,J5*(1-Customisation!$H$11*Customisation!$H$12))</f>
        <v>0</v>
      </c>
      <c r="U5" s="54">
        <f>IF($A5&lt;Customisation!$H$13,K5,K5*(1-Customisation!$H$11*Customisation!$H$12))</f>
        <v>0</v>
      </c>
      <c r="V5" s="54">
        <f>IF($A5&lt;Customisation!$H$13,L5,L5*(1-Customisation!$H$11*Customisation!$H$12))</f>
        <v>0</v>
      </c>
      <c r="W5" s="54">
        <f>IF($A5&lt;Customisation!$H$13,M5,M5*(1-Customisation!$H$11*Customisation!$H$12))</f>
        <v>0</v>
      </c>
      <c r="X5" s="54">
        <f>IF($A5&lt;Customisation!$H$13,N5,N5*(1-Customisation!$H$11*Customisation!$H$12))</f>
        <v>0</v>
      </c>
      <c r="Y5" s="54">
        <f>IF($A5&lt;Customisation!$H$13,O5,O5*(1-Customisation!$H$11*Customisation!$H$12))</f>
        <v>0</v>
      </c>
      <c r="Z5" s="54">
        <f>IF($A5&lt;Customisation!$H$13,P5,P5*(1-Customisation!$H$11*Customisation!$H$12))</f>
        <v>0</v>
      </c>
      <c r="AA5" s="54">
        <f t="shared" ref="AA5:AJ5" si="12">G5-Q5</f>
        <v>0</v>
      </c>
      <c r="AB5" s="54">
        <f t="shared" si="12"/>
        <v>0</v>
      </c>
      <c r="AC5" s="54">
        <f t="shared" si="12"/>
        <v>0</v>
      </c>
      <c r="AD5" s="54">
        <f t="shared" si="12"/>
        <v>0</v>
      </c>
      <c r="AE5" s="54">
        <f t="shared" si="12"/>
        <v>0</v>
      </c>
      <c r="AF5" s="54">
        <f t="shared" si="12"/>
        <v>0</v>
      </c>
      <c r="AG5" s="54">
        <f t="shared" si="12"/>
        <v>0</v>
      </c>
      <c r="AH5" s="54">
        <f t="shared" si="12"/>
        <v>0</v>
      </c>
      <c r="AI5" s="54">
        <f t="shared" si="12"/>
        <v>0</v>
      </c>
      <c r="AJ5" s="54">
        <f t="shared" si="12"/>
        <v>0</v>
      </c>
      <c r="AK5" s="1"/>
      <c r="AL5" s="56">
        <f t="shared" si="7"/>
        <v>0</v>
      </c>
      <c r="AM5" s="56">
        <f t="shared" si="8"/>
        <v>0</v>
      </c>
      <c r="AN5" s="1"/>
      <c r="AO5" s="1"/>
      <c r="AP5" s="1"/>
      <c r="AQ5" s="1"/>
      <c r="AR5" s="1"/>
      <c r="AS5" s="1"/>
      <c r="AT5" s="1"/>
      <c r="AU5" s="1"/>
      <c r="AV5" s="6" t="s">
        <v>81</v>
      </c>
      <c r="AW5" s="52">
        <f>Customisation!$H$18+Customisation!$H$19*(1/(1+'Country selection'!$E$21)+1/(1+'Country selection'!$E$21)^2+1/(1+'Country selection'!$E$21)^3+1/(1+'Country selection'!$E$21)^4)</f>
        <v>0.4888808243091407</v>
      </c>
      <c r="AX5" s="52"/>
      <c r="AY5" s="54">
        <f>IF($A5&lt;Customisation!$H$13,G5,G5*(1-Customisation!$H$24*Customisation!$H$12))</f>
        <v>0</v>
      </c>
      <c r="AZ5" s="54">
        <f>IF($A5&lt;Customisation!$H$13,H5,H5*(1-Customisation!$H$24*Customisation!$H$12))</f>
        <v>0</v>
      </c>
      <c r="BA5" s="54">
        <f>IF($A5&lt;Customisation!$H$13,I5,I5*(1-Customisation!$H$24*Customisation!$H$12))</f>
        <v>0</v>
      </c>
      <c r="BB5" s="54">
        <f>IF($A5&lt;Customisation!$H$13,J5,J5*(1-Customisation!$H$24*Customisation!$H$12))</f>
        <v>0</v>
      </c>
      <c r="BC5" s="54">
        <f>IF($A5&lt;Customisation!$H$13,K5,K5*(1-Customisation!$H$24*Customisation!$H$12))</f>
        <v>0</v>
      </c>
      <c r="BD5" s="54">
        <f>IF($A5&lt;Customisation!$H$13,L5,L5*(1-Customisation!$H$24*Customisation!$H$12))</f>
        <v>0</v>
      </c>
      <c r="BE5" s="54">
        <f>IF($A5&lt;Customisation!$H$13,M5,M5*(1-Customisation!$H$24*Customisation!$H$12))</f>
        <v>0</v>
      </c>
      <c r="BF5" s="54">
        <f>IF($A5&lt;Customisation!$H$13,N5,N5*(1-Customisation!$H$24*Customisation!$H$12))</f>
        <v>0</v>
      </c>
      <c r="BG5" s="54">
        <f>IF($A5&lt;Customisation!$H$13,O5,O5*(1-Customisation!$H$24*Customisation!$H$12))</f>
        <v>0</v>
      </c>
      <c r="BH5" s="54">
        <f>IF($A5&lt;Customisation!$H$13,P5,P5*(1-Customisation!$H$24*Customisation!$H$12))</f>
        <v>0</v>
      </c>
      <c r="BI5" s="54">
        <f t="shared" ref="BI5:BI68" si="13">Q5-AY5</f>
        <v>0</v>
      </c>
      <c r="BJ5" s="54">
        <f t="shared" ref="BJ5:BJ68" si="14">R5-AZ5</f>
        <v>0</v>
      </c>
      <c r="BK5" s="54">
        <f t="shared" ref="BK5:BK68" si="15">S5-BA5</f>
        <v>0</v>
      </c>
      <c r="BL5" s="54">
        <f t="shared" ref="BL5:BL68" si="16">T5-BB5</f>
        <v>0</v>
      </c>
      <c r="BM5" s="54">
        <f t="shared" ref="BM5:BM68" si="17">U5-BC5</f>
        <v>0</v>
      </c>
      <c r="BN5" s="54">
        <f t="shared" ref="BN5:BN68" si="18">V5-BD5</f>
        <v>0</v>
      </c>
      <c r="BO5" s="54">
        <f t="shared" ref="BO5:BO68" si="19">W5-BE5</f>
        <v>0</v>
      </c>
      <c r="BP5" s="54">
        <f t="shared" ref="BP5:BP68" si="20">X5-BF5</f>
        <v>0</v>
      </c>
      <c r="BQ5" s="54">
        <f t="shared" ref="BQ5:BQ68" si="21">Y5-BG5</f>
        <v>0</v>
      </c>
      <c r="BR5" s="54">
        <f t="shared" ref="BR5:BR68" si="22">Z5-BH5</f>
        <v>0</v>
      </c>
      <c r="BS5" s="126"/>
    </row>
    <row r="6" spans="1:71" ht="14.25" customHeight="1" x14ac:dyDescent="0.3">
      <c r="A6" s="1">
        <f t="shared" si="10"/>
        <v>2</v>
      </c>
      <c r="B6" s="53">
        <f>'Life table'!D4</f>
        <v>0.98787603720000006</v>
      </c>
      <c r="C6" s="53">
        <f>IF($A6&lt;Customisation!$H$13,0,B6)/LOOKUP(Customisation!$H$13,$A$4:$A$104,$B$4:$B$104)</f>
        <v>0</v>
      </c>
      <c r="D6" s="1">
        <f>IF($A6&lt;=Customisation!$H$13,1,1/(1+Customisation!$H$21)^($A6-Customisation!$H$13))</f>
        <v>1</v>
      </c>
      <c r="E6" s="1">
        <f t="shared" si="11"/>
        <v>2</v>
      </c>
      <c r="F6" s="1">
        <f t="shared" si="2"/>
        <v>0</v>
      </c>
      <c r="G6" s="54">
        <f>'Age data'!M10*Customisation!$H$22</f>
        <v>0</v>
      </c>
      <c r="H6" s="54">
        <f t="shared" si="3"/>
        <v>0</v>
      </c>
      <c r="I6" s="54">
        <f>'Age data'!N10*Customisation!$H$22</f>
        <v>0</v>
      </c>
      <c r="J6" s="55">
        <f>I6*D6</f>
        <v>0</v>
      </c>
      <c r="K6" s="54">
        <f>I6*'Life table'!I4</f>
        <v>0</v>
      </c>
      <c r="L6" s="54">
        <f>J6*'Life table'!J4</f>
        <v>0</v>
      </c>
      <c r="M6" s="54">
        <f t="shared" si="5"/>
        <v>0</v>
      </c>
      <c r="N6" s="54">
        <f>((G6-I6)*$AW$5+I6*$AW$6)/(1+Customisation!$H$21)^($A6-Customisation!$E$13)</f>
        <v>0</v>
      </c>
      <c r="O6" s="54">
        <f>G6*Customisation!$H$17</f>
        <v>0</v>
      </c>
      <c r="P6" s="121">
        <f>O6/(1+Customisation!$H$21)^($A6-Customisation!$E$13)</f>
        <v>0</v>
      </c>
      <c r="Q6" s="54">
        <f>IF($A6&lt;Customisation!$H$13,G6,G6*(1-Customisation!$H$11*Customisation!$H$12))</f>
        <v>0</v>
      </c>
      <c r="R6" s="54">
        <f>IF($A6&lt;Customisation!$H$13,H6,H6*(1-Customisation!$H$11*Customisation!$H$12))</f>
        <v>0</v>
      </c>
      <c r="S6" s="54">
        <f>IF($A6&lt;Customisation!$H$13,I6,I6*(1-Customisation!$H$11*Customisation!$H$12))</f>
        <v>0</v>
      </c>
      <c r="T6" s="54">
        <f>IF($A6&lt;Customisation!$H$13,J6,J6*(1-Customisation!$H$11*Customisation!$H$12))</f>
        <v>0</v>
      </c>
      <c r="U6" s="54">
        <f>IF($A6&lt;Customisation!$H$13,K6,K6*(1-Customisation!$H$11*Customisation!$H$12))</f>
        <v>0</v>
      </c>
      <c r="V6" s="54">
        <f>IF($A6&lt;Customisation!$H$13,L6,L6*(1-Customisation!$H$11*Customisation!$H$12))</f>
        <v>0</v>
      </c>
      <c r="W6" s="54">
        <f>IF($A6&lt;Customisation!$H$13,M6,M6*(1-Customisation!$H$11*Customisation!$H$12))</f>
        <v>0</v>
      </c>
      <c r="X6" s="54">
        <f>IF($A6&lt;Customisation!$H$13,N6,N6*(1-Customisation!$H$11*Customisation!$H$12))</f>
        <v>0</v>
      </c>
      <c r="Y6" s="54">
        <f>IF($A6&lt;Customisation!$H$13,O6,O6*(1-Customisation!$H$11*Customisation!$H$12))</f>
        <v>0</v>
      </c>
      <c r="Z6" s="54">
        <f>IF($A6&lt;Customisation!$H$13,P6,P6*(1-Customisation!$H$11*Customisation!$H$12))</f>
        <v>0</v>
      </c>
      <c r="AA6" s="54">
        <f t="shared" ref="AA6:AJ6" si="23">G6-Q6</f>
        <v>0</v>
      </c>
      <c r="AB6" s="54">
        <f t="shared" si="23"/>
        <v>0</v>
      </c>
      <c r="AC6" s="54">
        <f t="shared" si="23"/>
        <v>0</v>
      </c>
      <c r="AD6" s="54">
        <f t="shared" si="23"/>
        <v>0</v>
      </c>
      <c r="AE6" s="54">
        <f t="shared" si="23"/>
        <v>0</v>
      </c>
      <c r="AF6" s="54">
        <f t="shared" si="23"/>
        <v>0</v>
      </c>
      <c r="AG6" s="54">
        <f t="shared" si="23"/>
        <v>0</v>
      </c>
      <c r="AH6" s="54">
        <f t="shared" si="23"/>
        <v>0</v>
      </c>
      <c r="AI6" s="54">
        <f t="shared" si="23"/>
        <v>0</v>
      </c>
      <c r="AJ6" s="54">
        <f t="shared" si="23"/>
        <v>0</v>
      </c>
      <c r="AK6" s="1"/>
      <c r="AL6" s="56">
        <f t="shared" si="7"/>
        <v>0</v>
      </c>
      <c r="AM6" s="56">
        <f t="shared" si="8"/>
        <v>0</v>
      </c>
      <c r="AN6" s="1"/>
      <c r="AO6" s="1"/>
      <c r="AP6" s="1"/>
      <c r="AQ6" s="1"/>
      <c r="AR6" s="1"/>
      <c r="AS6" s="1"/>
      <c r="AT6" s="1"/>
      <c r="AU6" s="1"/>
      <c r="AV6" s="6" t="s">
        <v>82</v>
      </c>
      <c r="AW6" s="57">
        <f>Customisation!$H$18+Customisation!$H$20*1/(1+'Country selection'!$E$21)</f>
        <v>0.83728155339805821</v>
      </c>
      <c r="AX6" s="57"/>
      <c r="AY6" s="54">
        <f>IF($A6&lt;Customisation!$H$13,G6,G6*(1-Customisation!$H$24*Customisation!$H$12))</f>
        <v>0</v>
      </c>
      <c r="AZ6" s="54">
        <f>IF($A6&lt;Customisation!$H$13,H6,H6*(1-Customisation!$H$24*Customisation!$H$12))</f>
        <v>0</v>
      </c>
      <c r="BA6" s="54">
        <f>IF($A6&lt;Customisation!$H$13,I6,I6*(1-Customisation!$H$24*Customisation!$H$12))</f>
        <v>0</v>
      </c>
      <c r="BB6" s="54">
        <f>IF($A6&lt;Customisation!$H$13,J6,J6*(1-Customisation!$H$24*Customisation!$H$12))</f>
        <v>0</v>
      </c>
      <c r="BC6" s="54">
        <f>IF($A6&lt;Customisation!$H$13,K6,K6*(1-Customisation!$H$24*Customisation!$H$12))</f>
        <v>0</v>
      </c>
      <c r="BD6" s="54">
        <f>IF($A6&lt;Customisation!$H$13,L6,L6*(1-Customisation!$H$24*Customisation!$H$12))</f>
        <v>0</v>
      </c>
      <c r="BE6" s="54">
        <f>IF($A6&lt;Customisation!$H$13,M6,M6*(1-Customisation!$H$24*Customisation!$H$12))</f>
        <v>0</v>
      </c>
      <c r="BF6" s="54">
        <f>IF($A6&lt;Customisation!$H$13,N6,N6*(1-Customisation!$H$24*Customisation!$H$12))</f>
        <v>0</v>
      </c>
      <c r="BG6" s="54">
        <f>IF($A6&lt;Customisation!$H$13,O6,O6*(1-Customisation!$H$24*Customisation!$H$12))</f>
        <v>0</v>
      </c>
      <c r="BH6" s="54">
        <f>IF($A6&lt;Customisation!$H$13,P6,P6*(1-Customisation!$H$24*Customisation!$H$12))</f>
        <v>0</v>
      </c>
      <c r="BI6" s="54">
        <f t="shared" si="13"/>
        <v>0</v>
      </c>
      <c r="BJ6" s="54">
        <f t="shared" si="14"/>
        <v>0</v>
      </c>
      <c r="BK6" s="54">
        <f t="shared" si="15"/>
        <v>0</v>
      </c>
      <c r="BL6" s="54">
        <f t="shared" si="16"/>
        <v>0</v>
      </c>
      <c r="BM6" s="54">
        <f t="shared" si="17"/>
        <v>0</v>
      </c>
      <c r="BN6" s="54">
        <f t="shared" si="18"/>
        <v>0</v>
      </c>
      <c r="BO6" s="54">
        <f t="shared" si="19"/>
        <v>0</v>
      </c>
      <c r="BP6" s="54">
        <f t="shared" si="20"/>
        <v>0</v>
      </c>
      <c r="BQ6" s="54">
        <f t="shared" si="21"/>
        <v>0</v>
      </c>
      <c r="BR6" s="54">
        <f t="shared" si="22"/>
        <v>0</v>
      </c>
      <c r="BS6" s="126"/>
    </row>
    <row r="7" spans="1:71" ht="14.25" customHeight="1" x14ac:dyDescent="0.3">
      <c r="A7" s="1">
        <f t="shared" si="10"/>
        <v>3</v>
      </c>
      <c r="B7" s="53">
        <f>'Life table'!D5</f>
        <v>0.98736234166065606</v>
      </c>
      <c r="C7" s="53">
        <f>IF($A7&lt;Customisation!$H$13,0,B7)/LOOKUP(Customisation!$H$13,$A$4:$A$104,$B$4:$B$104)</f>
        <v>0</v>
      </c>
      <c r="D7" s="1">
        <f>IF($A7&lt;=Customisation!$H$13,1,1/(1+Customisation!$H$21)^($A7-Customisation!$H$13))</f>
        <v>1</v>
      </c>
      <c r="E7" s="1">
        <f t="shared" si="11"/>
        <v>3</v>
      </c>
      <c r="F7" s="1">
        <f t="shared" si="2"/>
        <v>0</v>
      </c>
      <c r="G7" s="54">
        <f>'Age data'!M11*Customisation!$H$22</f>
        <v>0</v>
      </c>
      <c r="H7" s="54">
        <f t="shared" si="3"/>
        <v>0</v>
      </c>
      <c r="I7" s="54">
        <f>'Age data'!N11*Customisation!$H$22</f>
        <v>0</v>
      </c>
      <c r="J7" s="55">
        <f t="shared" si="4"/>
        <v>0</v>
      </c>
      <c r="K7" s="54">
        <f>I7*'Life table'!I5</f>
        <v>0</v>
      </c>
      <c r="L7" s="54">
        <f>J7*'Life table'!J5</f>
        <v>0</v>
      </c>
      <c r="M7" s="54">
        <f t="shared" si="5"/>
        <v>0</v>
      </c>
      <c r="N7" s="54">
        <f>((G7-I7)*$AW$5+I7*$AW$6)/(1+Customisation!$H$21)^($A7-Customisation!$E$13)</f>
        <v>0</v>
      </c>
      <c r="O7" s="54">
        <f>G7*Customisation!$H$17</f>
        <v>0</v>
      </c>
      <c r="P7" s="121">
        <f>O7/(1+Customisation!$H$21)^($A7-Customisation!$E$13)</f>
        <v>0</v>
      </c>
      <c r="Q7" s="54">
        <f>IF($A7&lt;Customisation!$H$13,G7,G7*(1-Customisation!$H$11*Customisation!$H$12))</f>
        <v>0</v>
      </c>
      <c r="R7" s="54">
        <f>IF($A7&lt;Customisation!$H$13,H7,H7*(1-Customisation!$H$11*Customisation!$H$12))</f>
        <v>0</v>
      </c>
      <c r="S7" s="54">
        <f>IF($A7&lt;Customisation!$H$13,I7,I7*(1-Customisation!$H$11*Customisation!$H$12))</f>
        <v>0</v>
      </c>
      <c r="T7" s="54">
        <f>IF($A7&lt;Customisation!$H$13,J7,J7*(1-Customisation!$H$11*Customisation!$H$12))</f>
        <v>0</v>
      </c>
      <c r="U7" s="54">
        <f>IF($A7&lt;Customisation!$H$13,K7,K7*(1-Customisation!$H$11*Customisation!$H$12))</f>
        <v>0</v>
      </c>
      <c r="V7" s="54">
        <f>IF($A7&lt;Customisation!$H$13,L7,L7*(1-Customisation!$H$11*Customisation!$H$12))</f>
        <v>0</v>
      </c>
      <c r="W7" s="54">
        <f>IF($A7&lt;Customisation!$H$13,M7,M7*(1-Customisation!$H$11*Customisation!$H$12))</f>
        <v>0</v>
      </c>
      <c r="X7" s="54">
        <f>IF($A7&lt;Customisation!$H$13,N7,N7*(1-Customisation!$H$11*Customisation!$H$12))</f>
        <v>0</v>
      </c>
      <c r="Y7" s="54">
        <f>IF($A7&lt;Customisation!$H$13,O7,O7*(1-Customisation!$H$11*Customisation!$H$12))</f>
        <v>0</v>
      </c>
      <c r="Z7" s="54">
        <f>IF($A7&lt;Customisation!$H$13,P7,P7*(1-Customisation!$H$11*Customisation!$H$12))</f>
        <v>0</v>
      </c>
      <c r="AA7" s="54">
        <f t="shared" ref="AA7:AJ7" si="24">G7-Q7</f>
        <v>0</v>
      </c>
      <c r="AB7" s="54">
        <f t="shared" si="24"/>
        <v>0</v>
      </c>
      <c r="AC7" s="54">
        <f t="shared" si="24"/>
        <v>0</v>
      </c>
      <c r="AD7" s="54">
        <f t="shared" si="24"/>
        <v>0</v>
      </c>
      <c r="AE7" s="54">
        <f t="shared" si="24"/>
        <v>0</v>
      </c>
      <c r="AF7" s="54">
        <f t="shared" si="24"/>
        <v>0</v>
      </c>
      <c r="AG7" s="54">
        <f t="shared" si="24"/>
        <v>0</v>
      </c>
      <c r="AH7" s="54">
        <f t="shared" si="24"/>
        <v>0</v>
      </c>
      <c r="AI7" s="54">
        <f t="shared" si="24"/>
        <v>0</v>
      </c>
      <c r="AJ7" s="54">
        <f t="shared" si="24"/>
        <v>0</v>
      </c>
      <c r="AK7" s="1"/>
      <c r="AL7" s="56">
        <f t="shared" si="7"/>
        <v>0</v>
      </c>
      <c r="AM7" s="56">
        <f t="shared" si="8"/>
        <v>0</v>
      </c>
      <c r="AN7" s="1"/>
      <c r="AO7" s="1"/>
      <c r="AP7" s="1"/>
      <c r="AQ7" s="1"/>
      <c r="AR7" s="1"/>
      <c r="AS7" s="1"/>
      <c r="AT7" s="1"/>
      <c r="AU7" s="1"/>
      <c r="AV7" s="1"/>
      <c r="AW7" s="1"/>
      <c r="AX7" s="1"/>
      <c r="AY7" s="54">
        <f>IF($A7&lt;Customisation!$H$13,G7,G7*(1-Customisation!$H$24*Customisation!$H$12))</f>
        <v>0</v>
      </c>
      <c r="AZ7" s="54">
        <f>IF($A7&lt;Customisation!$H$13,H7,H7*(1-Customisation!$H$24*Customisation!$H$12))</f>
        <v>0</v>
      </c>
      <c r="BA7" s="54">
        <f>IF($A7&lt;Customisation!$H$13,I7,I7*(1-Customisation!$H$24*Customisation!$H$12))</f>
        <v>0</v>
      </c>
      <c r="BB7" s="54">
        <f>IF($A7&lt;Customisation!$H$13,J7,J7*(1-Customisation!$H$24*Customisation!$H$12))</f>
        <v>0</v>
      </c>
      <c r="BC7" s="54">
        <f>IF($A7&lt;Customisation!$H$13,K7,K7*(1-Customisation!$H$24*Customisation!$H$12))</f>
        <v>0</v>
      </c>
      <c r="BD7" s="54">
        <f>IF($A7&lt;Customisation!$H$13,L7,L7*(1-Customisation!$H$24*Customisation!$H$12))</f>
        <v>0</v>
      </c>
      <c r="BE7" s="54">
        <f>IF($A7&lt;Customisation!$H$13,M7,M7*(1-Customisation!$H$24*Customisation!$H$12))</f>
        <v>0</v>
      </c>
      <c r="BF7" s="54">
        <f>IF($A7&lt;Customisation!$H$13,N7,N7*(1-Customisation!$H$24*Customisation!$H$12))</f>
        <v>0</v>
      </c>
      <c r="BG7" s="54">
        <f>IF($A7&lt;Customisation!$H$13,O7,O7*(1-Customisation!$H$24*Customisation!$H$12))</f>
        <v>0</v>
      </c>
      <c r="BH7" s="54">
        <f>IF($A7&lt;Customisation!$H$13,P7,P7*(1-Customisation!$H$24*Customisation!$H$12))</f>
        <v>0</v>
      </c>
      <c r="BI7" s="54">
        <f t="shared" si="13"/>
        <v>0</v>
      </c>
      <c r="BJ7" s="54">
        <f t="shared" si="14"/>
        <v>0</v>
      </c>
      <c r="BK7" s="54">
        <f t="shared" si="15"/>
        <v>0</v>
      </c>
      <c r="BL7" s="54">
        <f t="shared" si="16"/>
        <v>0</v>
      </c>
      <c r="BM7" s="54">
        <f t="shared" si="17"/>
        <v>0</v>
      </c>
      <c r="BN7" s="54">
        <f t="shared" si="18"/>
        <v>0</v>
      </c>
      <c r="BO7" s="54">
        <f t="shared" si="19"/>
        <v>0</v>
      </c>
      <c r="BP7" s="54">
        <f t="shared" si="20"/>
        <v>0</v>
      </c>
      <c r="BQ7" s="54">
        <f t="shared" si="21"/>
        <v>0</v>
      </c>
      <c r="BR7" s="54">
        <f t="shared" si="22"/>
        <v>0</v>
      </c>
      <c r="BS7" s="126"/>
    </row>
    <row r="8" spans="1:71" ht="14.25" customHeight="1" x14ac:dyDescent="0.3">
      <c r="A8" s="1">
        <f t="shared" si="10"/>
        <v>4</v>
      </c>
      <c r="B8" s="53">
        <f>'Life table'!D6</f>
        <v>0.98684891324299251</v>
      </c>
      <c r="C8" s="53">
        <f>IF($A8&lt;Customisation!$H$13,0,B8)/LOOKUP(Customisation!$H$13,$A$4:$A$104,$B$4:$B$104)</f>
        <v>0</v>
      </c>
      <c r="D8" s="1">
        <f>IF($A8&lt;=Customisation!$H$13,1,1/(1+Customisation!$H$21)^($A8-Customisation!$H$13))</f>
        <v>1</v>
      </c>
      <c r="E8" s="1">
        <f t="shared" si="11"/>
        <v>4</v>
      </c>
      <c r="F8" s="1">
        <f t="shared" si="2"/>
        <v>0</v>
      </c>
      <c r="G8" s="54">
        <f>'Age data'!M12*Customisation!$H$22</f>
        <v>0</v>
      </c>
      <c r="H8" s="54">
        <f t="shared" si="3"/>
        <v>0</v>
      </c>
      <c r="I8" s="54">
        <f>'Age data'!N12*Customisation!$H$22</f>
        <v>0</v>
      </c>
      <c r="J8" s="55">
        <f t="shared" si="4"/>
        <v>0</v>
      </c>
      <c r="K8" s="54">
        <f>I8*'Life table'!I6</f>
        <v>0</v>
      </c>
      <c r="L8" s="54">
        <f>J8*'Life table'!J6</f>
        <v>0</v>
      </c>
      <c r="M8" s="54">
        <f t="shared" si="5"/>
        <v>0</v>
      </c>
      <c r="N8" s="54">
        <f>((G8-I8)*$AW$5+I8*$AW$6)/(1+Customisation!$H$21)^($A8-Customisation!$E$13)</f>
        <v>0</v>
      </c>
      <c r="O8" s="54">
        <f>G8*Customisation!$H$17</f>
        <v>0</v>
      </c>
      <c r="P8" s="121">
        <f>O8/(1+Customisation!$H$21)^($A8-Customisation!$E$13)</f>
        <v>0</v>
      </c>
      <c r="Q8" s="54">
        <f>IF($A8&lt;Customisation!$H$13,G8,G8*(1-Customisation!$H$11*Customisation!$H$12))</f>
        <v>0</v>
      </c>
      <c r="R8" s="54">
        <f>IF($A8&lt;Customisation!$H$13,H8,H8*(1-Customisation!$H$11*Customisation!$H$12))</f>
        <v>0</v>
      </c>
      <c r="S8" s="54">
        <f>IF($A8&lt;Customisation!$H$13,I8,I8*(1-Customisation!$H$11*Customisation!$H$12))</f>
        <v>0</v>
      </c>
      <c r="T8" s="54">
        <f>IF($A8&lt;Customisation!$H$13,J8,J8*(1-Customisation!$H$11*Customisation!$H$12))</f>
        <v>0</v>
      </c>
      <c r="U8" s="54">
        <f>IF($A8&lt;Customisation!$H$13,K8,K8*(1-Customisation!$H$11*Customisation!$H$12))</f>
        <v>0</v>
      </c>
      <c r="V8" s="54">
        <f>IF($A8&lt;Customisation!$H$13,L8,L8*(1-Customisation!$H$11*Customisation!$H$12))</f>
        <v>0</v>
      </c>
      <c r="W8" s="54">
        <f>IF($A8&lt;Customisation!$H$13,M8,M8*(1-Customisation!$H$11*Customisation!$H$12))</f>
        <v>0</v>
      </c>
      <c r="X8" s="54">
        <f>IF($A8&lt;Customisation!$H$13,N8,N8*(1-Customisation!$H$11*Customisation!$H$12))</f>
        <v>0</v>
      </c>
      <c r="Y8" s="54">
        <f>IF($A8&lt;Customisation!$H$13,O8,O8*(1-Customisation!$H$11*Customisation!$H$12))</f>
        <v>0</v>
      </c>
      <c r="Z8" s="54">
        <f>IF($A8&lt;Customisation!$H$13,P8,P8*(1-Customisation!$H$11*Customisation!$H$12))</f>
        <v>0</v>
      </c>
      <c r="AA8" s="54">
        <f t="shared" ref="AA8:AJ8" si="25">G8-Q8</f>
        <v>0</v>
      </c>
      <c r="AB8" s="54">
        <f t="shared" si="25"/>
        <v>0</v>
      </c>
      <c r="AC8" s="54">
        <f t="shared" si="25"/>
        <v>0</v>
      </c>
      <c r="AD8" s="54">
        <f t="shared" si="25"/>
        <v>0</v>
      </c>
      <c r="AE8" s="54">
        <f t="shared" si="25"/>
        <v>0</v>
      </c>
      <c r="AF8" s="54">
        <f t="shared" si="25"/>
        <v>0</v>
      </c>
      <c r="AG8" s="54">
        <f t="shared" si="25"/>
        <v>0</v>
      </c>
      <c r="AH8" s="54">
        <f t="shared" si="25"/>
        <v>0</v>
      </c>
      <c r="AI8" s="54">
        <f t="shared" si="25"/>
        <v>0</v>
      </c>
      <c r="AJ8" s="54">
        <f t="shared" si="25"/>
        <v>0</v>
      </c>
      <c r="AK8" s="1"/>
      <c r="AL8" s="56">
        <f t="shared" si="7"/>
        <v>0</v>
      </c>
      <c r="AM8" s="56">
        <f t="shared" si="8"/>
        <v>0</v>
      </c>
      <c r="AN8" s="1"/>
      <c r="AO8" s="1"/>
      <c r="AP8" s="1"/>
      <c r="AQ8" s="1"/>
      <c r="AR8" s="1"/>
      <c r="AS8" s="1"/>
      <c r="AT8" s="1"/>
      <c r="AU8" s="1"/>
      <c r="AV8" s="1"/>
      <c r="AW8" s="1"/>
      <c r="AX8" s="1"/>
      <c r="AY8" s="54">
        <f>IF($A8&lt;Customisation!$H$13,G8,G8*(1-Customisation!$H$24*Customisation!$H$12))</f>
        <v>0</v>
      </c>
      <c r="AZ8" s="54">
        <f>IF($A8&lt;Customisation!$H$13,H8,H8*(1-Customisation!$H$24*Customisation!$H$12))</f>
        <v>0</v>
      </c>
      <c r="BA8" s="54">
        <f>IF($A8&lt;Customisation!$H$13,I8,I8*(1-Customisation!$H$24*Customisation!$H$12))</f>
        <v>0</v>
      </c>
      <c r="BB8" s="54">
        <f>IF($A8&lt;Customisation!$H$13,J8,J8*(1-Customisation!$H$24*Customisation!$H$12))</f>
        <v>0</v>
      </c>
      <c r="BC8" s="54">
        <f>IF($A8&lt;Customisation!$H$13,K8,K8*(1-Customisation!$H$24*Customisation!$H$12))</f>
        <v>0</v>
      </c>
      <c r="BD8" s="54">
        <f>IF($A8&lt;Customisation!$H$13,L8,L8*(1-Customisation!$H$24*Customisation!$H$12))</f>
        <v>0</v>
      </c>
      <c r="BE8" s="54">
        <f>IF($A8&lt;Customisation!$H$13,M8,M8*(1-Customisation!$H$24*Customisation!$H$12))</f>
        <v>0</v>
      </c>
      <c r="BF8" s="54">
        <f>IF($A8&lt;Customisation!$H$13,N8,N8*(1-Customisation!$H$24*Customisation!$H$12))</f>
        <v>0</v>
      </c>
      <c r="BG8" s="54">
        <f>IF($A8&lt;Customisation!$H$13,O8,O8*(1-Customisation!$H$24*Customisation!$H$12))</f>
        <v>0</v>
      </c>
      <c r="BH8" s="54">
        <f>IF($A8&lt;Customisation!$H$13,P8,P8*(1-Customisation!$H$24*Customisation!$H$12))</f>
        <v>0</v>
      </c>
      <c r="BI8" s="54">
        <f t="shared" si="13"/>
        <v>0</v>
      </c>
      <c r="BJ8" s="54">
        <f t="shared" si="14"/>
        <v>0</v>
      </c>
      <c r="BK8" s="54">
        <f t="shared" si="15"/>
        <v>0</v>
      </c>
      <c r="BL8" s="54">
        <f t="shared" si="16"/>
        <v>0</v>
      </c>
      <c r="BM8" s="54">
        <f t="shared" si="17"/>
        <v>0</v>
      </c>
      <c r="BN8" s="54">
        <f t="shared" si="18"/>
        <v>0</v>
      </c>
      <c r="BO8" s="54">
        <f t="shared" si="19"/>
        <v>0</v>
      </c>
      <c r="BP8" s="54">
        <f t="shared" si="20"/>
        <v>0</v>
      </c>
      <c r="BQ8" s="54">
        <f t="shared" si="21"/>
        <v>0</v>
      </c>
      <c r="BR8" s="54">
        <f t="shared" si="22"/>
        <v>0</v>
      </c>
      <c r="BS8" s="126"/>
    </row>
    <row r="9" spans="1:71" ht="14.25" customHeight="1" x14ac:dyDescent="0.3">
      <c r="A9" s="1">
        <f t="shared" si="10"/>
        <v>5</v>
      </c>
      <c r="B9" s="53">
        <f>'Life table'!D7</f>
        <v>0.98633575180810618</v>
      </c>
      <c r="C9" s="53">
        <f>IF($A9&lt;Customisation!$H$13,0,B9)/LOOKUP(Customisation!$H$13,$A$4:$A$104,$B$4:$B$104)</f>
        <v>0</v>
      </c>
      <c r="D9" s="1">
        <f>IF($A9&lt;=Customisation!$H$13,1,1/(1+Customisation!$H$21)^($A9-Customisation!$H$13))</f>
        <v>1</v>
      </c>
      <c r="E9" s="1">
        <f t="shared" si="11"/>
        <v>5</v>
      </c>
      <c r="F9" s="1">
        <f t="shared" si="2"/>
        <v>0</v>
      </c>
      <c r="G9" s="54">
        <f>'Age data'!M13*Customisation!$H$22</f>
        <v>0</v>
      </c>
      <c r="H9" s="54">
        <f t="shared" si="3"/>
        <v>0</v>
      </c>
      <c r="I9" s="54">
        <f>'Age data'!N13*Customisation!$H$22</f>
        <v>0</v>
      </c>
      <c r="J9" s="55">
        <f t="shared" si="4"/>
        <v>0</v>
      </c>
      <c r="K9" s="54">
        <f>I9*'Life table'!I7</f>
        <v>0</v>
      </c>
      <c r="L9" s="54">
        <f>J9*'Life table'!J7</f>
        <v>0</v>
      </c>
      <c r="M9" s="54">
        <f t="shared" si="5"/>
        <v>0</v>
      </c>
      <c r="N9" s="54">
        <f>((G9-I9)*$AW$5+I9*$AW$6)/(1+Customisation!$H$21)^($A9-Customisation!$E$13)</f>
        <v>0</v>
      </c>
      <c r="O9" s="54">
        <f>G9*Customisation!$H$17</f>
        <v>0</v>
      </c>
      <c r="P9" s="121">
        <f>O9/(1+Customisation!$H$21)^($A9-Customisation!$E$13)</f>
        <v>0</v>
      </c>
      <c r="Q9" s="54">
        <f>IF($A9&lt;Customisation!$H$13,G9,G9*(1-Customisation!$H$11*Customisation!$H$12))</f>
        <v>0</v>
      </c>
      <c r="R9" s="54">
        <f>IF($A9&lt;Customisation!$H$13,H9,H9*(1-Customisation!$H$11*Customisation!$H$12))</f>
        <v>0</v>
      </c>
      <c r="S9" s="54">
        <f>IF($A9&lt;Customisation!$H$13,I9,I9*(1-Customisation!$H$11*Customisation!$H$12))</f>
        <v>0</v>
      </c>
      <c r="T9" s="54">
        <f>IF($A9&lt;Customisation!$H$13,J9,J9*(1-Customisation!$H$11*Customisation!$H$12))</f>
        <v>0</v>
      </c>
      <c r="U9" s="54">
        <f>IF($A9&lt;Customisation!$H$13,K9,K9*(1-Customisation!$H$11*Customisation!$H$12))</f>
        <v>0</v>
      </c>
      <c r="V9" s="54">
        <f>IF($A9&lt;Customisation!$H$13,L9,L9*(1-Customisation!$H$11*Customisation!$H$12))</f>
        <v>0</v>
      </c>
      <c r="W9" s="54">
        <f>IF($A9&lt;Customisation!$H$13,M9,M9*(1-Customisation!$H$11*Customisation!$H$12))</f>
        <v>0</v>
      </c>
      <c r="X9" s="54">
        <f>IF($A9&lt;Customisation!$H$13,N9,N9*(1-Customisation!$H$11*Customisation!$H$12))</f>
        <v>0</v>
      </c>
      <c r="Y9" s="54">
        <f>IF($A9&lt;Customisation!$H$13,O9,O9*(1-Customisation!$H$11*Customisation!$H$12))</f>
        <v>0</v>
      </c>
      <c r="Z9" s="54">
        <f>IF($A9&lt;Customisation!$H$13,P9,P9*(1-Customisation!$H$11*Customisation!$H$12))</f>
        <v>0</v>
      </c>
      <c r="AA9" s="54">
        <f t="shared" ref="AA9:AJ9" si="26">G9-Q9</f>
        <v>0</v>
      </c>
      <c r="AB9" s="54">
        <f t="shared" si="26"/>
        <v>0</v>
      </c>
      <c r="AC9" s="54">
        <f t="shared" si="26"/>
        <v>0</v>
      </c>
      <c r="AD9" s="54">
        <f t="shared" si="26"/>
        <v>0</v>
      </c>
      <c r="AE9" s="54">
        <f t="shared" si="26"/>
        <v>0</v>
      </c>
      <c r="AF9" s="54">
        <f t="shared" si="26"/>
        <v>0</v>
      </c>
      <c r="AG9" s="54">
        <f t="shared" si="26"/>
        <v>0</v>
      </c>
      <c r="AH9" s="54">
        <f t="shared" si="26"/>
        <v>0</v>
      </c>
      <c r="AI9" s="54">
        <f t="shared" si="26"/>
        <v>0</v>
      </c>
      <c r="AJ9" s="54">
        <f t="shared" si="26"/>
        <v>0</v>
      </c>
      <c r="AK9" s="1"/>
      <c r="AL9" s="56">
        <f t="shared" si="7"/>
        <v>0</v>
      </c>
      <c r="AM9" s="56">
        <f t="shared" si="8"/>
        <v>0</v>
      </c>
      <c r="AN9" s="1"/>
      <c r="AO9" s="1"/>
      <c r="AP9" s="1"/>
      <c r="AQ9" s="1"/>
      <c r="AR9" s="1"/>
      <c r="AS9" s="1"/>
      <c r="AT9" s="1"/>
      <c r="AU9" s="1"/>
      <c r="AV9" s="1"/>
      <c r="AW9" s="1"/>
      <c r="AX9" s="1"/>
      <c r="AY9" s="54">
        <f>IF($A9&lt;Customisation!$H$13,G9,G9*(1-Customisation!$H$24*Customisation!$H$12))</f>
        <v>0</v>
      </c>
      <c r="AZ9" s="54">
        <f>IF($A9&lt;Customisation!$H$13,H9,H9*(1-Customisation!$H$24*Customisation!$H$12))</f>
        <v>0</v>
      </c>
      <c r="BA9" s="54">
        <f>IF($A9&lt;Customisation!$H$13,I9,I9*(1-Customisation!$H$24*Customisation!$H$12))</f>
        <v>0</v>
      </c>
      <c r="BB9" s="54">
        <f>IF($A9&lt;Customisation!$H$13,J9,J9*(1-Customisation!$H$24*Customisation!$H$12))</f>
        <v>0</v>
      </c>
      <c r="BC9" s="54">
        <f>IF($A9&lt;Customisation!$H$13,K9,K9*(1-Customisation!$H$24*Customisation!$H$12))</f>
        <v>0</v>
      </c>
      <c r="BD9" s="54">
        <f>IF($A9&lt;Customisation!$H$13,L9,L9*(1-Customisation!$H$24*Customisation!$H$12))</f>
        <v>0</v>
      </c>
      <c r="BE9" s="54">
        <f>IF($A9&lt;Customisation!$H$13,M9,M9*(1-Customisation!$H$24*Customisation!$H$12))</f>
        <v>0</v>
      </c>
      <c r="BF9" s="54">
        <f>IF($A9&lt;Customisation!$H$13,N9,N9*(1-Customisation!$H$24*Customisation!$H$12))</f>
        <v>0</v>
      </c>
      <c r="BG9" s="54">
        <f>IF($A9&lt;Customisation!$H$13,O9,O9*(1-Customisation!$H$24*Customisation!$H$12))</f>
        <v>0</v>
      </c>
      <c r="BH9" s="54">
        <f>IF($A9&lt;Customisation!$H$13,P9,P9*(1-Customisation!$H$24*Customisation!$H$12))</f>
        <v>0</v>
      </c>
      <c r="BI9" s="54">
        <f t="shared" si="13"/>
        <v>0</v>
      </c>
      <c r="BJ9" s="54">
        <f t="shared" si="14"/>
        <v>0</v>
      </c>
      <c r="BK9" s="54">
        <f t="shared" si="15"/>
        <v>0</v>
      </c>
      <c r="BL9" s="54">
        <f t="shared" si="16"/>
        <v>0</v>
      </c>
      <c r="BM9" s="54">
        <f t="shared" si="17"/>
        <v>0</v>
      </c>
      <c r="BN9" s="54">
        <f t="shared" si="18"/>
        <v>0</v>
      </c>
      <c r="BO9" s="54">
        <f t="shared" si="19"/>
        <v>0</v>
      </c>
      <c r="BP9" s="54">
        <f t="shared" si="20"/>
        <v>0</v>
      </c>
      <c r="BQ9" s="54">
        <f t="shared" si="21"/>
        <v>0</v>
      </c>
      <c r="BR9" s="54">
        <f t="shared" si="22"/>
        <v>0</v>
      </c>
      <c r="BS9" s="126"/>
    </row>
    <row r="10" spans="1:71" ht="14.25" customHeight="1" x14ac:dyDescent="0.3">
      <c r="A10" s="1">
        <f t="shared" si="10"/>
        <v>6</v>
      </c>
      <c r="B10" s="53">
        <f>'Life table'!D8</f>
        <v>0.98608916787015422</v>
      </c>
      <c r="C10" s="53">
        <f>IF($A10&lt;Customisation!$H$13,0,B10)/LOOKUP(Customisation!$H$13,$A$4:$A$104,$B$4:$B$104)</f>
        <v>0</v>
      </c>
      <c r="D10" s="1">
        <f>IF($A10&lt;=Customisation!$H$13,1,1/(1+Customisation!$H$21)^($A10-Customisation!$H$13))</f>
        <v>1</v>
      </c>
      <c r="E10" s="1">
        <f t="shared" si="11"/>
        <v>6</v>
      </c>
      <c r="F10" s="1">
        <f t="shared" si="2"/>
        <v>0</v>
      </c>
      <c r="G10" s="54">
        <f>'Age data'!M14*Customisation!$H$22</f>
        <v>0</v>
      </c>
      <c r="H10" s="54">
        <f t="shared" si="3"/>
        <v>0</v>
      </c>
      <c r="I10" s="54">
        <f>'Age data'!N14*Customisation!$H$22</f>
        <v>0</v>
      </c>
      <c r="J10" s="55">
        <f t="shared" si="4"/>
        <v>0</v>
      </c>
      <c r="K10" s="54">
        <f>I10*'Life table'!I8</f>
        <v>0</v>
      </c>
      <c r="L10" s="54">
        <f>J10*'Life table'!J8</f>
        <v>0</v>
      </c>
      <c r="M10" s="54">
        <f t="shared" si="5"/>
        <v>0</v>
      </c>
      <c r="N10" s="54">
        <f>((G10-I10)*$AW$5+I10*$AW$6)/(1+Customisation!$H$21)^($A10-Customisation!$E$13)</f>
        <v>0</v>
      </c>
      <c r="O10" s="54">
        <f>G10*Customisation!$H$17</f>
        <v>0</v>
      </c>
      <c r="P10" s="121">
        <f>O10/(1+Customisation!$H$21)^($A10-Customisation!$E$13)</f>
        <v>0</v>
      </c>
      <c r="Q10" s="54">
        <f>IF($A10&lt;Customisation!$H$13,G10,G10*(1-Customisation!$H$11*Customisation!$H$12))</f>
        <v>0</v>
      </c>
      <c r="R10" s="54">
        <f>IF($A10&lt;Customisation!$H$13,H10,H10*(1-Customisation!$H$11*Customisation!$H$12))</f>
        <v>0</v>
      </c>
      <c r="S10" s="54">
        <f>IF($A10&lt;Customisation!$H$13,I10,I10*(1-Customisation!$H$11*Customisation!$H$12))</f>
        <v>0</v>
      </c>
      <c r="T10" s="54">
        <f>IF($A10&lt;Customisation!$H$13,J10,J10*(1-Customisation!$H$11*Customisation!$H$12))</f>
        <v>0</v>
      </c>
      <c r="U10" s="54">
        <f>IF($A10&lt;Customisation!$H$13,K10,K10*(1-Customisation!$H$11*Customisation!$H$12))</f>
        <v>0</v>
      </c>
      <c r="V10" s="54">
        <f>IF($A10&lt;Customisation!$H$13,L10,L10*(1-Customisation!$H$11*Customisation!$H$12))</f>
        <v>0</v>
      </c>
      <c r="W10" s="54">
        <f>IF($A10&lt;Customisation!$H$13,M10,M10*(1-Customisation!$H$11*Customisation!$H$12))</f>
        <v>0</v>
      </c>
      <c r="X10" s="54">
        <f>IF($A10&lt;Customisation!$H$13,N10,N10*(1-Customisation!$H$11*Customisation!$H$12))</f>
        <v>0</v>
      </c>
      <c r="Y10" s="54">
        <f>IF($A10&lt;Customisation!$H$13,O10,O10*(1-Customisation!$H$11*Customisation!$H$12))</f>
        <v>0</v>
      </c>
      <c r="Z10" s="54">
        <f>IF($A10&lt;Customisation!$H$13,P10,P10*(1-Customisation!$H$11*Customisation!$H$12))</f>
        <v>0</v>
      </c>
      <c r="AA10" s="54">
        <f t="shared" ref="AA10:AJ10" si="27">G10-Q10</f>
        <v>0</v>
      </c>
      <c r="AB10" s="54">
        <f t="shared" si="27"/>
        <v>0</v>
      </c>
      <c r="AC10" s="54">
        <f t="shared" si="27"/>
        <v>0</v>
      </c>
      <c r="AD10" s="54">
        <f t="shared" si="27"/>
        <v>0</v>
      </c>
      <c r="AE10" s="54">
        <f t="shared" si="27"/>
        <v>0</v>
      </c>
      <c r="AF10" s="54">
        <f t="shared" si="27"/>
        <v>0</v>
      </c>
      <c r="AG10" s="54">
        <f t="shared" si="27"/>
        <v>0</v>
      </c>
      <c r="AH10" s="54">
        <f t="shared" si="27"/>
        <v>0</v>
      </c>
      <c r="AI10" s="54">
        <f t="shared" si="27"/>
        <v>0</v>
      </c>
      <c r="AJ10" s="54">
        <f t="shared" si="27"/>
        <v>0</v>
      </c>
      <c r="AK10" s="1"/>
      <c r="AL10" s="56">
        <f t="shared" si="7"/>
        <v>0</v>
      </c>
      <c r="AM10" s="56">
        <f t="shared" si="8"/>
        <v>0</v>
      </c>
      <c r="AN10" s="1"/>
      <c r="AO10" s="1"/>
      <c r="AP10" s="1"/>
      <c r="AQ10" s="1"/>
      <c r="AR10" s="1"/>
      <c r="AS10" s="1"/>
      <c r="AT10" s="1"/>
      <c r="AU10" s="1"/>
      <c r="AV10" s="1"/>
      <c r="AW10" s="1"/>
      <c r="AX10" s="1"/>
      <c r="AY10" s="54">
        <f>IF($A10&lt;Customisation!$H$13,G10,G10*(1-Customisation!$H$24*Customisation!$H$12))</f>
        <v>0</v>
      </c>
      <c r="AZ10" s="54">
        <f>IF($A10&lt;Customisation!$H$13,H10,H10*(1-Customisation!$H$24*Customisation!$H$12))</f>
        <v>0</v>
      </c>
      <c r="BA10" s="54">
        <f>IF($A10&lt;Customisation!$H$13,I10,I10*(1-Customisation!$H$24*Customisation!$H$12))</f>
        <v>0</v>
      </c>
      <c r="BB10" s="54">
        <f>IF($A10&lt;Customisation!$H$13,J10,J10*(1-Customisation!$H$24*Customisation!$H$12))</f>
        <v>0</v>
      </c>
      <c r="BC10" s="54">
        <f>IF($A10&lt;Customisation!$H$13,K10,K10*(1-Customisation!$H$24*Customisation!$H$12))</f>
        <v>0</v>
      </c>
      <c r="BD10" s="54">
        <f>IF($A10&lt;Customisation!$H$13,L10,L10*(1-Customisation!$H$24*Customisation!$H$12))</f>
        <v>0</v>
      </c>
      <c r="BE10" s="54">
        <f>IF($A10&lt;Customisation!$H$13,M10,M10*(1-Customisation!$H$24*Customisation!$H$12))</f>
        <v>0</v>
      </c>
      <c r="BF10" s="54">
        <f>IF($A10&lt;Customisation!$H$13,N10,N10*(1-Customisation!$H$24*Customisation!$H$12))</f>
        <v>0</v>
      </c>
      <c r="BG10" s="54">
        <f>IF($A10&lt;Customisation!$H$13,O10,O10*(1-Customisation!$H$24*Customisation!$H$12))</f>
        <v>0</v>
      </c>
      <c r="BH10" s="54">
        <f>IF($A10&lt;Customisation!$H$13,P10,P10*(1-Customisation!$H$24*Customisation!$H$12))</f>
        <v>0</v>
      </c>
      <c r="BI10" s="54">
        <f t="shared" si="13"/>
        <v>0</v>
      </c>
      <c r="BJ10" s="54">
        <f t="shared" si="14"/>
        <v>0</v>
      </c>
      <c r="BK10" s="54">
        <f t="shared" si="15"/>
        <v>0</v>
      </c>
      <c r="BL10" s="54">
        <f t="shared" si="16"/>
        <v>0</v>
      </c>
      <c r="BM10" s="54">
        <f t="shared" si="17"/>
        <v>0</v>
      </c>
      <c r="BN10" s="54">
        <f t="shared" si="18"/>
        <v>0</v>
      </c>
      <c r="BO10" s="54">
        <f t="shared" si="19"/>
        <v>0</v>
      </c>
      <c r="BP10" s="54">
        <f t="shared" si="20"/>
        <v>0</v>
      </c>
      <c r="BQ10" s="54">
        <f t="shared" si="21"/>
        <v>0</v>
      </c>
      <c r="BR10" s="54">
        <f t="shared" si="22"/>
        <v>0</v>
      </c>
      <c r="BS10" s="126"/>
    </row>
    <row r="11" spans="1:71" ht="14.25" customHeight="1" x14ac:dyDescent="0.3">
      <c r="A11" s="1">
        <f t="shared" si="10"/>
        <v>7</v>
      </c>
      <c r="B11" s="53">
        <f>'Life table'!D9</f>
        <v>0.98584264557818668</v>
      </c>
      <c r="C11" s="53">
        <f>IF($A11&lt;Customisation!$H$13,0,B11)/LOOKUP(Customisation!$H$13,$A$4:$A$104,$B$4:$B$104)</f>
        <v>0</v>
      </c>
      <c r="D11" s="1">
        <f>IF($A11&lt;=Customisation!$H$13,1,1/(1+Customisation!$H$21)^($A11-Customisation!$H$13))</f>
        <v>1</v>
      </c>
      <c r="E11" s="1">
        <f t="shared" si="11"/>
        <v>7</v>
      </c>
      <c r="F11" s="1">
        <f t="shared" si="2"/>
        <v>0</v>
      </c>
      <c r="G11" s="54">
        <f>'Age data'!M15*Customisation!$H$22</f>
        <v>0</v>
      </c>
      <c r="H11" s="54">
        <f t="shared" si="3"/>
        <v>0</v>
      </c>
      <c r="I11" s="54">
        <f>'Age data'!N15*Customisation!$H$22</f>
        <v>0</v>
      </c>
      <c r="J11" s="55">
        <f t="shared" si="4"/>
        <v>0</v>
      </c>
      <c r="K11" s="54">
        <f>I11*'Life table'!I9</f>
        <v>0</v>
      </c>
      <c r="L11" s="54">
        <f>J11*'Life table'!J9</f>
        <v>0</v>
      </c>
      <c r="M11" s="54">
        <f t="shared" si="5"/>
        <v>0</v>
      </c>
      <c r="N11" s="54">
        <f>((G11-I11)*$AW$5+I11*$AW$6)/(1+Customisation!$H$21)^($A11-Customisation!$E$13)</f>
        <v>0</v>
      </c>
      <c r="O11" s="54">
        <f>G11*Customisation!$H$17</f>
        <v>0</v>
      </c>
      <c r="P11" s="121">
        <f>O11/(1+Customisation!$H$21)^($A11-Customisation!$E$13)</f>
        <v>0</v>
      </c>
      <c r="Q11" s="54">
        <f>IF($A11&lt;Customisation!$H$13,G11,G11*(1-Customisation!$H$11*Customisation!$H$12))</f>
        <v>0</v>
      </c>
      <c r="R11" s="54">
        <f>IF($A11&lt;Customisation!$H$13,H11,H11*(1-Customisation!$H$11*Customisation!$H$12))</f>
        <v>0</v>
      </c>
      <c r="S11" s="54">
        <f>IF($A11&lt;Customisation!$H$13,I11,I11*(1-Customisation!$H$11*Customisation!$H$12))</f>
        <v>0</v>
      </c>
      <c r="T11" s="54">
        <f>IF($A11&lt;Customisation!$H$13,J11,J11*(1-Customisation!$H$11*Customisation!$H$12))</f>
        <v>0</v>
      </c>
      <c r="U11" s="54">
        <f>IF($A11&lt;Customisation!$H$13,K11,K11*(1-Customisation!$H$11*Customisation!$H$12))</f>
        <v>0</v>
      </c>
      <c r="V11" s="54">
        <f>IF($A11&lt;Customisation!$H$13,L11,L11*(1-Customisation!$H$11*Customisation!$H$12))</f>
        <v>0</v>
      </c>
      <c r="W11" s="54">
        <f>IF($A11&lt;Customisation!$H$13,M11,M11*(1-Customisation!$H$11*Customisation!$H$12))</f>
        <v>0</v>
      </c>
      <c r="X11" s="54">
        <f>IF($A11&lt;Customisation!$H$13,N11,N11*(1-Customisation!$H$11*Customisation!$H$12))</f>
        <v>0</v>
      </c>
      <c r="Y11" s="54">
        <f>IF($A11&lt;Customisation!$H$13,O11,O11*(1-Customisation!$H$11*Customisation!$H$12))</f>
        <v>0</v>
      </c>
      <c r="Z11" s="54">
        <f>IF($A11&lt;Customisation!$H$13,P11,P11*(1-Customisation!$H$11*Customisation!$H$12))</f>
        <v>0</v>
      </c>
      <c r="AA11" s="54">
        <f t="shared" ref="AA11:AJ11" si="28">G11-Q11</f>
        <v>0</v>
      </c>
      <c r="AB11" s="54">
        <f t="shared" si="28"/>
        <v>0</v>
      </c>
      <c r="AC11" s="54">
        <f t="shared" si="28"/>
        <v>0</v>
      </c>
      <c r="AD11" s="54">
        <f t="shared" si="28"/>
        <v>0</v>
      </c>
      <c r="AE11" s="54">
        <f t="shared" si="28"/>
        <v>0</v>
      </c>
      <c r="AF11" s="54">
        <f t="shared" si="28"/>
        <v>0</v>
      </c>
      <c r="AG11" s="54">
        <f t="shared" si="28"/>
        <v>0</v>
      </c>
      <c r="AH11" s="54">
        <f t="shared" si="28"/>
        <v>0</v>
      </c>
      <c r="AI11" s="54">
        <f t="shared" si="28"/>
        <v>0</v>
      </c>
      <c r="AJ11" s="54">
        <f t="shared" si="28"/>
        <v>0</v>
      </c>
      <c r="AK11" s="1"/>
      <c r="AL11" s="56">
        <f t="shared" si="7"/>
        <v>0</v>
      </c>
      <c r="AM11" s="56">
        <f t="shared" si="8"/>
        <v>0</v>
      </c>
      <c r="AN11" s="1"/>
      <c r="AO11" s="1"/>
      <c r="AP11" s="1"/>
      <c r="AQ11" s="1"/>
      <c r="AR11" s="1"/>
      <c r="AS11" s="1"/>
      <c r="AT11" s="1"/>
      <c r="AU11" s="1"/>
      <c r="AV11" s="1"/>
      <c r="AW11" s="1"/>
      <c r="AX11" s="1"/>
      <c r="AY11" s="54">
        <f>IF($A11&lt;Customisation!$H$13,G11,G11*(1-Customisation!$H$24*Customisation!$H$12))</f>
        <v>0</v>
      </c>
      <c r="AZ11" s="54">
        <f>IF($A11&lt;Customisation!$H$13,H11,H11*(1-Customisation!$H$24*Customisation!$H$12))</f>
        <v>0</v>
      </c>
      <c r="BA11" s="54">
        <f>IF($A11&lt;Customisation!$H$13,I11,I11*(1-Customisation!$H$24*Customisation!$H$12))</f>
        <v>0</v>
      </c>
      <c r="BB11" s="54">
        <f>IF($A11&lt;Customisation!$H$13,J11,J11*(1-Customisation!$H$24*Customisation!$H$12))</f>
        <v>0</v>
      </c>
      <c r="BC11" s="54">
        <f>IF($A11&lt;Customisation!$H$13,K11,K11*(1-Customisation!$H$24*Customisation!$H$12))</f>
        <v>0</v>
      </c>
      <c r="BD11" s="54">
        <f>IF($A11&lt;Customisation!$H$13,L11,L11*(1-Customisation!$H$24*Customisation!$H$12))</f>
        <v>0</v>
      </c>
      <c r="BE11" s="54">
        <f>IF($A11&lt;Customisation!$H$13,M11,M11*(1-Customisation!$H$24*Customisation!$H$12))</f>
        <v>0</v>
      </c>
      <c r="BF11" s="54">
        <f>IF($A11&lt;Customisation!$H$13,N11,N11*(1-Customisation!$H$24*Customisation!$H$12))</f>
        <v>0</v>
      </c>
      <c r="BG11" s="54">
        <f>IF($A11&lt;Customisation!$H$13,O11,O11*(1-Customisation!$H$24*Customisation!$H$12))</f>
        <v>0</v>
      </c>
      <c r="BH11" s="54">
        <f>IF($A11&lt;Customisation!$H$13,P11,P11*(1-Customisation!$H$24*Customisation!$H$12))</f>
        <v>0</v>
      </c>
      <c r="BI11" s="54">
        <f t="shared" si="13"/>
        <v>0</v>
      </c>
      <c r="BJ11" s="54">
        <f t="shared" si="14"/>
        <v>0</v>
      </c>
      <c r="BK11" s="54">
        <f t="shared" si="15"/>
        <v>0</v>
      </c>
      <c r="BL11" s="54">
        <f t="shared" si="16"/>
        <v>0</v>
      </c>
      <c r="BM11" s="54">
        <f t="shared" si="17"/>
        <v>0</v>
      </c>
      <c r="BN11" s="54">
        <f t="shared" si="18"/>
        <v>0</v>
      </c>
      <c r="BO11" s="54">
        <f t="shared" si="19"/>
        <v>0</v>
      </c>
      <c r="BP11" s="54">
        <f t="shared" si="20"/>
        <v>0</v>
      </c>
      <c r="BQ11" s="54">
        <f t="shared" si="21"/>
        <v>0</v>
      </c>
      <c r="BR11" s="54">
        <f t="shared" si="22"/>
        <v>0</v>
      </c>
      <c r="BS11" s="126"/>
    </row>
    <row r="12" spans="1:71" ht="14.25" customHeight="1" x14ac:dyDescent="0.3">
      <c r="A12" s="1">
        <f t="shared" si="10"/>
        <v>8</v>
      </c>
      <c r="B12" s="53">
        <f>'Life table'!D10</f>
        <v>0.98559618491679213</v>
      </c>
      <c r="C12" s="53">
        <f>IF($A12&lt;Customisation!$H$13,0,B12)/LOOKUP(Customisation!$H$13,$A$4:$A$104,$B$4:$B$104)</f>
        <v>0</v>
      </c>
      <c r="D12" s="1">
        <f>IF($A12&lt;=Customisation!$H$13,1,1/(1+Customisation!$H$21)^($A12-Customisation!$H$13))</f>
        <v>1</v>
      </c>
      <c r="E12" s="1">
        <f t="shared" si="11"/>
        <v>8</v>
      </c>
      <c r="F12" s="1">
        <f t="shared" si="2"/>
        <v>0</v>
      </c>
      <c r="G12" s="54">
        <f>'Age data'!M16*Customisation!$H$22</f>
        <v>0</v>
      </c>
      <c r="H12" s="54">
        <f t="shared" si="3"/>
        <v>0</v>
      </c>
      <c r="I12" s="54">
        <f>'Age data'!N16*Customisation!$H$22</f>
        <v>0</v>
      </c>
      <c r="J12" s="55">
        <f t="shared" si="4"/>
        <v>0</v>
      </c>
      <c r="K12" s="54">
        <f>I12*'Life table'!I10</f>
        <v>0</v>
      </c>
      <c r="L12" s="54">
        <f>J12*'Life table'!J10</f>
        <v>0</v>
      </c>
      <c r="M12" s="54">
        <f t="shared" si="5"/>
        <v>0</v>
      </c>
      <c r="N12" s="54">
        <f>((G12-I12)*$AW$5+I12*$AW$6)/(1+Customisation!$H$21)^($A12-Customisation!$E$13)</f>
        <v>0</v>
      </c>
      <c r="O12" s="54">
        <f>G12*Customisation!$H$17</f>
        <v>0</v>
      </c>
      <c r="P12" s="121">
        <f>O12/(1+Customisation!$H$21)^($A12-Customisation!$E$13)</f>
        <v>0</v>
      </c>
      <c r="Q12" s="54">
        <f>IF($A12&lt;Customisation!$H$13,G12,G12*(1-Customisation!$H$11*Customisation!$H$12))</f>
        <v>0</v>
      </c>
      <c r="R12" s="54">
        <f>IF($A12&lt;Customisation!$H$13,H12,H12*(1-Customisation!$H$11*Customisation!$H$12))</f>
        <v>0</v>
      </c>
      <c r="S12" s="54">
        <f>IF($A12&lt;Customisation!$H$13,I12,I12*(1-Customisation!$H$11*Customisation!$H$12))</f>
        <v>0</v>
      </c>
      <c r="T12" s="54">
        <f>IF($A12&lt;Customisation!$H$13,J12,J12*(1-Customisation!$H$11*Customisation!$H$12))</f>
        <v>0</v>
      </c>
      <c r="U12" s="54">
        <f>IF($A12&lt;Customisation!$H$13,K12,K12*(1-Customisation!$H$11*Customisation!$H$12))</f>
        <v>0</v>
      </c>
      <c r="V12" s="54">
        <f>IF($A12&lt;Customisation!$H$13,L12,L12*(1-Customisation!$H$11*Customisation!$H$12))</f>
        <v>0</v>
      </c>
      <c r="W12" s="54">
        <f>IF($A12&lt;Customisation!$H$13,M12,M12*(1-Customisation!$H$11*Customisation!$H$12))</f>
        <v>0</v>
      </c>
      <c r="X12" s="54">
        <f>IF($A12&lt;Customisation!$H$13,N12,N12*(1-Customisation!$H$11*Customisation!$H$12))</f>
        <v>0</v>
      </c>
      <c r="Y12" s="54">
        <f>IF($A12&lt;Customisation!$H$13,O12,O12*(1-Customisation!$H$11*Customisation!$H$12))</f>
        <v>0</v>
      </c>
      <c r="Z12" s="54">
        <f>IF($A12&lt;Customisation!$H$13,P12,P12*(1-Customisation!$H$11*Customisation!$H$12))</f>
        <v>0</v>
      </c>
      <c r="AA12" s="54">
        <f t="shared" ref="AA12:AJ12" si="29">G12-Q12</f>
        <v>0</v>
      </c>
      <c r="AB12" s="54">
        <f t="shared" si="29"/>
        <v>0</v>
      </c>
      <c r="AC12" s="54">
        <f t="shared" si="29"/>
        <v>0</v>
      </c>
      <c r="AD12" s="54">
        <f t="shared" si="29"/>
        <v>0</v>
      </c>
      <c r="AE12" s="54">
        <f t="shared" si="29"/>
        <v>0</v>
      </c>
      <c r="AF12" s="54">
        <f t="shared" si="29"/>
        <v>0</v>
      </c>
      <c r="AG12" s="54">
        <f t="shared" si="29"/>
        <v>0</v>
      </c>
      <c r="AH12" s="54">
        <f t="shared" si="29"/>
        <v>0</v>
      </c>
      <c r="AI12" s="54">
        <f t="shared" si="29"/>
        <v>0</v>
      </c>
      <c r="AJ12" s="54">
        <f t="shared" si="29"/>
        <v>0</v>
      </c>
      <c r="AK12" s="1"/>
      <c r="AL12" s="56">
        <f t="shared" si="7"/>
        <v>0</v>
      </c>
      <c r="AM12" s="56">
        <f t="shared" si="8"/>
        <v>0</v>
      </c>
      <c r="AN12" s="1"/>
      <c r="AO12" s="1"/>
      <c r="AP12" s="1"/>
      <c r="AQ12" s="1"/>
      <c r="AR12" s="1"/>
      <c r="AS12" s="1"/>
      <c r="AT12" s="1"/>
      <c r="AU12" s="1"/>
      <c r="AV12" s="1"/>
      <c r="AW12" s="1"/>
      <c r="AX12" s="1"/>
      <c r="AY12" s="54">
        <f>IF($A12&lt;Customisation!$H$13,G12,G12*(1-Customisation!$H$24*Customisation!$H$12))</f>
        <v>0</v>
      </c>
      <c r="AZ12" s="54">
        <f>IF($A12&lt;Customisation!$H$13,H12,H12*(1-Customisation!$H$24*Customisation!$H$12))</f>
        <v>0</v>
      </c>
      <c r="BA12" s="54">
        <f>IF($A12&lt;Customisation!$H$13,I12,I12*(1-Customisation!$H$24*Customisation!$H$12))</f>
        <v>0</v>
      </c>
      <c r="BB12" s="54">
        <f>IF($A12&lt;Customisation!$H$13,J12,J12*(1-Customisation!$H$24*Customisation!$H$12))</f>
        <v>0</v>
      </c>
      <c r="BC12" s="54">
        <f>IF($A12&lt;Customisation!$H$13,K12,K12*(1-Customisation!$H$24*Customisation!$H$12))</f>
        <v>0</v>
      </c>
      <c r="BD12" s="54">
        <f>IF($A12&lt;Customisation!$H$13,L12,L12*(1-Customisation!$H$24*Customisation!$H$12))</f>
        <v>0</v>
      </c>
      <c r="BE12" s="54">
        <f>IF($A12&lt;Customisation!$H$13,M12,M12*(1-Customisation!$H$24*Customisation!$H$12))</f>
        <v>0</v>
      </c>
      <c r="BF12" s="54">
        <f>IF($A12&lt;Customisation!$H$13,N12,N12*(1-Customisation!$H$24*Customisation!$H$12))</f>
        <v>0</v>
      </c>
      <c r="BG12" s="54">
        <f>IF($A12&lt;Customisation!$H$13,O12,O12*(1-Customisation!$H$24*Customisation!$H$12))</f>
        <v>0</v>
      </c>
      <c r="BH12" s="54">
        <f>IF($A12&lt;Customisation!$H$13,P12,P12*(1-Customisation!$H$24*Customisation!$H$12))</f>
        <v>0</v>
      </c>
      <c r="BI12" s="54">
        <f t="shared" si="13"/>
        <v>0</v>
      </c>
      <c r="BJ12" s="54">
        <f t="shared" si="14"/>
        <v>0</v>
      </c>
      <c r="BK12" s="54">
        <f t="shared" si="15"/>
        <v>0</v>
      </c>
      <c r="BL12" s="54">
        <f t="shared" si="16"/>
        <v>0</v>
      </c>
      <c r="BM12" s="54">
        <f t="shared" si="17"/>
        <v>0</v>
      </c>
      <c r="BN12" s="54">
        <f t="shared" si="18"/>
        <v>0</v>
      </c>
      <c r="BO12" s="54">
        <f t="shared" si="19"/>
        <v>0</v>
      </c>
      <c r="BP12" s="54">
        <f t="shared" si="20"/>
        <v>0</v>
      </c>
      <c r="BQ12" s="54">
        <f t="shared" si="21"/>
        <v>0</v>
      </c>
      <c r="BR12" s="54">
        <f t="shared" si="22"/>
        <v>0</v>
      </c>
      <c r="BS12" s="126"/>
    </row>
    <row r="13" spans="1:71" ht="14.25" customHeight="1" x14ac:dyDescent="0.3">
      <c r="A13" s="1">
        <f t="shared" si="10"/>
        <v>9</v>
      </c>
      <c r="B13" s="53">
        <f>'Life table'!D11</f>
        <v>0.98534978587056299</v>
      </c>
      <c r="C13" s="53">
        <f>IF($A13&lt;Customisation!$H$13,0,B13)/LOOKUP(Customisation!$H$13,$A$4:$A$104,$B$4:$B$104)</f>
        <v>0</v>
      </c>
      <c r="D13" s="1">
        <f>IF($A13&lt;=Customisation!$H$13,1,1/(1+Customisation!$H$21)^($A13-Customisation!$H$13))</f>
        <v>1</v>
      </c>
      <c r="E13" s="1">
        <f t="shared" si="11"/>
        <v>9</v>
      </c>
      <c r="F13" s="1">
        <f t="shared" si="2"/>
        <v>0</v>
      </c>
      <c r="G13" s="54">
        <f>'Age data'!M17*Customisation!$H$22</f>
        <v>0</v>
      </c>
      <c r="H13" s="54">
        <f t="shared" si="3"/>
        <v>0</v>
      </c>
      <c r="I13" s="54">
        <f>'Age data'!N17*Customisation!$H$22</f>
        <v>0</v>
      </c>
      <c r="J13" s="55">
        <f t="shared" si="4"/>
        <v>0</v>
      </c>
      <c r="K13" s="54">
        <f>I13*'Life table'!I11</f>
        <v>0</v>
      </c>
      <c r="L13" s="54">
        <f>J13*'Life table'!J11</f>
        <v>0</v>
      </c>
      <c r="M13" s="54">
        <f t="shared" si="5"/>
        <v>0</v>
      </c>
      <c r="N13" s="54">
        <f>((G13-I13)*$AW$5+I13*$AW$6)/(1+Customisation!$H$21)^($A13-Customisation!$E$13)</f>
        <v>0</v>
      </c>
      <c r="O13" s="54">
        <f>G13*Customisation!$H$17</f>
        <v>0</v>
      </c>
      <c r="P13" s="121">
        <f>O13/(1+Customisation!$H$21)^($A13-Customisation!$E$13)</f>
        <v>0</v>
      </c>
      <c r="Q13" s="54">
        <f>IF($A13&lt;Customisation!$H$13,G13,G13*(1-Customisation!$H$11*Customisation!$H$12))</f>
        <v>0</v>
      </c>
      <c r="R13" s="54">
        <f>IF($A13&lt;Customisation!$H$13,H13,H13*(1-Customisation!$H$11*Customisation!$H$12))</f>
        <v>0</v>
      </c>
      <c r="S13" s="54">
        <f>IF($A13&lt;Customisation!$H$13,I13,I13*(1-Customisation!$H$11*Customisation!$H$12))</f>
        <v>0</v>
      </c>
      <c r="T13" s="54">
        <f>IF($A13&lt;Customisation!$H$13,J13,J13*(1-Customisation!$H$11*Customisation!$H$12))</f>
        <v>0</v>
      </c>
      <c r="U13" s="54">
        <f>IF($A13&lt;Customisation!$H$13,K13,K13*(1-Customisation!$H$11*Customisation!$H$12))</f>
        <v>0</v>
      </c>
      <c r="V13" s="54">
        <f>IF($A13&lt;Customisation!$H$13,L13,L13*(1-Customisation!$H$11*Customisation!$H$12))</f>
        <v>0</v>
      </c>
      <c r="W13" s="54">
        <f>IF($A13&lt;Customisation!$H$13,M13,M13*(1-Customisation!$H$11*Customisation!$H$12))</f>
        <v>0</v>
      </c>
      <c r="X13" s="54">
        <f>IF($A13&lt;Customisation!$H$13,N13,N13*(1-Customisation!$H$11*Customisation!$H$12))</f>
        <v>0</v>
      </c>
      <c r="Y13" s="54">
        <f>IF($A13&lt;Customisation!$H$13,O13,O13*(1-Customisation!$H$11*Customisation!$H$12))</f>
        <v>0</v>
      </c>
      <c r="Z13" s="54">
        <f>IF($A13&lt;Customisation!$H$13,P13,P13*(1-Customisation!$H$11*Customisation!$H$12))</f>
        <v>0</v>
      </c>
      <c r="AA13" s="54">
        <f t="shared" ref="AA13:AJ13" si="30">G13-Q13</f>
        <v>0</v>
      </c>
      <c r="AB13" s="54">
        <f t="shared" si="30"/>
        <v>0</v>
      </c>
      <c r="AC13" s="54">
        <f t="shared" si="30"/>
        <v>0</v>
      </c>
      <c r="AD13" s="54">
        <f t="shared" si="30"/>
        <v>0</v>
      </c>
      <c r="AE13" s="54">
        <f t="shared" si="30"/>
        <v>0</v>
      </c>
      <c r="AF13" s="54">
        <f t="shared" si="30"/>
        <v>0</v>
      </c>
      <c r="AG13" s="54">
        <f t="shared" si="30"/>
        <v>0</v>
      </c>
      <c r="AH13" s="54">
        <f t="shared" si="30"/>
        <v>0</v>
      </c>
      <c r="AI13" s="54">
        <f t="shared" si="30"/>
        <v>0</v>
      </c>
      <c r="AJ13" s="54">
        <f t="shared" si="30"/>
        <v>0</v>
      </c>
      <c r="AK13" s="1"/>
      <c r="AL13" s="56">
        <f t="shared" si="7"/>
        <v>0</v>
      </c>
      <c r="AM13" s="56">
        <f t="shared" si="8"/>
        <v>0</v>
      </c>
      <c r="AN13" s="1"/>
      <c r="AO13" s="1"/>
      <c r="AP13" s="1"/>
      <c r="AQ13" s="1"/>
      <c r="AR13" s="1"/>
      <c r="AS13" s="1"/>
      <c r="AT13" s="1"/>
      <c r="AU13" s="1"/>
      <c r="AV13" s="1"/>
      <c r="AW13" s="1"/>
      <c r="AX13" s="1"/>
      <c r="AY13" s="54">
        <f>IF($A13&lt;Customisation!$H$13,G13,G13*(1-Customisation!$H$24*Customisation!$H$12))</f>
        <v>0</v>
      </c>
      <c r="AZ13" s="54">
        <f>IF($A13&lt;Customisation!$H$13,H13,H13*(1-Customisation!$H$24*Customisation!$H$12))</f>
        <v>0</v>
      </c>
      <c r="BA13" s="54">
        <f>IF($A13&lt;Customisation!$H$13,I13,I13*(1-Customisation!$H$24*Customisation!$H$12))</f>
        <v>0</v>
      </c>
      <c r="BB13" s="54">
        <f>IF($A13&lt;Customisation!$H$13,J13,J13*(1-Customisation!$H$24*Customisation!$H$12))</f>
        <v>0</v>
      </c>
      <c r="BC13" s="54">
        <f>IF($A13&lt;Customisation!$H$13,K13,K13*(1-Customisation!$H$24*Customisation!$H$12))</f>
        <v>0</v>
      </c>
      <c r="BD13" s="54">
        <f>IF($A13&lt;Customisation!$H$13,L13,L13*(1-Customisation!$H$24*Customisation!$H$12))</f>
        <v>0</v>
      </c>
      <c r="BE13" s="54">
        <f>IF($A13&lt;Customisation!$H$13,M13,M13*(1-Customisation!$H$24*Customisation!$H$12))</f>
        <v>0</v>
      </c>
      <c r="BF13" s="54">
        <f>IF($A13&lt;Customisation!$H$13,N13,N13*(1-Customisation!$H$24*Customisation!$H$12))</f>
        <v>0</v>
      </c>
      <c r="BG13" s="54">
        <f>IF($A13&lt;Customisation!$H$13,O13,O13*(1-Customisation!$H$24*Customisation!$H$12))</f>
        <v>0</v>
      </c>
      <c r="BH13" s="54">
        <f>IF($A13&lt;Customisation!$H$13,P13,P13*(1-Customisation!$H$24*Customisation!$H$12))</f>
        <v>0</v>
      </c>
      <c r="BI13" s="54">
        <f t="shared" si="13"/>
        <v>0</v>
      </c>
      <c r="BJ13" s="54">
        <f t="shared" si="14"/>
        <v>0</v>
      </c>
      <c r="BK13" s="54">
        <f t="shared" si="15"/>
        <v>0</v>
      </c>
      <c r="BL13" s="54">
        <f t="shared" si="16"/>
        <v>0</v>
      </c>
      <c r="BM13" s="54">
        <f t="shared" si="17"/>
        <v>0</v>
      </c>
      <c r="BN13" s="54">
        <f t="shared" si="18"/>
        <v>0</v>
      </c>
      <c r="BO13" s="54">
        <f t="shared" si="19"/>
        <v>0</v>
      </c>
      <c r="BP13" s="54">
        <f t="shared" si="20"/>
        <v>0</v>
      </c>
      <c r="BQ13" s="54">
        <f t="shared" si="21"/>
        <v>0</v>
      </c>
      <c r="BR13" s="54">
        <f t="shared" si="22"/>
        <v>0</v>
      </c>
      <c r="BS13" s="126"/>
    </row>
    <row r="14" spans="1:71" ht="14.25" customHeight="1" x14ac:dyDescent="0.3">
      <c r="A14" s="1">
        <f t="shared" si="10"/>
        <v>10</v>
      </c>
      <c r="B14" s="53">
        <f>'Life table'!D12</f>
        <v>0.98510344842409536</v>
      </c>
      <c r="C14" s="53">
        <f>IF($A14&lt;Customisation!$H$13,0,B14)/LOOKUP(Customisation!$H$13,$A$4:$A$104,$B$4:$B$104)</f>
        <v>0</v>
      </c>
      <c r="D14" s="1">
        <f>IF($A14&lt;=Customisation!$H$13,1,1/(1+Customisation!$H$21)^($A14-Customisation!$H$13))</f>
        <v>1</v>
      </c>
      <c r="E14" s="1">
        <f t="shared" si="11"/>
        <v>10</v>
      </c>
      <c r="F14" s="1">
        <f t="shared" si="2"/>
        <v>0</v>
      </c>
      <c r="G14" s="54">
        <f>'Age data'!M18*Customisation!$H$22</f>
        <v>0</v>
      </c>
      <c r="H14" s="54">
        <f t="shared" si="3"/>
        <v>0</v>
      </c>
      <c r="I14" s="54">
        <f>'Age data'!N18*Customisation!$H$22</f>
        <v>0</v>
      </c>
      <c r="J14" s="55">
        <f t="shared" si="4"/>
        <v>0</v>
      </c>
      <c r="K14" s="54">
        <f>I14*'Life table'!I12</f>
        <v>0</v>
      </c>
      <c r="L14" s="54">
        <f>J14*'Life table'!J12</f>
        <v>0</v>
      </c>
      <c r="M14" s="54">
        <f t="shared" si="5"/>
        <v>0</v>
      </c>
      <c r="N14" s="54">
        <f>((G14-I14)*$AW$5+I14*$AW$6)/(1+Customisation!$H$21)^($A14-Customisation!$E$13)</f>
        <v>0</v>
      </c>
      <c r="O14" s="54">
        <f>G14*Customisation!$H$17</f>
        <v>0</v>
      </c>
      <c r="P14" s="121">
        <f>O14/(1+Customisation!$H$21)^($A14-Customisation!$E$13)</f>
        <v>0</v>
      </c>
      <c r="Q14" s="54">
        <f>IF($A14&lt;Customisation!$H$13,G14,G14*(1-Customisation!$H$11*Customisation!$H$12))</f>
        <v>0</v>
      </c>
      <c r="R14" s="54">
        <f>IF($A14&lt;Customisation!$H$13,H14,H14*(1-Customisation!$H$11*Customisation!$H$12))</f>
        <v>0</v>
      </c>
      <c r="S14" s="54">
        <f>IF($A14&lt;Customisation!$H$13,I14,I14*(1-Customisation!$H$11*Customisation!$H$12))</f>
        <v>0</v>
      </c>
      <c r="T14" s="54">
        <f>IF($A14&lt;Customisation!$H$13,J14,J14*(1-Customisation!$H$11*Customisation!$H$12))</f>
        <v>0</v>
      </c>
      <c r="U14" s="54">
        <f>IF($A14&lt;Customisation!$H$13,K14,K14*(1-Customisation!$H$11*Customisation!$H$12))</f>
        <v>0</v>
      </c>
      <c r="V14" s="54">
        <f>IF($A14&lt;Customisation!$H$13,L14,L14*(1-Customisation!$H$11*Customisation!$H$12))</f>
        <v>0</v>
      </c>
      <c r="W14" s="54">
        <f>IF($A14&lt;Customisation!$H$13,M14,M14*(1-Customisation!$H$11*Customisation!$H$12))</f>
        <v>0</v>
      </c>
      <c r="X14" s="54">
        <f>IF($A14&lt;Customisation!$H$13,N14,N14*(1-Customisation!$H$11*Customisation!$H$12))</f>
        <v>0</v>
      </c>
      <c r="Y14" s="54">
        <f>IF($A14&lt;Customisation!$H$13,O14,O14*(1-Customisation!$H$11*Customisation!$H$12))</f>
        <v>0</v>
      </c>
      <c r="Z14" s="54">
        <f>IF($A14&lt;Customisation!$H$13,P14,P14*(1-Customisation!$H$11*Customisation!$H$12))</f>
        <v>0</v>
      </c>
      <c r="AA14" s="54">
        <f t="shared" ref="AA14:AJ14" si="31">G14-Q14</f>
        <v>0</v>
      </c>
      <c r="AB14" s="54">
        <f t="shared" si="31"/>
        <v>0</v>
      </c>
      <c r="AC14" s="54">
        <f t="shared" si="31"/>
        <v>0</v>
      </c>
      <c r="AD14" s="54">
        <f t="shared" si="31"/>
        <v>0</v>
      </c>
      <c r="AE14" s="54">
        <f t="shared" si="31"/>
        <v>0</v>
      </c>
      <c r="AF14" s="54">
        <f t="shared" si="31"/>
        <v>0</v>
      </c>
      <c r="AG14" s="54">
        <f t="shared" si="31"/>
        <v>0</v>
      </c>
      <c r="AH14" s="54">
        <f t="shared" si="31"/>
        <v>0</v>
      </c>
      <c r="AI14" s="54">
        <f t="shared" si="31"/>
        <v>0</v>
      </c>
      <c r="AJ14" s="54">
        <f t="shared" si="31"/>
        <v>0</v>
      </c>
      <c r="AK14" s="1"/>
      <c r="AL14" s="56">
        <f t="shared" si="7"/>
        <v>0</v>
      </c>
      <c r="AM14" s="56">
        <f t="shared" si="8"/>
        <v>0</v>
      </c>
      <c r="AN14" s="1"/>
      <c r="AO14" s="1"/>
      <c r="AP14" s="1"/>
      <c r="AQ14" s="1"/>
      <c r="AR14" s="1"/>
      <c r="AS14" s="1"/>
      <c r="AT14" s="1"/>
      <c r="AU14" s="1"/>
      <c r="AV14" s="1"/>
      <c r="AW14" s="1"/>
      <c r="AX14" s="1"/>
      <c r="AY14" s="54">
        <f>IF($A14&lt;Customisation!$H$13,G14,G14*(1-Customisation!$H$24*Customisation!$H$12))</f>
        <v>0</v>
      </c>
      <c r="AZ14" s="54">
        <f>IF($A14&lt;Customisation!$H$13,H14,H14*(1-Customisation!$H$24*Customisation!$H$12))</f>
        <v>0</v>
      </c>
      <c r="BA14" s="54">
        <f>IF($A14&lt;Customisation!$H$13,I14,I14*(1-Customisation!$H$24*Customisation!$H$12))</f>
        <v>0</v>
      </c>
      <c r="BB14" s="54">
        <f>IF($A14&lt;Customisation!$H$13,J14,J14*(1-Customisation!$H$24*Customisation!$H$12))</f>
        <v>0</v>
      </c>
      <c r="BC14" s="54">
        <f>IF($A14&lt;Customisation!$H$13,K14,K14*(1-Customisation!$H$24*Customisation!$H$12))</f>
        <v>0</v>
      </c>
      <c r="BD14" s="54">
        <f>IF($A14&lt;Customisation!$H$13,L14,L14*(1-Customisation!$H$24*Customisation!$H$12))</f>
        <v>0</v>
      </c>
      <c r="BE14" s="54">
        <f>IF($A14&lt;Customisation!$H$13,M14,M14*(1-Customisation!$H$24*Customisation!$H$12))</f>
        <v>0</v>
      </c>
      <c r="BF14" s="54">
        <f>IF($A14&lt;Customisation!$H$13,N14,N14*(1-Customisation!$H$24*Customisation!$H$12))</f>
        <v>0</v>
      </c>
      <c r="BG14" s="54">
        <f>IF($A14&lt;Customisation!$H$13,O14,O14*(1-Customisation!$H$24*Customisation!$H$12))</f>
        <v>0</v>
      </c>
      <c r="BH14" s="54">
        <f>IF($A14&lt;Customisation!$H$13,P14,P14*(1-Customisation!$H$24*Customisation!$H$12))</f>
        <v>0</v>
      </c>
      <c r="BI14" s="54">
        <f t="shared" si="13"/>
        <v>0</v>
      </c>
      <c r="BJ14" s="54">
        <f t="shared" si="14"/>
        <v>0</v>
      </c>
      <c r="BK14" s="54">
        <f t="shared" si="15"/>
        <v>0</v>
      </c>
      <c r="BL14" s="54">
        <f t="shared" si="16"/>
        <v>0</v>
      </c>
      <c r="BM14" s="54">
        <f t="shared" si="17"/>
        <v>0</v>
      </c>
      <c r="BN14" s="54">
        <f t="shared" si="18"/>
        <v>0</v>
      </c>
      <c r="BO14" s="54">
        <f t="shared" si="19"/>
        <v>0</v>
      </c>
      <c r="BP14" s="54">
        <f t="shared" si="20"/>
        <v>0</v>
      </c>
      <c r="BQ14" s="54">
        <f t="shared" si="21"/>
        <v>0</v>
      </c>
      <c r="BR14" s="54">
        <f t="shared" si="22"/>
        <v>0</v>
      </c>
      <c r="BS14" s="126"/>
    </row>
    <row r="15" spans="1:71" ht="14.25" customHeight="1" x14ac:dyDescent="0.3">
      <c r="A15" s="1">
        <f t="shared" si="10"/>
        <v>11</v>
      </c>
      <c r="B15" s="53">
        <f>'Life table'!D13</f>
        <v>0.9848670235964736</v>
      </c>
      <c r="C15" s="53">
        <f>IF($A15&lt;Customisation!$H$13,0,B15)/LOOKUP(Customisation!$H$13,$A$4:$A$104,$B$4:$B$104)</f>
        <v>0</v>
      </c>
      <c r="D15" s="1">
        <f>IF($A15&lt;=Customisation!$H$13,1,1/(1+Customisation!$H$21)^($A15-Customisation!$H$13))</f>
        <v>1</v>
      </c>
      <c r="E15" s="1">
        <f t="shared" si="11"/>
        <v>11</v>
      </c>
      <c r="F15" s="1">
        <f t="shared" si="2"/>
        <v>0</v>
      </c>
      <c r="G15" s="54">
        <f>'Age data'!M19*Customisation!$H$22</f>
        <v>0</v>
      </c>
      <c r="H15" s="54">
        <f t="shared" si="3"/>
        <v>0</v>
      </c>
      <c r="I15" s="54">
        <f>'Age data'!N19*Customisation!$H$22</f>
        <v>0</v>
      </c>
      <c r="J15" s="55">
        <f t="shared" si="4"/>
        <v>0</v>
      </c>
      <c r="K15" s="54">
        <f>I15*'Life table'!I13</f>
        <v>0</v>
      </c>
      <c r="L15" s="54">
        <f>J15*'Life table'!J13</f>
        <v>0</v>
      </c>
      <c r="M15" s="54">
        <f t="shared" si="5"/>
        <v>0</v>
      </c>
      <c r="N15" s="54">
        <f>((G15-I15)*$AW$5+I15*$AW$6)/(1+Customisation!$H$21)^($A15-Customisation!$E$13)</f>
        <v>0</v>
      </c>
      <c r="O15" s="54">
        <f>G15*Customisation!$H$17</f>
        <v>0</v>
      </c>
      <c r="P15" s="121">
        <f>O15/(1+Customisation!$H$21)^($A15-Customisation!$E$13)</f>
        <v>0</v>
      </c>
      <c r="Q15" s="54">
        <f>IF($A15&lt;Customisation!$H$13,G15,G15*(1-Customisation!$H$11*Customisation!$H$12))</f>
        <v>0</v>
      </c>
      <c r="R15" s="54">
        <f>IF($A15&lt;Customisation!$H$13,H15,H15*(1-Customisation!$H$11*Customisation!$H$12))</f>
        <v>0</v>
      </c>
      <c r="S15" s="54">
        <f>IF($A15&lt;Customisation!$H$13,I15,I15*(1-Customisation!$H$11*Customisation!$H$12))</f>
        <v>0</v>
      </c>
      <c r="T15" s="54">
        <f>IF($A15&lt;Customisation!$H$13,J15,J15*(1-Customisation!$H$11*Customisation!$H$12))</f>
        <v>0</v>
      </c>
      <c r="U15" s="54">
        <f>IF($A15&lt;Customisation!$H$13,K15,K15*(1-Customisation!$H$11*Customisation!$H$12))</f>
        <v>0</v>
      </c>
      <c r="V15" s="54">
        <f>IF($A15&lt;Customisation!$H$13,L15,L15*(1-Customisation!$H$11*Customisation!$H$12))</f>
        <v>0</v>
      </c>
      <c r="W15" s="54">
        <f>IF($A15&lt;Customisation!$H$13,M15,M15*(1-Customisation!$H$11*Customisation!$H$12))</f>
        <v>0</v>
      </c>
      <c r="X15" s="54">
        <f>IF($A15&lt;Customisation!$H$13,N15,N15*(1-Customisation!$H$11*Customisation!$H$12))</f>
        <v>0</v>
      </c>
      <c r="Y15" s="54">
        <f>IF($A15&lt;Customisation!$H$13,O15,O15*(1-Customisation!$H$11*Customisation!$H$12))</f>
        <v>0</v>
      </c>
      <c r="Z15" s="54">
        <f>IF($A15&lt;Customisation!$H$13,P15,P15*(1-Customisation!$H$11*Customisation!$H$12))</f>
        <v>0</v>
      </c>
      <c r="AA15" s="54">
        <f t="shared" ref="AA15:AJ15" si="32">G15-Q15</f>
        <v>0</v>
      </c>
      <c r="AB15" s="54">
        <f t="shared" si="32"/>
        <v>0</v>
      </c>
      <c r="AC15" s="54">
        <f t="shared" si="32"/>
        <v>0</v>
      </c>
      <c r="AD15" s="54">
        <f t="shared" si="32"/>
        <v>0</v>
      </c>
      <c r="AE15" s="54">
        <f t="shared" si="32"/>
        <v>0</v>
      </c>
      <c r="AF15" s="54">
        <f t="shared" si="32"/>
        <v>0</v>
      </c>
      <c r="AG15" s="54">
        <f t="shared" si="32"/>
        <v>0</v>
      </c>
      <c r="AH15" s="54">
        <f t="shared" si="32"/>
        <v>0</v>
      </c>
      <c r="AI15" s="54">
        <f t="shared" si="32"/>
        <v>0</v>
      </c>
      <c r="AJ15" s="54">
        <f t="shared" si="32"/>
        <v>0</v>
      </c>
      <c r="AK15" s="1"/>
      <c r="AL15" s="56">
        <f t="shared" si="7"/>
        <v>0</v>
      </c>
      <c r="AM15" s="56">
        <f t="shared" si="8"/>
        <v>0</v>
      </c>
      <c r="AN15" s="1"/>
      <c r="AO15" s="1"/>
      <c r="AP15" s="1"/>
      <c r="AQ15" s="1"/>
      <c r="AR15" s="1"/>
      <c r="AS15" s="1"/>
      <c r="AT15" s="1"/>
      <c r="AU15" s="1"/>
      <c r="AV15" s="1"/>
      <c r="AW15" s="1"/>
      <c r="AX15" s="1"/>
      <c r="AY15" s="54">
        <f>IF($A15&lt;Customisation!$H$13,G15,G15*(1-Customisation!$H$24*Customisation!$H$12))</f>
        <v>0</v>
      </c>
      <c r="AZ15" s="54">
        <f>IF($A15&lt;Customisation!$H$13,H15,H15*(1-Customisation!$H$24*Customisation!$H$12))</f>
        <v>0</v>
      </c>
      <c r="BA15" s="54">
        <f>IF($A15&lt;Customisation!$H$13,I15,I15*(1-Customisation!$H$24*Customisation!$H$12))</f>
        <v>0</v>
      </c>
      <c r="BB15" s="54">
        <f>IF($A15&lt;Customisation!$H$13,J15,J15*(1-Customisation!$H$24*Customisation!$H$12))</f>
        <v>0</v>
      </c>
      <c r="BC15" s="54">
        <f>IF($A15&lt;Customisation!$H$13,K15,K15*(1-Customisation!$H$24*Customisation!$H$12))</f>
        <v>0</v>
      </c>
      <c r="BD15" s="54">
        <f>IF($A15&lt;Customisation!$H$13,L15,L15*(1-Customisation!$H$24*Customisation!$H$12))</f>
        <v>0</v>
      </c>
      <c r="BE15" s="54">
        <f>IF($A15&lt;Customisation!$H$13,M15,M15*(1-Customisation!$H$24*Customisation!$H$12))</f>
        <v>0</v>
      </c>
      <c r="BF15" s="54">
        <f>IF($A15&lt;Customisation!$H$13,N15,N15*(1-Customisation!$H$24*Customisation!$H$12))</f>
        <v>0</v>
      </c>
      <c r="BG15" s="54">
        <f>IF($A15&lt;Customisation!$H$13,O15,O15*(1-Customisation!$H$24*Customisation!$H$12))</f>
        <v>0</v>
      </c>
      <c r="BH15" s="54">
        <f>IF($A15&lt;Customisation!$H$13,P15,P15*(1-Customisation!$H$24*Customisation!$H$12))</f>
        <v>0</v>
      </c>
      <c r="BI15" s="54">
        <f t="shared" si="13"/>
        <v>0</v>
      </c>
      <c r="BJ15" s="54">
        <f t="shared" si="14"/>
        <v>0</v>
      </c>
      <c r="BK15" s="54">
        <f t="shared" si="15"/>
        <v>0</v>
      </c>
      <c r="BL15" s="54">
        <f t="shared" si="16"/>
        <v>0</v>
      </c>
      <c r="BM15" s="54">
        <f t="shared" si="17"/>
        <v>0</v>
      </c>
      <c r="BN15" s="54">
        <f t="shared" si="18"/>
        <v>0</v>
      </c>
      <c r="BO15" s="54">
        <f t="shared" si="19"/>
        <v>0</v>
      </c>
      <c r="BP15" s="54">
        <f t="shared" si="20"/>
        <v>0</v>
      </c>
      <c r="BQ15" s="54">
        <f t="shared" si="21"/>
        <v>0</v>
      </c>
      <c r="BR15" s="54">
        <f t="shared" si="22"/>
        <v>0</v>
      </c>
      <c r="BS15" s="126"/>
    </row>
    <row r="16" spans="1:71" ht="14.25" customHeight="1" x14ac:dyDescent="0.3">
      <c r="A16" s="1">
        <v>12</v>
      </c>
      <c r="B16" s="53">
        <f>'Life table'!D14</f>
        <v>0.98463065551081042</v>
      </c>
      <c r="C16" s="53">
        <f>IF($A16&lt;Customisation!$H$13,0,B16)/LOOKUP(Customisation!$H$13,$A$4:$A$104,$B$4:$B$104)</f>
        <v>1</v>
      </c>
      <c r="D16" s="1">
        <f>IF($A16&lt;=Customisation!$H$13,1,1/(1+Customisation!$H$21)^($A16-Customisation!$H$13))</f>
        <v>1</v>
      </c>
      <c r="E16" s="1">
        <f t="shared" si="11"/>
        <v>12</v>
      </c>
      <c r="F16" s="1">
        <f t="shared" si="2"/>
        <v>1</v>
      </c>
      <c r="G16" s="54">
        <f>'Age data'!M20*Customisation!$H$22</f>
        <v>0</v>
      </c>
      <c r="H16" s="54">
        <f t="shared" si="3"/>
        <v>0</v>
      </c>
      <c r="I16" s="54">
        <f>'Age data'!N20*Customisation!$H$22</f>
        <v>0</v>
      </c>
      <c r="J16" s="55">
        <f t="shared" si="4"/>
        <v>0</v>
      </c>
      <c r="K16" s="54">
        <f>I16*'Life table'!I14</f>
        <v>0</v>
      </c>
      <c r="L16" s="54">
        <f>J16*'Life table'!J14</f>
        <v>0</v>
      </c>
      <c r="M16" s="54">
        <f t="shared" si="5"/>
        <v>0</v>
      </c>
      <c r="N16" s="54">
        <f>((G16-I16)*$AW$5+I16*$AW$6)/(1+Customisation!$H$21)^($A16-Customisation!$E$13)</f>
        <v>0</v>
      </c>
      <c r="O16" s="54">
        <f>G16*Customisation!$H$17</f>
        <v>0</v>
      </c>
      <c r="P16" s="121">
        <f>O16/(1+Customisation!$H$21)^($A16-Customisation!$E$13)</f>
        <v>0</v>
      </c>
      <c r="Q16" s="54">
        <f>IF($A16&lt;Customisation!$H$13,G16,G16*(1-Customisation!$H$11*Customisation!$H$12))</f>
        <v>0</v>
      </c>
      <c r="R16" s="54">
        <f>IF($A16&lt;Customisation!$H$13,H16,H16*(1-Customisation!$H$11*Customisation!$H$12))</f>
        <v>0</v>
      </c>
      <c r="S16" s="54">
        <f>IF($A16&lt;Customisation!$H$13,I16,I16*(1-Customisation!$H$11*Customisation!$H$12))</f>
        <v>0</v>
      </c>
      <c r="T16" s="54">
        <f>IF($A16&lt;Customisation!$H$13,J16,J16*(1-Customisation!$H$11*Customisation!$H$12))</f>
        <v>0</v>
      </c>
      <c r="U16" s="54">
        <f>IF($A16&lt;Customisation!$H$13,K16,K16*(1-Customisation!$H$11*Customisation!$H$12))</f>
        <v>0</v>
      </c>
      <c r="V16" s="54">
        <f>IF($A16&lt;Customisation!$H$13,L16,L16*(1-Customisation!$H$11*Customisation!$H$12))</f>
        <v>0</v>
      </c>
      <c r="W16" s="54">
        <f>IF($A16&lt;Customisation!$H$13,M16,M16*(1-Customisation!$H$11*Customisation!$H$12))</f>
        <v>0</v>
      </c>
      <c r="X16" s="54">
        <f>IF($A16&lt;Customisation!$H$13,N16,N16*(1-Customisation!$H$11*Customisation!$H$12))</f>
        <v>0</v>
      </c>
      <c r="Y16" s="54">
        <f>IF($A16&lt;Customisation!$H$13,O16,O16*(1-Customisation!$H$11*Customisation!$H$12))</f>
        <v>0</v>
      </c>
      <c r="Z16" s="54">
        <f>IF($A16&lt;Customisation!$H$13,P16,P16*(1-Customisation!$H$11*Customisation!$H$12))</f>
        <v>0</v>
      </c>
      <c r="AA16" s="54">
        <f t="shared" ref="AA16:AJ16" si="33">G16-Q16</f>
        <v>0</v>
      </c>
      <c r="AB16" s="54">
        <f t="shared" si="33"/>
        <v>0</v>
      </c>
      <c r="AC16" s="54">
        <f t="shared" si="33"/>
        <v>0</v>
      </c>
      <c r="AD16" s="54">
        <f t="shared" si="33"/>
        <v>0</v>
      </c>
      <c r="AE16" s="54">
        <f t="shared" si="33"/>
        <v>0</v>
      </c>
      <c r="AF16" s="54">
        <f t="shared" si="33"/>
        <v>0</v>
      </c>
      <c r="AG16" s="54">
        <f t="shared" si="33"/>
        <v>0</v>
      </c>
      <c r="AH16" s="54">
        <f t="shared" si="33"/>
        <v>0</v>
      </c>
      <c r="AI16" s="54">
        <f t="shared" si="33"/>
        <v>0</v>
      </c>
      <c r="AJ16" s="54">
        <f t="shared" si="33"/>
        <v>0</v>
      </c>
      <c r="AK16" s="1"/>
      <c r="AL16" s="56">
        <f t="shared" si="7"/>
        <v>0</v>
      </c>
      <c r="AM16" s="56">
        <f t="shared" si="8"/>
        <v>0</v>
      </c>
      <c r="AN16" s="1"/>
      <c r="AO16" s="1"/>
      <c r="AP16" s="1"/>
      <c r="AQ16" s="1"/>
      <c r="AR16" s="1"/>
      <c r="AS16" s="1"/>
      <c r="AT16" s="1"/>
      <c r="AU16" s="1"/>
      <c r="AV16" s="1"/>
      <c r="AW16" s="1"/>
      <c r="AX16" s="1"/>
      <c r="AY16" s="54">
        <f>IF($A16&lt;Customisation!$H$13,G16,G16*(1-Customisation!$H$24*Customisation!$H$12))</f>
        <v>0</v>
      </c>
      <c r="AZ16" s="54">
        <f>IF($A16&lt;Customisation!$H$13,H16,H16*(1-Customisation!$H$24*Customisation!$H$12))</f>
        <v>0</v>
      </c>
      <c r="BA16" s="54">
        <f>IF($A16&lt;Customisation!$H$13,I16,I16*(1-Customisation!$H$24*Customisation!$H$12))</f>
        <v>0</v>
      </c>
      <c r="BB16" s="54">
        <f>IF($A16&lt;Customisation!$H$13,J16,J16*(1-Customisation!$H$24*Customisation!$H$12))</f>
        <v>0</v>
      </c>
      <c r="BC16" s="54">
        <f>IF($A16&lt;Customisation!$H$13,K16,K16*(1-Customisation!$H$24*Customisation!$H$12))</f>
        <v>0</v>
      </c>
      <c r="BD16" s="54">
        <f>IF($A16&lt;Customisation!$H$13,L16,L16*(1-Customisation!$H$24*Customisation!$H$12))</f>
        <v>0</v>
      </c>
      <c r="BE16" s="54">
        <f>IF($A16&lt;Customisation!$H$13,M16,M16*(1-Customisation!$H$24*Customisation!$H$12))</f>
        <v>0</v>
      </c>
      <c r="BF16" s="54">
        <f>IF($A16&lt;Customisation!$H$13,N16,N16*(1-Customisation!$H$24*Customisation!$H$12))</f>
        <v>0</v>
      </c>
      <c r="BG16" s="54">
        <f>IF($A16&lt;Customisation!$H$13,O16,O16*(1-Customisation!$H$24*Customisation!$H$12))</f>
        <v>0</v>
      </c>
      <c r="BH16" s="54">
        <f>IF($A16&lt;Customisation!$H$13,P16,P16*(1-Customisation!$H$24*Customisation!$H$12))</f>
        <v>0</v>
      </c>
      <c r="BI16" s="54">
        <f t="shared" si="13"/>
        <v>0</v>
      </c>
      <c r="BJ16" s="54">
        <f t="shared" si="14"/>
        <v>0</v>
      </c>
      <c r="BK16" s="54">
        <f t="shared" si="15"/>
        <v>0</v>
      </c>
      <c r="BL16" s="54">
        <f t="shared" si="16"/>
        <v>0</v>
      </c>
      <c r="BM16" s="54">
        <f t="shared" si="17"/>
        <v>0</v>
      </c>
      <c r="BN16" s="54">
        <f t="shared" si="18"/>
        <v>0</v>
      </c>
      <c r="BO16" s="54">
        <f t="shared" si="19"/>
        <v>0</v>
      </c>
      <c r="BP16" s="54">
        <f t="shared" si="20"/>
        <v>0</v>
      </c>
      <c r="BQ16" s="54">
        <f t="shared" si="21"/>
        <v>0</v>
      </c>
      <c r="BR16" s="54">
        <f t="shared" si="22"/>
        <v>0</v>
      </c>
      <c r="BS16" s="126"/>
    </row>
    <row r="17" spans="1:71" ht="14.25" customHeight="1" x14ac:dyDescent="0.3">
      <c r="A17" s="1">
        <f t="shared" ref="A17:A104" si="34">A16+1</f>
        <v>13</v>
      </c>
      <c r="B17" s="53">
        <f>'Life table'!D15</f>
        <v>0.98439434415348781</v>
      </c>
      <c r="C17" s="53">
        <f>IF($A17&lt;Customisation!$H$13,0,B17)/LOOKUP(Customisation!$H$13,$A$4:$A$104,$B$4:$B$104)</f>
        <v>0.99975999999999998</v>
      </c>
      <c r="D17" s="1">
        <f>IF($A17&lt;=Customisation!$H$13,1,1/(1+Customisation!$H$21)^($A17-Customisation!$H$13))</f>
        <v>0.970873786407767</v>
      </c>
      <c r="E17" s="1">
        <f t="shared" si="11"/>
        <v>13</v>
      </c>
      <c r="F17" s="1">
        <f t="shared" si="2"/>
        <v>0.97064077669902915</v>
      </c>
      <c r="G17" s="54">
        <f>'Age data'!M21*Customisation!$H$22</f>
        <v>0</v>
      </c>
      <c r="H17" s="54">
        <f t="shared" si="3"/>
        <v>0</v>
      </c>
      <c r="I17" s="54">
        <f>'Age data'!N21*Customisation!$H$22</f>
        <v>0</v>
      </c>
      <c r="J17" s="55">
        <f t="shared" si="4"/>
        <v>0</v>
      </c>
      <c r="K17" s="54">
        <f>I17*'Life table'!I15</f>
        <v>0</v>
      </c>
      <c r="L17" s="54">
        <f>J17*'Life table'!J15</f>
        <v>0</v>
      </c>
      <c r="M17" s="54">
        <f t="shared" si="5"/>
        <v>0</v>
      </c>
      <c r="N17" s="54">
        <f>((G17-I17)*$AW$5+I17*$AW$6)/(1+Customisation!$H$21)^($A17-Customisation!$E$13)</f>
        <v>0</v>
      </c>
      <c r="O17" s="54">
        <f>G17*Customisation!$H$17</f>
        <v>0</v>
      </c>
      <c r="P17" s="121">
        <f>O17/(1+Customisation!$H$21)^($A17-Customisation!$E$13)</f>
        <v>0</v>
      </c>
      <c r="Q17" s="54">
        <f>IF($A17&lt;Customisation!$H$13,G17,G17*(1-Customisation!$H$11*Customisation!$H$12))</f>
        <v>0</v>
      </c>
      <c r="R17" s="54">
        <f>IF($A17&lt;Customisation!$H$13,H17,H17*(1-Customisation!$H$11*Customisation!$H$12))</f>
        <v>0</v>
      </c>
      <c r="S17" s="54">
        <f>IF($A17&lt;Customisation!$H$13,I17,I17*(1-Customisation!$H$11*Customisation!$H$12))</f>
        <v>0</v>
      </c>
      <c r="T17" s="54">
        <f>IF($A17&lt;Customisation!$H$13,J17,J17*(1-Customisation!$H$11*Customisation!$H$12))</f>
        <v>0</v>
      </c>
      <c r="U17" s="54">
        <f>IF($A17&lt;Customisation!$H$13,K17,K17*(1-Customisation!$H$11*Customisation!$H$12))</f>
        <v>0</v>
      </c>
      <c r="V17" s="54">
        <f>IF($A17&lt;Customisation!$H$13,L17,L17*(1-Customisation!$H$11*Customisation!$H$12))</f>
        <v>0</v>
      </c>
      <c r="W17" s="54">
        <f>IF($A17&lt;Customisation!$H$13,M17,M17*(1-Customisation!$H$11*Customisation!$H$12))</f>
        <v>0</v>
      </c>
      <c r="X17" s="54">
        <f>IF($A17&lt;Customisation!$H$13,N17,N17*(1-Customisation!$H$11*Customisation!$H$12))</f>
        <v>0</v>
      </c>
      <c r="Y17" s="54">
        <f>IF($A17&lt;Customisation!$H$13,O17,O17*(1-Customisation!$H$11*Customisation!$H$12))</f>
        <v>0</v>
      </c>
      <c r="Z17" s="54">
        <f>IF($A17&lt;Customisation!$H$13,P17,P17*(1-Customisation!$H$11*Customisation!$H$12))</f>
        <v>0</v>
      </c>
      <c r="AA17" s="54">
        <f t="shared" ref="AA17:AJ17" si="35">G17-Q17</f>
        <v>0</v>
      </c>
      <c r="AB17" s="54">
        <f t="shared" si="35"/>
        <v>0</v>
      </c>
      <c r="AC17" s="54">
        <f t="shared" si="35"/>
        <v>0</v>
      </c>
      <c r="AD17" s="54">
        <f t="shared" si="35"/>
        <v>0</v>
      </c>
      <c r="AE17" s="54">
        <f t="shared" si="35"/>
        <v>0</v>
      </c>
      <c r="AF17" s="54">
        <f t="shared" si="35"/>
        <v>0</v>
      </c>
      <c r="AG17" s="54">
        <f t="shared" si="35"/>
        <v>0</v>
      </c>
      <c r="AH17" s="54">
        <f t="shared" si="35"/>
        <v>0</v>
      </c>
      <c r="AI17" s="54">
        <f t="shared" si="35"/>
        <v>0</v>
      </c>
      <c r="AJ17" s="54">
        <f t="shared" si="35"/>
        <v>0</v>
      </c>
      <c r="AK17" s="1"/>
      <c r="AL17" s="56">
        <f t="shared" si="7"/>
        <v>0</v>
      </c>
      <c r="AM17" s="56">
        <f t="shared" si="8"/>
        <v>0</v>
      </c>
      <c r="AN17" s="1"/>
      <c r="AO17" s="1"/>
      <c r="AP17" s="1"/>
      <c r="AQ17" s="1"/>
      <c r="AR17" s="1"/>
      <c r="AS17" s="1"/>
      <c r="AT17" s="1"/>
      <c r="AU17" s="1"/>
      <c r="AV17" s="1"/>
      <c r="AW17" s="1"/>
      <c r="AX17" s="1"/>
      <c r="AY17" s="54">
        <f>IF($A17&lt;Customisation!$H$13,G17,G17*(1-Customisation!$H$24*Customisation!$H$12))</f>
        <v>0</v>
      </c>
      <c r="AZ17" s="54">
        <f>IF($A17&lt;Customisation!$H$13,H17,H17*(1-Customisation!$H$24*Customisation!$H$12))</f>
        <v>0</v>
      </c>
      <c r="BA17" s="54">
        <f>IF($A17&lt;Customisation!$H$13,I17,I17*(1-Customisation!$H$24*Customisation!$H$12))</f>
        <v>0</v>
      </c>
      <c r="BB17" s="54">
        <f>IF($A17&lt;Customisation!$H$13,J17,J17*(1-Customisation!$H$24*Customisation!$H$12))</f>
        <v>0</v>
      </c>
      <c r="BC17" s="54">
        <f>IF($A17&lt;Customisation!$H$13,K17,K17*(1-Customisation!$H$24*Customisation!$H$12))</f>
        <v>0</v>
      </c>
      <c r="BD17" s="54">
        <f>IF($A17&lt;Customisation!$H$13,L17,L17*(1-Customisation!$H$24*Customisation!$H$12))</f>
        <v>0</v>
      </c>
      <c r="BE17" s="54">
        <f>IF($A17&lt;Customisation!$H$13,M17,M17*(1-Customisation!$H$24*Customisation!$H$12))</f>
        <v>0</v>
      </c>
      <c r="BF17" s="54">
        <f>IF($A17&lt;Customisation!$H$13,N17,N17*(1-Customisation!$H$24*Customisation!$H$12))</f>
        <v>0</v>
      </c>
      <c r="BG17" s="54">
        <f>IF($A17&lt;Customisation!$H$13,O17,O17*(1-Customisation!$H$24*Customisation!$H$12))</f>
        <v>0</v>
      </c>
      <c r="BH17" s="54">
        <f>IF($A17&lt;Customisation!$H$13,P17,P17*(1-Customisation!$H$24*Customisation!$H$12))</f>
        <v>0</v>
      </c>
      <c r="BI17" s="54">
        <f t="shared" si="13"/>
        <v>0</v>
      </c>
      <c r="BJ17" s="54">
        <f t="shared" si="14"/>
        <v>0</v>
      </c>
      <c r="BK17" s="54">
        <f t="shared" si="15"/>
        <v>0</v>
      </c>
      <c r="BL17" s="54">
        <f t="shared" si="16"/>
        <v>0</v>
      </c>
      <c r="BM17" s="54">
        <f t="shared" si="17"/>
        <v>0</v>
      </c>
      <c r="BN17" s="54">
        <f t="shared" si="18"/>
        <v>0</v>
      </c>
      <c r="BO17" s="54">
        <f t="shared" si="19"/>
        <v>0</v>
      </c>
      <c r="BP17" s="54">
        <f t="shared" si="20"/>
        <v>0</v>
      </c>
      <c r="BQ17" s="54">
        <f t="shared" si="21"/>
        <v>0</v>
      </c>
      <c r="BR17" s="54">
        <f t="shared" si="22"/>
        <v>0</v>
      </c>
      <c r="BS17" s="126"/>
    </row>
    <row r="18" spans="1:71" ht="14.25" customHeight="1" x14ac:dyDescent="0.3">
      <c r="A18" s="1">
        <f t="shared" si="34"/>
        <v>14</v>
      </c>
      <c r="B18" s="53">
        <f>'Life table'!D16</f>
        <v>0.98415808951089101</v>
      </c>
      <c r="C18" s="53">
        <f>IF($A18&lt;Customisation!$H$13,0,B18)/LOOKUP(Customisation!$H$13,$A$4:$A$104,$B$4:$B$104)</f>
        <v>0.99952005760000007</v>
      </c>
      <c r="D18" s="1">
        <f>IF($A18&lt;=Customisation!$H$13,1,1/(1+Customisation!$H$21)^($A18-Customisation!$H$13))</f>
        <v>0.94259590913375435</v>
      </c>
      <c r="E18" s="1">
        <f t="shared" si="11"/>
        <v>13.970873786407767</v>
      </c>
      <c r="F18" s="1">
        <f t="shared" si="2"/>
        <v>0.94214351739089452</v>
      </c>
      <c r="G18" s="54">
        <f>'Age data'!M22*Customisation!$H$22</f>
        <v>0</v>
      </c>
      <c r="H18" s="54">
        <f t="shared" si="3"/>
        <v>0</v>
      </c>
      <c r="I18" s="54">
        <f>'Age data'!N22*Customisation!$H$22</f>
        <v>0</v>
      </c>
      <c r="J18" s="55">
        <f t="shared" si="4"/>
        <v>0</v>
      </c>
      <c r="K18" s="54">
        <f>I18*'Life table'!I16</f>
        <v>0</v>
      </c>
      <c r="L18" s="54">
        <f>J18*'Life table'!J16</f>
        <v>0</v>
      </c>
      <c r="M18" s="54">
        <f t="shared" si="5"/>
        <v>0</v>
      </c>
      <c r="N18" s="54">
        <f>((G18-I18)*$AW$5+I18*$AW$6)/(1+Customisation!$H$21)^($A18-Customisation!$E$13)</f>
        <v>0</v>
      </c>
      <c r="O18" s="54">
        <f>G18*Customisation!$H$17</f>
        <v>0</v>
      </c>
      <c r="P18" s="121">
        <f>O18/(1+Customisation!$H$21)^($A18-Customisation!$E$13)</f>
        <v>0</v>
      </c>
      <c r="Q18" s="54">
        <f>IF($A18&lt;Customisation!$H$13,G18,G18*(1-Customisation!$H$11*Customisation!$H$12))</f>
        <v>0</v>
      </c>
      <c r="R18" s="54">
        <f>IF($A18&lt;Customisation!$H$13,H18,H18*(1-Customisation!$H$11*Customisation!$H$12))</f>
        <v>0</v>
      </c>
      <c r="S18" s="54">
        <f>IF($A18&lt;Customisation!$H$13,I18,I18*(1-Customisation!$H$11*Customisation!$H$12))</f>
        <v>0</v>
      </c>
      <c r="T18" s="54">
        <f>IF($A18&lt;Customisation!$H$13,J18,J18*(1-Customisation!$H$11*Customisation!$H$12))</f>
        <v>0</v>
      </c>
      <c r="U18" s="54">
        <f>IF($A18&lt;Customisation!$H$13,K18,K18*(1-Customisation!$H$11*Customisation!$H$12))</f>
        <v>0</v>
      </c>
      <c r="V18" s="54">
        <f>IF($A18&lt;Customisation!$H$13,L18,L18*(1-Customisation!$H$11*Customisation!$H$12))</f>
        <v>0</v>
      </c>
      <c r="W18" s="54">
        <f>IF($A18&lt;Customisation!$H$13,M18,M18*(1-Customisation!$H$11*Customisation!$H$12))</f>
        <v>0</v>
      </c>
      <c r="X18" s="54">
        <f>IF($A18&lt;Customisation!$H$13,N18,N18*(1-Customisation!$H$11*Customisation!$H$12))</f>
        <v>0</v>
      </c>
      <c r="Y18" s="54">
        <f>IF($A18&lt;Customisation!$H$13,O18,O18*(1-Customisation!$H$11*Customisation!$H$12))</f>
        <v>0</v>
      </c>
      <c r="Z18" s="54">
        <f>IF($A18&lt;Customisation!$H$13,P18,P18*(1-Customisation!$H$11*Customisation!$H$12))</f>
        <v>0</v>
      </c>
      <c r="AA18" s="54">
        <f t="shared" ref="AA18:AJ18" si="36">G18-Q18</f>
        <v>0</v>
      </c>
      <c r="AB18" s="54">
        <f t="shared" si="36"/>
        <v>0</v>
      </c>
      <c r="AC18" s="54">
        <f t="shared" si="36"/>
        <v>0</v>
      </c>
      <c r="AD18" s="54">
        <f t="shared" si="36"/>
        <v>0</v>
      </c>
      <c r="AE18" s="54">
        <f t="shared" si="36"/>
        <v>0</v>
      </c>
      <c r="AF18" s="54">
        <f t="shared" si="36"/>
        <v>0</v>
      </c>
      <c r="AG18" s="54">
        <f t="shared" si="36"/>
        <v>0</v>
      </c>
      <c r="AH18" s="54">
        <f t="shared" si="36"/>
        <v>0</v>
      </c>
      <c r="AI18" s="54">
        <f t="shared" si="36"/>
        <v>0</v>
      </c>
      <c r="AJ18" s="54">
        <f t="shared" si="36"/>
        <v>0</v>
      </c>
      <c r="AK18" s="1"/>
      <c r="AL18" s="56">
        <f t="shared" si="7"/>
        <v>0</v>
      </c>
      <c r="AM18" s="56">
        <f t="shared" si="8"/>
        <v>0</v>
      </c>
      <c r="AN18" s="1"/>
      <c r="AO18" s="1"/>
      <c r="AP18" s="1"/>
      <c r="AQ18" s="1"/>
      <c r="AR18" s="1"/>
      <c r="AS18" s="1"/>
      <c r="AT18" s="1"/>
      <c r="AU18" s="1"/>
      <c r="AV18" s="1"/>
      <c r="AW18" s="1"/>
      <c r="AX18" s="1"/>
      <c r="AY18" s="54">
        <f>IF($A18&lt;Customisation!$H$13,G18,G18*(1-Customisation!$H$24*Customisation!$H$12))</f>
        <v>0</v>
      </c>
      <c r="AZ18" s="54">
        <f>IF($A18&lt;Customisation!$H$13,H18,H18*(1-Customisation!$H$24*Customisation!$H$12))</f>
        <v>0</v>
      </c>
      <c r="BA18" s="54">
        <f>IF($A18&lt;Customisation!$H$13,I18,I18*(1-Customisation!$H$24*Customisation!$H$12))</f>
        <v>0</v>
      </c>
      <c r="BB18" s="54">
        <f>IF($A18&lt;Customisation!$H$13,J18,J18*(1-Customisation!$H$24*Customisation!$H$12))</f>
        <v>0</v>
      </c>
      <c r="BC18" s="54">
        <f>IF($A18&lt;Customisation!$H$13,K18,K18*(1-Customisation!$H$24*Customisation!$H$12))</f>
        <v>0</v>
      </c>
      <c r="BD18" s="54">
        <f>IF($A18&lt;Customisation!$H$13,L18,L18*(1-Customisation!$H$24*Customisation!$H$12))</f>
        <v>0</v>
      </c>
      <c r="BE18" s="54">
        <f>IF($A18&lt;Customisation!$H$13,M18,M18*(1-Customisation!$H$24*Customisation!$H$12))</f>
        <v>0</v>
      </c>
      <c r="BF18" s="54">
        <f>IF($A18&lt;Customisation!$H$13,N18,N18*(1-Customisation!$H$24*Customisation!$H$12))</f>
        <v>0</v>
      </c>
      <c r="BG18" s="54">
        <f>IF($A18&lt;Customisation!$H$13,O18,O18*(1-Customisation!$H$24*Customisation!$H$12))</f>
        <v>0</v>
      </c>
      <c r="BH18" s="54">
        <f>IF($A18&lt;Customisation!$H$13,P18,P18*(1-Customisation!$H$24*Customisation!$H$12))</f>
        <v>0</v>
      </c>
      <c r="BI18" s="54">
        <f t="shared" si="13"/>
        <v>0</v>
      </c>
      <c r="BJ18" s="54">
        <f t="shared" si="14"/>
        <v>0</v>
      </c>
      <c r="BK18" s="54">
        <f t="shared" si="15"/>
        <v>0</v>
      </c>
      <c r="BL18" s="54">
        <f t="shared" si="16"/>
        <v>0</v>
      </c>
      <c r="BM18" s="54">
        <f t="shared" si="17"/>
        <v>0</v>
      </c>
      <c r="BN18" s="54">
        <f t="shared" si="18"/>
        <v>0</v>
      </c>
      <c r="BO18" s="54">
        <f t="shared" si="19"/>
        <v>0</v>
      </c>
      <c r="BP18" s="54">
        <f t="shared" si="20"/>
        <v>0</v>
      </c>
      <c r="BQ18" s="54">
        <f t="shared" si="21"/>
        <v>0</v>
      </c>
      <c r="BR18" s="54">
        <f t="shared" si="22"/>
        <v>0</v>
      </c>
      <c r="BS18" s="126"/>
    </row>
    <row r="19" spans="1:71" ht="14.25" customHeight="1" x14ac:dyDescent="0.3">
      <c r="A19" s="1">
        <f t="shared" si="34"/>
        <v>15</v>
      </c>
      <c r="B19" s="53">
        <f>'Life table'!D17</f>
        <v>0.98392189156940835</v>
      </c>
      <c r="C19" s="53">
        <f>IF($A19&lt;Customisation!$H$13,0,B19)/LOOKUP(Customisation!$H$13,$A$4:$A$104,$B$4:$B$104)</f>
        <v>0.99928017278617598</v>
      </c>
      <c r="D19" s="1">
        <f>IF($A19&lt;=Customisation!$H$13,1,1/(1+Customisation!$H$21)^($A19-Customisation!$H$13))</f>
        <v>0.91514165935315961</v>
      </c>
      <c r="E19" s="1">
        <f t="shared" si="11"/>
        <v>14.91346969554152</v>
      </c>
      <c r="F19" s="1">
        <f t="shared" si="2"/>
        <v>0.91448291548225313</v>
      </c>
      <c r="G19" s="54">
        <f>'Age data'!M23*Customisation!$H$22</f>
        <v>1.2201680000000001E-4</v>
      </c>
      <c r="H19" s="54">
        <f t="shared" si="3"/>
        <v>1.1166265682096261E-4</v>
      </c>
      <c r="I19" s="54">
        <f>'Age data'!N23*Customisation!$H$22</f>
        <v>2.76666E-5</v>
      </c>
      <c r="J19" s="55">
        <f t="shared" si="4"/>
        <v>2.5318858232660128E-5</v>
      </c>
      <c r="K19" s="54">
        <f>I19*'Life table'!I17</f>
        <v>1.7899067850637833E-3</v>
      </c>
      <c r="L19" s="54">
        <f>J19*'Life table'!J17</f>
        <v>9.8998726244682307E-4</v>
      </c>
      <c r="M19" s="54">
        <f t="shared" si="5"/>
        <v>7.2855380000000006E-5</v>
      </c>
      <c r="N19" s="54">
        <f>((G19-I19)*$AW$5+I19*$AW$6)/(1+Customisation!$H$21)^($A19-Customisation!$E$13)</f>
        <v>6.3410840379138624E-5</v>
      </c>
      <c r="O19" s="54">
        <f>G19*Customisation!$H$17</f>
        <v>9.0658796044184406E-2</v>
      </c>
      <c r="P19" s="121">
        <f>O19/(1+Customisation!$H$21)^($A19-Customisation!$E$13)</f>
        <v>8.2965641046834571E-2</v>
      </c>
      <c r="Q19" s="54">
        <f>IF($A19&lt;Customisation!$H$13,G19,G19*(1-Customisation!$H$11*Customisation!$H$12))</f>
        <v>2.4403359999999995E-5</v>
      </c>
      <c r="R19" s="54">
        <f>IF($A19&lt;Customisation!$H$13,H19,H19*(1-Customisation!$H$11*Customisation!$H$12))</f>
        <v>2.2332531364192517E-5</v>
      </c>
      <c r="S19" s="54">
        <f>IF($A19&lt;Customisation!$H$13,I19,I19*(1-Customisation!$H$11*Customisation!$H$12))</f>
        <v>5.5333199999999989E-6</v>
      </c>
      <c r="T19" s="54">
        <f>IF($A19&lt;Customisation!$H$13,J19,J19*(1-Customisation!$H$11*Customisation!$H$12))</f>
        <v>5.0637716465320243E-6</v>
      </c>
      <c r="U19" s="54">
        <f>IF($A19&lt;Customisation!$H$13,K19,K19*(1-Customisation!$H$11*Customisation!$H$12))</f>
        <v>3.579813570127566E-4</v>
      </c>
      <c r="V19" s="54">
        <f>IF($A19&lt;Customisation!$H$13,L19,L19*(1-Customisation!$H$11*Customisation!$H$12))</f>
        <v>1.9799745248936458E-4</v>
      </c>
      <c r="W19" s="54">
        <f>IF($A19&lt;Customisation!$H$13,M19,M19*(1-Customisation!$H$11*Customisation!$H$12))</f>
        <v>1.4571075999999998E-5</v>
      </c>
      <c r="X19" s="54">
        <f>IF($A19&lt;Customisation!$H$13,N19,N19*(1-Customisation!$H$11*Customisation!$H$12))</f>
        <v>1.2682168075827722E-5</v>
      </c>
      <c r="Y19" s="54">
        <f>IF($A19&lt;Customisation!$H$13,O19,O19*(1-Customisation!$H$11*Customisation!$H$12))</f>
        <v>1.8131759208836876E-2</v>
      </c>
      <c r="Z19" s="54">
        <f>IF($A19&lt;Customisation!$H$13,P19,P19*(1-Customisation!$H$11*Customisation!$H$12))</f>
        <v>1.6593128209366911E-2</v>
      </c>
      <c r="AA19" s="54">
        <f t="shared" ref="AA19:AJ19" si="37">G19-Q19</f>
        <v>9.7613440000000006E-5</v>
      </c>
      <c r="AB19" s="54">
        <f t="shared" si="37"/>
        <v>8.9330125456770095E-5</v>
      </c>
      <c r="AC19" s="54">
        <f t="shared" si="37"/>
        <v>2.2133280000000002E-5</v>
      </c>
      <c r="AD19" s="54">
        <f t="shared" si="37"/>
        <v>2.0255086586128104E-5</v>
      </c>
      <c r="AE19" s="54">
        <f t="shared" si="37"/>
        <v>1.4319254280510266E-3</v>
      </c>
      <c r="AF19" s="54">
        <f t="shared" si="37"/>
        <v>7.9198980995745852E-4</v>
      </c>
      <c r="AG19" s="54">
        <f t="shared" si="37"/>
        <v>5.8284304000000005E-5</v>
      </c>
      <c r="AH19" s="54">
        <f t="shared" si="37"/>
        <v>5.0728672303310902E-5</v>
      </c>
      <c r="AI19" s="54">
        <f t="shared" si="37"/>
        <v>7.252703683534753E-2</v>
      </c>
      <c r="AJ19" s="54">
        <f t="shared" si="37"/>
        <v>6.6372512837467659E-2</v>
      </c>
      <c r="AK19" s="1"/>
      <c r="AL19" s="56">
        <f t="shared" si="7"/>
        <v>12.201680000000001</v>
      </c>
      <c r="AM19" s="56">
        <f t="shared" si="8"/>
        <v>2.4403359999999994</v>
      </c>
      <c r="AN19" s="1"/>
      <c r="AO19" s="1"/>
      <c r="AP19" s="1"/>
      <c r="AQ19" s="1"/>
      <c r="AR19" s="1"/>
      <c r="AS19" s="1"/>
      <c r="AT19" s="1"/>
      <c r="AU19" s="1"/>
      <c r="AV19" s="1"/>
      <c r="AW19" s="1"/>
      <c r="AX19" s="1"/>
      <c r="AY19" s="54">
        <f>IF($A19&lt;Customisation!$H$13,G19,G19*(1-Customisation!$H$24*Customisation!$H$12))</f>
        <v>1.2201679999999997E-5</v>
      </c>
      <c r="AZ19" s="54">
        <f>IF($A19&lt;Customisation!$H$13,H19,H19*(1-Customisation!$H$24*Customisation!$H$12))</f>
        <v>1.1166265682096258E-5</v>
      </c>
      <c r="BA19" s="54">
        <f>IF($A19&lt;Customisation!$H$13,I19,I19*(1-Customisation!$H$24*Customisation!$H$12))</f>
        <v>2.7666599999999994E-6</v>
      </c>
      <c r="BB19" s="54">
        <f>IF($A19&lt;Customisation!$H$13,J19,J19*(1-Customisation!$H$24*Customisation!$H$12))</f>
        <v>2.5318858232660122E-6</v>
      </c>
      <c r="BC19" s="54">
        <f>IF($A19&lt;Customisation!$H$13,K19,K19*(1-Customisation!$H$24*Customisation!$H$12))</f>
        <v>1.789906785063783E-4</v>
      </c>
      <c r="BD19" s="54">
        <f>IF($A19&lt;Customisation!$H$13,L19,L19*(1-Customisation!$H$24*Customisation!$H$12))</f>
        <v>9.8998726244682288E-5</v>
      </c>
      <c r="BE19" s="54">
        <f>IF($A19&lt;Customisation!$H$13,M19,M19*(1-Customisation!$H$24*Customisation!$H$12))</f>
        <v>7.2855379999999989E-6</v>
      </c>
      <c r="BF19" s="54">
        <f>IF($A19&lt;Customisation!$H$13,N19,N19*(1-Customisation!$H$24*Customisation!$H$12))</f>
        <v>6.341084037913861E-6</v>
      </c>
      <c r="BG19" s="54">
        <f>IF($A19&lt;Customisation!$H$13,O19,O19*(1-Customisation!$H$24*Customisation!$H$12))</f>
        <v>9.0658796044184378E-3</v>
      </c>
      <c r="BH19" s="54">
        <f>IF($A19&lt;Customisation!$H$13,P19,P19*(1-Customisation!$H$24*Customisation!$H$12))</f>
        <v>8.2965641046834557E-3</v>
      </c>
      <c r="BI19" s="54">
        <f t="shared" si="13"/>
        <v>1.2201679999999997E-5</v>
      </c>
      <c r="BJ19" s="54">
        <f t="shared" si="14"/>
        <v>1.1166265682096258E-5</v>
      </c>
      <c r="BK19" s="54">
        <f t="shared" si="15"/>
        <v>2.7666599999999994E-6</v>
      </c>
      <c r="BL19" s="54">
        <f t="shared" si="16"/>
        <v>2.5318858232660122E-6</v>
      </c>
      <c r="BM19" s="54">
        <f t="shared" si="17"/>
        <v>1.789906785063783E-4</v>
      </c>
      <c r="BN19" s="54">
        <f t="shared" si="18"/>
        <v>9.8998726244682288E-5</v>
      </c>
      <c r="BO19" s="54">
        <f t="shared" si="19"/>
        <v>7.2855379999999989E-6</v>
      </c>
      <c r="BP19" s="54">
        <f t="shared" si="20"/>
        <v>6.341084037913861E-6</v>
      </c>
      <c r="BQ19" s="54">
        <f t="shared" si="21"/>
        <v>9.0658796044184378E-3</v>
      </c>
      <c r="BR19" s="54">
        <f t="shared" si="22"/>
        <v>8.2965641046834557E-3</v>
      </c>
      <c r="BS19" s="126"/>
    </row>
    <row r="20" spans="1:71" ht="14.25" customHeight="1" x14ac:dyDescent="0.3">
      <c r="A20" s="1">
        <f t="shared" si="34"/>
        <v>16</v>
      </c>
      <c r="B20" s="53">
        <f>'Life table'!D18</f>
        <v>0.98344960906145495</v>
      </c>
      <c r="C20" s="53">
        <f>IF($A20&lt;Customisation!$H$13,0,B20)/LOOKUP(Customisation!$H$13,$A$4:$A$104,$B$4:$B$104)</f>
        <v>0.99880051830323857</v>
      </c>
      <c r="D20" s="1">
        <f>IF($A20&lt;=Customisation!$H$13,1,1/(1+Customisation!$H$21)^($A20-Customisation!$H$13))</f>
        <v>0.888487047915689</v>
      </c>
      <c r="E20" s="1">
        <f t="shared" si="11"/>
        <v>15.828611354894679</v>
      </c>
      <c r="F20" s="1">
        <f t="shared" si="2"/>
        <v>0.8874213239639045</v>
      </c>
      <c r="G20" s="54">
        <f>'Age data'!M24*Customisation!$H$22</f>
        <v>1.2201680000000001E-4</v>
      </c>
      <c r="H20" s="54">
        <f t="shared" si="3"/>
        <v>1.0841034642811905E-4</v>
      </c>
      <c r="I20" s="54">
        <f>'Age data'!N24*Customisation!$H$22</f>
        <v>2.76666E-5</v>
      </c>
      <c r="J20" s="55">
        <f t="shared" si="4"/>
        <v>2.4581415759864203E-5</v>
      </c>
      <c r="K20" s="54">
        <f>I20*'Life table'!I18</f>
        <v>1.763093109740459E-3</v>
      </c>
      <c r="L20" s="54">
        <f>J20*'Life table'!J18</f>
        <v>9.5598692211615246E-4</v>
      </c>
      <c r="M20" s="54">
        <f t="shared" si="5"/>
        <v>7.2855380000000006E-5</v>
      </c>
      <c r="N20" s="54">
        <f>((G20-I20)*$AW$5+I20*$AW$6)/(1+Customisation!$H$21)^($A20-Customisation!$E$13)</f>
        <v>6.1563922698192842E-5</v>
      </c>
      <c r="O20" s="54">
        <f>G20*Customisation!$H$17</f>
        <v>9.0658796044184406E-2</v>
      </c>
      <c r="P20" s="121">
        <f>O20/(1+Customisation!$H$21)^($A20-Customisation!$E$13)</f>
        <v>8.0549166064887948E-2</v>
      </c>
      <c r="Q20" s="54">
        <f>IF($A20&lt;Customisation!$H$13,G20,G20*(1-Customisation!$H$11*Customisation!$H$12))</f>
        <v>2.4403359999999995E-5</v>
      </c>
      <c r="R20" s="54">
        <f>IF($A20&lt;Customisation!$H$13,H20,H20*(1-Customisation!$H$11*Customisation!$H$12))</f>
        <v>2.1682069285623805E-5</v>
      </c>
      <c r="S20" s="54">
        <f>IF($A20&lt;Customisation!$H$13,I20,I20*(1-Customisation!$H$11*Customisation!$H$12))</f>
        <v>5.5333199999999989E-6</v>
      </c>
      <c r="T20" s="54">
        <f>IF($A20&lt;Customisation!$H$13,J20,J20*(1-Customisation!$H$11*Customisation!$H$12))</f>
        <v>4.9162831519728396E-6</v>
      </c>
      <c r="U20" s="54">
        <f>IF($A20&lt;Customisation!$H$13,K20,K20*(1-Customisation!$H$11*Customisation!$H$12))</f>
        <v>3.5261862194809173E-4</v>
      </c>
      <c r="V20" s="54">
        <f>IF($A20&lt;Customisation!$H$13,L20,L20*(1-Customisation!$H$11*Customisation!$H$12))</f>
        <v>1.9119738442323044E-4</v>
      </c>
      <c r="W20" s="54">
        <f>IF($A20&lt;Customisation!$H$13,M20,M20*(1-Customisation!$H$11*Customisation!$H$12))</f>
        <v>1.4571075999999998E-5</v>
      </c>
      <c r="X20" s="54">
        <f>IF($A20&lt;Customisation!$H$13,N20,N20*(1-Customisation!$H$11*Customisation!$H$12))</f>
        <v>1.2312784539638566E-5</v>
      </c>
      <c r="Y20" s="54">
        <f>IF($A20&lt;Customisation!$H$13,O20,O20*(1-Customisation!$H$11*Customisation!$H$12))</f>
        <v>1.8131759208836876E-2</v>
      </c>
      <c r="Z20" s="54">
        <f>IF($A20&lt;Customisation!$H$13,P20,P20*(1-Customisation!$H$11*Customisation!$H$12))</f>
        <v>1.6109833212977587E-2</v>
      </c>
      <c r="AA20" s="54">
        <f t="shared" ref="AA20:AJ20" si="38">G20-Q20</f>
        <v>9.7613440000000006E-5</v>
      </c>
      <c r="AB20" s="54">
        <f t="shared" si="38"/>
        <v>8.6728277142495246E-5</v>
      </c>
      <c r="AC20" s="54">
        <f t="shared" si="38"/>
        <v>2.2133280000000002E-5</v>
      </c>
      <c r="AD20" s="54">
        <f t="shared" si="38"/>
        <v>1.9665132607891365E-5</v>
      </c>
      <c r="AE20" s="54">
        <f t="shared" si="38"/>
        <v>1.4104744877923674E-3</v>
      </c>
      <c r="AF20" s="54">
        <f t="shared" si="38"/>
        <v>7.6478953769292196E-4</v>
      </c>
      <c r="AG20" s="54">
        <f t="shared" si="38"/>
        <v>5.8284304000000005E-5</v>
      </c>
      <c r="AH20" s="54">
        <f t="shared" si="38"/>
        <v>4.9251138158554279E-5</v>
      </c>
      <c r="AI20" s="54">
        <f t="shared" si="38"/>
        <v>7.252703683534753E-2</v>
      </c>
      <c r="AJ20" s="54">
        <f t="shared" si="38"/>
        <v>6.4439332851910364E-2</v>
      </c>
      <c r="AK20" s="1"/>
      <c r="AL20" s="56">
        <f t="shared" si="7"/>
        <v>12.201680000000001</v>
      </c>
      <c r="AM20" s="56">
        <f t="shared" si="8"/>
        <v>2.4403359999999994</v>
      </c>
      <c r="AN20" s="1"/>
      <c r="AO20" s="1"/>
      <c r="AP20" s="1"/>
      <c r="AQ20" s="1"/>
      <c r="AR20" s="1"/>
      <c r="AS20" s="1"/>
      <c r="AT20" s="1"/>
      <c r="AU20" s="1"/>
      <c r="AV20" s="1"/>
      <c r="AW20" s="1"/>
      <c r="AX20" s="1"/>
      <c r="AY20" s="54">
        <f>IF($A20&lt;Customisation!$H$13,G20,G20*(1-Customisation!$H$24*Customisation!$H$12))</f>
        <v>1.2201679999999997E-5</v>
      </c>
      <c r="AZ20" s="54">
        <f>IF($A20&lt;Customisation!$H$13,H20,H20*(1-Customisation!$H$24*Customisation!$H$12))</f>
        <v>1.0841034642811902E-5</v>
      </c>
      <c r="BA20" s="54">
        <f>IF($A20&lt;Customisation!$H$13,I20,I20*(1-Customisation!$H$24*Customisation!$H$12))</f>
        <v>2.7666599999999994E-6</v>
      </c>
      <c r="BB20" s="54">
        <f>IF($A20&lt;Customisation!$H$13,J20,J20*(1-Customisation!$H$24*Customisation!$H$12))</f>
        <v>2.4581415759864198E-6</v>
      </c>
      <c r="BC20" s="54">
        <f>IF($A20&lt;Customisation!$H$13,K20,K20*(1-Customisation!$H$24*Customisation!$H$12))</f>
        <v>1.7630931097404587E-4</v>
      </c>
      <c r="BD20" s="54">
        <f>IF($A20&lt;Customisation!$H$13,L20,L20*(1-Customisation!$H$24*Customisation!$H$12))</f>
        <v>9.5598692211615218E-5</v>
      </c>
      <c r="BE20" s="54">
        <f>IF($A20&lt;Customisation!$H$13,M20,M20*(1-Customisation!$H$24*Customisation!$H$12))</f>
        <v>7.2855379999999989E-6</v>
      </c>
      <c r="BF20" s="54">
        <f>IF($A20&lt;Customisation!$H$13,N20,N20*(1-Customisation!$H$24*Customisation!$H$12))</f>
        <v>6.1563922698192831E-6</v>
      </c>
      <c r="BG20" s="54">
        <f>IF($A20&lt;Customisation!$H$13,O20,O20*(1-Customisation!$H$24*Customisation!$H$12))</f>
        <v>9.0658796044184378E-3</v>
      </c>
      <c r="BH20" s="54">
        <f>IF($A20&lt;Customisation!$H$13,P20,P20*(1-Customisation!$H$24*Customisation!$H$12))</f>
        <v>8.0549166064887937E-3</v>
      </c>
      <c r="BI20" s="54">
        <f t="shared" si="13"/>
        <v>1.2201679999999997E-5</v>
      </c>
      <c r="BJ20" s="54">
        <f t="shared" si="14"/>
        <v>1.0841034642811902E-5</v>
      </c>
      <c r="BK20" s="54">
        <f t="shared" si="15"/>
        <v>2.7666599999999994E-6</v>
      </c>
      <c r="BL20" s="54">
        <f t="shared" si="16"/>
        <v>2.4581415759864198E-6</v>
      </c>
      <c r="BM20" s="54">
        <f t="shared" si="17"/>
        <v>1.7630931097404587E-4</v>
      </c>
      <c r="BN20" s="54">
        <f t="shared" si="18"/>
        <v>9.5598692211615218E-5</v>
      </c>
      <c r="BO20" s="54">
        <f t="shared" si="19"/>
        <v>7.2855379999999989E-6</v>
      </c>
      <c r="BP20" s="54">
        <f t="shared" si="20"/>
        <v>6.1563922698192831E-6</v>
      </c>
      <c r="BQ20" s="54">
        <f t="shared" si="21"/>
        <v>9.0658796044184378E-3</v>
      </c>
      <c r="BR20" s="54">
        <f t="shared" si="22"/>
        <v>8.0549166064887937E-3</v>
      </c>
      <c r="BS20" s="126"/>
    </row>
    <row r="21" spans="1:71" ht="14.25" customHeight="1" x14ac:dyDescent="0.3">
      <c r="A21" s="1">
        <f t="shared" si="34"/>
        <v>17</v>
      </c>
      <c r="B21" s="53">
        <f>'Life table'!D19</f>
        <v>0.98297755324910541</v>
      </c>
      <c r="C21" s="53">
        <f>IF($A21&lt;Customisation!$H$13,0,B21)/LOOKUP(Customisation!$H$13,$A$4:$A$104,$B$4:$B$104)</f>
        <v>0.99832109405445291</v>
      </c>
      <c r="D21" s="1">
        <f>IF($A21&lt;=Customisation!$H$13,1,1/(1+Customisation!$H$21)^($A21-Customisation!$H$13))</f>
        <v>0.86260878438416411</v>
      </c>
      <c r="E21" s="1">
        <f t="shared" si="11"/>
        <v>16.717098402810368</v>
      </c>
      <c r="F21" s="1">
        <f t="shared" si="2"/>
        <v>0.8611605453673804</v>
      </c>
      <c r="G21" s="54">
        <f>'Age data'!M25*Customisation!$H$22</f>
        <v>1.2201680000000001E-4</v>
      </c>
      <c r="H21" s="54">
        <f t="shared" si="3"/>
        <v>1.0525276352244568E-4</v>
      </c>
      <c r="I21" s="54">
        <f>'Age data'!N25*Customisation!$H$22</f>
        <v>2.76666E-5</v>
      </c>
      <c r="J21" s="55">
        <f t="shared" si="4"/>
        <v>2.3865452194042915E-5</v>
      </c>
      <c r="K21" s="54">
        <f>I21*'Life table'!I19</f>
        <v>1.736266557672142E-3</v>
      </c>
      <c r="L21" s="54">
        <f>J21*'Life table'!J19</f>
        <v>9.2297923742129236E-4</v>
      </c>
      <c r="M21" s="54">
        <f t="shared" si="5"/>
        <v>7.2855380000000006E-5</v>
      </c>
      <c r="N21" s="54">
        <f>((G21-I21)*$AW$5+I21*$AW$6)/(1+Customisation!$H$21)^($A21-Customisation!$E$13)</f>
        <v>5.977079873610956E-5</v>
      </c>
      <c r="O21" s="54">
        <f>G21*Customisation!$H$17</f>
        <v>9.0658796044184406E-2</v>
      </c>
      <c r="P21" s="121">
        <f>O21/(1+Customisation!$H$21)^($A21-Customisation!$E$13)</f>
        <v>7.820307384940578E-2</v>
      </c>
      <c r="Q21" s="54">
        <f>IF($A21&lt;Customisation!$H$13,G21,G21*(1-Customisation!$H$11*Customisation!$H$12))</f>
        <v>2.4403359999999995E-5</v>
      </c>
      <c r="R21" s="54">
        <f>IF($A21&lt;Customisation!$H$13,H21,H21*(1-Customisation!$H$11*Customisation!$H$12))</f>
        <v>2.105055270448913E-5</v>
      </c>
      <c r="S21" s="54">
        <f>IF($A21&lt;Customisation!$H$13,I21,I21*(1-Customisation!$H$11*Customisation!$H$12))</f>
        <v>5.5333199999999989E-6</v>
      </c>
      <c r="T21" s="54">
        <f>IF($A21&lt;Customisation!$H$13,J21,J21*(1-Customisation!$H$11*Customisation!$H$12))</f>
        <v>4.7730904388085822E-6</v>
      </c>
      <c r="U21" s="54">
        <f>IF($A21&lt;Customisation!$H$13,K21,K21*(1-Customisation!$H$11*Customisation!$H$12))</f>
        <v>3.472533115344283E-4</v>
      </c>
      <c r="V21" s="54">
        <f>IF($A21&lt;Customisation!$H$13,L21,L21*(1-Customisation!$H$11*Customisation!$H$12))</f>
        <v>1.8459584748425843E-4</v>
      </c>
      <c r="W21" s="54">
        <f>IF($A21&lt;Customisation!$H$13,M21,M21*(1-Customisation!$H$11*Customisation!$H$12))</f>
        <v>1.4571075999999998E-5</v>
      </c>
      <c r="X21" s="54">
        <f>IF($A21&lt;Customisation!$H$13,N21,N21*(1-Customisation!$H$11*Customisation!$H$12))</f>
        <v>1.195415974722191E-5</v>
      </c>
      <c r="Y21" s="54">
        <f>IF($A21&lt;Customisation!$H$13,O21,O21*(1-Customisation!$H$11*Customisation!$H$12))</f>
        <v>1.8131759208836876E-2</v>
      </c>
      <c r="Z21" s="54">
        <f>IF($A21&lt;Customisation!$H$13,P21,P21*(1-Customisation!$H$11*Customisation!$H$12))</f>
        <v>1.5640614769881152E-2</v>
      </c>
      <c r="AA21" s="54">
        <f t="shared" ref="AA21:AJ21" si="39">G21-Q21</f>
        <v>9.7613440000000006E-5</v>
      </c>
      <c r="AB21" s="54">
        <f t="shared" si="39"/>
        <v>8.4202210817956548E-5</v>
      </c>
      <c r="AC21" s="54">
        <f t="shared" si="39"/>
        <v>2.2133280000000002E-5</v>
      </c>
      <c r="AD21" s="54">
        <f t="shared" si="39"/>
        <v>1.9092361755234332E-5</v>
      </c>
      <c r="AE21" s="54">
        <f t="shared" si="39"/>
        <v>1.3890132461377136E-3</v>
      </c>
      <c r="AF21" s="54">
        <f t="shared" si="39"/>
        <v>7.3838338993703395E-4</v>
      </c>
      <c r="AG21" s="54">
        <f t="shared" si="39"/>
        <v>5.8284304000000005E-5</v>
      </c>
      <c r="AH21" s="54">
        <f t="shared" si="39"/>
        <v>4.7816638988887652E-5</v>
      </c>
      <c r="AI21" s="54">
        <f t="shared" si="39"/>
        <v>7.252703683534753E-2</v>
      </c>
      <c r="AJ21" s="54">
        <f t="shared" si="39"/>
        <v>6.2562459079524624E-2</v>
      </c>
      <c r="AK21" s="1"/>
      <c r="AL21" s="56">
        <f t="shared" si="7"/>
        <v>12.201680000000001</v>
      </c>
      <c r="AM21" s="56">
        <f t="shared" si="8"/>
        <v>2.4403359999999994</v>
      </c>
      <c r="AN21" s="1"/>
      <c r="AO21" s="1"/>
      <c r="AP21" s="1"/>
      <c r="AQ21" s="1"/>
      <c r="AR21" s="1"/>
      <c r="AS21" s="1"/>
      <c r="AT21" s="1"/>
      <c r="AU21" s="1"/>
      <c r="AV21" s="1"/>
      <c r="AW21" s="1"/>
      <c r="AX21" s="1"/>
      <c r="AY21" s="54">
        <f>IF($A21&lt;Customisation!$H$13,G21,G21*(1-Customisation!$H$24*Customisation!$H$12))</f>
        <v>1.2201679999999997E-5</v>
      </c>
      <c r="AZ21" s="54">
        <f>IF($A21&lt;Customisation!$H$13,H21,H21*(1-Customisation!$H$24*Customisation!$H$12))</f>
        <v>1.0525276352244565E-5</v>
      </c>
      <c r="BA21" s="54">
        <f>IF($A21&lt;Customisation!$H$13,I21,I21*(1-Customisation!$H$24*Customisation!$H$12))</f>
        <v>2.7666599999999994E-6</v>
      </c>
      <c r="BB21" s="54">
        <f>IF($A21&lt;Customisation!$H$13,J21,J21*(1-Customisation!$H$24*Customisation!$H$12))</f>
        <v>2.3865452194042911E-6</v>
      </c>
      <c r="BC21" s="54">
        <f>IF($A21&lt;Customisation!$H$13,K21,K21*(1-Customisation!$H$24*Customisation!$H$12))</f>
        <v>1.7362665576721415E-4</v>
      </c>
      <c r="BD21" s="54">
        <f>IF($A21&lt;Customisation!$H$13,L21,L21*(1-Customisation!$H$24*Customisation!$H$12))</f>
        <v>9.2297923742129217E-5</v>
      </c>
      <c r="BE21" s="54">
        <f>IF($A21&lt;Customisation!$H$13,M21,M21*(1-Customisation!$H$24*Customisation!$H$12))</f>
        <v>7.2855379999999989E-6</v>
      </c>
      <c r="BF21" s="54">
        <f>IF($A21&lt;Customisation!$H$13,N21,N21*(1-Customisation!$H$24*Customisation!$H$12))</f>
        <v>5.9770798736109548E-6</v>
      </c>
      <c r="BG21" s="54">
        <f>IF($A21&lt;Customisation!$H$13,O21,O21*(1-Customisation!$H$24*Customisation!$H$12))</f>
        <v>9.0658796044184378E-3</v>
      </c>
      <c r="BH21" s="54">
        <f>IF($A21&lt;Customisation!$H$13,P21,P21*(1-Customisation!$H$24*Customisation!$H$12))</f>
        <v>7.8203073849405762E-3</v>
      </c>
      <c r="BI21" s="54">
        <f t="shared" si="13"/>
        <v>1.2201679999999997E-5</v>
      </c>
      <c r="BJ21" s="54">
        <f t="shared" si="14"/>
        <v>1.0525276352244565E-5</v>
      </c>
      <c r="BK21" s="54">
        <f t="shared" si="15"/>
        <v>2.7666599999999994E-6</v>
      </c>
      <c r="BL21" s="54">
        <f t="shared" si="16"/>
        <v>2.3865452194042911E-6</v>
      </c>
      <c r="BM21" s="54">
        <f t="shared" si="17"/>
        <v>1.7362665576721415E-4</v>
      </c>
      <c r="BN21" s="54">
        <f t="shared" si="18"/>
        <v>9.2297923742129217E-5</v>
      </c>
      <c r="BO21" s="54">
        <f t="shared" si="19"/>
        <v>7.2855379999999989E-6</v>
      </c>
      <c r="BP21" s="54">
        <f t="shared" si="20"/>
        <v>5.9770798736109548E-6</v>
      </c>
      <c r="BQ21" s="54">
        <f t="shared" si="21"/>
        <v>9.0658796044184378E-3</v>
      </c>
      <c r="BR21" s="54">
        <f t="shared" si="22"/>
        <v>7.8203073849405762E-3</v>
      </c>
      <c r="BS21" s="126"/>
    </row>
    <row r="22" spans="1:71" ht="14.25" customHeight="1" x14ac:dyDescent="0.3">
      <c r="A22" s="1">
        <f t="shared" si="34"/>
        <v>18</v>
      </c>
      <c r="B22" s="53">
        <f>'Life table'!D20</f>
        <v>0.98250572402354575</v>
      </c>
      <c r="C22" s="53">
        <f>IF($A22&lt;Customisation!$H$13,0,B22)/LOOKUP(Customisation!$H$13,$A$4:$A$104,$B$4:$B$104)</f>
        <v>0.99784189992930672</v>
      </c>
      <c r="D22" s="1">
        <f>IF($A22&lt;=Customisation!$H$13,1,1/(1+Customisation!$H$21)^($A22-Customisation!$H$13))</f>
        <v>0.83748425668365445</v>
      </c>
      <c r="E22" s="1">
        <f t="shared" si="11"/>
        <v>17.579707187194533</v>
      </c>
      <c r="F22" s="1">
        <f t="shared" si="2"/>
        <v>0.83567688185010092</v>
      </c>
      <c r="G22" s="54">
        <f>'Age data'!M26*Customisation!$H$22</f>
        <v>1.2201680000000001E-4</v>
      </c>
      <c r="H22" s="54">
        <f t="shared" si="3"/>
        <v>1.0218714905091814E-4</v>
      </c>
      <c r="I22" s="54">
        <f>'Age data'!N26*Customisation!$H$22</f>
        <v>2.76666E-5</v>
      </c>
      <c r="J22" s="55">
        <f t="shared" si="4"/>
        <v>2.3170341935963993E-5</v>
      </c>
      <c r="K22" s="54">
        <f>I22*'Life table'!I20</f>
        <v>1.7094271226750261E-3</v>
      </c>
      <c r="L22" s="54">
        <f>J22*'Life table'!J20</f>
        <v>8.9093522104771023E-4</v>
      </c>
      <c r="M22" s="54">
        <f t="shared" si="5"/>
        <v>7.2855380000000006E-5</v>
      </c>
      <c r="N22" s="54">
        <f>((G22-I22)*$AW$5+I22*$AW$6)/(1+Customisation!$H$21)^($A22-Customisation!$E$13)</f>
        <v>5.8029901685543257E-5</v>
      </c>
      <c r="O22" s="54">
        <f>G22*Customisation!$H$17</f>
        <v>9.0658796044184406E-2</v>
      </c>
      <c r="P22" s="121">
        <f>O22/(1+Customisation!$H$21)^($A22-Customisation!$E$13)</f>
        <v>7.5925314416898801E-2</v>
      </c>
      <c r="Q22" s="54">
        <f>IF($A22&lt;Customisation!$H$13,G22,G22*(1-Customisation!$H$11*Customisation!$H$12))</f>
        <v>2.4403359999999995E-5</v>
      </c>
      <c r="R22" s="54">
        <f>IF($A22&lt;Customisation!$H$13,H22,H22*(1-Customisation!$H$11*Customisation!$H$12))</f>
        <v>2.0437429810183624E-5</v>
      </c>
      <c r="S22" s="54">
        <f>IF($A22&lt;Customisation!$H$13,I22,I22*(1-Customisation!$H$11*Customisation!$H$12))</f>
        <v>5.5333199999999989E-6</v>
      </c>
      <c r="T22" s="54">
        <f>IF($A22&lt;Customisation!$H$13,J22,J22*(1-Customisation!$H$11*Customisation!$H$12))</f>
        <v>4.6340683871927974E-6</v>
      </c>
      <c r="U22" s="54">
        <f>IF($A22&lt;Customisation!$H$13,K22,K22*(1-Customisation!$H$11*Customisation!$H$12))</f>
        <v>3.4188542453500513E-4</v>
      </c>
      <c r="V22" s="54">
        <f>IF($A22&lt;Customisation!$H$13,L22,L22*(1-Customisation!$H$11*Customisation!$H$12))</f>
        <v>1.7818704420954201E-4</v>
      </c>
      <c r="W22" s="54">
        <f>IF($A22&lt;Customisation!$H$13,M22,M22*(1-Customisation!$H$11*Customisation!$H$12))</f>
        <v>1.4571075999999998E-5</v>
      </c>
      <c r="X22" s="54">
        <f>IF($A22&lt;Customisation!$H$13,N22,N22*(1-Customisation!$H$11*Customisation!$H$12))</f>
        <v>1.1605980337108649E-5</v>
      </c>
      <c r="Y22" s="54">
        <f>IF($A22&lt;Customisation!$H$13,O22,O22*(1-Customisation!$H$11*Customisation!$H$12))</f>
        <v>1.8131759208836876E-2</v>
      </c>
      <c r="Z22" s="54">
        <f>IF($A22&lt;Customisation!$H$13,P22,P22*(1-Customisation!$H$11*Customisation!$H$12))</f>
        <v>1.5185062883379757E-2</v>
      </c>
      <c r="AA22" s="54">
        <f t="shared" ref="AA22:AJ22" si="40">G22-Q22</f>
        <v>9.7613440000000006E-5</v>
      </c>
      <c r="AB22" s="54">
        <f t="shared" si="40"/>
        <v>8.1749719240734508E-5</v>
      </c>
      <c r="AC22" s="54">
        <f t="shared" si="40"/>
        <v>2.2133280000000002E-5</v>
      </c>
      <c r="AD22" s="54">
        <f t="shared" si="40"/>
        <v>1.8536273548771196E-5</v>
      </c>
      <c r="AE22" s="54">
        <f t="shared" si="40"/>
        <v>1.3675416981400209E-3</v>
      </c>
      <c r="AF22" s="54">
        <f t="shared" si="40"/>
        <v>7.1274817683816827E-4</v>
      </c>
      <c r="AG22" s="54">
        <f t="shared" si="40"/>
        <v>5.8284304000000005E-5</v>
      </c>
      <c r="AH22" s="54">
        <f t="shared" si="40"/>
        <v>4.6423921348434611E-5</v>
      </c>
      <c r="AI22" s="54">
        <f t="shared" si="40"/>
        <v>7.252703683534753E-2</v>
      </c>
      <c r="AJ22" s="54">
        <f t="shared" si="40"/>
        <v>6.0740251533519043E-2</v>
      </c>
      <c r="AK22" s="1"/>
      <c r="AL22" s="56">
        <f t="shared" si="7"/>
        <v>12.201680000000001</v>
      </c>
      <c r="AM22" s="56">
        <f t="shared" si="8"/>
        <v>2.4403359999999994</v>
      </c>
      <c r="AN22" s="1"/>
      <c r="AO22" s="1"/>
      <c r="AP22" s="1"/>
      <c r="AQ22" s="1"/>
      <c r="AR22" s="1"/>
      <c r="AS22" s="1"/>
      <c r="AT22" s="1"/>
      <c r="AU22" s="1"/>
      <c r="AV22" s="1"/>
      <c r="AW22" s="1"/>
      <c r="AX22" s="1"/>
      <c r="AY22" s="54">
        <f>IF($A22&lt;Customisation!$H$13,G22,G22*(1-Customisation!$H$24*Customisation!$H$12))</f>
        <v>1.2201679999999997E-5</v>
      </c>
      <c r="AZ22" s="54">
        <f>IF($A22&lt;Customisation!$H$13,H22,H22*(1-Customisation!$H$24*Customisation!$H$12))</f>
        <v>1.0218714905091812E-5</v>
      </c>
      <c r="BA22" s="54">
        <f>IF($A22&lt;Customisation!$H$13,I22,I22*(1-Customisation!$H$24*Customisation!$H$12))</f>
        <v>2.7666599999999994E-6</v>
      </c>
      <c r="BB22" s="54">
        <f>IF($A22&lt;Customisation!$H$13,J22,J22*(1-Customisation!$H$24*Customisation!$H$12))</f>
        <v>2.3170341935963987E-6</v>
      </c>
      <c r="BC22" s="54">
        <f>IF($A22&lt;Customisation!$H$13,K22,K22*(1-Customisation!$H$24*Customisation!$H$12))</f>
        <v>1.7094271226750256E-4</v>
      </c>
      <c r="BD22" s="54">
        <f>IF($A22&lt;Customisation!$H$13,L22,L22*(1-Customisation!$H$24*Customisation!$H$12))</f>
        <v>8.9093522104771006E-5</v>
      </c>
      <c r="BE22" s="54">
        <f>IF($A22&lt;Customisation!$H$13,M22,M22*(1-Customisation!$H$24*Customisation!$H$12))</f>
        <v>7.2855379999999989E-6</v>
      </c>
      <c r="BF22" s="54">
        <f>IF($A22&lt;Customisation!$H$13,N22,N22*(1-Customisation!$H$24*Customisation!$H$12))</f>
        <v>5.8029901685543247E-6</v>
      </c>
      <c r="BG22" s="54">
        <f>IF($A22&lt;Customisation!$H$13,O22,O22*(1-Customisation!$H$24*Customisation!$H$12))</f>
        <v>9.0658796044184378E-3</v>
      </c>
      <c r="BH22" s="54">
        <f>IF($A22&lt;Customisation!$H$13,P22,P22*(1-Customisation!$H$24*Customisation!$H$12))</f>
        <v>7.5925314416898787E-3</v>
      </c>
      <c r="BI22" s="54">
        <f t="shared" si="13"/>
        <v>1.2201679999999997E-5</v>
      </c>
      <c r="BJ22" s="54">
        <f t="shared" si="14"/>
        <v>1.0218714905091812E-5</v>
      </c>
      <c r="BK22" s="54">
        <f t="shared" si="15"/>
        <v>2.7666599999999994E-6</v>
      </c>
      <c r="BL22" s="54">
        <f t="shared" si="16"/>
        <v>2.3170341935963987E-6</v>
      </c>
      <c r="BM22" s="54">
        <f t="shared" si="17"/>
        <v>1.7094271226750256E-4</v>
      </c>
      <c r="BN22" s="54">
        <f t="shared" si="18"/>
        <v>8.9093522104771006E-5</v>
      </c>
      <c r="BO22" s="54">
        <f t="shared" si="19"/>
        <v>7.2855379999999989E-6</v>
      </c>
      <c r="BP22" s="54">
        <f t="shared" si="20"/>
        <v>5.8029901685543247E-6</v>
      </c>
      <c r="BQ22" s="54">
        <f t="shared" si="21"/>
        <v>9.0658796044184378E-3</v>
      </c>
      <c r="BR22" s="54">
        <f t="shared" si="22"/>
        <v>7.5925314416898787E-3</v>
      </c>
      <c r="BS22" s="126"/>
    </row>
    <row r="23" spans="1:71" ht="14.25" customHeight="1" x14ac:dyDescent="0.3">
      <c r="A23" s="1">
        <f t="shared" si="34"/>
        <v>19</v>
      </c>
      <c r="B23" s="53">
        <f>'Life table'!D21</f>
        <v>0.98203412127601442</v>
      </c>
      <c r="C23" s="53">
        <f>IF($A23&lt;Customisation!$H$13,0,B23)/LOOKUP(Customisation!$H$13,$A$4:$A$104,$B$4:$B$104)</f>
        <v>0.99736293581734059</v>
      </c>
      <c r="D23" s="1">
        <f>IF($A23&lt;=Customisation!$H$13,1,1/(1+Customisation!$H$21)^($A23-Customisation!$H$13))</f>
        <v>0.81309151134335378</v>
      </c>
      <c r="E23" s="1">
        <f t="shared" si="11"/>
        <v>18.417191443878188</v>
      </c>
      <c r="F23" s="1">
        <f t="shared" si="2"/>
        <v>0.81094733684156584</v>
      </c>
      <c r="G23" s="54">
        <f>'Age data'!M27*Customisation!$H$22</f>
        <v>1.2201680000000001E-4</v>
      </c>
      <c r="H23" s="54">
        <f t="shared" si="3"/>
        <v>9.921082432127974E-5</v>
      </c>
      <c r="I23" s="54">
        <f>'Age data'!N27*Customisation!$H$22</f>
        <v>2.76666E-5</v>
      </c>
      <c r="J23" s="55">
        <f t="shared" si="4"/>
        <v>2.2495477607732034E-5</v>
      </c>
      <c r="K23" s="54">
        <f>I23*'Life table'!I21</f>
        <v>1.6825747985623361E-3</v>
      </c>
      <c r="L23" s="54">
        <f>J23*'Life table'!J21</f>
        <v>8.5982672993556496E-4</v>
      </c>
      <c r="M23" s="54">
        <f t="shared" si="5"/>
        <v>7.2855380000000006E-5</v>
      </c>
      <c r="N23" s="54">
        <f>((G23-I23)*$AW$5+I23*$AW$6)/(1+Customisation!$H$21)^($A23-Customisation!$E$13)</f>
        <v>5.633971037431384E-5</v>
      </c>
      <c r="O23" s="54">
        <f>G23*Customisation!$H$17</f>
        <v>9.0658796044184406E-2</v>
      </c>
      <c r="P23" s="121">
        <f>O23/(1+Customisation!$H$21)^($A23-Customisation!$E$13)</f>
        <v>7.3713897492134764E-2</v>
      </c>
      <c r="Q23" s="54">
        <f>IF($A23&lt;Customisation!$H$13,G23,G23*(1-Customisation!$H$11*Customisation!$H$12))</f>
        <v>2.4403359999999995E-5</v>
      </c>
      <c r="R23" s="54">
        <f>IF($A23&lt;Customisation!$H$13,H23,H23*(1-Customisation!$H$11*Customisation!$H$12))</f>
        <v>1.9842164864255942E-5</v>
      </c>
      <c r="S23" s="54">
        <f>IF($A23&lt;Customisation!$H$13,I23,I23*(1-Customisation!$H$11*Customisation!$H$12))</f>
        <v>5.5333199999999989E-6</v>
      </c>
      <c r="T23" s="54">
        <f>IF($A23&lt;Customisation!$H$13,J23,J23*(1-Customisation!$H$11*Customisation!$H$12))</f>
        <v>4.4990955215464057E-6</v>
      </c>
      <c r="U23" s="54">
        <f>IF($A23&lt;Customisation!$H$13,K23,K23*(1-Customisation!$H$11*Customisation!$H$12))</f>
        <v>3.3651495971246715E-4</v>
      </c>
      <c r="V23" s="54">
        <f>IF($A23&lt;Customisation!$H$13,L23,L23*(1-Customisation!$H$11*Customisation!$H$12))</f>
        <v>1.7196534598711295E-4</v>
      </c>
      <c r="W23" s="54">
        <f>IF($A23&lt;Customisation!$H$13,M23,M23*(1-Customisation!$H$11*Customisation!$H$12))</f>
        <v>1.4571075999999998E-5</v>
      </c>
      <c r="X23" s="54">
        <f>IF($A23&lt;Customisation!$H$13,N23,N23*(1-Customisation!$H$11*Customisation!$H$12))</f>
        <v>1.1267942074862765E-5</v>
      </c>
      <c r="Y23" s="54">
        <f>IF($A23&lt;Customisation!$H$13,O23,O23*(1-Customisation!$H$11*Customisation!$H$12))</f>
        <v>1.8131759208836876E-2</v>
      </c>
      <c r="Z23" s="54">
        <f>IF($A23&lt;Customisation!$H$13,P23,P23*(1-Customisation!$H$11*Customisation!$H$12))</f>
        <v>1.474277949842695E-2</v>
      </c>
      <c r="AA23" s="54">
        <f t="shared" ref="AA23:AJ23" si="41">G23-Q23</f>
        <v>9.7613440000000006E-5</v>
      </c>
      <c r="AB23" s="54">
        <f t="shared" si="41"/>
        <v>7.9368659457023795E-5</v>
      </c>
      <c r="AC23" s="54">
        <f t="shared" si="41"/>
        <v>2.2133280000000002E-5</v>
      </c>
      <c r="AD23" s="54">
        <f t="shared" si="41"/>
        <v>1.799638208618563E-5</v>
      </c>
      <c r="AE23" s="54">
        <f t="shared" si="41"/>
        <v>1.3460598388498691E-3</v>
      </c>
      <c r="AF23" s="54">
        <f t="shared" si="41"/>
        <v>6.8786138394845203E-4</v>
      </c>
      <c r="AG23" s="54">
        <f t="shared" si="41"/>
        <v>5.8284304000000005E-5</v>
      </c>
      <c r="AH23" s="54">
        <f t="shared" si="41"/>
        <v>4.5071768299451073E-5</v>
      </c>
      <c r="AI23" s="54">
        <f t="shared" si="41"/>
        <v>7.252703683534753E-2</v>
      </c>
      <c r="AJ23" s="54">
        <f t="shared" si="41"/>
        <v>5.8971117993707814E-2</v>
      </c>
      <c r="AK23" s="1"/>
      <c r="AL23" s="56">
        <f t="shared" si="7"/>
        <v>12.201680000000001</v>
      </c>
      <c r="AM23" s="56">
        <f t="shared" si="8"/>
        <v>2.4403359999999994</v>
      </c>
      <c r="AN23" s="1"/>
      <c r="AO23" s="1"/>
      <c r="AP23" s="1"/>
      <c r="AQ23" s="1"/>
      <c r="AR23" s="1"/>
      <c r="AS23" s="1"/>
      <c r="AT23" s="1"/>
      <c r="AU23" s="1"/>
      <c r="AV23" s="1"/>
      <c r="AW23" s="1"/>
      <c r="AX23" s="1"/>
      <c r="AY23" s="54">
        <f>IF($A23&lt;Customisation!$H$13,G23,G23*(1-Customisation!$H$24*Customisation!$H$12))</f>
        <v>1.2201679999999997E-5</v>
      </c>
      <c r="AZ23" s="54">
        <f>IF($A23&lt;Customisation!$H$13,H23,H23*(1-Customisation!$H$24*Customisation!$H$12))</f>
        <v>9.921082432127971E-6</v>
      </c>
      <c r="BA23" s="54">
        <f>IF($A23&lt;Customisation!$H$13,I23,I23*(1-Customisation!$H$24*Customisation!$H$12))</f>
        <v>2.7666599999999994E-6</v>
      </c>
      <c r="BB23" s="54">
        <f>IF($A23&lt;Customisation!$H$13,J23,J23*(1-Customisation!$H$24*Customisation!$H$12))</f>
        <v>2.2495477607732029E-6</v>
      </c>
      <c r="BC23" s="54">
        <f>IF($A23&lt;Customisation!$H$13,K23,K23*(1-Customisation!$H$24*Customisation!$H$12))</f>
        <v>1.6825747985623358E-4</v>
      </c>
      <c r="BD23" s="54">
        <f>IF($A23&lt;Customisation!$H$13,L23,L23*(1-Customisation!$H$24*Customisation!$H$12))</f>
        <v>8.5982672993556477E-5</v>
      </c>
      <c r="BE23" s="54">
        <f>IF($A23&lt;Customisation!$H$13,M23,M23*(1-Customisation!$H$24*Customisation!$H$12))</f>
        <v>7.2855379999999989E-6</v>
      </c>
      <c r="BF23" s="54">
        <f>IF($A23&lt;Customisation!$H$13,N23,N23*(1-Customisation!$H$24*Customisation!$H$12))</f>
        <v>5.6339710374313825E-6</v>
      </c>
      <c r="BG23" s="54">
        <f>IF($A23&lt;Customisation!$H$13,O23,O23*(1-Customisation!$H$24*Customisation!$H$12))</f>
        <v>9.0658796044184378E-3</v>
      </c>
      <c r="BH23" s="54">
        <f>IF($A23&lt;Customisation!$H$13,P23,P23*(1-Customisation!$H$24*Customisation!$H$12))</f>
        <v>7.371389749213475E-3</v>
      </c>
      <c r="BI23" s="54">
        <f t="shared" si="13"/>
        <v>1.2201679999999997E-5</v>
      </c>
      <c r="BJ23" s="54">
        <f t="shared" si="14"/>
        <v>9.921082432127971E-6</v>
      </c>
      <c r="BK23" s="54">
        <f t="shared" si="15"/>
        <v>2.7666599999999994E-6</v>
      </c>
      <c r="BL23" s="54">
        <f t="shared" si="16"/>
        <v>2.2495477607732029E-6</v>
      </c>
      <c r="BM23" s="54">
        <f t="shared" si="17"/>
        <v>1.6825747985623358E-4</v>
      </c>
      <c r="BN23" s="54">
        <f t="shared" si="18"/>
        <v>8.5982672993556477E-5</v>
      </c>
      <c r="BO23" s="54">
        <f t="shared" si="19"/>
        <v>7.2855379999999989E-6</v>
      </c>
      <c r="BP23" s="54">
        <f t="shared" si="20"/>
        <v>5.6339710374313825E-6</v>
      </c>
      <c r="BQ23" s="54">
        <f t="shared" si="21"/>
        <v>9.0658796044184378E-3</v>
      </c>
      <c r="BR23" s="54">
        <f t="shared" si="22"/>
        <v>7.371389749213475E-3</v>
      </c>
      <c r="BS23" s="126"/>
    </row>
    <row r="24" spans="1:71" ht="14.25" customHeight="1" x14ac:dyDescent="0.3">
      <c r="A24" s="1">
        <f t="shared" si="34"/>
        <v>20</v>
      </c>
      <c r="B24" s="53">
        <f>'Life table'!D22</f>
        <v>0.98156274489780193</v>
      </c>
      <c r="C24" s="53">
        <f>IF($A24&lt;Customisation!$H$13,0,B24)/LOOKUP(Customisation!$H$13,$A$4:$A$104,$B$4:$B$104)</f>
        <v>0.99688420160814828</v>
      </c>
      <c r="D24" s="1">
        <f>IF($A24&lt;=Customisation!$H$13,1,1/(1+Customisation!$H$21)^($A24-Customisation!$H$13))</f>
        <v>0.78940923431393573</v>
      </c>
      <c r="E24" s="1">
        <f t="shared" si="11"/>
        <v>19.230282955221544</v>
      </c>
      <c r="F24" s="1">
        <f t="shared" si="2"/>
        <v>0.78694959429114741</v>
      </c>
      <c r="G24" s="54">
        <f>'Age data'!M28*Customisation!$H$22</f>
        <v>1.2201680000000001E-4</v>
      </c>
      <c r="H24" s="54">
        <f t="shared" si="3"/>
        <v>9.632118866143664E-5</v>
      </c>
      <c r="I24" s="54">
        <f>'Age data'!N28*Customisation!$H$22</f>
        <v>2.76666E-5</v>
      </c>
      <c r="J24" s="55">
        <f t="shared" si="4"/>
        <v>2.1840269522069933E-5</v>
      </c>
      <c r="K24" s="54">
        <f>I24*'Life table'!I22</f>
        <v>1.6557095791443254E-3</v>
      </c>
      <c r="L24" s="54">
        <f>J24*'Life table'!J22</f>
        <v>8.296264406897452E-4</v>
      </c>
      <c r="M24" s="54">
        <f t="shared" si="5"/>
        <v>7.2855380000000006E-5</v>
      </c>
      <c r="N24" s="54">
        <f>((G24-I24)*$AW$5+I24*$AW$6)/(1+Customisation!$H$21)^($A24-Customisation!$E$13)</f>
        <v>5.4698747936227035E-5</v>
      </c>
      <c r="O24" s="54">
        <f>G24*Customisation!$H$17</f>
        <v>9.0658796044184406E-2</v>
      </c>
      <c r="P24" s="121">
        <f>O24/(1+Customisation!$H$21)^($A24-Customisation!$E$13)</f>
        <v>7.1566890769062877E-2</v>
      </c>
      <c r="Q24" s="54">
        <f>IF($A24&lt;Customisation!$H$13,G24,G24*(1-Customisation!$H$11*Customisation!$H$12))</f>
        <v>2.4403359999999995E-5</v>
      </c>
      <c r="R24" s="54">
        <f>IF($A24&lt;Customisation!$H$13,H24,H24*(1-Customisation!$H$11*Customisation!$H$12))</f>
        <v>1.9264237732287324E-5</v>
      </c>
      <c r="S24" s="54">
        <f>IF($A24&lt;Customisation!$H$13,I24,I24*(1-Customisation!$H$11*Customisation!$H$12))</f>
        <v>5.5333199999999989E-6</v>
      </c>
      <c r="T24" s="54">
        <f>IF($A24&lt;Customisation!$H$13,J24,J24*(1-Customisation!$H$11*Customisation!$H$12))</f>
        <v>4.3680539044139859E-6</v>
      </c>
      <c r="U24" s="54">
        <f>IF($A24&lt;Customisation!$H$13,K24,K24*(1-Customisation!$H$11*Customisation!$H$12))</f>
        <v>3.3114191582886502E-4</v>
      </c>
      <c r="V24" s="54">
        <f>IF($A24&lt;Customisation!$H$13,L24,L24*(1-Customisation!$H$11*Customisation!$H$12))</f>
        <v>1.65925288137949E-4</v>
      </c>
      <c r="W24" s="54">
        <f>IF($A24&lt;Customisation!$H$13,M24,M24*(1-Customisation!$H$11*Customisation!$H$12))</f>
        <v>1.4571075999999998E-5</v>
      </c>
      <c r="X24" s="54">
        <f>IF($A24&lt;Customisation!$H$13,N24,N24*(1-Customisation!$H$11*Customisation!$H$12))</f>
        <v>1.0939749587245405E-5</v>
      </c>
      <c r="Y24" s="54">
        <f>IF($A24&lt;Customisation!$H$13,O24,O24*(1-Customisation!$H$11*Customisation!$H$12))</f>
        <v>1.8131759208836876E-2</v>
      </c>
      <c r="Z24" s="54">
        <f>IF($A24&lt;Customisation!$H$13,P24,P24*(1-Customisation!$H$11*Customisation!$H$12))</f>
        <v>1.4313378153812572E-2</v>
      </c>
      <c r="AA24" s="54">
        <f t="shared" ref="AA24:AJ24" si="42">G24-Q24</f>
        <v>9.7613440000000006E-5</v>
      </c>
      <c r="AB24" s="54">
        <f t="shared" si="42"/>
        <v>7.7056950929149323E-5</v>
      </c>
      <c r="AC24" s="54">
        <f t="shared" si="42"/>
        <v>2.2133280000000002E-5</v>
      </c>
      <c r="AD24" s="54">
        <f t="shared" si="42"/>
        <v>1.7472215617655947E-5</v>
      </c>
      <c r="AE24" s="54">
        <f t="shared" si="42"/>
        <v>1.3245676633154603E-3</v>
      </c>
      <c r="AF24" s="54">
        <f t="shared" si="42"/>
        <v>6.6370115255179622E-4</v>
      </c>
      <c r="AG24" s="54">
        <f t="shared" si="42"/>
        <v>5.8284304000000005E-5</v>
      </c>
      <c r="AH24" s="54">
        <f t="shared" si="42"/>
        <v>4.3758998348981633E-5</v>
      </c>
      <c r="AI24" s="54">
        <f t="shared" si="42"/>
        <v>7.252703683534753E-2</v>
      </c>
      <c r="AJ24" s="54">
        <f t="shared" si="42"/>
        <v>5.7253512615250302E-2</v>
      </c>
      <c r="AK24" s="1"/>
      <c r="AL24" s="56">
        <f t="shared" si="7"/>
        <v>12.201680000000001</v>
      </c>
      <c r="AM24" s="56">
        <f t="shared" si="8"/>
        <v>2.4403359999999994</v>
      </c>
      <c r="AN24" s="1"/>
      <c r="AO24" s="1"/>
      <c r="AP24" s="1"/>
      <c r="AQ24" s="1"/>
      <c r="AR24" s="1"/>
      <c r="AS24" s="1"/>
      <c r="AT24" s="1"/>
      <c r="AU24" s="1"/>
      <c r="AV24" s="1"/>
      <c r="AW24" s="1"/>
      <c r="AX24" s="1"/>
      <c r="AY24" s="54">
        <f>IF($A24&lt;Customisation!$H$13,G24,G24*(1-Customisation!$H$24*Customisation!$H$12))</f>
        <v>1.2201679999999997E-5</v>
      </c>
      <c r="AZ24" s="54">
        <f>IF($A24&lt;Customisation!$H$13,H24,H24*(1-Customisation!$H$24*Customisation!$H$12))</f>
        <v>9.632118866143662E-6</v>
      </c>
      <c r="BA24" s="54">
        <f>IF($A24&lt;Customisation!$H$13,I24,I24*(1-Customisation!$H$24*Customisation!$H$12))</f>
        <v>2.7666599999999994E-6</v>
      </c>
      <c r="BB24" s="54">
        <f>IF($A24&lt;Customisation!$H$13,J24,J24*(1-Customisation!$H$24*Customisation!$H$12))</f>
        <v>2.1840269522069929E-6</v>
      </c>
      <c r="BC24" s="54">
        <f>IF($A24&lt;Customisation!$H$13,K24,K24*(1-Customisation!$H$24*Customisation!$H$12))</f>
        <v>1.6557095791443251E-4</v>
      </c>
      <c r="BD24" s="54">
        <f>IF($A24&lt;Customisation!$H$13,L24,L24*(1-Customisation!$H$24*Customisation!$H$12))</f>
        <v>8.2962644068974501E-5</v>
      </c>
      <c r="BE24" s="54">
        <f>IF($A24&lt;Customisation!$H$13,M24,M24*(1-Customisation!$H$24*Customisation!$H$12))</f>
        <v>7.2855379999999989E-6</v>
      </c>
      <c r="BF24" s="54">
        <f>IF($A24&lt;Customisation!$H$13,N24,N24*(1-Customisation!$H$24*Customisation!$H$12))</f>
        <v>5.4698747936227025E-6</v>
      </c>
      <c r="BG24" s="54">
        <f>IF($A24&lt;Customisation!$H$13,O24,O24*(1-Customisation!$H$24*Customisation!$H$12))</f>
        <v>9.0658796044184378E-3</v>
      </c>
      <c r="BH24" s="54">
        <f>IF($A24&lt;Customisation!$H$13,P24,P24*(1-Customisation!$H$24*Customisation!$H$12))</f>
        <v>7.156689076906286E-3</v>
      </c>
      <c r="BI24" s="54">
        <f t="shared" si="13"/>
        <v>1.2201679999999997E-5</v>
      </c>
      <c r="BJ24" s="54">
        <f t="shared" si="14"/>
        <v>9.632118866143662E-6</v>
      </c>
      <c r="BK24" s="54">
        <f t="shared" si="15"/>
        <v>2.7666599999999994E-6</v>
      </c>
      <c r="BL24" s="54">
        <f t="shared" si="16"/>
        <v>2.1840269522069929E-6</v>
      </c>
      <c r="BM24" s="54">
        <f t="shared" si="17"/>
        <v>1.6557095791443251E-4</v>
      </c>
      <c r="BN24" s="54">
        <f t="shared" si="18"/>
        <v>8.2962644068974501E-5</v>
      </c>
      <c r="BO24" s="54">
        <f t="shared" si="19"/>
        <v>7.2855379999999989E-6</v>
      </c>
      <c r="BP24" s="54">
        <f t="shared" si="20"/>
        <v>5.4698747936227025E-6</v>
      </c>
      <c r="BQ24" s="54">
        <f t="shared" si="21"/>
        <v>9.0658796044184378E-3</v>
      </c>
      <c r="BR24" s="54">
        <f t="shared" si="22"/>
        <v>7.156689076906286E-3</v>
      </c>
      <c r="BS24" s="126"/>
    </row>
    <row r="25" spans="1:71" ht="14.25" customHeight="1" x14ac:dyDescent="0.3">
      <c r="A25" s="1">
        <f t="shared" si="34"/>
        <v>21</v>
      </c>
      <c r="B25" s="53">
        <f>'Life table'!D23</f>
        <v>0.98103270101555717</v>
      </c>
      <c r="C25" s="53">
        <f>IF($A25&lt;Customisation!$H$13,0,B25)/LOOKUP(Customisation!$H$13,$A$4:$A$104,$B$4:$B$104)</f>
        <v>0.99634588413927994</v>
      </c>
      <c r="D25" s="1">
        <f>IF($A25&lt;=Customisation!$H$13,1,1/(1+Customisation!$H$21)^($A25-Customisation!$H$13))</f>
        <v>0.76641673234362695</v>
      </c>
      <c r="E25" s="1">
        <f t="shared" si="11"/>
        <v>20.01969218953548</v>
      </c>
      <c r="F25" s="1">
        <f t="shared" si="2"/>
        <v>0.76361615680604888</v>
      </c>
      <c r="G25" s="54">
        <f>'Age data'!M29*Customisation!$H$22</f>
        <v>1.2201680000000001E-4</v>
      </c>
      <c r="H25" s="54">
        <f t="shared" si="3"/>
        <v>9.3515717147025861E-5</v>
      </c>
      <c r="I25" s="54">
        <f>'Age data'!N29*Customisation!$H$22</f>
        <v>2.76666E-5</v>
      </c>
      <c r="J25" s="55">
        <f t="shared" si="4"/>
        <v>2.120414516705819E-5</v>
      </c>
      <c r="K25" s="54">
        <f>I25*'Life table'!I23</f>
        <v>1.6289300713648624E-3</v>
      </c>
      <c r="L25" s="54">
        <f>J25*'Life table'!J23</f>
        <v>8.0032722953401417E-4</v>
      </c>
      <c r="M25" s="54">
        <f t="shared" si="5"/>
        <v>7.2855380000000006E-5</v>
      </c>
      <c r="N25" s="54">
        <f>((G25-I25)*$AW$5+I25*$AW$6)/(1+Customisation!$H$21)^($A25-Customisation!$E$13)</f>
        <v>5.3105580520608771E-5</v>
      </c>
      <c r="O25" s="54">
        <f>G25*Customisation!$H$17</f>
        <v>9.0658796044184406E-2</v>
      </c>
      <c r="P25" s="121">
        <f>O25/(1+Customisation!$H$21)^($A25-Customisation!$E$13)</f>
        <v>6.9482418222391151E-2</v>
      </c>
      <c r="Q25" s="54">
        <f>IF($A25&lt;Customisation!$H$13,G25,G25*(1-Customisation!$H$11*Customisation!$H$12))</f>
        <v>2.4403359999999995E-5</v>
      </c>
      <c r="R25" s="54">
        <f>IF($A25&lt;Customisation!$H$13,H25,H25*(1-Customisation!$H$11*Customisation!$H$12))</f>
        <v>1.8703143429405167E-5</v>
      </c>
      <c r="S25" s="54">
        <f>IF($A25&lt;Customisation!$H$13,I25,I25*(1-Customisation!$H$11*Customisation!$H$12))</f>
        <v>5.5333199999999989E-6</v>
      </c>
      <c r="T25" s="54">
        <f>IF($A25&lt;Customisation!$H$13,J25,J25*(1-Customisation!$H$11*Customisation!$H$12))</f>
        <v>4.2408290334116367E-6</v>
      </c>
      <c r="U25" s="54">
        <f>IF($A25&lt;Customisation!$H$13,K25,K25*(1-Customisation!$H$11*Customisation!$H$12))</f>
        <v>3.257860142729724E-4</v>
      </c>
      <c r="V25" s="54">
        <f>IF($A25&lt;Customisation!$H$13,L25,L25*(1-Customisation!$H$11*Customisation!$H$12))</f>
        <v>1.6006544590680281E-4</v>
      </c>
      <c r="W25" s="54">
        <f>IF($A25&lt;Customisation!$H$13,M25,M25*(1-Customisation!$H$11*Customisation!$H$12))</f>
        <v>1.4571075999999998E-5</v>
      </c>
      <c r="X25" s="54">
        <f>IF($A25&lt;Customisation!$H$13,N25,N25*(1-Customisation!$H$11*Customisation!$H$12))</f>
        <v>1.0621116104121751E-5</v>
      </c>
      <c r="Y25" s="54">
        <f>IF($A25&lt;Customisation!$H$13,O25,O25*(1-Customisation!$H$11*Customisation!$H$12))</f>
        <v>1.8131759208836876E-2</v>
      </c>
      <c r="Z25" s="54">
        <f>IF($A25&lt;Customisation!$H$13,P25,P25*(1-Customisation!$H$11*Customisation!$H$12))</f>
        <v>1.3896483644478227E-2</v>
      </c>
      <c r="AA25" s="54">
        <f t="shared" ref="AA25:AJ25" si="43">G25-Q25</f>
        <v>9.7613440000000006E-5</v>
      </c>
      <c r="AB25" s="54">
        <f t="shared" si="43"/>
        <v>7.4812573717620694E-5</v>
      </c>
      <c r="AC25" s="54">
        <f t="shared" si="43"/>
        <v>2.2133280000000002E-5</v>
      </c>
      <c r="AD25" s="54">
        <f t="shared" si="43"/>
        <v>1.6963316133646554E-5</v>
      </c>
      <c r="AE25" s="54">
        <f t="shared" si="43"/>
        <v>1.30314405709189E-3</v>
      </c>
      <c r="AF25" s="54">
        <f t="shared" si="43"/>
        <v>6.4026178362721134E-4</v>
      </c>
      <c r="AG25" s="54">
        <f t="shared" si="43"/>
        <v>5.8284304000000005E-5</v>
      </c>
      <c r="AH25" s="54">
        <f t="shared" si="43"/>
        <v>4.2484464416487019E-5</v>
      </c>
      <c r="AI25" s="54">
        <f t="shared" si="43"/>
        <v>7.252703683534753E-2</v>
      </c>
      <c r="AJ25" s="54">
        <f t="shared" si="43"/>
        <v>5.5585934577912922E-2</v>
      </c>
      <c r="AK25" s="1"/>
      <c r="AL25" s="56">
        <f t="shared" si="7"/>
        <v>12.201680000000001</v>
      </c>
      <c r="AM25" s="56">
        <f t="shared" si="8"/>
        <v>2.4403359999999994</v>
      </c>
      <c r="AN25" s="1"/>
      <c r="AO25" s="1"/>
      <c r="AP25" s="1"/>
      <c r="AQ25" s="1"/>
      <c r="AR25" s="1"/>
      <c r="AS25" s="1"/>
      <c r="AT25" s="1"/>
      <c r="AU25" s="1"/>
      <c r="AV25" s="1"/>
      <c r="AW25" s="1"/>
      <c r="AX25" s="1"/>
      <c r="AY25" s="54">
        <f>IF($A25&lt;Customisation!$H$13,G25,G25*(1-Customisation!$H$24*Customisation!$H$12))</f>
        <v>1.2201679999999997E-5</v>
      </c>
      <c r="AZ25" s="54">
        <f>IF($A25&lt;Customisation!$H$13,H25,H25*(1-Customisation!$H$24*Customisation!$H$12))</f>
        <v>9.3515717147025834E-6</v>
      </c>
      <c r="BA25" s="54">
        <f>IF($A25&lt;Customisation!$H$13,I25,I25*(1-Customisation!$H$24*Customisation!$H$12))</f>
        <v>2.7666599999999994E-6</v>
      </c>
      <c r="BB25" s="54">
        <f>IF($A25&lt;Customisation!$H$13,J25,J25*(1-Customisation!$H$24*Customisation!$H$12))</f>
        <v>2.1204145167058184E-6</v>
      </c>
      <c r="BC25" s="54">
        <f>IF($A25&lt;Customisation!$H$13,K25,K25*(1-Customisation!$H$24*Customisation!$H$12))</f>
        <v>1.628930071364862E-4</v>
      </c>
      <c r="BD25" s="54">
        <f>IF($A25&lt;Customisation!$H$13,L25,L25*(1-Customisation!$H$24*Customisation!$H$12))</f>
        <v>8.0032722953401404E-5</v>
      </c>
      <c r="BE25" s="54">
        <f>IF($A25&lt;Customisation!$H$13,M25,M25*(1-Customisation!$H$24*Customisation!$H$12))</f>
        <v>7.2855379999999989E-6</v>
      </c>
      <c r="BF25" s="54">
        <f>IF($A25&lt;Customisation!$H$13,N25,N25*(1-Customisation!$H$24*Customisation!$H$12))</f>
        <v>5.3105580520608757E-6</v>
      </c>
      <c r="BG25" s="54">
        <f>IF($A25&lt;Customisation!$H$13,O25,O25*(1-Customisation!$H$24*Customisation!$H$12))</f>
        <v>9.0658796044184378E-3</v>
      </c>
      <c r="BH25" s="54">
        <f>IF($A25&lt;Customisation!$H$13,P25,P25*(1-Customisation!$H$24*Customisation!$H$12))</f>
        <v>6.9482418222391136E-3</v>
      </c>
      <c r="BI25" s="54">
        <f t="shared" si="13"/>
        <v>1.2201679999999997E-5</v>
      </c>
      <c r="BJ25" s="54">
        <f t="shared" si="14"/>
        <v>9.3515717147025834E-6</v>
      </c>
      <c r="BK25" s="54">
        <f t="shared" si="15"/>
        <v>2.7666599999999994E-6</v>
      </c>
      <c r="BL25" s="54">
        <f t="shared" si="16"/>
        <v>2.1204145167058184E-6</v>
      </c>
      <c r="BM25" s="54">
        <f t="shared" si="17"/>
        <v>1.628930071364862E-4</v>
      </c>
      <c r="BN25" s="54">
        <f t="shared" si="18"/>
        <v>8.0032722953401404E-5</v>
      </c>
      <c r="BO25" s="54">
        <f t="shared" si="19"/>
        <v>7.2855379999999989E-6</v>
      </c>
      <c r="BP25" s="54">
        <f t="shared" si="20"/>
        <v>5.3105580520608757E-6</v>
      </c>
      <c r="BQ25" s="54">
        <f t="shared" si="21"/>
        <v>9.0658796044184378E-3</v>
      </c>
      <c r="BR25" s="54">
        <f t="shared" si="22"/>
        <v>6.9482418222391136E-3</v>
      </c>
      <c r="BS25" s="126"/>
    </row>
    <row r="26" spans="1:71" ht="14.25" customHeight="1" x14ac:dyDescent="0.3">
      <c r="A26" s="1">
        <f t="shared" si="34"/>
        <v>22</v>
      </c>
      <c r="B26" s="53">
        <f>'Life table'!D24</f>
        <v>0.98050294335700883</v>
      </c>
      <c r="C26" s="53">
        <f>IF($A26&lt;Customisation!$H$13,0,B26)/LOOKUP(Customisation!$H$13,$A$4:$A$104,$B$4:$B$104)</f>
        <v>0.99580785736184474</v>
      </c>
      <c r="D26" s="1">
        <f>IF($A26&lt;=Customisation!$H$13,1,1/(1+Customisation!$H$21)^($A26-Customisation!$H$13))</f>
        <v>0.74409391489672516</v>
      </c>
      <c r="E26" s="1">
        <f t="shared" si="11"/>
        <v>20.786108921879105</v>
      </c>
      <c r="F26" s="1">
        <f t="shared" si="2"/>
        <v>0.74097456706929476</v>
      </c>
      <c r="G26" s="54">
        <f>'Age data'!M30*Customisation!$H$22</f>
        <v>1.2201680000000001E-4</v>
      </c>
      <c r="H26" s="54">
        <f t="shared" si="3"/>
        <v>9.0791958395170739E-5</v>
      </c>
      <c r="I26" s="54">
        <f>'Age data'!N30*Customisation!$H$22</f>
        <v>2.76666E-5</v>
      </c>
      <c r="J26" s="55">
        <f t="shared" si="4"/>
        <v>2.0586548705881735E-5</v>
      </c>
      <c r="K26" s="54">
        <f>I26*'Life table'!I24</f>
        <v>1.602136094838075E-3</v>
      </c>
      <c r="L26" s="54">
        <f>J26*'Life table'!J24</f>
        <v>7.718836304848423E-4</v>
      </c>
      <c r="M26" s="54">
        <f t="shared" si="5"/>
        <v>7.2855380000000006E-5</v>
      </c>
      <c r="N26" s="54">
        <f>((G26-I26)*$AW$5+I26*$AW$6)/(1+Customisation!$H$21)^($A26-Customisation!$E$13)</f>
        <v>5.1558816039425991E-5</v>
      </c>
      <c r="O26" s="54">
        <f>G26*Customisation!$H$17</f>
        <v>9.0658796044184406E-2</v>
      </c>
      <c r="P26" s="121">
        <f>O26/(1+Customisation!$H$21)^($A26-Customisation!$E$13)</f>
        <v>6.7458658468340912E-2</v>
      </c>
      <c r="Q26" s="54">
        <f>IF($A26&lt;Customisation!$H$13,G26,G26*(1-Customisation!$H$11*Customisation!$H$12))</f>
        <v>2.4403359999999995E-5</v>
      </c>
      <c r="R26" s="54">
        <f>IF($A26&lt;Customisation!$H$13,H26,H26*(1-Customisation!$H$11*Customisation!$H$12))</f>
        <v>1.8158391679034144E-5</v>
      </c>
      <c r="S26" s="54">
        <f>IF($A26&lt;Customisation!$H$13,I26,I26*(1-Customisation!$H$11*Customisation!$H$12))</f>
        <v>5.5333199999999989E-6</v>
      </c>
      <c r="T26" s="54">
        <f>IF($A26&lt;Customisation!$H$13,J26,J26*(1-Customisation!$H$11*Customisation!$H$12))</f>
        <v>4.1173097411763464E-6</v>
      </c>
      <c r="U26" s="54">
        <f>IF($A26&lt;Customisation!$H$13,K26,K26*(1-Customisation!$H$11*Customisation!$H$12))</f>
        <v>3.204272189676149E-4</v>
      </c>
      <c r="V26" s="54">
        <f>IF($A26&lt;Customisation!$H$13,L26,L26*(1-Customisation!$H$11*Customisation!$H$12))</f>
        <v>1.5437672609696843E-4</v>
      </c>
      <c r="W26" s="54">
        <f>IF($A26&lt;Customisation!$H$13,M26,M26*(1-Customisation!$H$11*Customisation!$H$12))</f>
        <v>1.4571075999999998E-5</v>
      </c>
      <c r="X26" s="54">
        <f>IF($A26&lt;Customisation!$H$13,N26,N26*(1-Customisation!$H$11*Customisation!$H$12))</f>
        <v>1.0311763207885196E-5</v>
      </c>
      <c r="Y26" s="54">
        <f>IF($A26&lt;Customisation!$H$13,O26,O26*(1-Customisation!$H$11*Customisation!$H$12))</f>
        <v>1.8131759208836876E-2</v>
      </c>
      <c r="Z26" s="54">
        <f>IF($A26&lt;Customisation!$H$13,P26,P26*(1-Customisation!$H$11*Customisation!$H$12))</f>
        <v>1.349173169366818E-2</v>
      </c>
      <c r="AA26" s="54">
        <f t="shared" ref="AA26:AJ26" si="44">G26-Q26</f>
        <v>9.7613440000000006E-5</v>
      </c>
      <c r="AB26" s="54">
        <f t="shared" si="44"/>
        <v>7.2633566716136591E-5</v>
      </c>
      <c r="AC26" s="54">
        <f t="shared" si="44"/>
        <v>2.2133280000000002E-5</v>
      </c>
      <c r="AD26" s="54">
        <f t="shared" si="44"/>
        <v>1.6469238964705389E-5</v>
      </c>
      <c r="AE26" s="54">
        <f t="shared" si="44"/>
        <v>1.28170887587046E-3</v>
      </c>
      <c r="AF26" s="54">
        <f t="shared" si="44"/>
        <v>6.1750690438787392E-4</v>
      </c>
      <c r="AG26" s="54">
        <f t="shared" si="44"/>
        <v>5.8284304000000005E-5</v>
      </c>
      <c r="AH26" s="54">
        <f t="shared" si="44"/>
        <v>4.1247052831540798E-5</v>
      </c>
      <c r="AI26" s="54">
        <f t="shared" si="44"/>
        <v>7.252703683534753E-2</v>
      </c>
      <c r="AJ26" s="54">
        <f t="shared" si="44"/>
        <v>5.3966926774672734E-2</v>
      </c>
      <c r="AK26" s="1"/>
      <c r="AL26" s="56">
        <f t="shared" si="7"/>
        <v>12.201680000000001</v>
      </c>
      <c r="AM26" s="56">
        <f t="shared" si="8"/>
        <v>2.4403359999999994</v>
      </c>
      <c r="AN26" s="1"/>
      <c r="AO26" s="1"/>
      <c r="AP26" s="1"/>
      <c r="AQ26" s="1"/>
      <c r="AR26" s="1"/>
      <c r="AS26" s="1"/>
      <c r="AT26" s="1"/>
      <c r="AU26" s="1"/>
      <c r="AV26" s="1"/>
      <c r="AW26" s="1"/>
      <c r="AX26" s="1"/>
      <c r="AY26" s="54">
        <f>IF($A26&lt;Customisation!$H$13,G26,G26*(1-Customisation!$H$24*Customisation!$H$12))</f>
        <v>1.2201679999999997E-5</v>
      </c>
      <c r="AZ26" s="54">
        <f>IF($A26&lt;Customisation!$H$13,H26,H26*(1-Customisation!$H$24*Customisation!$H$12))</f>
        <v>9.0791958395170722E-6</v>
      </c>
      <c r="BA26" s="54">
        <f>IF($A26&lt;Customisation!$H$13,I26,I26*(1-Customisation!$H$24*Customisation!$H$12))</f>
        <v>2.7666599999999994E-6</v>
      </c>
      <c r="BB26" s="54">
        <f>IF($A26&lt;Customisation!$H$13,J26,J26*(1-Customisation!$H$24*Customisation!$H$12))</f>
        <v>2.0586548705881732E-6</v>
      </c>
      <c r="BC26" s="54">
        <f>IF($A26&lt;Customisation!$H$13,K26,K26*(1-Customisation!$H$24*Customisation!$H$12))</f>
        <v>1.6021360948380745E-4</v>
      </c>
      <c r="BD26" s="54">
        <f>IF($A26&lt;Customisation!$H$13,L26,L26*(1-Customisation!$H$24*Customisation!$H$12))</f>
        <v>7.7188363048484213E-5</v>
      </c>
      <c r="BE26" s="54">
        <f>IF($A26&lt;Customisation!$H$13,M26,M26*(1-Customisation!$H$24*Customisation!$H$12))</f>
        <v>7.2855379999999989E-6</v>
      </c>
      <c r="BF26" s="54">
        <f>IF($A26&lt;Customisation!$H$13,N26,N26*(1-Customisation!$H$24*Customisation!$H$12))</f>
        <v>5.1558816039425981E-6</v>
      </c>
      <c r="BG26" s="54">
        <f>IF($A26&lt;Customisation!$H$13,O26,O26*(1-Customisation!$H$24*Customisation!$H$12))</f>
        <v>9.0658796044184378E-3</v>
      </c>
      <c r="BH26" s="54">
        <f>IF($A26&lt;Customisation!$H$13,P26,P26*(1-Customisation!$H$24*Customisation!$H$12))</f>
        <v>6.74586584683409E-3</v>
      </c>
      <c r="BI26" s="54">
        <f t="shared" si="13"/>
        <v>1.2201679999999997E-5</v>
      </c>
      <c r="BJ26" s="54">
        <f t="shared" si="14"/>
        <v>9.0791958395170722E-6</v>
      </c>
      <c r="BK26" s="54">
        <f t="shared" si="15"/>
        <v>2.7666599999999994E-6</v>
      </c>
      <c r="BL26" s="54">
        <f t="shared" si="16"/>
        <v>2.0586548705881732E-6</v>
      </c>
      <c r="BM26" s="54">
        <f t="shared" si="17"/>
        <v>1.6021360948380745E-4</v>
      </c>
      <c r="BN26" s="54">
        <f t="shared" si="18"/>
        <v>7.7188363048484213E-5</v>
      </c>
      <c r="BO26" s="54">
        <f t="shared" si="19"/>
        <v>7.2855379999999989E-6</v>
      </c>
      <c r="BP26" s="54">
        <f t="shared" si="20"/>
        <v>5.1558816039425981E-6</v>
      </c>
      <c r="BQ26" s="54">
        <f t="shared" si="21"/>
        <v>9.0658796044184378E-3</v>
      </c>
      <c r="BR26" s="54">
        <f t="shared" si="22"/>
        <v>6.74586584683409E-3</v>
      </c>
      <c r="BS26" s="126"/>
    </row>
    <row r="27" spans="1:71" ht="14.25" customHeight="1" x14ac:dyDescent="0.3">
      <c r="A27" s="1">
        <f t="shared" si="34"/>
        <v>23</v>
      </c>
      <c r="B27" s="53">
        <f>'Life table'!D25</f>
        <v>0.97997347176759608</v>
      </c>
      <c r="C27" s="53">
        <f>IF($A27&lt;Customisation!$H$13,0,B27)/LOOKUP(Customisation!$H$13,$A$4:$A$104,$B$4:$B$104)</f>
        <v>0.99527012111886948</v>
      </c>
      <c r="D27" s="1">
        <f>IF($A27&lt;=Customisation!$H$13,1,1/(1+Customisation!$H$21)^($A27-Customisation!$H$13))</f>
        <v>0.72242127659876232</v>
      </c>
      <c r="E27" s="1">
        <f t="shared" si="11"/>
        <v>21.530202836775832</v>
      </c>
      <c r="F27" s="1">
        <f t="shared" si="2"/>
        <v>0.71900431145929844</v>
      </c>
      <c r="G27" s="54">
        <f>'Age data'!M31*Customisation!$H$22</f>
        <v>1.2201680000000001E-4</v>
      </c>
      <c r="H27" s="54">
        <f t="shared" si="3"/>
        <v>8.814753242249587E-5</v>
      </c>
      <c r="I27" s="54">
        <f>'Age data'!N31*Customisation!$H$22</f>
        <v>2.76666E-5</v>
      </c>
      <c r="J27" s="55">
        <f t="shared" si="4"/>
        <v>1.9986940491147317E-5</v>
      </c>
      <c r="K27" s="54">
        <f>I27*'Life table'!I25</f>
        <v>1.5753276417466179E-3</v>
      </c>
      <c r="L27" s="54">
        <f>J27*'Life table'!J25</f>
        <v>7.4427063834147831E-4</v>
      </c>
      <c r="M27" s="54">
        <f t="shared" si="5"/>
        <v>7.2855380000000006E-5</v>
      </c>
      <c r="N27" s="54">
        <f>((G27-I27)*$AW$5+I27*$AW$6)/(1+Customisation!$H$21)^($A27-Customisation!$E$13)</f>
        <v>5.0057102950899018E-5</v>
      </c>
      <c r="O27" s="54">
        <f>G27*Customisation!$H$17</f>
        <v>9.0658796044184406E-2</v>
      </c>
      <c r="P27" s="121">
        <f>O27/(1+Customisation!$H$21)^($A27-Customisation!$E$13)</f>
        <v>6.5493843173146521E-2</v>
      </c>
      <c r="Q27" s="54">
        <f>IF($A27&lt;Customisation!$H$13,G27,G27*(1-Customisation!$H$11*Customisation!$H$12))</f>
        <v>2.4403359999999995E-5</v>
      </c>
      <c r="R27" s="54">
        <f>IF($A27&lt;Customisation!$H$13,H27,H27*(1-Customisation!$H$11*Customisation!$H$12))</f>
        <v>1.7629506484499171E-5</v>
      </c>
      <c r="S27" s="54">
        <f>IF($A27&lt;Customisation!$H$13,I27,I27*(1-Customisation!$H$11*Customisation!$H$12))</f>
        <v>5.5333199999999989E-6</v>
      </c>
      <c r="T27" s="54">
        <f>IF($A27&lt;Customisation!$H$13,J27,J27*(1-Customisation!$H$11*Customisation!$H$12))</f>
        <v>3.9973880982294628E-6</v>
      </c>
      <c r="U27" s="54">
        <f>IF($A27&lt;Customisation!$H$13,K27,K27*(1-Customisation!$H$11*Customisation!$H$12))</f>
        <v>3.150655283493235E-4</v>
      </c>
      <c r="V27" s="54">
        <f>IF($A27&lt;Customisation!$H$13,L27,L27*(1-Customisation!$H$11*Customisation!$H$12))</f>
        <v>1.4885412766829563E-4</v>
      </c>
      <c r="W27" s="54">
        <f>IF($A27&lt;Customisation!$H$13,M27,M27*(1-Customisation!$H$11*Customisation!$H$12))</f>
        <v>1.4571075999999998E-5</v>
      </c>
      <c r="X27" s="54">
        <f>IF($A27&lt;Customisation!$H$13,N27,N27*(1-Customisation!$H$11*Customisation!$H$12))</f>
        <v>1.0011420590179801E-5</v>
      </c>
      <c r="Y27" s="54">
        <f>IF($A27&lt;Customisation!$H$13,O27,O27*(1-Customisation!$H$11*Customisation!$H$12))</f>
        <v>1.8131759208836876E-2</v>
      </c>
      <c r="Z27" s="54">
        <f>IF($A27&lt;Customisation!$H$13,P27,P27*(1-Customisation!$H$11*Customisation!$H$12))</f>
        <v>1.3098768634629301E-2</v>
      </c>
      <c r="AA27" s="54">
        <f t="shared" ref="AA27:AJ27" si="45">G27-Q27</f>
        <v>9.7613440000000006E-5</v>
      </c>
      <c r="AB27" s="54">
        <f t="shared" si="45"/>
        <v>7.0518025937996696E-5</v>
      </c>
      <c r="AC27" s="54">
        <f t="shared" si="45"/>
        <v>2.2133280000000002E-5</v>
      </c>
      <c r="AD27" s="54">
        <f t="shared" si="45"/>
        <v>1.5989552392917855E-5</v>
      </c>
      <c r="AE27" s="54">
        <f t="shared" si="45"/>
        <v>1.2602621133972944E-3</v>
      </c>
      <c r="AF27" s="54">
        <f t="shared" si="45"/>
        <v>5.9541651067318265E-4</v>
      </c>
      <c r="AG27" s="54">
        <f t="shared" si="45"/>
        <v>5.8284304000000005E-5</v>
      </c>
      <c r="AH27" s="54">
        <f t="shared" si="45"/>
        <v>4.0045682360719219E-5</v>
      </c>
      <c r="AI27" s="54">
        <f t="shared" si="45"/>
        <v>7.252703683534753E-2</v>
      </c>
      <c r="AJ27" s="54">
        <f t="shared" si="45"/>
        <v>5.2395074538517217E-2</v>
      </c>
      <c r="AK27" s="1"/>
      <c r="AL27" s="56">
        <f t="shared" si="7"/>
        <v>12.201680000000001</v>
      </c>
      <c r="AM27" s="56">
        <f t="shared" si="8"/>
        <v>2.4403359999999994</v>
      </c>
      <c r="AN27" s="1"/>
      <c r="AO27" s="1"/>
      <c r="AP27" s="1"/>
      <c r="AQ27" s="1"/>
      <c r="AR27" s="1"/>
      <c r="AS27" s="1"/>
      <c r="AT27" s="1"/>
      <c r="AU27" s="1"/>
      <c r="AV27" s="1"/>
      <c r="AW27" s="1"/>
      <c r="AX27" s="1"/>
      <c r="AY27" s="54">
        <f>IF($A27&lt;Customisation!$H$13,G27,G27*(1-Customisation!$H$24*Customisation!$H$12))</f>
        <v>1.2201679999999997E-5</v>
      </c>
      <c r="AZ27" s="54">
        <f>IF($A27&lt;Customisation!$H$13,H27,H27*(1-Customisation!$H$24*Customisation!$H$12))</f>
        <v>8.8147532422495853E-6</v>
      </c>
      <c r="BA27" s="54">
        <f>IF($A27&lt;Customisation!$H$13,I27,I27*(1-Customisation!$H$24*Customisation!$H$12))</f>
        <v>2.7666599999999994E-6</v>
      </c>
      <c r="BB27" s="54">
        <f>IF($A27&lt;Customisation!$H$13,J27,J27*(1-Customisation!$H$24*Customisation!$H$12))</f>
        <v>1.9986940491147314E-6</v>
      </c>
      <c r="BC27" s="54">
        <f>IF($A27&lt;Customisation!$H$13,K27,K27*(1-Customisation!$H$24*Customisation!$H$12))</f>
        <v>1.5753276417466175E-4</v>
      </c>
      <c r="BD27" s="54">
        <f>IF($A27&lt;Customisation!$H$13,L27,L27*(1-Customisation!$H$24*Customisation!$H$12))</f>
        <v>7.4427063834147817E-5</v>
      </c>
      <c r="BE27" s="54">
        <f>IF($A27&lt;Customisation!$H$13,M27,M27*(1-Customisation!$H$24*Customisation!$H$12))</f>
        <v>7.2855379999999989E-6</v>
      </c>
      <c r="BF27" s="54">
        <f>IF($A27&lt;Customisation!$H$13,N27,N27*(1-Customisation!$H$24*Customisation!$H$12))</f>
        <v>5.0057102950899006E-6</v>
      </c>
      <c r="BG27" s="54">
        <f>IF($A27&lt;Customisation!$H$13,O27,O27*(1-Customisation!$H$24*Customisation!$H$12))</f>
        <v>9.0658796044184378E-3</v>
      </c>
      <c r="BH27" s="54">
        <f>IF($A27&lt;Customisation!$H$13,P27,P27*(1-Customisation!$H$24*Customisation!$H$12))</f>
        <v>6.5493843173146504E-3</v>
      </c>
      <c r="BI27" s="54">
        <f t="shared" si="13"/>
        <v>1.2201679999999997E-5</v>
      </c>
      <c r="BJ27" s="54">
        <f t="shared" si="14"/>
        <v>8.8147532422495853E-6</v>
      </c>
      <c r="BK27" s="54">
        <f t="shared" si="15"/>
        <v>2.7666599999999994E-6</v>
      </c>
      <c r="BL27" s="54">
        <f t="shared" si="16"/>
        <v>1.9986940491147314E-6</v>
      </c>
      <c r="BM27" s="54">
        <f t="shared" si="17"/>
        <v>1.5753276417466175E-4</v>
      </c>
      <c r="BN27" s="54">
        <f t="shared" si="18"/>
        <v>7.4427063834147817E-5</v>
      </c>
      <c r="BO27" s="54">
        <f t="shared" si="19"/>
        <v>7.2855379999999989E-6</v>
      </c>
      <c r="BP27" s="54">
        <f t="shared" si="20"/>
        <v>5.0057102950899006E-6</v>
      </c>
      <c r="BQ27" s="54">
        <f t="shared" si="21"/>
        <v>9.0658796044184378E-3</v>
      </c>
      <c r="BR27" s="54">
        <f t="shared" si="22"/>
        <v>6.5493843173146504E-3</v>
      </c>
      <c r="BS27" s="126"/>
    </row>
    <row r="28" spans="1:71" ht="14.25" customHeight="1" x14ac:dyDescent="0.3">
      <c r="A28" s="1">
        <f t="shared" si="34"/>
        <v>24</v>
      </c>
      <c r="B28" s="53">
        <f>'Life table'!D26</f>
        <v>0.97944428609284162</v>
      </c>
      <c r="C28" s="53">
        <f>IF($A28&lt;Customisation!$H$13,0,B28)/LOOKUP(Customisation!$H$13,$A$4:$A$104,$B$4:$B$104)</f>
        <v>0.99473267525346531</v>
      </c>
      <c r="D28" s="1">
        <f>IF($A28&lt;=Customisation!$H$13,1,1/(1+Customisation!$H$21)^($A28-Customisation!$H$13))</f>
        <v>0.70137988019297326</v>
      </c>
      <c r="E28" s="1">
        <f t="shared" si="11"/>
        <v>22.252624113374594</v>
      </c>
      <c r="F28" s="1">
        <f t="shared" si="2"/>
        <v>0.69768548459331126</v>
      </c>
      <c r="G28" s="54">
        <f>'Age data'!M32*Customisation!$H$22</f>
        <v>1.2201680000000001E-4</v>
      </c>
      <c r="H28" s="54">
        <f t="shared" si="3"/>
        <v>8.5580128565529984E-5</v>
      </c>
      <c r="I28" s="54">
        <f>'Age data'!N32*Customisation!$H$22</f>
        <v>2.76666E-5</v>
      </c>
      <c r="J28" s="55">
        <f t="shared" si="4"/>
        <v>1.9404796593346915E-5</v>
      </c>
      <c r="K28" s="54">
        <f>I28*'Life table'!I26</f>
        <v>1.5485047042689229E-3</v>
      </c>
      <c r="L28" s="54">
        <f>J28*'Life table'!J26</f>
        <v>7.1746397616435594E-4</v>
      </c>
      <c r="M28" s="54">
        <f t="shared" si="5"/>
        <v>7.2855380000000006E-5</v>
      </c>
      <c r="N28" s="54">
        <f>((G28-I28)*$AW$5+I28*$AW$6)/(1+Customisation!$H$21)^($A28-Customisation!$E$13)</f>
        <v>4.8599129078542742E-5</v>
      </c>
      <c r="O28" s="54">
        <f>G28*Customisation!$H$17</f>
        <v>9.0658796044184406E-2</v>
      </c>
      <c r="P28" s="121">
        <f>O28/(1+Customisation!$H$21)^($A28-Customisation!$E$13)</f>
        <v>6.3586255507909251E-2</v>
      </c>
      <c r="Q28" s="54">
        <f>IF($A28&lt;Customisation!$H$13,G28,G28*(1-Customisation!$H$11*Customisation!$H$12))</f>
        <v>2.4403359999999995E-5</v>
      </c>
      <c r="R28" s="54">
        <f>IF($A28&lt;Customisation!$H$13,H28,H28*(1-Customisation!$H$11*Customisation!$H$12))</f>
        <v>1.7116025713105991E-5</v>
      </c>
      <c r="S28" s="54">
        <f>IF($A28&lt;Customisation!$H$13,I28,I28*(1-Customisation!$H$11*Customisation!$H$12))</f>
        <v>5.5333199999999989E-6</v>
      </c>
      <c r="T28" s="54">
        <f>IF($A28&lt;Customisation!$H$13,J28,J28*(1-Customisation!$H$11*Customisation!$H$12))</f>
        <v>3.880959318669382E-6</v>
      </c>
      <c r="U28" s="54">
        <f>IF($A28&lt;Customisation!$H$13,K28,K28*(1-Customisation!$H$11*Customisation!$H$12))</f>
        <v>3.0970094085378452E-4</v>
      </c>
      <c r="V28" s="54">
        <f>IF($A28&lt;Customisation!$H$13,L28,L28*(1-Customisation!$H$11*Customisation!$H$12))</f>
        <v>1.4349279523287115E-4</v>
      </c>
      <c r="W28" s="54">
        <f>IF($A28&lt;Customisation!$H$13,M28,M28*(1-Customisation!$H$11*Customisation!$H$12))</f>
        <v>1.4571075999999998E-5</v>
      </c>
      <c r="X28" s="54">
        <f>IF($A28&lt;Customisation!$H$13,N28,N28*(1-Customisation!$H$11*Customisation!$H$12))</f>
        <v>9.7198258157085471E-6</v>
      </c>
      <c r="Y28" s="54">
        <f>IF($A28&lt;Customisation!$H$13,O28,O28*(1-Customisation!$H$11*Customisation!$H$12))</f>
        <v>1.8131759208836876E-2</v>
      </c>
      <c r="Z28" s="54">
        <f>IF($A28&lt;Customisation!$H$13,P28,P28*(1-Customisation!$H$11*Customisation!$H$12))</f>
        <v>1.2717251101581848E-2</v>
      </c>
      <c r="AA28" s="54">
        <f t="shared" ref="AA28:AJ28" si="46">G28-Q28</f>
        <v>9.7613440000000006E-5</v>
      </c>
      <c r="AB28" s="54">
        <f t="shared" si="46"/>
        <v>6.8464102852423993E-5</v>
      </c>
      <c r="AC28" s="54">
        <f t="shared" si="46"/>
        <v>2.2133280000000002E-5</v>
      </c>
      <c r="AD28" s="54">
        <f t="shared" si="46"/>
        <v>1.5523837274677535E-5</v>
      </c>
      <c r="AE28" s="54">
        <f t="shared" si="46"/>
        <v>1.2388037634151385E-3</v>
      </c>
      <c r="AF28" s="54">
        <f t="shared" si="46"/>
        <v>5.739711809314848E-4</v>
      </c>
      <c r="AG28" s="54">
        <f t="shared" si="46"/>
        <v>5.8284304000000005E-5</v>
      </c>
      <c r="AH28" s="54">
        <f t="shared" si="46"/>
        <v>3.8879303262834195E-5</v>
      </c>
      <c r="AI28" s="54">
        <f t="shared" si="46"/>
        <v>7.252703683534753E-2</v>
      </c>
      <c r="AJ28" s="54">
        <f t="shared" si="46"/>
        <v>5.0869004406327405E-2</v>
      </c>
      <c r="AK28" s="1"/>
      <c r="AL28" s="56">
        <f t="shared" si="7"/>
        <v>12.201680000000001</v>
      </c>
      <c r="AM28" s="56">
        <f t="shared" si="8"/>
        <v>2.4403359999999994</v>
      </c>
      <c r="AN28" s="1"/>
      <c r="AO28" s="1"/>
      <c r="AP28" s="1"/>
      <c r="AQ28" s="1"/>
      <c r="AR28" s="1"/>
      <c r="AS28" s="1"/>
      <c r="AT28" s="1"/>
      <c r="AU28" s="1"/>
      <c r="AV28" s="1"/>
      <c r="AW28" s="1"/>
      <c r="AX28" s="1"/>
      <c r="AY28" s="54">
        <f>IF($A28&lt;Customisation!$H$13,G28,G28*(1-Customisation!$H$24*Customisation!$H$12))</f>
        <v>1.2201679999999997E-5</v>
      </c>
      <c r="AZ28" s="54">
        <f>IF($A28&lt;Customisation!$H$13,H28,H28*(1-Customisation!$H$24*Customisation!$H$12))</f>
        <v>8.5580128565529957E-6</v>
      </c>
      <c r="BA28" s="54">
        <f>IF($A28&lt;Customisation!$H$13,I28,I28*(1-Customisation!$H$24*Customisation!$H$12))</f>
        <v>2.7666599999999994E-6</v>
      </c>
      <c r="BB28" s="54">
        <f>IF($A28&lt;Customisation!$H$13,J28,J28*(1-Customisation!$H$24*Customisation!$H$12))</f>
        <v>1.940479659334691E-6</v>
      </c>
      <c r="BC28" s="54">
        <f>IF($A28&lt;Customisation!$H$13,K28,K28*(1-Customisation!$H$24*Customisation!$H$12))</f>
        <v>1.5485047042689226E-4</v>
      </c>
      <c r="BD28" s="54">
        <f>IF($A28&lt;Customisation!$H$13,L28,L28*(1-Customisation!$H$24*Customisation!$H$12))</f>
        <v>7.1746397616435573E-5</v>
      </c>
      <c r="BE28" s="54">
        <f>IF($A28&lt;Customisation!$H$13,M28,M28*(1-Customisation!$H$24*Customisation!$H$12))</f>
        <v>7.2855379999999989E-6</v>
      </c>
      <c r="BF28" s="54">
        <f>IF($A28&lt;Customisation!$H$13,N28,N28*(1-Customisation!$H$24*Customisation!$H$12))</f>
        <v>4.8599129078542736E-6</v>
      </c>
      <c r="BG28" s="54">
        <f>IF($A28&lt;Customisation!$H$13,O28,O28*(1-Customisation!$H$24*Customisation!$H$12))</f>
        <v>9.0658796044184378E-3</v>
      </c>
      <c r="BH28" s="54">
        <f>IF($A28&lt;Customisation!$H$13,P28,P28*(1-Customisation!$H$24*Customisation!$H$12))</f>
        <v>6.3586255507909238E-3</v>
      </c>
      <c r="BI28" s="54">
        <f t="shared" si="13"/>
        <v>1.2201679999999997E-5</v>
      </c>
      <c r="BJ28" s="54">
        <f t="shared" si="14"/>
        <v>8.5580128565529957E-6</v>
      </c>
      <c r="BK28" s="54">
        <f t="shared" si="15"/>
        <v>2.7666599999999994E-6</v>
      </c>
      <c r="BL28" s="54">
        <f t="shared" si="16"/>
        <v>1.940479659334691E-6</v>
      </c>
      <c r="BM28" s="54">
        <f t="shared" si="17"/>
        <v>1.5485047042689226E-4</v>
      </c>
      <c r="BN28" s="54">
        <f t="shared" si="18"/>
        <v>7.1746397616435573E-5</v>
      </c>
      <c r="BO28" s="54">
        <f t="shared" si="19"/>
        <v>7.2855379999999989E-6</v>
      </c>
      <c r="BP28" s="54">
        <f t="shared" si="20"/>
        <v>4.8599129078542736E-6</v>
      </c>
      <c r="BQ28" s="54">
        <f t="shared" si="21"/>
        <v>9.0658796044184378E-3</v>
      </c>
      <c r="BR28" s="54">
        <f t="shared" si="22"/>
        <v>6.3586255507909238E-3</v>
      </c>
      <c r="BS28" s="126"/>
    </row>
    <row r="29" spans="1:71" ht="14.25" customHeight="1" x14ac:dyDescent="0.3">
      <c r="A29" s="1">
        <f t="shared" si="34"/>
        <v>25</v>
      </c>
      <c r="B29" s="53">
        <f>'Life table'!D27</f>
        <v>0.9789153861783515</v>
      </c>
      <c r="C29" s="53">
        <f>IF($A29&lt;Customisation!$H$13,0,B29)/LOOKUP(Customisation!$H$13,$A$4:$A$104,$B$4:$B$104)</f>
        <v>0.99419551960882846</v>
      </c>
      <c r="D29" s="1">
        <f>IF($A29&lt;=Customisation!$H$13,1,1/(1+Customisation!$H$21)^($A29-Customisation!$H$13))</f>
        <v>0.68095133999317792</v>
      </c>
      <c r="E29" s="1">
        <f t="shared" si="11"/>
        <v>22.954003993567568</v>
      </c>
      <c r="F29" s="1">
        <f t="shared" si="2"/>
        <v>0.67699877129284558</v>
      </c>
      <c r="G29" s="54">
        <f>'Age data'!M33*Customisation!$H$22</f>
        <v>1.2201680000000001E-4</v>
      </c>
      <c r="H29" s="54">
        <f t="shared" si="3"/>
        <v>8.3087503461679599E-5</v>
      </c>
      <c r="I29" s="54">
        <f>'Age data'!N33*Customisation!$H$22</f>
        <v>2.76666E-5</v>
      </c>
      <c r="J29" s="55">
        <f t="shared" si="4"/>
        <v>1.8839608343055256E-5</v>
      </c>
      <c r="K29" s="54">
        <f>I29*'Life table'!I27</f>
        <v>1.5216672745791957E-3</v>
      </c>
      <c r="L29" s="54">
        <f>J29*'Life table'!J27</f>
        <v>6.9144004956561179E-4</v>
      </c>
      <c r="M29" s="54">
        <f t="shared" si="5"/>
        <v>7.2855380000000006E-5</v>
      </c>
      <c r="N29" s="54">
        <f>((G29-I29)*$AW$5+I29*$AW$6)/(1+Customisation!$H$21)^($A29-Customisation!$E$13)</f>
        <v>4.7183620464604607E-5</v>
      </c>
      <c r="O29" s="54">
        <f>G29*Customisation!$H$17</f>
        <v>9.0658796044184406E-2</v>
      </c>
      <c r="P29" s="121">
        <f>O29/(1+Customisation!$H$21)^($A29-Customisation!$E$13)</f>
        <v>6.173422864845559E-2</v>
      </c>
      <c r="Q29" s="54">
        <f>IF($A29&lt;Customisation!$H$13,G29,G29*(1-Customisation!$H$11*Customisation!$H$12))</f>
        <v>2.4403359999999995E-5</v>
      </c>
      <c r="R29" s="54">
        <f>IF($A29&lt;Customisation!$H$13,H29,H29*(1-Customisation!$H$11*Customisation!$H$12))</f>
        <v>1.6617500692335916E-5</v>
      </c>
      <c r="S29" s="54">
        <f>IF($A29&lt;Customisation!$H$13,I29,I29*(1-Customisation!$H$11*Customisation!$H$12))</f>
        <v>5.5333199999999989E-6</v>
      </c>
      <c r="T29" s="54">
        <f>IF($A29&lt;Customisation!$H$13,J29,J29*(1-Customisation!$H$11*Customisation!$H$12))</f>
        <v>3.7679216686110502E-6</v>
      </c>
      <c r="U29" s="54">
        <f>IF($A29&lt;Customisation!$H$13,K29,K29*(1-Customisation!$H$11*Customisation!$H$12))</f>
        <v>3.043334549158391E-4</v>
      </c>
      <c r="V29" s="54">
        <f>IF($A29&lt;Customisation!$H$13,L29,L29*(1-Customisation!$H$11*Customisation!$H$12))</f>
        <v>1.3828800991312233E-4</v>
      </c>
      <c r="W29" s="54">
        <f>IF($A29&lt;Customisation!$H$13,M29,M29*(1-Customisation!$H$11*Customisation!$H$12))</f>
        <v>1.4571075999999998E-5</v>
      </c>
      <c r="X29" s="54">
        <f>IF($A29&lt;Customisation!$H$13,N29,N29*(1-Customisation!$H$11*Customisation!$H$12))</f>
        <v>9.43672409292092E-6</v>
      </c>
      <c r="Y29" s="54">
        <f>IF($A29&lt;Customisation!$H$13,O29,O29*(1-Customisation!$H$11*Customisation!$H$12))</f>
        <v>1.8131759208836876E-2</v>
      </c>
      <c r="Z29" s="54">
        <f>IF($A29&lt;Customisation!$H$13,P29,P29*(1-Customisation!$H$11*Customisation!$H$12))</f>
        <v>1.2346845729691115E-2</v>
      </c>
      <c r="AA29" s="54">
        <f t="shared" ref="AA29:AJ29" si="47">G29-Q29</f>
        <v>9.7613440000000006E-5</v>
      </c>
      <c r="AB29" s="54">
        <f t="shared" si="47"/>
        <v>6.6470002769343679E-5</v>
      </c>
      <c r="AC29" s="54">
        <f t="shared" si="47"/>
        <v>2.2133280000000002E-5</v>
      </c>
      <c r="AD29" s="54">
        <f t="shared" si="47"/>
        <v>1.5071686674444206E-5</v>
      </c>
      <c r="AE29" s="54">
        <f t="shared" si="47"/>
        <v>1.2173338196633566E-3</v>
      </c>
      <c r="AF29" s="54">
        <f t="shared" si="47"/>
        <v>5.5315203965248952E-4</v>
      </c>
      <c r="AG29" s="54">
        <f t="shared" si="47"/>
        <v>5.8284304000000005E-5</v>
      </c>
      <c r="AH29" s="54">
        <f t="shared" si="47"/>
        <v>3.7746896371683687E-5</v>
      </c>
      <c r="AI29" s="54">
        <f t="shared" si="47"/>
        <v>7.252703683534753E-2</v>
      </c>
      <c r="AJ29" s="54">
        <f t="shared" si="47"/>
        <v>4.9387382918764475E-2</v>
      </c>
      <c r="AK29" s="1"/>
      <c r="AL29" s="56">
        <f t="shared" si="7"/>
        <v>12.201680000000001</v>
      </c>
      <c r="AM29" s="56">
        <f t="shared" si="8"/>
        <v>2.4403359999999994</v>
      </c>
      <c r="AN29" s="1"/>
      <c r="AO29" s="1"/>
      <c r="AP29" s="1"/>
      <c r="AQ29" s="1"/>
      <c r="AR29" s="1"/>
      <c r="AS29" s="1"/>
      <c r="AT29" s="1"/>
      <c r="AU29" s="1"/>
      <c r="AV29" s="1"/>
      <c r="AW29" s="1"/>
      <c r="AX29" s="1"/>
      <c r="AY29" s="54">
        <f>IF($A29&lt;Customisation!$H$13,G29,G29*(1-Customisation!$H$24*Customisation!$H$12))</f>
        <v>1.2201679999999997E-5</v>
      </c>
      <c r="AZ29" s="54">
        <f>IF($A29&lt;Customisation!$H$13,H29,H29*(1-Customisation!$H$24*Customisation!$H$12))</f>
        <v>8.3087503461679582E-6</v>
      </c>
      <c r="BA29" s="54">
        <f>IF($A29&lt;Customisation!$H$13,I29,I29*(1-Customisation!$H$24*Customisation!$H$12))</f>
        <v>2.7666599999999994E-6</v>
      </c>
      <c r="BB29" s="54">
        <f>IF($A29&lt;Customisation!$H$13,J29,J29*(1-Customisation!$H$24*Customisation!$H$12))</f>
        <v>1.8839608343055251E-6</v>
      </c>
      <c r="BC29" s="54">
        <f>IF($A29&lt;Customisation!$H$13,K29,K29*(1-Customisation!$H$24*Customisation!$H$12))</f>
        <v>1.5216672745791955E-4</v>
      </c>
      <c r="BD29" s="54">
        <f>IF($A29&lt;Customisation!$H$13,L29,L29*(1-Customisation!$H$24*Customisation!$H$12))</f>
        <v>6.9144004956561163E-5</v>
      </c>
      <c r="BE29" s="54">
        <f>IF($A29&lt;Customisation!$H$13,M29,M29*(1-Customisation!$H$24*Customisation!$H$12))</f>
        <v>7.2855379999999989E-6</v>
      </c>
      <c r="BF29" s="54">
        <f>IF($A29&lt;Customisation!$H$13,N29,N29*(1-Customisation!$H$24*Customisation!$H$12))</f>
        <v>4.71836204646046E-6</v>
      </c>
      <c r="BG29" s="54">
        <f>IF($A29&lt;Customisation!$H$13,O29,O29*(1-Customisation!$H$24*Customisation!$H$12))</f>
        <v>9.0658796044184378E-3</v>
      </c>
      <c r="BH29" s="54">
        <f>IF($A29&lt;Customisation!$H$13,P29,P29*(1-Customisation!$H$24*Customisation!$H$12))</f>
        <v>6.1734228648455576E-3</v>
      </c>
      <c r="BI29" s="54">
        <f t="shared" si="13"/>
        <v>1.2201679999999997E-5</v>
      </c>
      <c r="BJ29" s="54">
        <f t="shared" si="14"/>
        <v>8.3087503461679582E-6</v>
      </c>
      <c r="BK29" s="54">
        <f t="shared" si="15"/>
        <v>2.7666599999999994E-6</v>
      </c>
      <c r="BL29" s="54">
        <f t="shared" si="16"/>
        <v>1.8839608343055251E-6</v>
      </c>
      <c r="BM29" s="54">
        <f t="shared" si="17"/>
        <v>1.5216672745791955E-4</v>
      </c>
      <c r="BN29" s="54">
        <f t="shared" si="18"/>
        <v>6.9144004956561163E-5</v>
      </c>
      <c r="BO29" s="54">
        <f t="shared" si="19"/>
        <v>7.2855379999999989E-6</v>
      </c>
      <c r="BP29" s="54">
        <f t="shared" si="20"/>
        <v>4.71836204646046E-6</v>
      </c>
      <c r="BQ29" s="54">
        <f t="shared" si="21"/>
        <v>9.0658796044184378E-3</v>
      </c>
      <c r="BR29" s="54">
        <f t="shared" si="22"/>
        <v>6.1734228648455576E-3</v>
      </c>
      <c r="BS29" s="126"/>
    </row>
    <row r="30" spans="1:71" ht="14.25" customHeight="1" x14ac:dyDescent="0.3">
      <c r="A30" s="1">
        <f t="shared" si="34"/>
        <v>26</v>
      </c>
      <c r="B30" s="53">
        <f>'Life table'!D28</f>
        <v>0.97826930202347384</v>
      </c>
      <c r="C30" s="53">
        <f>IF($A30&lt;Customisation!$H$13,0,B30)/LOOKUP(Customisation!$H$13,$A$4:$A$104,$B$4:$B$104)</f>
        <v>0.9935393505658866</v>
      </c>
      <c r="D30" s="1">
        <f>IF($A30&lt;=Customisation!$H$13,1,1/(1+Customisation!$H$21)^($A30-Customisation!$H$13))</f>
        <v>0.66111780581861923</v>
      </c>
      <c r="E30" s="1">
        <f t="shared" si="11"/>
        <v>23.634955333560747</v>
      </c>
      <c r="F30" s="1">
        <f t="shared" si="2"/>
        <v>0.65684655544057491</v>
      </c>
      <c r="G30" s="54">
        <f>'Age data'!M34*Customisation!$H$22</f>
        <v>1.2201680000000001E-4</v>
      </c>
      <c r="H30" s="54">
        <f t="shared" si="3"/>
        <v>8.0667479089009301E-5</v>
      </c>
      <c r="I30" s="54">
        <f>'Age data'!N34*Customisation!$H$22</f>
        <v>2.76666E-5</v>
      </c>
      <c r="J30" s="55">
        <f t="shared" si="4"/>
        <v>1.8290881886461412E-5</v>
      </c>
      <c r="K30" s="54">
        <f>I30*'Life table'!I28</f>
        <v>1.4949965022486801E-3</v>
      </c>
      <c r="L30" s="54">
        <f>J30*'Life table'!J28</f>
        <v>6.6620596276589219E-4</v>
      </c>
      <c r="M30" s="54">
        <f t="shared" si="5"/>
        <v>7.2855380000000006E-5</v>
      </c>
      <c r="N30" s="54">
        <f>((G30-I30)*$AW$5+I30*$AW$6)/(1+Customisation!$H$21)^($A30-Customisation!$E$13)</f>
        <v>4.5809340256897671E-5</v>
      </c>
      <c r="O30" s="54">
        <f>G30*Customisation!$H$17</f>
        <v>9.0658796044184406E-2</v>
      </c>
      <c r="P30" s="121">
        <f>O30/(1+Customisation!$H$21)^($A30-Customisation!$E$13)</f>
        <v>5.9936144318888912E-2</v>
      </c>
      <c r="Q30" s="54">
        <f>IF($A30&lt;Customisation!$H$13,G30,G30*(1-Customisation!$H$11*Customisation!$H$12))</f>
        <v>2.4403359999999995E-5</v>
      </c>
      <c r="R30" s="54">
        <f>IF($A30&lt;Customisation!$H$13,H30,H30*(1-Customisation!$H$11*Customisation!$H$12))</f>
        <v>1.6133495817801857E-5</v>
      </c>
      <c r="S30" s="54">
        <f>IF($A30&lt;Customisation!$H$13,I30,I30*(1-Customisation!$H$11*Customisation!$H$12))</f>
        <v>5.5333199999999989E-6</v>
      </c>
      <c r="T30" s="54">
        <f>IF($A30&lt;Customisation!$H$13,J30,J30*(1-Customisation!$H$11*Customisation!$H$12))</f>
        <v>3.6581763772922816E-6</v>
      </c>
      <c r="U30" s="54">
        <f>IF($A30&lt;Customisation!$H$13,K30,K30*(1-Customisation!$H$11*Customisation!$H$12))</f>
        <v>2.9899930044973593E-4</v>
      </c>
      <c r="V30" s="54">
        <f>IF($A30&lt;Customisation!$H$13,L30,L30*(1-Customisation!$H$11*Customisation!$H$12))</f>
        <v>1.3324119255317841E-4</v>
      </c>
      <c r="W30" s="54">
        <f>IF($A30&lt;Customisation!$H$13,M30,M30*(1-Customisation!$H$11*Customisation!$H$12))</f>
        <v>1.4571075999999998E-5</v>
      </c>
      <c r="X30" s="54">
        <f>IF($A30&lt;Customisation!$H$13,N30,N30*(1-Customisation!$H$11*Customisation!$H$12))</f>
        <v>9.1618680513795315E-6</v>
      </c>
      <c r="Y30" s="54">
        <f>IF($A30&lt;Customisation!$H$13,O30,O30*(1-Customisation!$H$11*Customisation!$H$12))</f>
        <v>1.8131759208836876E-2</v>
      </c>
      <c r="Z30" s="54">
        <f>IF($A30&lt;Customisation!$H$13,P30,P30*(1-Customisation!$H$11*Customisation!$H$12))</f>
        <v>1.1987228863777779E-2</v>
      </c>
      <c r="AA30" s="54">
        <f t="shared" ref="AA30:AJ30" si="48">G30-Q30</f>
        <v>9.7613440000000006E-5</v>
      </c>
      <c r="AB30" s="54">
        <f t="shared" si="48"/>
        <v>6.4533983271207443E-5</v>
      </c>
      <c r="AC30" s="54">
        <f t="shared" si="48"/>
        <v>2.2133280000000002E-5</v>
      </c>
      <c r="AD30" s="54">
        <f t="shared" si="48"/>
        <v>1.463270550916913E-5</v>
      </c>
      <c r="AE30" s="54">
        <f t="shared" si="48"/>
        <v>1.1959972017989442E-3</v>
      </c>
      <c r="AF30" s="54">
        <f t="shared" si="48"/>
        <v>5.3296477021271384E-4</v>
      </c>
      <c r="AG30" s="54">
        <f t="shared" si="48"/>
        <v>5.8284304000000005E-5</v>
      </c>
      <c r="AH30" s="54">
        <f t="shared" si="48"/>
        <v>3.6647472205518139E-5</v>
      </c>
      <c r="AI30" s="54">
        <f t="shared" si="48"/>
        <v>7.252703683534753E-2</v>
      </c>
      <c r="AJ30" s="54">
        <f t="shared" si="48"/>
        <v>4.7948915455111131E-2</v>
      </c>
      <c r="AK30" s="1"/>
      <c r="AL30" s="56">
        <f t="shared" si="7"/>
        <v>12.201680000000001</v>
      </c>
      <c r="AM30" s="56">
        <f t="shared" si="8"/>
        <v>2.4403359999999994</v>
      </c>
      <c r="AN30" s="1"/>
      <c r="AO30" s="1"/>
      <c r="AP30" s="1"/>
      <c r="AQ30" s="1"/>
      <c r="AR30" s="1"/>
      <c r="AS30" s="1"/>
      <c r="AT30" s="1"/>
      <c r="AU30" s="1"/>
      <c r="AV30" s="1"/>
      <c r="AW30" s="1"/>
      <c r="AX30" s="1"/>
      <c r="AY30" s="54">
        <f>IF($A30&lt;Customisation!$H$13,G30,G30*(1-Customisation!$H$24*Customisation!$H$12))</f>
        <v>1.2201679999999997E-5</v>
      </c>
      <c r="AZ30" s="54">
        <f>IF($A30&lt;Customisation!$H$13,H30,H30*(1-Customisation!$H$24*Customisation!$H$12))</f>
        <v>8.0667479089009287E-6</v>
      </c>
      <c r="BA30" s="54">
        <f>IF($A30&lt;Customisation!$H$13,I30,I30*(1-Customisation!$H$24*Customisation!$H$12))</f>
        <v>2.7666599999999994E-6</v>
      </c>
      <c r="BB30" s="54">
        <f>IF($A30&lt;Customisation!$H$13,J30,J30*(1-Customisation!$H$24*Customisation!$H$12))</f>
        <v>1.8290881886461408E-6</v>
      </c>
      <c r="BC30" s="54">
        <f>IF($A30&lt;Customisation!$H$13,K30,K30*(1-Customisation!$H$24*Customisation!$H$12))</f>
        <v>1.4949965022486797E-4</v>
      </c>
      <c r="BD30" s="54">
        <f>IF($A30&lt;Customisation!$H$13,L30,L30*(1-Customisation!$H$24*Customisation!$H$12))</f>
        <v>6.6620596276589203E-5</v>
      </c>
      <c r="BE30" s="54">
        <f>IF($A30&lt;Customisation!$H$13,M30,M30*(1-Customisation!$H$24*Customisation!$H$12))</f>
        <v>7.2855379999999989E-6</v>
      </c>
      <c r="BF30" s="54">
        <f>IF($A30&lt;Customisation!$H$13,N30,N30*(1-Customisation!$H$24*Customisation!$H$12))</f>
        <v>4.5809340256897657E-6</v>
      </c>
      <c r="BG30" s="54">
        <f>IF($A30&lt;Customisation!$H$13,O30,O30*(1-Customisation!$H$24*Customisation!$H$12))</f>
        <v>9.0658796044184378E-3</v>
      </c>
      <c r="BH30" s="54">
        <f>IF($A30&lt;Customisation!$H$13,P30,P30*(1-Customisation!$H$24*Customisation!$H$12))</f>
        <v>5.9936144318888896E-3</v>
      </c>
      <c r="BI30" s="54">
        <f t="shared" si="13"/>
        <v>1.2201679999999997E-5</v>
      </c>
      <c r="BJ30" s="54">
        <f t="shared" si="14"/>
        <v>8.0667479089009287E-6</v>
      </c>
      <c r="BK30" s="54">
        <f t="shared" si="15"/>
        <v>2.7666599999999994E-6</v>
      </c>
      <c r="BL30" s="54">
        <f t="shared" si="16"/>
        <v>1.8290881886461408E-6</v>
      </c>
      <c r="BM30" s="54">
        <f t="shared" si="17"/>
        <v>1.4949965022486797E-4</v>
      </c>
      <c r="BN30" s="54">
        <f t="shared" si="18"/>
        <v>6.6620596276589203E-5</v>
      </c>
      <c r="BO30" s="54">
        <f t="shared" si="19"/>
        <v>7.2855379999999989E-6</v>
      </c>
      <c r="BP30" s="54">
        <f t="shared" si="20"/>
        <v>4.5809340256897657E-6</v>
      </c>
      <c r="BQ30" s="54">
        <f t="shared" si="21"/>
        <v>9.0658796044184378E-3</v>
      </c>
      <c r="BR30" s="54">
        <f t="shared" si="22"/>
        <v>5.9936144318888896E-3</v>
      </c>
      <c r="BS30" s="126"/>
    </row>
    <row r="31" spans="1:71" ht="14.25" customHeight="1" x14ac:dyDescent="0.3">
      <c r="A31" s="1">
        <f t="shared" si="34"/>
        <v>27</v>
      </c>
      <c r="B31" s="53">
        <f>'Life table'!D29</f>
        <v>0.97762364428413839</v>
      </c>
      <c r="C31" s="53">
        <f>IF($A31&lt;Customisation!$H$13,0,B31)/LOOKUP(Customisation!$H$13,$A$4:$A$104,$B$4:$B$104)</f>
        <v>0.99288361459451324</v>
      </c>
      <c r="D31" s="1">
        <f>IF($A31&lt;=Customisation!$H$13,1,1/(1+Customisation!$H$21)^($A31-Customisation!$H$13))</f>
        <v>0.64186194739671765</v>
      </c>
      <c r="E31" s="1">
        <f t="shared" si="11"/>
        <v>24.296073139379367</v>
      </c>
      <c r="F31" s="1">
        <f t="shared" si="2"/>
        <v>0.63729421040192635</v>
      </c>
      <c r="G31" s="54">
        <f>'Age data'!M35*Customisation!$H$22</f>
        <v>1.2201680000000001E-4</v>
      </c>
      <c r="H31" s="54">
        <f t="shared" si="3"/>
        <v>7.8317940863115827E-5</v>
      </c>
      <c r="I31" s="54">
        <f>'Age data'!N35*Customisation!$H$22</f>
        <v>2.76666E-5</v>
      </c>
      <c r="J31" s="55">
        <f t="shared" si="4"/>
        <v>1.7758137753846028E-5</v>
      </c>
      <c r="K31" s="54">
        <f>I31*'Life table'!I29</f>
        <v>1.4683081155829646E-3</v>
      </c>
      <c r="L31" s="54">
        <f>J31*'Life table'!J29</f>
        <v>6.4170902533681573E-4</v>
      </c>
      <c r="M31" s="54">
        <f t="shared" si="5"/>
        <v>7.2855380000000006E-5</v>
      </c>
      <c r="N31" s="54">
        <f>((G31-I31)*$AW$5+I31*$AW$6)/(1+Customisation!$H$21)^($A31-Customisation!$E$13)</f>
        <v>4.4475087628055992E-5</v>
      </c>
      <c r="O31" s="54">
        <f>G31*Customisation!$H$17</f>
        <v>9.0658796044184406E-2</v>
      </c>
      <c r="P31" s="121">
        <f>O31/(1+Customisation!$H$21)^($A31-Customisation!$E$13)</f>
        <v>5.8190431377562045E-2</v>
      </c>
      <c r="Q31" s="54">
        <f>IF($A31&lt;Customisation!$H$13,G31,G31*(1-Customisation!$H$11*Customisation!$H$12))</f>
        <v>2.4403359999999995E-5</v>
      </c>
      <c r="R31" s="54">
        <f>IF($A31&lt;Customisation!$H$13,H31,H31*(1-Customisation!$H$11*Customisation!$H$12))</f>
        <v>1.5663588172623161E-5</v>
      </c>
      <c r="S31" s="54">
        <f>IF($A31&lt;Customisation!$H$13,I31,I31*(1-Customisation!$H$11*Customisation!$H$12))</f>
        <v>5.5333199999999989E-6</v>
      </c>
      <c r="T31" s="54">
        <f>IF($A31&lt;Customisation!$H$13,J31,J31*(1-Customisation!$H$11*Customisation!$H$12))</f>
        <v>3.5516275507692048E-6</v>
      </c>
      <c r="U31" s="54">
        <f>IF($A31&lt;Customisation!$H$13,K31,K31*(1-Customisation!$H$11*Customisation!$H$12))</f>
        <v>2.9366162311659285E-4</v>
      </c>
      <c r="V31" s="54">
        <f>IF($A31&lt;Customisation!$H$13,L31,L31*(1-Customisation!$H$11*Customisation!$H$12))</f>
        <v>1.2834180506736311E-4</v>
      </c>
      <c r="W31" s="54">
        <f>IF($A31&lt;Customisation!$H$13,M31,M31*(1-Customisation!$H$11*Customisation!$H$12))</f>
        <v>1.4571075999999998E-5</v>
      </c>
      <c r="X31" s="54">
        <f>IF($A31&lt;Customisation!$H$13,N31,N31*(1-Customisation!$H$11*Customisation!$H$12))</f>
        <v>8.8950175256111964E-6</v>
      </c>
      <c r="Y31" s="54">
        <f>IF($A31&lt;Customisation!$H$13,O31,O31*(1-Customisation!$H$11*Customisation!$H$12))</f>
        <v>1.8131759208836876E-2</v>
      </c>
      <c r="Z31" s="54">
        <f>IF($A31&lt;Customisation!$H$13,P31,P31*(1-Customisation!$H$11*Customisation!$H$12))</f>
        <v>1.1638086275512407E-2</v>
      </c>
      <c r="AA31" s="54">
        <f t="shared" ref="AA31:AJ31" si="49">G31-Q31</f>
        <v>9.7613440000000006E-5</v>
      </c>
      <c r="AB31" s="54">
        <f t="shared" si="49"/>
        <v>6.2654352690492669E-5</v>
      </c>
      <c r="AC31" s="54">
        <f t="shared" si="49"/>
        <v>2.2133280000000002E-5</v>
      </c>
      <c r="AD31" s="54">
        <f t="shared" si="49"/>
        <v>1.4206510203076823E-5</v>
      </c>
      <c r="AE31" s="54">
        <f t="shared" si="49"/>
        <v>1.1746464924663718E-3</v>
      </c>
      <c r="AF31" s="54">
        <f t="shared" si="49"/>
        <v>5.1336722026945267E-4</v>
      </c>
      <c r="AG31" s="54">
        <f t="shared" si="49"/>
        <v>5.8284304000000005E-5</v>
      </c>
      <c r="AH31" s="54">
        <f t="shared" si="49"/>
        <v>3.5580070102444799E-5</v>
      </c>
      <c r="AI31" s="54">
        <f t="shared" si="49"/>
        <v>7.252703683534753E-2</v>
      </c>
      <c r="AJ31" s="54">
        <f t="shared" si="49"/>
        <v>4.6552345102049641E-2</v>
      </c>
      <c r="AK31" s="1"/>
      <c r="AL31" s="56">
        <f t="shared" si="7"/>
        <v>12.201680000000001</v>
      </c>
      <c r="AM31" s="56">
        <f t="shared" si="8"/>
        <v>2.4403359999999994</v>
      </c>
      <c r="AN31" s="1"/>
      <c r="AO31" s="1"/>
      <c r="AP31" s="1"/>
      <c r="AQ31" s="1"/>
      <c r="AR31" s="1"/>
      <c r="AS31" s="1"/>
      <c r="AT31" s="1"/>
      <c r="AU31" s="1"/>
      <c r="AV31" s="1"/>
      <c r="AW31" s="1"/>
      <c r="AX31" s="1"/>
      <c r="AY31" s="54">
        <f>IF($A31&lt;Customisation!$H$13,G31,G31*(1-Customisation!$H$24*Customisation!$H$12))</f>
        <v>1.2201679999999997E-5</v>
      </c>
      <c r="AZ31" s="54">
        <f>IF($A31&lt;Customisation!$H$13,H31,H31*(1-Customisation!$H$24*Customisation!$H$12))</f>
        <v>7.8317940863115803E-6</v>
      </c>
      <c r="BA31" s="54">
        <f>IF($A31&lt;Customisation!$H$13,I31,I31*(1-Customisation!$H$24*Customisation!$H$12))</f>
        <v>2.7666599999999994E-6</v>
      </c>
      <c r="BB31" s="54">
        <f>IF($A31&lt;Customisation!$H$13,J31,J31*(1-Customisation!$H$24*Customisation!$H$12))</f>
        <v>1.7758137753846024E-6</v>
      </c>
      <c r="BC31" s="54">
        <f>IF($A31&lt;Customisation!$H$13,K31,K31*(1-Customisation!$H$24*Customisation!$H$12))</f>
        <v>1.4683081155829642E-4</v>
      </c>
      <c r="BD31" s="54">
        <f>IF($A31&lt;Customisation!$H$13,L31,L31*(1-Customisation!$H$24*Customisation!$H$12))</f>
        <v>6.4170902533681556E-5</v>
      </c>
      <c r="BE31" s="54">
        <f>IF($A31&lt;Customisation!$H$13,M31,M31*(1-Customisation!$H$24*Customisation!$H$12))</f>
        <v>7.2855379999999989E-6</v>
      </c>
      <c r="BF31" s="54">
        <f>IF($A31&lt;Customisation!$H$13,N31,N31*(1-Customisation!$H$24*Customisation!$H$12))</f>
        <v>4.4475087628055982E-6</v>
      </c>
      <c r="BG31" s="54">
        <f>IF($A31&lt;Customisation!$H$13,O31,O31*(1-Customisation!$H$24*Customisation!$H$12))</f>
        <v>9.0658796044184378E-3</v>
      </c>
      <c r="BH31" s="54">
        <f>IF($A31&lt;Customisation!$H$13,P31,P31*(1-Customisation!$H$24*Customisation!$H$12))</f>
        <v>5.8190431377562035E-3</v>
      </c>
      <c r="BI31" s="54">
        <f t="shared" si="13"/>
        <v>1.2201679999999997E-5</v>
      </c>
      <c r="BJ31" s="54">
        <f t="shared" si="14"/>
        <v>7.8317940863115803E-6</v>
      </c>
      <c r="BK31" s="54">
        <f t="shared" si="15"/>
        <v>2.7666599999999994E-6</v>
      </c>
      <c r="BL31" s="54">
        <f t="shared" si="16"/>
        <v>1.7758137753846024E-6</v>
      </c>
      <c r="BM31" s="54">
        <f t="shared" si="17"/>
        <v>1.4683081155829642E-4</v>
      </c>
      <c r="BN31" s="54">
        <f t="shared" si="18"/>
        <v>6.4170902533681556E-5</v>
      </c>
      <c r="BO31" s="54">
        <f t="shared" si="19"/>
        <v>7.2855379999999989E-6</v>
      </c>
      <c r="BP31" s="54">
        <f t="shared" si="20"/>
        <v>4.4475087628055982E-6</v>
      </c>
      <c r="BQ31" s="54">
        <f t="shared" si="21"/>
        <v>9.0658796044184378E-3</v>
      </c>
      <c r="BR31" s="54">
        <f t="shared" si="22"/>
        <v>5.8190431377562035E-3</v>
      </c>
      <c r="BS31" s="126"/>
    </row>
    <row r="32" spans="1:71" ht="14.25" customHeight="1" x14ac:dyDescent="0.3">
      <c r="A32" s="1">
        <f t="shared" si="34"/>
        <v>28</v>
      </c>
      <c r="B32" s="53">
        <f>'Life table'!D30</f>
        <v>0.97697841267891083</v>
      </c>
      <c r="C32" s="53">
        <f>IF($A32&lt;Customisation!$H$13,0,B32)/LOOKUP(Customisation!$H$13,$A$4:$A$104,$B$4:$B$104)</f>
        <v>0.99222831140888079</v>
      </c>
      <c r="D32" s="1">
        <f>IF($A32&lt;=Customisation!$H$13,1,1/(1+Customisation!$H$21)^($A32-Customisation!$H$13))</f>
        <v>0.62316693922011435</v>
      </c>
      <c r="E32" s="1">
        <f t="shared" si="11"/>
        <v>24.937935086776083</v>
      </c>
      <c r="F32" s="1">
        <f t="shared" si="2"/>
        <v>0.61832387982821468</v>
      </c>
      <c r="G32" s="54">
        <f>'Age data'!M36*Customisation!$H$22</f>
        <v>1.2201680000000001E-4</v>
      </c>
      <c r="H32" s="54">
        <f t="shared" si="3"/>
        <v>7.6036835789432849E-5</v>
      </c>
      <c r="I32" s="54">
        <f>'Age data'!N36*Customisation!$H$22</f>
        <v>2.76666E-5</v>
      </c>
      <c r="J32" s="55">
        <f t="shared" si="4"/>
        <v>1.7240910440627217E-5</v>
      </c>
      <c r="K32" s="54">
        <f>I32*'Life table'!I30</f>
        <v>1.4416021029489108E-3</v>
      </c>
      <c r="L32" s="54">
        <f>J32*'Life table'!J30</f>
        <v>6.1792766667707227E-4</v>
      </c>
      <c r="M32" s="54">
        <f t="shared" si="5"/>
        <v>7.2855380000000006E-5</v>
      </c>
      <c r="N32" s="54">
        <f>((G32-I32)*$AW$5+I32*$AW$6)/(1+Customisation!$H$21)^($A32-Customisation!$E$13)</f>
        <v>4.3179696726267962E-5</v>
      </c>
      <c r="O32" s="54">
        <f>G32*Customisation!$H$17</f>
        <v>9.0658796044184406E-2</v>
      </c>
      <c r="P32" s="121">
        <f>O32/(1+Customisation!$H$21)^($A32-Customisation!$E$13)</f>
        <v>5.6495564444235008E-2</v>
      </c>
      <c r="Q32" s="54">
        <f>IF($A32&lt;Customisation!$H$13,G32,G32*(1-Customisation!$H$11*Customisation!$H$12))</f>
        <v>2.4403359999999995E-5</v>
      </c>
      <c r="R32" s="54">
        <f>IF($A32&lt;Customisation!$H$13,H32,H32*(1-Customisation!$H$11*Customisation!$H$12))</f>
        <v>1.5207367157886566E-5</v>
      </c>
      <c r="S32" s="54">
        <f>IF($A32&lt;Customisation!$H$13,I32,I32*(1-Customisation!$H$11*Customisation!$H$12))</f>
        <v>5.5333199999999989E-6</v>
      </c>
      <c r="T32" s="54">
        <f>IF($A32&lt;Customisation!$H$13,J32,J32*(1-Customisation!$H$11*Customisation!$H$12))</f>
        <v>3.4481820881254427E-6</v>
      </c>
      <c r="U32" s="54">
        <f>IF($A32&lt;Customisation!$H$13,K32,K32*(1-Customisation!$H$11*Customisation!$H$12))</f>
        <v>2.8832042058978208E-4</v>
      </c>
      <c r="V32" s="54">
        <f>IF($A32&lt;Customisation!$H$13,L32,L32*(1-Customisation!$H$11*Customisation!$H$12))</f>
        <v>1.2358553333541444E-4</v>
      </c>
      <c r="W32" s="54">
        <f>IF($A32&lt;Customisation!$H$13,M32,M32*(1-Customisation!$H$11*Customisation!$H$12))</f>
        <v>1.4571075999999998E-5</v>
      </c>
      <c r="X32" s="54">
        <f>IF($A32&lt;Customisation!$H$13,N32,N32*(1-Customisation!$H$11*Customisation!$H$12))</f>
        <v>8.6359393452535903E-6</v>
      </c>
      <c r="Y32" s="54">
        <f>IF($A32&lt;Customisation!$H$13,O32,O32*(1-Customisation!$H$11*Customisation!$H$12))</f>
        <v>1.8131759208836876E-2</v>
      </c>
      <c r="Z32" s="54">
        <f>IF($A32&lt;Customisation!$H$13,P32,P32*(1-Customisation!$H$11*Customisation!$H$12))</f>
        <v>1.1299112888847E-2</v>
      </c>
      <c r="AA32" s="54">
        <f t="shared" ref="AA32:AJ32" si="50">G32-Q32</f>
        <v>9.7613440000000006E-5</v>
      </c>
      <c r="AB32" s="54">
        <f t="shared" si="50"/>
        <v>6.0829468631546285E-5</v>
      </c>
      <c r="AC32" s="54">
        <f t="shared" si="50"/>
        <v>2.2133280000000002E-5</v>
      </c>
      <c r="AD32" s="54">
        <f t="shared" si="50"/>
        <v>1.3792728352501774E-5</v>
      </c>
      <c r="AE32" s="54">
        <f t="shared" si="50"/>
        <v>1.1532816823591288E-3</v>
      </c>
      <c r="AF32" s="54">
        <f t="shared" si="50"/>
        <v>4.9434213334165786E-4</v>
      </c>
      <c r="AG32" s="54">
        <f t="shared" si="50"/>
        <v>5.8284304000000005E-5</v>
      </c>
      <c r="AH32" s="54">
        <f t="shared" si="50"/>
        <v>3.4543757381014375E-5</v>
      </c>
      <c r="AI32" s="54">
        <f t="shared" si="50"/>
        <v>7.252703683534753E-2</v>
      </c>
      <c r="AJ32" s="54">
        <f t="shared" si="50"/>
        <v>4.5196451555388012E-2</v>
      </c>
      <c r="AK32" s="1"/>
      <c r="AL32" s="56">
        <f t="shared" si="7"/>
        <v>12.201680000000001</v>
      </c>
      <c r="AM32" s="56">
        <f t="shared" si="8"/>
        <v>2.4403359999999994</v>
      </c>
      <c r="AN32" s="1"/>
      <c r="AO32" s="1"/>
      <c r="AP32" s="1"/>
      <c r="AQ32" s="1"/>
      <c r="AR32" s="1"/>
      <c r="AS32" s="1"/>
      <c r="AT32" s="1"/>
      <c r="AU32" s="1"/>
      <c r="AV32" s="1"/>
      <c r="AW32" s="1"/>
      <c r="AX32" s="1"/>
      <c r="AY32" s="54">
        <f>IF($A32&lt;Customisation!$H$13,G32,G32*(1-Customisation!$H$24*Customisation!$H$12))</f>
        <v>1.2201679999999997E-5</v>
      </c>
      <c r="AZ32" s="54">
        <f>IF($A32&lt;Customisation!$H$13,H32,H32*(1-Customisation!$H$24*Customisation!$H$12))</f>
        <v>7.6036835789432831E-6</v>
      </c>
      <c r="BA32" s="54">
        <f>IF($A32&lt;Customisation!$H$13,I32,I32*(1-Customisation!$H$24*Customisation!$H$12))</f>
        <v>2.7666599999999994E-6</v>
      </c>
      <c r="BB32" s="54">
        <f>IF($A32&lt;Customisation!$H$13,J32,J32*(1-Customisation!$H$24*Customisation!$H$12))</f>
        <v>1.7240910440627214E-6</v>
      </c>
      <c r="BC32" s="54">
        <f>IF($A32&lt;Customisation!$H$13,K32,K32*(1-Customisation!$H$24*Customisation!$H$12))</f>
        <v>1.4416021029489104E-4</v>
      </c>
      <c r="BD32" s="54">
        <f>IF($A32&lt;Customisation!$H$13,L32,L32*(1-Customisation!$H$24*Customisation!$H$12))</f>
        <v>6.1792766667707218E-5</v>
      </c>
      <c r="BE32" s="54">
        <f>IF($A32&lt;Customisation!$H$13,M32,M32*(1-Customisation!$H$24*Customisation!$H$12))</f>
        <v>7.2855379999999989E-6</v>
      </c>
      <c r="BF32" s="54">
        <f>IF($A32&lt;Customisation!$H$13,N32,N32*(1-Customisation!$H$24*Customisation!$H$12))</f>
        <v>4.3179696726267952E-6</v>
      </c>
      <c r="BG32" s="54">
        <f>IF($A32&lt;Customisation!$H$13,O32,O32*(1-Customisation!$H$24*Customisation!$H$12))</f>
        <v>9.0658796044184378E-3</v>
      </c>
      <c r="BH32" s="54">
        <f>IF($A32&lt;Customisation!$H$13,P32,P32*(1-Customisation!$H$24*Customisation!$H$12))</f>
        <v>5.6495564444234998E-3</v>
      </c>
      <c r="BI32" s="54">
        <f t="shared" si="13"/>
        <v>1.2201679999999997E-5</v>
      </c>
      <c r="BJ32" s="54">
        <f t="shared" si="14"/>
        <v>7.6036835789432831E-6</v>
      </c>
      <c r="BK32" s="54">
        <f t="shared" si="15"/>
        <v>2.7666599999999994E-6</v>
      </c>
      <c r="BL32" s="54">
        <f t="shared" si="16"/>
        <v>1.7240910440627214E-6</v>
      </c>
      <c r="BM32" s="54">
        <f t="shared" si="17"/>
        <v>1.4416021029489104E-4</v>
      </c>
      <c r="BN32" s="54">
        <f t="shared" si="18"/>
        <v>6.1792766667707218E-5</v>
      </c>
      <c r="BO32" s="54">
        <f t="shared" si="19"/>
        <v>7.2855379999999989E-6</v>
      </c>
      <c r="BP32" s="54">
        <f t="shared" si="20"/>
        <v>4.3179696726267952E-6</v>
      </c>
      <c r="BQ32" s="54">
        <f t="shared" si="21"/>
        <v>9.0658796044184378E-3</v>
      </c>
      <c r="BR32" s="54">
        <f t="shared" si="22"/>
        <v>5.6495564444234998E-3</v>
      </c>
      <c r="BS32" s="126"/>
    </row>
    <row r="33" spans="1:71" ht="14.25" customHeight="1" x14ac:dyDescent="0.3">
      <c r="A33" s="1">
        <f t="shared" si="34"/>
        <v>29</v>
      </c>
      <c r="B33" s="53">
        <f>'Life table'!D31</f>
        <v>0.97633360692654281</v>
      </c>
      <c r="C33" s="53">
        <f>IF($A33&lt;Customisation!$H$13,0,B33)/LOOKUP(Customisation!$H$13,$A$4:$A$104,$B$4:$B$104)</f>
        <v>0.99157344072335096</v>
      </c>
      <c r="D33" s="1">
        <f>IF($A33&lt;=Customisation!$H$13,1,1/(1+Customisation!$H$21)^($A33-Customisation!$H$13))</f>
        <v>0.60501644584477121</v>
      </c>
      <c r="E33" s="1">
        <f t="shared" si="11"/>
        <v>25.561102025996195</v>
      </c>
      <c r="F33" s="1">
        <f t="shared" si="2"/>
        <v>0.59991823890051277</v>
      </c>
      <c r="G33" s="54">
        <f>'Age data'!M37*Customisation!$H$22</f>
        <v>1.2201680000000001E-4</v>
      </c>
      <c r="H33" s="54">
        <f t="shared" si="3"/>
        <v>7.382217066935228E-5</v>
      </c>
      <c r="I33" s="54">
        <f>'Age data'!N37*Customisation!$H$22</f>
        <v>2.76666E-5</v>
      </c>
      <c r="J33" s="55">
        <f t="shared" si="4"/>
        <v>1.6738748000608946E-5</v>
      </c>
      <c r="K33" s="54">
        <f>I33*'Life table'!I31</f>
        <v>1.4148784527056968E-3</v>
      </c>
      <c r="L33" s="54">
        <f>J33*'Life table'!J31</f>
        <v>5.9484094438909537E-4</v>
      </c>
      <c r="M33" s="54">
        <f t="shared" si="5"/>
        <v>7.2855380000000006E-5</v>
      </c>
      <c r="N33" s="54">
        <f>((G33-I33)*$AW$5+I33*$AW$6)/(1+Customisation!$H$21)^($A33-Customisation!$E$13)</f>
        <v>4.1922035656570838E-5</v>
      </c>
      <c r="O33" s="54">
        <f>G33*Customisation!$H$17</f>
        <v>9.0658796044184406E-2</v>
      </c>
      <c r="P33" s="121">
        <f>O33/(1+Customisation!$H$21)^($A33-Customisation!$E$13)</f>
        <v>5.4850062567218458E-2</v>
      </c>
      <c r="Q33" s="54">
        <f>IF($A33&lt;Customisation!$H$13,G33,G33*(1-Customisation!$H$11*Customisation!$H$12))</f>
        <v>2.4403359999999995E-5</v>
      </c>
      <c r="R33" s="54">
        <f>IF($A33&lt;Customisation!$H$13,H33,H33*(1-Customisation!$H$11*Customisation!$H$12))</f>
        <v>1.4764434133870452E-5</v>
      </c>
      <c r="S33" s="54">
        <f>IF($A33&lt;Customisation!$H$13,I33,I33*(1-Customisation!$H$11*Customisation!$H$12))</f>
        <v>5.5333199999999989E-6</v>
      </c>
      <c r="T33" s="54">
        <f>IF($A33&lt;Customisation!$H$13,J33,J33*(1-Customisation!$H$11*Customisation!$H$12))</f>
        <v>3.3477496001217886E-6</v>
      </c>
      <c r="U33" s="54">
        <f>IF($A33&lt;Customisation!$H$13,K33,K33*(1-Customisation!$H$11*Customisation!$H$12))</f>
        <v>2.8297569054113928E-4</v>
      </c>
      <c r="V33" s="54">
        <f>IF($A33&lt;Customisation!$H$13,L33,L33*(1-Customisation!$H$11*Customisation!$H$12))</f>
        <v>1.1896818887781904E-4</v>
      </c>
      <c r="W33" s="54">
        <f>IF($A33&lt;Customisation!$H$13,M33,M33*(1-Customisation!$H$11*Customisation!$H$12))</f>
        <v>1.4571075999999998E-5</v>
      </c>
      <c r="X33" s="54">
        <f>IF($A33&lt;Customisation!$H$13,N33,N33*(1-Customisation!$H$11*Customisation!$H$12))</f>
        <v>8.3844071313141656E-6</v>
      </c>
      <c r="Y33" s="54">
        <f>IF($A33&lt;Customisation!$H$13,O33,O33*(1-Customisation!$H$11*Customisation!$H$12))</f>
        <v>1.8131759208836876E-2</v>
      </c>
      <c r="Z33" s="54">
        <f>IF($A33&lt;Customisation!$H$13,P33,P33*(1-Customisation!$H$11*Customisation!$H$12))</f>
        <v>1.097001251344369E-2</v>
      </c>
      <c r="AA33" s="54">
        <f t="shared" ref="AA33:AJ33" si="51">G33-Q33</f>
        <v>9.7613440000000006E-5</v>
      </c>
      <c r="AB33" s="54">
        <f t="shared" si="51"/>
        <v>5.9057736535481829E-5</v>
      </c>
      <c r="AC33" s="54">
        <f t="shared" si="51"/>
        <v>2.2133280000000002E-5</v>
      </c>
      <c r="AD33" s="54">
        <f t="shared" si="51"/>
        <v>1.3390998400487158E-5</v>
      </c>
      <c r="AE33" s="54">
        <f t="shared" si="51"/>
        <v>1.1319027621645575E-3</v>
      </c>
      <c r="AF33" s="54">
        <f t="shared" si="51"/>
        <v>4.7587275551127633E-4</v>
      </c>
      <c r="AG33" s="54">
        <f t="shared" si="51"/>
        <v>5.8284304000000005E-5</v>
      </c>
      <c r="AH33" s="54">
        <f t="shared" si="51"/>
        <v>3.3537628525256676E-5</v>
      </c>
      <c r="AI33" s="54">
        <f t="shared" si="51"/>
        <v>7.252703683534753E-2</v>
      </c>
      <c r="AJ33" s="54">
        <f t="shared" si="51"/>
        <v>4.3880050053774766E-2</v>
      </c>
      <c r="AK33" s="1"/>
      <c r="AL33" s="56">
        <f t="shared" si="7"/>
        <v>12.201680000000001</v>
      </c>
      <c r="AM33" s="56">
        <f t="shared" si="8"/>
        <v>2.4403359999999994</v>
      </c>
      <c r="AN33" s="1"/>
      <c r="AO33" s="1"/>
      <c r="AP33" s="1"/>
      <c r="AQ33" s="1"/>
      <c r="AR33" s="1"/>
      <c r="AS33" s="1"/>
      <c r="AT33" s="1"/>
      <c r="AU33" s="1"/>
      <c r="AV33" s="1"/>
      <c r="AW33" s="1"/>
      <c r="AX33" s="1"/>
      <c r="AY33" s="54">
        <f>IF($A33&lt;Customisation!$H$13,G33,G33*(1-Customisation!$H$24*Customisation!$H$12))</f>
        <v>1.2201679999999997E-5</v>
      </c>
      <c r="AZ33" s="54">
        <f>IF($A33&lt;Customisation!$H$13,H33,H33*(1-Customisation!$H$24*Customisation!$H$12))</f>
        <v>7.3822170669352261E-6</v>
      </c>
      <c r="BA33" s="54">
        <f>IF($A33&lt;Customisation!$H$13,I33,I33*(1-Customisation!$H$24*Customisation!$H$12))</f>
        <v>2.7666599999999994E-6</v>
      </c>
      <c r="BB33" s="54">
        <f>IF($A33&lt;Customisation!$H$13,J33,J33*(1-Customisation!$H$24*Customisation!$H$12))</f>
        <v>1.6738748000608943E-6</v>
      </c>
      <c r="BC33" s="54">
        <f>IF($A33&lt;Customisation!$H$13,K33,K33*(1-Customisation!$H$24*Customisation!$H$12))</f>
        <v>1.4148784527056964E-4</v>
      </c>
      <c r="BD33" s="54">
        <f>IF($A33&lt;Customisation!$H$13,L33,L33*(1-Customisation!$H$24*Customisation!$H$12))</f>
        <v>5.9484094438909521E-5</v>
      </c>
      <c r="BE33" s="54">
        <f>IF($A33&lt;Customisation!$H$13,M33,M33*(1-Customisation!$H$24*Customisation!$H$12))</f>
        <v>7.2855379999999989E-6</v>
      </c>
      <c r="BF33" s="54">
        <f>IF($A33&lt;Customisation!$H$13,N33,N33*(1-Customisation!$H$24*Customisation!$H$12))</f>
        <v>4.1922035656570828E-6</v>
      </c>
      <c r="BG33" s="54">
        <f>IF($A33&lt;Customisation!$H$13,O33,O33*(1-Customisation!$H$24*Customisation!$H$12))</f>
        <v>9.0658796044184378E-3</v>
      </c>
      <c r="BH33" s="54">
        <f>IF($A33&lt;Customisation!$H$13,P33,P33*(1-Customisation!$H$24*Customisation!$H$12))</f>
        <v>5.4850062567218449E-3</v>
      </c>
      <c r="BI33" s="54">
        <f t="shared" si="13"/>
        <v>1.2201679999999997E-5</v>
      </c>
      <c r="BJ33" s="54">
        <f t="shared" si="14"/>
        <v>7.3822170669352261E-6</v>
      </c>
      <c r="BK33" s="54">
        <f t="shared" si="15"/>
        <v>2.7666599999999994E-6</v>
      </c>
      <c r="BL33" s="54">
        <f t="shared" si="16"/>
        <v>1.6738748000608943E-6</v>
      </c>
      <c r="BM33" s="54">
        <f t="shared" si="17"/>
        <v>1.4148784527056964E-4</v>
      </c>
      <c r="BN33" s="54">
        <f t="shared" si="18"/>
        <v>5.9484094438909521E-5</v>
      </c>
      <c r="BO33" s="54">
        <f t="shared" si="19"/>
        <v>7.2855379999999989E-6</v>
      </c>
      <c r="BP33" s="54">
        <f t="shared" si="20"/>
        <v>4.1922035656570828E-6</v>
      </c>
      <c r="BQ33" s="54">
        <f t="shared" si="21"/>
        <v>9.0658796044184378E-3</v>
      </c>
      <c r="BR33" s="54">
        <f t="shared" si="22"/>
        <v>5.4850062567218449E-3</v>
      </c>
      <c r="BS33" s="126"/>
    </row>
    <row r="34" spans="1:71" ht="14.25" customHeight="1" x14ac:dyDescent="0.3">
      <c r="A34" s="1">
        <f t="shared" si="34"/>
        <v>30</v>
      </c>
      <c r="B34" s="53">
        <f>'Life table'!D32</f>
        <v>0.97568922674597125</v>
      </c>
      <c r="C34" s="53">
        <f>IF($A34&lt;Customisation!$H$13,0,B34)/LOOKUP(Customisation!$H$13,$A$4:$A$104,$B$4:$B$104)</f>
        <v>0.99091900225247354</v>
      </c>
      <c r="D34" s="1">
        <f>IF($A34&lt;=Customisation!$H$13,1,1/(1+Customisation!$H$21)^($A34-Customisation!$H$13))</f>
        <v>0.5873946076162827</v>
      </c>
      <c r="E34" s="1">
        <f t="shared" si="11"/>
        <v>26.166118471840967</v>
      </c>
      <c r="F34" s="1">
        <f t="shared" si="2"/>
        <v>0.58206047850761</v>
      </c>
      <c r="G34" s="54">
        <f>'Age data'!M38*Customisation!$H$22</f>
        <v>1.2201680000000001E-4</v>
      </c>
      <c r="H34" s="54">
        <f t="shared" si="3"/>
        <v>7.1672010358594449E-5</v>
      </c>
      <c r="I34" s="54">
        <f>'Age data'!N38*Customisation!$H$22</f>
        <v>2.76666E-5</v>
      </c>
      <c r="J34" s="55">
        <f t="shared" si="4"/>
        <v>1.6251211651076647E-5</v>
      </c>
      <c r="K34" s="54">
        <f>I34*'Life table'!I32</f>
        <v>1.3881371532048119E-3</v>
      </c>
      <c r="L34" s="54">
        <f>J34*'Life table'!J32</f>
        <v>5.7242852598182422E-4</v>
      </c>
      <c r="M34" s="54">
        <f t="shared" si="5"/>
        <v>7.2855380000000006E-5</v>
      </c>
      <c r="N34" s="54">
        <f>((G34-I34)*$AW$5+I34*$AW$6)/(1+Customisation!$H$21)^($A34-Customisation!$E$13)</f>
        <v>4.0701005491816348E-5</v>
      </c>
      <c r="O34" s="54">
        <f>G34*Customisation!$H$17</f>
        <v>9.0658796044184406E-2</v>
      </c>
      <c r="P34" s="121">
        <f>O34/(1+Customisation!$H$21)^($A34-Customisation!$E$13)</f>
        <v>5.3252487929338302E-2</v>
      </c>
      <c r="Q34" s="54">
        <f>IF($A34&lt;Customisation!$H$13,G34,G34*(1-Customisation!$H$11*Customisation!$H$12))</f>
        <v>2.4403359999999995E-5</v>
      </c>
      <c r="R34" s="54">
        <f>IF($A34&lt;Customisation!$H$13,H34,H34*(1-Customisation!$H$11*Customisation!$H$12))</f>
        <v>1.4334402071718886E-5</v>
      </c>
      <c r="S34" s="54">
        <f>IF($A34&lt;Customisation!$H$13,I34,I34*(1-Customisation!$H$11*Customisation!$H$12))</f>
        <v>5.5333199999999989E-6</v>
      </c>
      <c r="T34" s="54">
        <f>IF($A34&lt;Customisation!$H$13,J34,J34*(1-Customisation!$H$11*Customisation!$H$12))</f>
        <v>3.2502423302153287E-6</v>
      </c>
      <c r="U34" s="54">
        <f>IF($A34&lt;Customisation!$H$13,K34,K34*(1-Customisation!$H$11*Customisation!$H$12))</f>
        <v>2.7762743064096231E-4</v>
      </c>
      <c r="V34" s="54">
        <f>IF($A34&lt;Customisation!$H$13,L34,L34*(1-Customisation!$H$11*Customisation!$H$12))</f>
        <v>1.1448570519636482E-4</v>
      </c>
      <c r="W34" s="54">
        <f>IF($A34&lt;Customisation!$H$13,M34,M34*(1-Customisation!$H$11*Customisation!$H$12))</f>
        <v>1.4571075999999998E-5</v>
      </c>
      <c r="X34" s="54">
        <f>IF($A34&lt;Customisation!$H$13,N34,N34*(1-Customisation!$H$11*Customisation!$H$12))</f>
        <v>8.1402010983632678E-6</v>
      </c>
      <c r="Y34" s="54">
        <f>IF($A34&lt;Customisation!$H$13,O34,O34*(1-Customisation!$H$11*Customisation!$H$12))</f>
        <v>1.8131759208836876E-2</v>
      </c>
      <c r="Z34" s="54">
        <f>IF($A34&lt;Customisation!$H$13,P34,P34*(1-Customisation!$H$11*Customisation!$H$12))</f>
        <v>1.0650497585867658E-2</v>
      </c>
      <c r="AA34" s="54">
        <f t="shared" ref="AA34:AJ34" si="52">G34-Q34</f>
        <v>9.7613440000000006E-5</v>
      </c>
      <c r="AB34" s="54">
        <f t="shared" si="52"/>
        <v>5.7337608286875565E-5</v>
      </c>
      <c r="AC34" s="54">
        <f t="shared" si="52"/>
        <v>2.2133280000000002E-5</v>
      </c>
      <c r="AD34" s="54">
        <f t="shared" si="52"/>
        <v>1.3000969320861318E-5</v>
      </c>
      <c r="AE34" s="54">
        <f t="shared" si="52"/>
        <v>1.1105097225638497E-3</v>
      </c>
      <c r="AF34" s="54">
        <f t="shared" si="52"/>
        <v>4.5794282078545938E-4</v>
      </c>
      <c r="AG34" s="54">
        <f t="shared" si="52"/>
        <v>5.8284304000000005E-5</v>
      </c>
      <c r="AH34" s="54">
        <f t="shared" si="52"/>
        <v>3.2560804393453078E-5</v>
      </c>
      <c r="AI34" s="54">
        <f t="shared" si="52"/>
        <v>7.252703683534753E-2</v>
      </c>
      <c r="AJ34" s="54">
        <f t="shared" si="52"/>
        <v>4.2601990343470647E-2</v>
      </c>
      <c r="AK34" s="1"/>
      <c r="AL34" s="56">
        <f t="shared" si="7"/>
        <v>12.201680000000001</v>
      </c>
      <c r="AM34" s="56">
        <f t="shared" si="8"/>
        <v>2.4403359999999994</v>
      </c>
      <c r="AN34" s="1"/>
      <c r="AO34" s="1"/>
      <c r="AP34" s="1"/>
      <c r="AQ34" s="1"/>
      <c r="AR34" s="1"/>
      <c r="AS34" s="1"/>
      <c r="AT34" s="1"/>
      <c r="AU34" s="1"/>
      <c r="AV34" s="1"/>
      <c r="AW34" s="1"/>
      <c r="AX34" s="1"/>
      <c r="AY34" s="54">
        <f>IF($A34&lt;Customisation!$H$13,G34,G34*(1-Customisation!$H$24*Customisation!$H$12))</f>
        <v>1.2201679999999997E-5</v>
      </c>
      <c r="AZ34" s="54">
        <f>IF($A34&lt;Customisation!$H$13,H34,H34*(1-Customisation!$H$24*Customisation!$H$12))</f>
        <v>7.1672010358594431E-6</v>
      </c>
      <c r="BA34" s="54">
        <f>IF($A34&lt;Customisation!$H$13,I34,I34*(1-Customisation!$H$24*Customisation!$H$12))</f>
        <v>2.7666599999999994E-6</v>
      </c>
      <c r="BB34" s="54">
        <f>IF($A34&lt;Customisation!$H$13,J34,J34*(1-Customisation!$H$24*Customisation!$H$12))</f>
        <v>1.6251211651076644E-6</v>
      </c>
      <c r="BC34" s="54">
        <f>IF($A34&lt;Customisation!$H$13,K34,K34*(1-Customisation!$H$24*Customisation!$H$12))</f>
        <v>1.3881371532048115E-4</v>
      </c>
      <c r="BD34" s="54">
        <f>IF($A34&lt;Customisation!$H$13,L34,L34*(1-Customisation!$H$24*Customisation!$H$12))</f>
        <v>5.7242852598182408E-5</v>
      </c>
      <c r="BE34" s="54">
        <f>IF($A34&lt;Customisation!$H$13,M34,M34*(1-Customisation!$H$24*Customisation!$H$12))</f>
        <v>7.2855379999999989E-6</v>
      </c>
      <c r="BF34" s="54">
        <f>IF($A34&lt;Customisation!$H$13,N34,N34*(1-Customisation!$H$24*Customisation!$H$12))</f>
        <v>4.0701005491816339E-6</v>
      </c>
      <c r="BG34" s="54">
        <f>IF($A34&lt;Customisation!$H$13,O34,O34*(1-Customisation!$H$24*Customisation!$H$12))</f>
        <v>9.0658796044184378E-3</v>
      </c>
      <c r="BH34" s="54">
        <f>IF($A34&lt;Customisation!$H$13,P34,P34*(1-Customisation!$H$24*Customisation!$H$12))</f>
        <v>5.3252487929338291E-3</v>
      </c>
      <c r="BI34" s="54">
        <f t="shared" si="13"/>
        <v>1.2201679999999997E-5</v>
      </c>
      <c r="BJ34" s="54">
        <f t="shared" si="14"/>
        <v>7.1672010358594431E-6</v>
      </c>
      <c r="BK34" s="54">
        <f t="shared" si="15"/>
        <v>2.7666599999999994E-6</v>
      </c>
      <c r="BL34" s="54">
        <f t="shared" si="16"/>
        <v>1.6251211651076644E-6</v>
      </c>
      <c r="BM34" s="54">
        <f t="shared" si="17"/>
        <v>1.3881371532048115E-4</v>
      </c>
      <c r="BN34" s="54">
        <f t="shared" si="18"/>
        <v>5.7242852598182408E-5</v>
      </c>
      <c r="BO34" s="54">
        <f t="shared" si="19"/>
        <v>7.2855379999999989E-6</v>
      </c>
      <c r="BP34" s="54">
        <f t="shared" si="20"/>
        <v>4.0701005491816339E-6</v>
      </c>
      <c r="BQ34" s="54">
        <f t="shared" si="21"/>
        <v>9.0658796044184378E-3</v>
      </c>
      <c r="BR34" s="54">
        <f t="shared" si="22"/>
        <v>5.3252487929338291E-3</v>
      </c>
      <c r="BS34" s="126"/>
    </row>
    <row r="35" spans="1:71" ht="14.25" customHeight="1" x14ac:dyDescent="0.3">
      <c r="A35" s="1">
        <f t="shared" si="34"/>
        <v>31</v>
      </c>
      <c r="B35" s="53">
        <f>'Life table'!D33</f>
        <v>0.97487940468777212</v>
      </c>
      <c r="C35" s="53">
        <f>IF($A35&lt;Customisation!$H$13,0,B35)/LOOKUP(Customisation!$H$13,$A$4:$A$104,$B$4:$B$104)</f>
        <v>0.99009653948060405</v>
      </c>
      <c r="D35" s="1">
        <f>IF($A35&lt;=Customisation!$H$13,1,1/(1+Customisation!$H$21)^($A35-Customisation!$H$13))</f>
        <v>0.57028602681192497</v>
      </c>
      <c r="E35" s="1">
        <f t="shared" si="11"/>
        <v>26.75351307945725</v>
      </c>
      <c r="F35" s="1">
        <f t="shared" si="2"/>
        <v>0.56463822166062994</v>
      </c>
      <c r="G35" s="54">
        <f>'Age data'!M39*Customisation!$H$22</f>
        <v>1.2201680000000001E-4</v>
      </c>
      <c r="H35" s="54">
        <f t="shared" si="3"/>
        <v>6.9584476076305294E-5</v>
      </c>
      <c r="I35" s="54">
        <f>'Age data'!N39*Customisation!$H$22</f>
        <v>2.76666E-5</v>
      </c>
      <c r="J35" s="55">
        <f t="shared" si="4"/>
        <v>1.5777875389394803E-5</v>
      </c>
      <c r="K35" s="54">
        <f>I35*'Life table'!I33</f>
        <v>1.3616121729473579E-3</v>
      </c>
      <c r="L35" s="54">
        <f>J35*'Life table'!J33</f>
        <v>5.5071536976034996E-4</v>
      </c>
      <c r="M35" s="54">
        <f t="shared" si="5"/>
        <v>7.2855380000000006E-5</v>
      </c>
      <c r="N35" s="54">
        <f>((G35-I35)*$AW$5+I35*$AW$6)/(1+Customisation!$H$21)^($A35-Customisation!$E$13)</f>
        <v>3.9515539312443056E-5</v>
      </c>
      <c r="O35" s="54">
        <f>G35*Customisation!$H$17</f>
        <v>9.0658796044184406E-2</v>
      </c>
      <c r="P35" s="121">
        <f>O35/(1+Customisation!$H$21)^($A35-Customisation!$E$13)</f>
        <v>5.1701444591590588E-2</v>
      </c>
      <c r="Q35" s="54">
        <f>IF($A35&lt;Customisation!$H$13,G35,G35*(1-Customisation!$H$11*Customisation!$H$12))</f>
        <v>2.4403359999999995E-5</v>
      </c>
      <c r="R35" s="54">
        <f>IF($A35&lt;Customisation!$H$13,H35,H35*(1-Customisation!$H$11*Customisation!$H$12))</f>
        <v>1.3916895215261055E-5</v>
      </c>
      <c r="S35" s="54">
        <f>IF($A35&lt;Customisation!$H$13,I35,I35*(1-Customisation!$H$11*Customisation!$H$12))</f>
        <v>5.5333199999999989E-6</v>
      </c>
      <c r="T35" s="54">
        <f>IF($A35&lt;Customisation!$H$13,J35,J35*(1-Customisation!$H$11*Customisation!$H$12))</f>
        <v>3.1555750778789602E-6</v>
      </c>
      <c r="U35" s="54">
        <f>IF($A35&lt;Customisation!$H$13,K35,K35*(1-Customisation!$H$11*Customisation!$H$12))</f>
        <v>2.7232243458947153E-4</v>
      </c>
      <c r="V35" s="54">
        <f>IF($A35&lt;Customisation!$H$13,L35,L35*(1-Customisation!$H$11*Customisation!$H$12))</f>
        <v>1.1014307395206996E-4</v>
      </c>
      <c r="W35" s="54">
        <f>IF($A35&lt;Customisation!$H$13,M35,M35*(1-Customisation!$H$11*Customisation!$H$12))</f>
        <v>1.4571075999999998E-5</v>
      </c>
      <c r="X35" s="54">
        <f>IF($A35&lt;Customisation!$H$13,N35,N35*(1-Customisation!$H$11*Customisation!$H$12))</f>
        <v>7.9031078624886098E-6</v>
      </c>
      <c r="Y35" s="54">
        <f>IF($A35&lt;Customisation!$H$13,O35,O35*(1-Customisation!$H$11*Customisation!$H$12))</f>
        <v>1.8131759208836876E-2</v>
      </c>
      <c r="Z35" s="54">
        <f>IF($A35&lt;Customisation!$H$13,P35,P35*(1-Customisation!$H$11*Customisation!$H$12))</f>
        <v>1.0340288918318116E-2</v>
      </c>
      <c r="AA35" s="54">
        <f t="shared" ref="AA35:AJ35" si="53">G35-Q35</f>
        <v>9.7613440000000006E-5</v>
      </c>
      <c r="AB35" s="54">
        <f t="shared" si="53"/>
        <v>5.5667580861044235E-5</v>
      </c>
      <c r="AC35" s="54">
        <f t="shared" si="53"/>
        <v>2.2133280000000002E-5</v>
      </c>
      <c r="AD35" s="54">
        <f t="shared" si="53"/>
        <v>1.2622300311515844E-5</v>
      </c>
      <c r="AE35" s="54">
        <f t="shared" si="53"/>
        <v>1.0892897383578863E-3</v>
      </c>
      <c r="AF35" s="54">
        <f t="shared" si="53"/>
        <v>4.4057229580827997E-4</v>
      </c>
      <c r="AG35" s="54">
        <f t="shared" si="53"/>
        <v>5.8284304000000005E-5</v>
      </c>
      <c r="AH35" s="54">
        <f t="shared" si="53"/>
        <v>3.1612431449954446E-5</v>
      </c>
      <c r="AI35" s="54">
        <f t="shared" si="53"/>
        <v>7.252703683534753E-2</v>
      </c>
      <c r="AJ35" s="54">
        <f t="shared" si="53"/>
        <v>4.1361155673272476E-2</v>
      </c>
      <c r="AK35" s="1"/>
      <c r="AL35" s="56">
        <f t="shared" si="7"/>
        <v>12.201680000000001</v>
      </c>
      <c r="AM35" s="56">
        <f t="shared" si="8"/>
        <v>2.4403359999999994</v>
      </c>
      <c r="AN35" s="1"/>
      <c r="AO35" s="1"/>
      <c r="AP35" s="1"/>
      <c r="AQ35" s="1"/>
      <c r="AR35" s="1"/>
      <c r="AS35" s="1"/>
      <c r="AT35" s="1"/>
      <c r="AU35" s="1"/>
      <c r="AV35" s="1"/>
      <c r="AW35" s="1"/>
      <c r="AX35" s="1"/>
      <c r="AY35" s="54">
        <f>IF($A35&lt;Customisation!$H$13,G35,G35*(1-Customisation!$H$24*Customisation!$H$12))</f>
        <v>1.2201679999999997E-5</v>
      </c>
      <c r="AZ35" s="54">
        <f>IF($A35&lt;Customisation!$H$13,H35,H35*(1-Customisation!$H$24*Customisation!$H$12))</f>
        <v>6.9584476076305277E-6</v>
      </c>
      <c r="BA35" s="54">
        <f>IF($A35&lt;Customisation!$H$13,I35,I35*(1-Customisation!$H$24*Customisation!$H$12))</f>
        <v>2.7666599999999994E-6</v>
      </c>
      <c r="BB35" s="54">
        <f>IF($A35&lt;Customisation!$H$13,J35,J35*(1-Customisation!$H$24*Customisation!$H$12))</f>
        <v>1.5777875389394801E-6</v>
      </c>
      <c r="BC35" s="54">
        <f>IF($A35&lt;Customisation!$H$13,K35,K35*(1-Customisation!$H$24*Customisation!$H$12))</f>
        <v>1.3616121729473577E-4</v>
      </c>
      <c r="BD35" s="54">
        <f>IF($A35&lt;Customisation!$H$13,L35,L35*(1-Customisation!$H$24*Customisation!$H$12))</f>
        <v>5.5071536976034982E-5</v>
      </c>
      <c r="BE35" s="54">
        <f>IF($A35&lt;Customisation!$H$13,M35,M35*(1-Customisation!$H$24*Customisation!$H$12))</f>
        <v>7.2855379999999989E-6</v>
      </c>
      <c r="BF35" s="54">
        <f>IF($A35&lt;Customisation!$H$13,N35,N35*(1-Customisation!$H$24*Customisation!$H$12))</f>
        <v>3.9515539312443049E-6</v>
      </c>
      <c r="BG35" s="54">
        <f>IF($A35&lt;Customisation!$H$13,O35,O35*(1-Customisation!$H$24*Customisation!$H$12))</f>
        <v>9.0658796044184378E-3</v>
      </c>
      <c r="BH35" s="54">
        <f>IF($A35&lt;Customisation!$H$13,P35,P35*(1-Customisation!$H$24*Customisation!$H$12))</f>
        <v>5.1701444591590578E-3</v>
      </c>
      <c r="BI35" s="54">
        <f t="shared" si="13"/>
        <v>1.2201679999999997E-5</v>
      </c>
      <c r="BJ35" s="54">
        <f t="shared" si="14"/>
        <v>6.9584476076305277E-6</v>
      </c>
      <c r="BK35" s="54">
        <f t="shared" si="15"/>
        <v>2.7666599999999994E-6</v>
      </c>
      <c r="BL35" s="54">
        <f t="shared" si="16"/>
        <v>1.5777875389394801E-6</v>
      </c>
      <c r="BM35" s="54">
        <f t="shared" si="17"/>
        <v>1.3616121729473577E-4</v>
      </c>
      <c r="BN35" s="54">
        <f t="shared" si="18"/>
        <v>5.5071536976034982E-5</v>
      </c>
      <c r="BO35" s="54">
        <f t="shared" si="19"/>
        <v>7.2855379999999989E-6</v>
      </c>
      <c r="BP35" s="54">
        <f t="shared" si="20"/>
        <v>3.9515539312443049E-6</v>
      </c>
      <c r="BQ35" s="54">
        <f t="shared" si="21"/>
        <v>9.0658796044184378E-3</v>
      </c>
      <c r="BR35" s="54">
        <f t="shared" si="22"/>
        <v>5.1701444591590578E-3</v>
      </c>
      <c r="BS35" s="126"/>
    </row>
    <row r="36" spans="1:71" ht="14.25" customHeight="1" x14ac:dyDescent="0.3">
      <c r="A36" s="1">
        <f t="shared" si="34"/>
        <v>32</v>
      </c>
      <c r="B36" s="53">
        <f>'Life table'!D34</f>
        <v>0.97407025478188125</v>
      </c>
      <c r="C36" s="53">
        <f>IF($A36&lt;Customisation!$H$13,0,B36)/LOOKUP(Customisation!$H$13,$A$4:$A$104,$B$4:$B$104)</f>
        <v>0.98927475935283515</v>
      </c>
      <c r="D36" s="1">
        <f>IF($A36&lt;=Customisation!$H$13,1,1/(1+Customisation!$H$21)^($A36-Customisation!$H$13))</f>
        <v>0.55367575418633497</v>
      </c>
      <c r="E36" s="1">
        <f t="shared" si="11"/>
        <v>27.323799106269174</v>
      </c>
      <c r="F36" s="1">
        <f t="shared" si="2"/>
        <v>0.54773744848218608</v>
      </c>
      <c r="G36" s="54">
        <f>'Age data'!M40*Customisation!$H$22</f>
        <v>1.2201680000000001E-4</v>
      </c>
      <c r="H36" s="54">
        <f t="shared" si="3"/>
        <v>6.7557743763403205E-5</v>
      </c>
      <c r="I36" s="54">
        <f>'Age data'!N40*Customisation!$H$22</f>
        <v>2.76666E-5</v>
      </c>
      <c r="J36" s="55">
        <f t="shared" si="4"/>
        <v>1.5318325620771657E-5</v>
      </c>
      <c r="K36" s="54">
        <f>I36*'Life table'!I34</f>
        <v>1.3350651586680527E-3</v>
      </c>
      <c r="L36" s="54">
        <f>J36*'Life table'!J34</f>
        <v>5.2963677842392102E-4</v>
      </c>
      <c r="M36" s="54">
        <f t="shared" si="5"/>
        <v>7.2855380000000006E-5</v>
      </c>
      <c r="N36" s="54">
        <f>((G36-I36)*$AW$5+I36*$AW$6)/(1+Customisation!$H$21)^($A36-Customisation!$E$13)</f>
        <v>3.8364601274216561E-5</v>
      </c>
      <c r="O36" s="54">
        <f>G36*Customisation!$H$17</f>
        <v>9.0658796044184406E-2</v>
      </c>
      <c r="P36" s="121">
        <f>O36/(1+Customisation!$H$21)^($A36-Customisation!$E$13)</f>
        <v>5.0195577273388921E-2</v>
      </c>
      <c r="Q36" s="54">
        <f>IF($A36&lt;Customisation!$H$13,G36,G36*(1-Customisation!$H$11*Customisation!$H$12))</f>
        <v>2.4403359999999995E-5</v>
      </c>
      <c r="R36" s="54">
        <f>IF($A36&lt;Customisation!$H$13,H36,H36*(1-Customisation!$H$11*Customisation!$H$12))</f>
        <v>1.3511548752680638E-5</v>
      </c>
      <c r="S36" s="54">
        <f>IF($A36&lt;Customisation!$H$13,I36,I36*(1-Customisation!$H$11*Customisation!$H$12))</f>
        <v>5.5333199999999989E-6</v>
      </c>
      <c r="T36" s="54">
        <f>IF($A36&lt;Customisation!$H$13,J36,J36*(1-Customisation!$H$11*Customisation!$H$12))</f>
        <v>3.0636651241543308E-6</v>
      </c>
      <c r="U36" s="54">
        <f>IF($A36&lt;Customisation!$H$13,K36,K36*(1-Customisation!$H$11*Customisation!$H$12))</f>
        <v>2.670130317336105E-4</v>
      </c>
      <c r="V36" s="54">
        <f>IF($A36&lt;Customisation!$H$13,L36,L36*(1-Customisation!$H$11*Customisation!$H$12))</f>
        <v>1.0592735568478417E-4</v>
      </c>
      <c r="W36" s="54">
        <f>IF($A36&lt;Customisation!$H$13,M36,M36*(1-Customisation!$H$11*Customisation!$H$12))</f>
        <v>1.4571075999999998E-5</v>
      </c>
      <c r="X36" s="54">
        <f>IF($A36&lt;Customisation!$H$13,N36,N36*(1-Customisation!$H$11*Customisation!$H$12))</f>
        <v>7.6729202548433101E-6</v>
      </c>
      <c r="Y36" s="54">
        <f>IF($A36&lt;Customisation!$H$13,O36,O36*(1-Customisation!$H$11*Customisation!$H$12))</f>
        <v>1.8131759208836876E-2</v>
      </c>
      <c r="Z36" s="54">
        <f>IF($A36&lt;Customisation!$H$13,P36,P36*(1-Customisation!$H$11*Customisation!$H$12))</f>
        <v>1.0039115454677783E-2</v>
      </c>
      <c r="AA36" s="54">
        <f t="shared" ref="AA36:AJ36" si="54">G36-Q36</f>
        <v>9.7613440000000006E-5</v>
      </c>
      <c r="AB36" s="54">
        <f t="shared" si="54"/>
        <v>5.4046195010722567E-5</v>
      </c>
      <c r="AC36" s="54">
        <f t="shared" si="54"/>
        <v>2.2133280000000002E-5</v>
      </c>
      <c r="AD36" s="54">
        <f t="shared" si="54"/>
        <v>1.2254660496617327E-5</v>
      </c>
      <c r="AE36" s="54">
        <f t="shared" si="54"/>
        <v>1.0680521269344422E-3</v>
      </c>
      <c r="AF36" s="54">
        <f t="shared" si="54"/>
        <v>4.2370942273913686E-4</v>
      </c>
      <c r="AG36" s="54">
        <f t="shared" si="54"/>
        <v>5.8284304000000005E-5</v>
      </c>
      <c r="AH36" s="54">
        <f t="shared" si="54"/>
        <v>3.0691681019373254E-5</v>
      </c>
      <c r="AI36" s="54">
        <f t="shared" si="54"/>
        <v>7.252703683534753E-2</v>
      </c>
      <c r="AJ36" s="54">
        <f t="shared" si="54"/>
        <v>4.0156461818711138E-2</v>
      </c>
      <c r="AK36" s="1"/>
      <c r="AL36" s="56">
        <f t="shared" si="7"/>
        <v>12.201680000000001</v>
      </c>
      <c r="AM36" s="56">
        <f t="shared" si="8"/>
        <v>2.4403359999999994</v>
      </c>
      <c r="AN36" s="1"/>
      <c r="AO36" s="1"/>
      <c r="AP36" s="1"/>
      <c r="AQ36" s="1"/>
      <c r="AR36" s="1"/>
      <c r="AS36" s="1"/>
      <c r="AT36" s="1"/>
      <c r="AU36" s="1"/>
      <c r="AV36" s="1"/>
      <c r="AW36" s="1"/>
      <c r="AX36" s="1"/>
      <c r="AY36" s="54">
        <f>IF($A36&lt;Customisation!$H$13,G36,G36*(1-Customisation!$H$24*Customisation!$H$12))</f>
        <v>1.2201679999999997E-5</v>
      </c>
      <c r="AZ36" s="54">
        <f>IF($A36&lt;Customisation!$H$13,H36,H36*(1-Customisation!$H$24*Customisation!$H$12))</f>
        <v>6.7557743763403192E-6</v>
      </c>
      <c r="BA36" s="54">
        <f>IF($A36&lt;Customisation!$H$13,I36,I36*(1-Customisation!$H$24*Customisation!$H$12))</f>
        <v>2.7666599999999994E-6</v>
      </c>
      <c r="BB36" s="54">
        <f>IF($A36&lt;Customisation!$H$13,J36,J36*(1-Customisation!$H$24*Customisation!$H$12))</f>
        <v>1.5318325620771654E-6</v>
      </c>
      <c r="BC36" s="54">
        <f>IF($A36&lt;Customisation!$H$13,K36,K36*(1-Customisation!$H$24*Customisation!$H$12))</f>
        <v>1.3350651586680525E-4</v>
      </c>
      <c r="BD36" s="54">
        <f>IF($A36&lt;Customisation!$H$13,L36,L36*(1-Customisation!$H$24*Customisation!$H$12))</f>
        <v>5.2963677842392087E-5</v>
      </c>
      <c r="BE36" s="54">
        <f>IF($A36&lt;Customisation!$H$13,M36,M36*(1-Customisation!$H$24*Customisation!$H$12))</f>
        <v>7.2855379999999989E-6</v>
      </c>
      <c r="BF36" s="54">
        <f>IF($A36&lt;Customisation!$H$13,N36,N36*(1-Customisation!$H$24*Customisation!$H$12))</f>
        <v>3.836460127421655E-6</v>
      </c>
      <c r="BG36" s="54">
        <f>IF($A36&lt;Customisation!$H$13,O36,O36*(1-Customisation!$H$24*Customisation!$H$12))</f>
        <v>9.0658796044184378E-3</v>
      </c>
      <c r="BH36" s="54">
        <f>IF($A36&lt;Customisation!$H$13,P36,P36*(1-Customisation!$H$24*Customisation!$H$12))</f>
        <v>5.0195577273388914E-3</v>
      </c>
      <c r="BI36" s="54">
        <f t="shared" si="13"/>
        <v>1.2201679999999997E-5</v>
      </c>
      <c r="BJ36" s="54">
        <f t="shared" si="14"/>
        <v>6.7557743763403192E-6</v>
      </c>
      <c r="BK36" s="54">
        <f t="shared" si="15"/>
        <v>2.7666599999999994E-6</v>
      </c>
      <c r="BL36" s="54">
        <f t="shared" si="16"/>
        <v>1.5318325620771654E-6</v>
      </c>
      <c r="BM36" s="54">
        <f t="shared" si="17"/>
        <v>1.3350651586680525E-4</v>
      </c>
      <c r="BN36" s="54">
        <f t="shared" si="18"/>
        <v>5.2963677842392087E-5</v>
      </c>
      <c r="BO36" s="54">
        <f t="shared" si="19"/>
        <v>7.2855379999999989E-6</v>
      </c>
      <c r="BP36" s="54">
        <f t="shared" si="20"/>
        <v>3.836460127421655E-6</v>
      </c>
      <c r="BQ36" s="54">
        <f t="shared" si="21"/>
        <v>9.0658796044184378E-3</v>
      </c>
      <c r="BR36" s="54">
        <f t="shared" si="22"/>
        <v>5.0195577273388914E-3</v>
      </c>
      <c r="BS36" s="126"/>
    </row>
    <row r="37" spans="1:71" ht="14.25" customHeight="1" x14ac:dyDescent="0.3">
      <c r="A37" s="1">
        <f t="shared" si="34"/>
        <v>33</v>
      </c>
      <c r="B37" s="53">
        <f>'Life table'!D35</f>
        <v>0.97326177647041234</v>
      </c>
      <c r="C37" s="53">
        <f>IF($A37&lt;Customisation!$H$13,0,B37)/LOOKUP(Customisation!$H$13,$A$4:$A$104,$B$4:$B$104)</f>
        <v>0.98845366130257228</v>
      </c>
      <c r="D37" s="1">
        <f>IF($A37&lt;=Customisation!$H$13,1,1/(1+Customisation!$H$21)^($A37-Customisation!$H$13))</f>
        <v>0.5375492759090631</v>
      </c>
      <c r="E37" s="1">
        <f t="shared" si="11"/>
        <v>27.877474860455511</v>
      </c>
      <c r="F37" s="1">
        <f t="shared" si="2"/>
        <v>0.53134254990286001</v>
      </c>
      <c r="G37" s="54">
        <f>'Age data'!M41*Customisation!$H$22</f>
        <v>1.2201680000000001E-4</v>
      </c>
      <c r="H37" s="54">
        <f t="shared" si="3"/>
        <v>6.5590042488740974E-5</v>
      </c>
      <c r="I37" s="54">
        <f>'Age data'!N41*Customisation!$H$22</f>
        <v>2.76666E-5</v>
      </c>
      <c r="J37" s="55">
        <f t="shared" si="4"/>
        <v>1.4872160796865685E-5</v>
      </c>
      <c r="K37" s="54">
        <f>I37*'Life table'!I35</f>
        <v>1.3084960920634651E-3</v>
      </c>
      <c r="L37" s="54">
        <f>J37*'Life table'!J35</f>
        <v>5.0917414340276442E-4</v>
      </c>
      <c r="M37" s="54">
        <f t="shared" si="5"/>
        <v>7.2855380000000006E-5</v>
      </c>
      <c r="N37" s="54">
        <f>((G37-I37)*$AW$5+I37*$AW$6)/(1+Customisation!$H$21)^($A37-Customisation!$E$13)</f>
        <v>3.724718570312288E-5</v>
      </c>
      <c r="O37" s="54">
        <f>G37*Customisation!$H$17</f>
        <v>9.0658796044184406E-2</v>
      </c>
      <c r="P37" s="121">
        <f>O37/(1+Customisation!$H$21)^($A37-Customisation!$E$13)</f>
        <v>4.8733570168338763E-2</v>
      </c>
      <c r="Q37" s="54">
        <f>IF($A37&lt;Customisation!$H$13,G37,G37*(1-Customisation!$H$11*Customisation!$H$12))</f>
        <v>2.4403359999999995E-5</v>
      </c>
      <c r="R37" s="54">
        <f>IF($A37&lt;Customisation!$H$13,H37,H37*(1-Customisation!$H$11*Customisation!$H$12))</f>
        <v>1.3118008497748192E-5</v>
      </c>
      <c r="S37" s="54">
        <f>IF($A37&lt;Customisation!$H$13,I37,I37*(1-Customisation!$H$11*Customisation!$H$12))</f>
        <v>5.5333199999999989E-6</v>
      </c>
      <c r="T37" s="54">
        <f>IF($A37&lt;Customisation!$H$13,J37,J37*(1-Customisation!$H$11*Customisation!$H$12))</f>
        <v>2.9744321593731364E-6</v>
      </c>
      <c r="U37" s="54">
        <f>IF($A37&lt;Customisation!$H$13,K37,K37*(1-Customisation!$H$11*Customisation!$H$12))</f>
        <v>2.6169921841269294E-4</v>
      </c>
      <c r="V37" s="54">
        <f>IF($A37&lt;Customisation!$H$13,L37,L37*(1-Customisation!$H$11*Customisation!$H$12))</f>
        <v>1.0183482868055286E-4</v>
      </c>
      <c r="W37" s="54">
        <f>IF($A37&lt;Customisation!$H$13,M37,M37*(1-Customisation!$H$11*Customisation!$H$12))</f>
        <v>1.4571075999999998E-5</v>
      </c>
      <c r="X37" s="54">
        <f>IF($A37&lt;Customisation!$H$13,N37,N37*(1-Customisation!$H$11*Customisation!$H$12))</f>
        <v>7.449437140624574E-6</v>
      </c>
      <c r="Y37" s="54">
        <f>IF($A37&lt;Customisation!$H$13,O37,O37*(1-Customisation!$H$11*Customisation!$H$12))</f>
        <v>1.8131759208836876E-2</v>
      </c>
      <c r="Z37" s="54">
        <f>IF($A37&lt;Customisation!$H$13,P37,P37*(1-Customisation!$H$11*Customisation!$H$12))</f>
        <v>9.746714033667751E-3</v>
      </c>
      <c r="AA37" s="54">
        <f t="shared" ref="AA37:AJ37" si="55">G37-Q37</f>
        <v>9.7613440000000006E-5</v>
      </c>
      <c r="AB37" s="54">
        <f t="shared" si="55"/>
        <v>5.2472033990992782E-5</v>
      </c>
      <c r="AC37" s="54">
        <f t="shared" si="55"/>
        <v>2.2133280000000002E-5</v>
      </c>
      <c r="AD37" s="54">
        <f t="shared" si="55"/>
        <v>1.1897728637492549E-5</v>
      </c>
      <c r="AE37" s="54">
        <f t="shared" si="55"/>
        <v>1.0467968736507722E-3</v>
      </c>
      <c r="AF37" s="54">
        <f t="shared" si="55"/>
        <v>4.0733931472221156E-4</v>
      </c>
      <c r="AG37" s="54">
        <f t="shared" si="55"/>
        <v>5.8284304000000005E-5</v>
      </c>
      <c r="AH37" s="54">
        <f t="shared" si="55"/>
        <v>2.9797748562498306E-5</v>
      </c>
      <c r="AI37" s="54">
        <f t="shared" si="55"/>
        <v>7.252703683534753E-2</v>
      </c>
      <c r="AJ37" s="54">
        <f t="shared" si="55"/>
        <v>3.8986856134671011E-2</v>
      </c>
      <c r="AK37" s="1"/>
      <c r="AL37" s="56">
        <f t="shared" si="7"/>
        <v>12.201680000000001</v>
      </c>
      <c r="AM37" s="56">
        <f t="shared" si="8"/>
        <v>2.4403359999999994</v>
      </c>
      <c r="AN37" s="1"/>
      <c r="AO37" s="1"/>
      <c r="AP37" s="1"/>
      <c r="AQ37" s="1"/>
      <c r="AR37" s="1"/>
      <c r="AS37" s="1"/>
      <c r="AT37" s="1"/>
      <c r="AU37" s="1"/>
      <c r="AV37" s="1"/>
      <c r="AW37" s="1"/>
      <c r="AX37" s="1"/>
      <c r="AY37" s="54">
        <f>IF($A37&lt;Customisation!$H$13,G37,G37*(1-Customisation!$H$24*Customisation!$H$12))</f>
        <v>1.2201679999999997E-5</v>
      </c>
      <c r="AZ37" s="54">
        <f>IF($A37&lt;Customisation!$H$13,H37,H37*(1-Customisation!$H$24*Customisation!$H$12))</f>
        <v>6.559004248874096E-6</v>
      </c>
      <c r="BA37" s="54">
        <f>IF($A37&lt;Customisation!$H$13,I37,I37*(1-Customisation!$H$24*Customisation!$H$12))</f>
        <v>2.7666599999999994E-6</v>
      </c>
      <c r="BB37" s="54">
        <f>IF($A37&lt;Customisation!$H$13,J37,J37*(1-Customisation!$H$24*Customisation!$H$12))</f>
        <v>1.4872160796865682E-6</v>
      </c>
      <c r="BC37" s="54">
        <f>IF($A37&lt;Customisation!$H$13,K37,K37*(1-Customisation!$H$24*Customisation!$H$12))</f>
        <v>1.3084960920634647E-4</v>
      </c>
      <c r="BD37" s="54">
        <f>IF($A37&lt;Customisation!$H$13,L37,L37*(1-Customisation!$H$24*Customisation!$H$12))</f>
        <v>5.0917414340276431E-5</v>
      </c>
      <c r="BE37" s="54">
        <f>IF($A37&lt;Customisation!$H$13,M37,M37*(1-Customisation!$H$24*Customisation!$H$12))</f>
        <v>7.2855379999999989E-6</v>
      </c>
      <c r="BF37" s="54">
        <f>IF($A37&lt;Customisation!$H$13,N37,N37*(1-Customisation!$H$24*Customisation!$H$12))</f>
        <v>3.724718570312287E-6</v>
      </c>
      <c r="BG37" s="54">
        <f>IF($A37&lt;Customisation!$H$13,O37,O37*(1-Customisation!$H$24*Customisation!$H$12))</f>
        <v>9.0658796044184378E-3</v>
      </c>
      <c r="BH37" s="54">
        <f>IF($A37&lt;Customisation!$H$13,P37,P37*(1-Customisation!$H$24*Customisation!$H$12))</f>
        <v>4.8733570168338755E-3</v>
      </c>
      <c r="BI37" s="54">
        <f t="shared" si="13"/>
        <v>1.2201679999999997E-5</v>
      </c>
      <c r="BJ37" s="54">
        <f t="shared" si="14"/>
        <v>6.559004248874096E-6</v>
      </c>
      <c r="BK37" s="54">
        <f t="shared" si="15"/>
        <v>2.7666599999999994E-6</v>
      </c>
      <c r="BL37" s="54">
        <f t="shared" si="16"/>
        <v>1.4872160796865682E-6</v>
      </c>
      <c r="BM37" s="54">
        <f t="shared" si="17"/>
        <v>1.3084960920634647E-4</v>
      </c>
      <c r="BN37" s="54">
        <f t="shared" si="18"/>
        <v>5.0917414340276431E-5</v>
      </c>
      <c r="BO37" s="54">
        <f t="shared" si="19"/>
        <v>7.2855379999999989E-6</v>
      </c>
      <c r="BP37" s="54">
        <f t="shared" si="20"/>
        <v>3.724718570312287E-6</v>
      </c>
      <c r="BQ37" s="54">
        <f t="shared" si="21"/>
        <v>9.0658796044184378E-3</v>
      </c>
      <c r="BR37" s="54">
        <f t="shared" si="22"/>
        <v>4.8733570168338755E-3</v>
      </c>
      <c r="BS37" s="126"/>
    </row>
    <row r="38" spans="1:71" ht="14.25" customHeight="1" x14ac:dyDescent="0.3">
      <c r="A38" s="1">
        <f t="shared" si="34"/>
        <v>34</v>
      </c>
      <c r="B38" s="53">
        <f>'Life table'!D36</f>
        <v>0.97245396919594196</v>
      </c>
      <c r="C38" s="53">
        <f>IF($A38&lt;Customisation!$H$13,0,B38)/LOOKUP(Customisation!$H$13,$A$4:$A$104,$B$4:$B$104)</f>
        <v>0.98763324476369119</v>
      </c>
      <c r="D38" s="1">
        <f>IF($A38&lt;=Customisation!$H$13,1,1/(1+Customisation!$H$21)^($A38-Customisation!$H$13))</f>
        <v>0.52189250088258554</v>
      </c>
      <c r="E38" s="1">
        <f t="shared" si="11"/>
        <v>28.415024136364575</v>
      </c>
      <c r="F38" s="1">
        <f t="shared" si="2"/>
        <v>0.51543838406450548</v>
      </c>
      <c r="G38" s="54">
        <f>'Age data'!M42*Customisation!$H$22</f>
        <v>1.2201680000000001E-4</v>
      </c>
      <c r="H38" s="54">
        <f t="shared" si="3"/>
        <v>6.3679652901690271E-5</v>
      </c>
      <c r="I38" s="54">
        <f>'Age data'!N42*Customisation!$H$22</f>
        <v>2.76666E-5</v>
      </c>
      <c r="J38" s="55">
        <f t="shared" si="4"/>
        <v>1.4438991064918142E-5</v>
      </c>
      <c r="K38" s="54">
        <f>I38*'Life table'!I36</f>
        <v>1.2819049548149614E-3</v>
      </c>
      <c r="L38" s="54">
        <f>J38*'Life table'!J36</f>
        <v>4.8930939801953796E-4</v>
      </c>
      <c r="M38" s="54">
        <f t="shared" si="5"/>
        <v>7.2855380000000006E-5</v>
      </c>
      <c r="N38" s="54">
        <f>((G38-I38)*$AW$5+I38*$AW$6)/(1+Customisation!$H$21)^($A38-Customisation!$E$13)</f>
        <v>3.6162316216624151E-5</v>
      </c>
      <c r="O38" s="54">
        <f>G38*Customisation!$H$17</f>
        <v>9.0658796044184406E-2</v>
      </c>
      <c r="P38" s="121">
        <f>O38/(1+Customisation!$H$21)^($A38-Customisation!$E$13)</f>
        <v>4.7314145794503652E-2</v>
      </c>
      <c r="Q38" s="54">
        <f>IF($A38&lt;Customisation!$H$13,G38,G38*(1-Customisation!$H$11*Customisation!$H$12))</f>
        <v>2.4403359999999995E-5</v>
      </c>
      <c r="R38" s="54">
        <f>IF($A38&lt;Customisation!$H$13,H38,H38*(1-Customisation!$H$11*Customisation!$H$12))</f>
        <v>1.2735930580338051E-5</v>
      </c>
      <c r="S38" s="54">
        <f>IF($A38&lt;Customisation!$H$13,I38,I38*(1-Customisation!$H$11*Customisation!$H$12))</f>
        <v>5.5333199999999989E-6</v>
      </c>
      <c r="T38" s="54">
        <f>IF($A38&lt;Customisation!$H$13,J38,J38*(1-Customisation!$H$11*Customisation!$H$12))</f>
        <v>2.8877982129836276E-6</v>
      </c>
      <c r="U38" s="54">
        <f>IF($A38&lt;Customisation!$H$13,K38,K38*(1-Customisation!$H$11*Customisation!$H$12))</f>
        <v>2.5638099096299223E-4</v>
      </c>
      <c r="V38" s="54">
        <f>IF($A38&lt;Customisation!$H$13,L38,L38*(1-Customisation!$H$11*Customisation!$H$12))</f>
        <v>9.7861879603907564E-5</v>
      </c>
      <c r="W38" s="54">
        <f>IF($A38&lt;Customisation!$H$13,M38,M38*(1-Customisation!$H$11*Customisation!$H$12))</f>
        <v>1.4571075999999998E-5</v>
      </c>
      <c r="X38" s="54">
        <f>IF($A38&lt;Customisation!$H$13,N38,N38*(1-Customisation!$H$11*Customisation!$H$12))</f>
        <v>7.2324632433248291E-6</v>
      </c>
      <c r="Y38" s="54">
        <f>IF($A38&lt;Customisation!$H$13,O38,O38*(1-Customisation!$H$11*Customisation!$H$12))</f>
        <v>1.8131759208836876E-2</v>
      </c>
      <c r="Z38" s="54">
        <f>IF($A38&lt;Customisation!$H$13,P38,P38*(1-Customisation!$H$11*Customisation!$H$12))</f>
        <v>9.4628291589007284E-3</v>
      </c>
      <c r="AA38" s="54">
        <f t="shared" ref="AA38:AJ38" si="56">G38-Q38</f>
        <v>9.7613440000000006E-5</v>
      </c>
      <c r="AB38" s="54">
        <f t="shared" si="56"/>
        <v>5.0943722321352216E-5</v>
      </c>
      <c r="AC38" s="54">
        <f t="shared" si="56"/>
        <v>2.2133280000000002E-5</v>
      </c>
      <c r="AD38" s="54">
        <f t="shared" si="56"/>
        <v>1.1551192851934514E-5</v>
      </c>
      <c r="AE38" s="54">
        <f t="shared" si="56"/>
        <v>1.0255239638519691E-3</v>
      </c>
      <c r="AF38" s="54">
        <f t="shared" si="56"/>
        <v>3.9144751841563036E-4</v>
      </c>
      <c r="AG38" s="54">
        <f t="shared" si="56"/>
        <v>5.8284304000000005E-5</v>
      </c>
      <c r="AH38" s="54">
        <f t="shared" si="56"/>
        <v>2.8929852973299323E-5</v>
      </c>
      <c r="AI38" s="54">
        <f t="shared" si="56"/>
        <v>7.252703683534753E-2</v>
      </c>
      <c r="AJ38" s="54">
        <f t="shared" si="56"/>
        <v>3.7851316635602927E-2</v>
      </c>
      <c r="AK38" s="1"/>
      <c r="AL38" s="56">
        <f t="shared" si="7"/>
        <v>12.201680000000001</v>
      </c>
      <c r="AM38" s="56">
        <f t="shared" si="8"/>
        <v>2.4403359999999994</v>
      </c>
      <c r="AN38" s="1"/>
      <c r="AO38" s="1"/>
      <c r="AP38" s="1"/>
      <c r="AQ38" s="1"/>
      <c r="AR38" s="1"/>
      <c r="AS38" s="1"/>
      <c r="AT38" s="1"/>
      <c r="AU38" s="1"/>
      <c r="AV38" s="1"/>
      <c r="AW38" s="1"/>
      <c r="AX38" s="1"/>
      <c r="AY38" s="54">
        <f>IF($A38&lt;Customisation!$H$13,G38,G38*(1-Customisation!$H$24*Customisation!$H$12))</f>
        <v>1.2201679999999997E-5</v>
      </c>
      <c r="AZ38" s="54">
        <f>IF($A38&lt;Customisation!$H$13,H38,H38*(1-Customisation!$H$24*Customisation!$H$12))</f>
        <v>6.3679652901690254E-6</v>
      </c>
      <c r="BA38" s="54">
        <f>IF($A38&lt;Customisation!$H$13,I38,I38*(1-Customisation!$H$24*Customisation!$H$12))</f>
        <v>2.7666599999999994E-6</v>
      </c>
      <c r="BB38" s="54">
        <f>IF($A38&lt;Customisation!$H$13,J38,J38*(1-Customisation!$H$24*Customisation!$H$12))</f>
        <v>1.4438991064918138E-6</v>
      </c>
      <c r="BC38" s="54">
        <f>IF($A38&lt;Customisation!$H$13,K38,K38*(1-Customisation!$H$24*Customisation!$H$12))</f>
        <v>1.2819049548149611E-4</v>
      </c>
      <c r="BD38" s="54">
        <f>IF($A38&lt;Customisation!$H$13,L38,L38*(1-Customisation!$H$24*Customisation!$H$12))</f>
        <v>4.8930939801953782E-5</v>
      </c>
      <c r="BE38" s="54">
        <f>IF($A38&lt;Customisation!$H$13,M38,M38*(1-Customisation!$H$24*Customisation!$H$12))</f>
        <v>7.2855379999999989E-6</v>
      </c>
      <c r="BF38" s="54">
        <f>IF($A38&lt;Customisation!$H$13,N38,N38*(1-Customisation!$H$24*Customisation!$H$12))</f>
        <v>3.6162316216624145E-6</v>
      </c>
      <c r="BG38" s="54">
        <f>IF($A38&lt;Customisation!$H$13,O38,O38*(1-Customisation!$H$24*Customisation!$H$12))</f>
        <v>9.0658796044184378E-3</v>
      </c>
      <c r="BH38" s="54">
        <f>IF($A38&lt;Customisation!$H$13,P38,P38*(1-Customisation!$H$24*Customisation!$H$12))</f>
        <v>4.7314145794503642E-3</v>
      </c>
      <c r="BI38" s="54">
        <f t="shared" si="13"/>
        <v>1.2201679999999997E-5</v>
      </c>
      <c r="BJ38" s="54">
        <f t="shared" si="14"/>
        <v>6.3679652901690254E-6</v>
      </c>
      <c r="BK38" s="54">
        <f t="shared" si="15"/>
        <v>2.7666599999999994E-6</v>
      </c>
      <c r="BL38" s="54">
        <f t="shared" si="16"/>
        <v>1.4438991064918138E-6</v>
      </c>
      <c r="BM38" s="54">
        <f t="shared" si="17"/>
        <v>1.2819049548149611E-4</v>
      </c>
      <c r="BN38" s="54">
        <f t="shared" si="18"/>
        <v>4.8930939801953782E-5</v>
      </c>
      <c r="BO38" s="54">
        <f t="shared" si="19"/>
        <v>7.2855379999999989E-6</v>
      </c>
      <c r="BP38" s="54">
        <f t="shared" si="20"/>
        <v>3.6162316216624145E-6</v>
      </c>
      <c r="BQ38" s="54">
        <f t="shared" si="21"/>
        <v>9.0658796044184378E-3</v>
      </c>
      <c r="BR38" s="54">
        <f t="shared" si="22"/>
        <v>4.7314145794503642E-3</v>
      </c>
      <c r="BS38" s="126"/>
    </row>
    <row r="39" spans="1:71" ht="14.25" customHeight="1" x14ac:dyDescent="0.3">
      <c r="A39" s="1">
        <f t="shared" si="34"/>
        <v>35</v>
      </c>
      <c r="B39" s="53">
        <f>'Life table'!D37</f>
        <v>0.97164683240150929</v>
      </c>
      <c r="C39" s="53">
        <f>IF($A39&lt;Customisation!$H$13,0,B39)/LOOKUP(Customisation!$H$13,$A$4:$A$104,$B$4:$B$104)</f>
        <v>0.98681350917053734</v>
      </c>
      <c r="D39" s="1">
        <f>IF($A39&lt;=Customisation!$H$13,1,1/(1+Customisation!$H$21)^($A39-Customisation!$H$13))</f>
        <v>0.50669174842969467</v>
      </c>
      <c r="E39" s="1">
        <f t="shared" si="11"/>
        <v>28.936916637247162</v>
      </c>
      <c r="F39" s="1">
        <f t="shared" si="2"/>
        <v>0.50001026233566215</v>
      </c>
      <c r="G39" s="54">
        <f>'Age data'!M43*Customisation!$H$22</f>
        <v>1.2201680000000001E-4</v>
      </c>
      <c r="H39" s="54">
        <f t="shared" si="3"/>
        <v>6.1824905729796376E-5</v>
      </c>
      <c r="I39" s="54">
        <f>'Age data'!N43*Customisation!$H$22</f>
        <v>2.76666E-5</v>
      </c>
      <c r="J39" s="55">
        <f t="shared" si="4"/>
        <v>1.401843792710499E-5</v>
      </c>
      <c r="K39" s="54">
        <f>I39*'Life table'!I37</f>
        <v>1.2552917285886902E-3</v>
      </c>
      <c r="L39" s="54">
        <f>J39*'Life table'!J37</f>
        <v>4.7002500170596751E-4</v>
      </c>
      <c r="M39" s="54">
        <f t="shared" si="5"/>
        <v>7.2855380000000006E-5</v>
      </c>
      <c r="N39" s="54">
        <f>((G39-I39)*$AW$5+I39*$AW$6)/(1+Customisation!$H$21)^($A39-Customisation!$E$13)</f>
        <v>3.5109044870508878E-5</v>
      </c>
      <c r="O39" s="54">
        <f>G39*Customisation!$H$17</f>
        <v>9.0658796044184406E-2</v>
      </c>
      <c r="P39" s="121">
        <f>O39/(1+Customisation!$H$21)^($A39-Customisation!$E$13)</f>
        <v>4.5936063878158885E-2</v>
      </c>
      <c r="Q39" s="54">
        <f>IF($A39&lt;Customisation!$H$13,G39,G39*(1-Customisation!$H$11*Customisation!$H$12))</f>
        <v>2.4403359999999995E-5</v>
      </c>
      <c r="R39" s="54">
        <f>IF($A39&lt;Customisation!$H$13,H39,H39*(1-Customisation!$H$11*Customisation!$H$12))</f>
        <v>1.2364981145959273E-5</v>
      </c>
      <c r="S39" s="54">
        <f>IF($A39&lt;Customisation!$H$13,I39,I39*(1-Customisation!$H$11*Customisation!$H$12))</f>
        <v>5.5333199999999989E-6</v>
      </c>
      <c r="T39" s="54">
        <f>IF($A39&lt;Customisation!$H$13,J39,J39*(1-Customisation!$H$11*Customisation!$H$12))</f>
        <v>2.8036875854209975E-6</v>
      </c>
      <c r="U39" s="54">
        <f>IF($A39&lt;Customisation!$H$13,K39,K39*(1-Customisation!$H$11*Customisation!$H$12))</f>
        <v>2.5105834571773799E-4</v>
      </c>
      <c r="V39" s="54">
        <f>IF($A39&lt;Customisation!$H$13,L39,L39*(1-Customisation!$H$11*Customisation!$H$12))</f>
        <v>9.4005000341193482E-5</v>
      </c>
      <c r="W39" s="54">
        <f>IF($A39&lt;Customisation!$H$13,M39,M39*(1-Customisation!$H$11*Customisation!$H$12))</f>
        <v>1.4571075999999998E-5</v>
      </c>
      <c r="X39" s="54">
        <f>IF($A39&lt;Customisation!$H$13,N39,N39*(1-Customisation!$H$11*Customisation!$H$12))</f>
        <v>7.0218089741017744E-6</v>
      </c>
      <c r="Y39" s="54">
        <f>IF($A39&lt;Customisation!$H$13,O39,O39*(1-Customisation!$H$11*Customisation!$H$12))</f>
        <v>1.8131759208836876E-2</v>
      </c>
      <c r="Z39" s="54">
        <f>IF($A39&lt;Customisation!$H$13,P39,P39*(1-Customisation!$H$11*Customisation!$H$12))</f>
        <v>9.1872127756317742E-3</v>
      </c>
      <c r="AA39" s="54">
        <f t="shared" ref="AA39:AJ39" si="57">G39-Q39</f>
        <v>9.7613440000000006E-5</v>
      </c>
      <c r="AB39" s="54">
        <f t="shared" si="57"/>
        <v>4.9459924583837106E-5</v>
      </c>
      <c r="AC39" s="54">
        <f t="shared" si="57"/>
        <v>2.2133280000000002E-5</v>
      </c>
      <c r="AD39" s="54">
        <f t="shared" si="57"/>
        <v>1.1214750341683993E-5</v>
      </c>
      <c r="AE39" s="54">
        <f t="shared" si="57"/>
        <v>1.0042333828709522E-3</v>
      </c>
      <c r="AF39" s="54">
        <f t="shared" si="57"/>
        <v>3.7602000136477404E-4</v>
      </c>
      <c r="AG39" s="54">
        <f t="shared" si="57"/>
        <v>5.8284304000000005E-5</v>
      </c>
      <c r="AH39" s="54">
        <f t="shared" si="57"/>
        <v>2.8087235896407104E-5</v>
      </c>
      <c r="AI39" s="54">
        <f t="shared" si="57"/>
        <v>7.252703683534753E-2</v>
      </c>
      <c r="AJ39" s="54">
        <f t="shared" si="57"/>
        <v>3.6748851102527111E-2</v>
      </c>
      <c r="AK39" s="1"/>
      <c r="AL39" s="56">
        <f t="shared" si="7"/>
        <v>12.201680000000001</v>
      </c>
      <c r="AM39" s="56">
        <f t="shared" si="8"/>
        <v>2.4403359999999994</v>
      </c>
      <c r="AN39" s="1"/>
      <c r="AO39" s="1"/>
      <c r="AP39" s="1"/>
      <c r="AQ39" s="1"/>
      <c r="AR39" s="1"/>
      <c r="AS39" s="1"/>
      <c r="AT39" s="1"/>
      <c r="AU39" s="1"/>
      <c r="AV39" s="1"/>
      <c r="AW39" s="1"/>
      <c r="AX39" s="1"/>
      <c r="AY39" s="54">
        <f>IF($A39&lt;Customisation!$H$13,G39,G39*(1-Customisation!$H$24*Customisation!$H$12))</f>
        <v>1.2201679999999997E-5</v>
      </c>
      <c r="AZ39" s="54">
        <f>IF($A39&lt;Customisation!$H$13,H39,H39*(1-Customisation!$H$24*Customisation!$H$12))</f>
        <v>6.1824905729796366E-6</v>
      </c>
      <c r="BA39" s="54">
        <f>IF($A39&lt;Customisation!$H$13,I39,I39*(1-Customisation!$H$24*Customisation!$H$12))</f>
        <v>2.7666599999999994E-6</v>
      </c>
      <c r="BB39" s="54">
        <f>IF($A39&lt;Customisation!$H$13,J39,J39*(1-Customisation!$H$24*Customisation!$H$12))</f>
        <v>1.4018437927104988E-6</v>
      </c>
      <c r="BC39" s="54">
        <f>IF($A39&lt;Customisation!$H$13,K39,K39*(1-Customisation!$H$24*Customisation!$H$12))</f>
        <v>1.2552917285886899E-4</v>
      </c>
      <c r="BD39" s="54">
        <f>IF($A39&lt;Customisation!$H$13,L39,L39*(1-Customisation!$H$24*Customisation!$H$12))</f>
        <v>4.7002500170596741E-5</v>
      </c>
      <c r="BE39" s="54">
        <f>IF($A39&lt;Customisation!$H$13,M39,M39*(1-Customisation!$H$24*Customisation!$H$12))</f>
        <v>7.2855379999999989E-6</v>
      </c>
      <c r="BF39" s="54">
        <f>IF($A39&lt;Customisation!$H$13,N39,N39*(1-Customisation!$H$24*Customisation!$H$12))</f>
        <v>3.5109044870508872E-6</v>
      </c>
      <c r="BG39" s="54">
        <f>IF($A39&lt;Customisation!$H$13,O39,O39*(1-Customisation!$H$24*Customisation!$H$12))</f>
        <v>9.0658796044184378E-3</v>
      </c>
      <c r="BH39" s="54">
        <f>IF($A39&lt;Customisation!$H$13,P39,P39*(1-Customisation!$H$24*Customisation!$H$12))</f>
        <v>4.5936063878158871E-3</v>
      </c>
      <c r="BI39" s="54">
        <f t="shared" si="13"/>
        <v>1.2201679999999997E-5</v>
      </c>
      <c r="BJ39" s="54">
        <f t="shared" si="14"/>
        <v>6.1824905729796366E-6</v>
      </c>
      <c r="BK39" s="54">
        <f t="shared" si="15"/>
        <v>2.7666599999999994E-6</v>
      </c>
      <c r="BL39" s="54">
        <f t="shared" si="16"/>
        <v>1.4018437927104988E-6</v>
      </c>
      <c r="BM39" s="54">
        <f t="shared" si="17"/>
        <v>1.2552917285886899E-4</v>
      </c>
      <c r="BN39" s="54">
        <f t="shared" si="18"/>
        <v>4.7002500170596741E-5</v>
      </c>
      <c r="BO39" s="54">
        <f t="shared" si="19"/>
        <v>7.2855379999999989E-6</v>
      </c>
      <c r="BP39" s="54">
        <f t="shared" si="20"/>
        <v>3.5109044870508872E-6</v>
      </c>
      <c r="BQ39" s="54">
        <f t="shared" si="21"/>
        <v>9.0658796044184378E-3</v>
      </c>
      <c r="BR39" s="54">
        <f t="shared" si="22"/>
        <v>4.5936063878158871E-3</v>
      </c>
      <c r="BS39" s="126"/>
    </row>
    <row r="40" spans="1:71" ht="14.25" customHeight="1" x14ac:dyDescent="0.3">
      <c r="A40" s="1">
        <f t="shared" si="34"/>
        <v>36</v>
      </c>
      <c r="B40" s="53">
        <f>'Life table'!D38</f>
        <v>0.97046142326597939</v>
      </c>
      <c r="C40" s="53">
        <f>IF($A40&lt;Customisation!$H$13,0,B40)/LOOKUP(Customisation!$H$13,$A$4:$A$104,$B$4:$B$104)</f>
        <v>0.98560959668934922</v>
      </c>
      <c r="D40" s="1">
        <f>IF($A40&lt;=Customisation!$H$13,1,1/(1+Customisation!$H$21)^($A40-Customisation!$H$13))</f>
        <v>0.49193373633950943</v>
      </c>
      <c r="E40" s="1">
        <f t="shared" si="11"/>
        <v>29.443608385676857</v>
      </c>
      <c r="F40" s="1">
        <f t="shared" si="2"/>
        <v>0.48485461147146852</v>
      </c>
      <c r="G40" s="54">
        <f>'Age data'!M44*Customisation!$H$22</f>
        <v>1.2201680000000001E-4</v>
      </c>
      <c r="H40" s="54">
        <f t="shared" si="3"/>
        <v>6.0024180320190657E-5</v>
      </c>
      <c r="I40" s="54">
        <f>'Age data'!N44*Customisation!$H$22</f>
        <v>2.76666E-5</v>
      </c>
      <c r="J40" s="55">
        <f t="shared" si="4"/>
        <v>1.3610133909810671E-5</v>
      </c>
      <c r="K40" s="54">
        <f>I40*'Life table'!I38</f>
        <v>1.229141557915347E-3</v>
      </c>
      <c r="L40" s="54">
        <f>J40*'Life table'!J38</f>
        <v>4.5139660829786934E-4</v>
      </c>
      <c r="M40" s="54">
        <f t="shared" si="5"/>
        <v>7.2855380000000006E-5</v>
      </c>
      <c r="N40" s="54">
        <f>((G40-I40)*$AW$5+I40*$AW$6)/(1+Customisation!$H$21)^($A40-Customisation!$E$13)</f>
        <v>3.4086451330591151E-5</v>
      </c>
      <c r="O40" s="54">
        <f>G40*Customisation!$H$17</f>
        <v>9.0658796044184406E-2</v>
      </c>
      <c r="P40" s="121">
        <f>O40/(1+Customisation!$H$21)^($A40-Customisation!$E$13)</f>
        <v>4.4598120270057176E-2</v>
      </c>
      <c r="Q40" s="54">
        <f>IF($A40&lt;Customisation!$H$13,G40,G40*(1-Customisation!$H$11*Customisation!$H$12))</f>
        <v>2.4403359999999995E-5</v>
      </c>
      <c r="R40" s="54">
        <f>IF($A40&lt;Customisation!$H$13,H40,H40*(1-Customisation!$H$11*Customisation!$H$12))</f>
        <v>1.2004836064038129E-5</v>
      </c>
      <c r="S40" s="54">
        <f>IF($A40&lt;Customisation!$H$13,I40,I40*(1-Customisation!$H$11*Customisation!$H$12))</f>
        <v>5.5333199999999989E-6</v>
      </c>
      <c r="T40" s="54">
        <f>IF($A40&lt;Customisation!$H$13,J40,J40*(1-Customisation!$H$11*Customisation!$H$12))</f>
        <v>2.7220267819621337E-6</v>
      </c>
      <c r="U40" s="54">
        <f>IF($A40&lt;Customisation!$H$13,K40,K40*(1-Customisation!$H$11*Customisation!$H$12))</f>
        <v>2.4582831158306931E-4</v>
      </c>
      <c r="V40" s="54">
        <f>IF($A40&lt;Customisation!$H$13,L40,L40*(1-Customisation!$H$11*Customisation!$H$12))</f>
        <v>9.0279321659573848E-5</v>
      </c>
      <c r="W40" s="54">
        <f>IF($A40&lt;Customisation!$H$13,M40,M40*(1-Customisation!$H$11*Customisation!$H$12))</f>
        <v>1.4571075999999998E-5</v>
      </c>
      <c r="X40" s="54">
        <f>IF($A40&lt;Customisation!$H$13,N40,N40*(1-Customisation!$H$11*Customisation!$H$12))</f>
        <v>6.8172902661182288E-6</v>
      </c>
      <c r="Y40" s="54">
        <f>IF($A40&lt;Customisation!$H$13,O40,O40*(1-Customisation!$H$11*Customisation!$H$12))</f>
        <v>1.8131759208836876E-2</v>
      </c>
      <c r="Z40" s="54">
        <f>IF($A40&lt;Customisation!$H$13,P40,P40*(1-Customisation!$H$11*Customisation!$H$12))</f>
        <v>8.9196240540114335E-3</v>
      </c>
      <c r="AA40" s="54">
        <f t="shared" ref="AA40:AJ40" si="58">G40-Q40</f>
        <v>9.7613440000000006E-5</v>
      </c>
      <c r="AB40" s="54">
        <f t="shared" si="58"/>
        <v>4.8019344256152531E-5</v>
      </c>
      <c r="AC40" s="54">
        <f t="shared" si="58"/>
        <v>2.2133280000000002E-5</v>
      </c>
      <c r="AD40" s="54">
        <f t="shared" si="58"/>
        <v>1.0888107127848538E-5</v>
      </c>
      <c r="AE40" s="54">
        <f t="shared" si="58"/>
        <v>9.8331324633227769E-4</v>
      </c>
      <c r="AF40" s="54">
        <f t="shared" si="58"/>
        <v>3.611172866382955E-4</v>
      </c>
      <c r="AG40" s="54">
        <f t="shared" si="58"/>
        <v>5.8284304000000005E-5</v>
      </c>
      <c r="AH40" s="54">
        <f t="shared" si="58"/>
        <v>2.7269161064472922E-5</v>
      </c>
      <c r="AI40" s="54">
        <f t="shared" si="58"/>
        <v>7.252703683534753E-2</v>
      </c>
      <c r="AJ40" s="54">
        <f t="shared" si="58"/>
        <v>3.5678496216045741E-2</v>
      </c>
      <c r="AK40" s="1"/>
      <c r="AL40" s="56">
        <f t="shared" si="7"/>
        <v>12.201680000000001</v>
      </c>
      <c r="AM40" s="56">
        <f t="shared" si="8"/>
        <v>2.4403359999999994</v>
      </c>
      <c r="AN40" s="1"/>
      <c r="AO40" s="1"/>
      <c r="AP40" s="1"/>
      <c r="AQ40" s="1"/>
      <c r="AR40" s="1"/>
      <c r="AS40" s="1"/>
      <c r="AT40" s="1"/>
      <c r="AU40" s="1"/>
      <c r="AV40" s="1"/>
      <c r="AW40" s="1"/>
      <c r="AX40" s="1"/>
      <c r="AY40" s="54">
        <f>IF($A40&lt;Customisation!$H$13,G40,G40*(1-Customisation!$H$24*Customisation!$H$12))</f>
        <v>1.2201679999999997E-5</v>
      </c>
      <c r="AZ40" s="54">
        <f>IF($A40&lt;Customisation!$H$13,H40,H40*(1-Customisation!$H$24*Customisation!$H$12))</f>
        <v>6.0024180320190647E-6</v>
      </c>
      <c r="BA40" s="54">
        <f>IF($A40&lt;Customisation!$H$13,I40,I40*(1-Customisation!$H$24*Customisation!$H$12))</f>
        <v>2.7666599999999994E-6</v>
      </c>
      <c r="BB40" s="54">
        <f>IF($A40&lt;Customisation!$H$13,J40,J40*(1-Customisation!$H$24*Customisation!$H$12))</f>
        <v>1.3610133909810669E-6</v>
      </c>
      <c r="BC40" s="54">
        <f>IF($A40&lt;Customisation!$H$13,K40,K40*(1-Customisation!$H$24*Customisation!$H$12))</f>
        <v>1.2291415579153466E-4</v>
      </c>
      <c r="BD40" s="54">
        <f>IF($A40&lt;Customisation!$H$13,L40,L40*(1-Customisation!$H$24*Customisation!$H$12))</f>
        <v>4.5139660829786924E-5</v>
      </c>
      <c r="BE40" s="54">
        <f>IF($A40&lt;Customisation!$H$13,M40,M40*(1-Customisation!$H$24*Customisation!$H$12))</f>
        <v>7.2855379999999989E-6</v>
      </c>
      <c r="BF40" s="54">
        <f>IF($A40&lt;Customisation!$H$13,N40,N40*(1-Customisation!$H$24*Customisation!$H$12))</f>
        <v>3.4086451330591144E-6</v>
      </c>
      <c r="BG40" s="54">
        <f>IF($A40&lt;Customisation!$H$13,O40,O40*(1-Customisation!$H$24*Customisation!$H$12))</f>
        <v>9.0658796044184378E-3</v>
      </c>
      <c r="BH40" s="54">
        <f>IF($A40&lt;Customisation!$H$13,P40,P40*(1-Customisation!$H$24*Customisation!$H$12))</f>
        <v>4.4598120270057167E-3</v>
      </c>
      <c r="BI40" s="54">
        <f t="shared" si="13"/>
        <v>1.2201679999999997E-5</v>
      </c>
      <c r="BJ40" s="54">
        <f t="shared" si="14"/>
        <v>6.0024180320190647E-6</v>
      </c>
      <c r="BK40" s="54">
        <f t="shared" si="15"/>
        <v>2.7666599999999994E-6</v>
      </c>
      <c r="BL40" s="54">
        <f t="shared" si="16"/>
        <v>1.3610133909810669E-6</v>
      </c>
      <c r="BM40" s="54">
        <f t="shared" si="17"/>
        <v>1.2291415579153466E-4</v>
      </c>
      <c r="BN40" s="54">
        <f t="shared" si="18"/>
        <v>4.5139660829786924E-5</v>
      </c>
      <c r="BO40" s="54">
        <f t="shared" si="19"/>
        <v>7.2855379999999989E-6</v>
      </c>
      <c r="BP40" s="54">
        <f t="shared" si="20"/>
        <v>3.4086451330591144E-6</v>
      </c>
      <c r="BQ40" s="54">
        <f t="shared" si="21"/>
        <v>9.0658796044184378E-3</v>
      </c>
      <c r="BR40" s="54">
        <f t="shared" si="22"/>
        <v>4.4598120270057167E-3</v>
      </c>
      <c r="BS40" s="126"/>
    </row>
    <row r="41" spans="1:71" ht="14.25" customHeight="1" x14ac:dyDescent="0.3">
      <c r="A41" s="1">
        <f t="shared" si="34"/>
        <v>37</v>
      </c>
      <c r="B41" s="53">
        <f>'Life table'!D39</f>
        <v>0.96927746032959494</v>
      </c>
      <c r="C41" s="53">
        <f>IF($A41&lt;Customisation!$H$13,0,B41)/LOOKUP(Customisation!$H$13,$A$4:$A$104,$B$4:$B$104)</f>
        <v>0.98440715298138826</v>
      </c>
      <c r="D41" s="1">
        <f>IF($A41&lt;=Customisation!$H$13,1,1/(1+Customisation!$H$21)^($A41-Customisation!$H$13))</f>
        <v>0.47760556926165965</v>
      </c>
      <c r="E41" s="1">
        <f t="shared" si="11"/>
        <v>29.935542122016365</v>
      </c>
      <c r="F41" s="1">
        <f t="shared" si="2"/>
        <v>0.47015833868492563</v>
      </c>
      <c r="G41" s="54">
        <f>'Age data'!M45*Customisation!$H$22</f>
        <v>1.2201680000000001E-4</v>
      </c>
      <c r="H41" s="54">
        <f t="shared" si="3"/>
        <v>5.8275903223486076E-5</v>
      </c>
      <c r="I41" s="54">
        <f>'Age data'!N45*Customisation!$H$22</f>
        <v>2.76666E-5</v>
      </c>
      <c r="J41" s="55">
        <f t="shared" si="4"/>
        <v>1.3213722242534632E-5</v>
      </c>
      <c r="K41" s="54">
        <f>I41*'Life table'!I39</f>
        <v>1.2029594450643254E-3</v>
      </c>
      <c r="L41" s="54">
        <f>J41*'Life table'!J39</f>
        <v>4.3331312499861373E-4</v>
      </c>
      <c r="M41" s="54">
        <f t="shared" si="5"/>
        <v>7.2855380000000006E-5</v>
      </c>
      <c r="N41" s="54">
        <f>((G41-I41)*$AW$5+I41*$AW$6)/(1+Customisation!$H$21)^($A41-Customisation!$E$13)</f>
        <v>3.3093642068535095E-5</v>
      </c>
      <c r="O41" s="54">
        <f>G41*Customisation!$H$17</f>
        <v>9.0658796044184406E-2</v>
      </c>
      <c r="P41" s="121">
        <f>O41/(1+Customisation!$H$21)^($A41-Customisation!$E$13)</f>
        <v>4.3299145893259394E-2</v>
      </c>
      <c r="Q41" s="54">
        <f>IF($A41&lt;Customisation!$H$13,G41,G41*(1-Customisation!$H$11*Customisation!$H$12))</f>
        <v>2.4403359999999995E-5</v>
      </c>
      <c r="R41" s="54">
        <f>IF($A41&lt;Customisation!$H$13,H41,H41*(1-Customisation!$H$11*Customisation!$H$12))</f>
        <v>1.1655180644697212E-5</v>
      </c>
      <c r="S41" s="54">
        <f>IF($A41&lt;Customisation!$H$13,I41,I41*(1-Customisation!$H$11*Customisation!$H$12))</f>
        <v>5.5333199999999989E-6</v>
      </c>
      <c r="T41" s="54">
        <f>IF($A41&lt;Customisation!$H$13,J41,J41*(1-Customisation!$H$11*Customisation!$H$12))</f>
        <v>2.6427444485069259E-6</v>
      </c>
      <c r="U41" s="54">
        <f>IF($A41&lt;Customisation!$H$13,K41,K41*(1-Customisation!$H$11*Customisation!$H$12))</f>
        <v>2.4059188901286502E-4</v>
      </c>
      <c r="V41" s="54">
        <f>IF($A41&lt;Customisation!$H$13,L41,L41*(1-Customisation!$H$11*Customisation!$H$12))</f>
        <v>8.666262499972273E-5</v>
      </c>
      <c r="W41" s="54">
        <f>IF($A41&lt;Customisation!$H$13,M41,M41*(1-Customisation!$H$11*Customisation!$H$12))</f>
        <v>1.4571075999999998E-5</v>
      </c>
      <c r="X41" s="54">
        <f>IF($A41&lt;Customisation!$H$13,N41,N41*(1-Customisation!$H$11*Customisation!$H$12))</f>
        <v>6.6187284137070179E-6</v>
      </c>
      <c r="Y41" s="54">
        <f>IF($A41&lt;Customisation!$H$13,O41,O41*(1-Customisation!$H$11*Customisation!$H$12))</f>
        <v>1.8131759208836876E-2</v>
      </c>
      <c r="Z41" s="54">
        <f>IF($A41&lt;Customisation!$H$13,P41,P41*(1-Customisation!$H$11*Customisation!$H$12))</f>
        <v>8.6598291786518771E-3</v>
      </c>
      <c r="AA41" s="54">
        <f t="shared" ref="AA41:AJ41" si="59">G41-Q41</f>
        <v>9.7613440000000006E-5</v>
      </c>
      <c r="AB41" s="54">
        <f t="shared" si="59"/>
        <v>4.6620722578788861E-5</v>
      </c>
      <c r="AC41" s="54">
        <f t="shared" si="59"/>
        <v>2.2133280000000002E-5</v>
      </c>
      <c r="AD41" s="54">
        <f t="shared" si="59"/>
        <v>1.0570977794027707E-5</v>
      </c>
      <c r="AE41" s="54">
        <f t="shared" si="59"/>
        <v>9.6236755605146041E-4</v>
      </c>
      <c r="AF41" s="54">
        <f t="shared" si="59"/>
        <v>3.4665049999889103E-4</v>
      </c>
      <c r="AG41" s="54">
        <f t="shared" si="59"/>
        <v>5.8284304000000005E-5</v>
      </c>
      <c r="AH41" s="54">
        <f t="shared" si="59"/>
        <v>2.6474913654828078E-5</v>
      </c>
      <c r="AI41" s="54">
        <f t="shared" si="59"/>
        <v>7.252703683534753E-2</v>
      </c>
      <c r="AJ41" s="54">
        <f t="shared" si="59"/>
        <v>3.4639316714607515E-2</v>
      </c>
      <c r="AK41" s="1"/>
      <c r="AL41" s="56">
        <f t="shared" si="7"/>
        <v>12.201680000000001</v>
      </c>
      <c r="AM41" s="56">
        <f t="shared" si="8"/>
        <v>2.4403359999999994</v>
      </c>
      <c r="AN41" s="1"/>
      <c r="AO41" s="1"/>
      <c r="AP41" s="1"/>
      <c r="AQ41" s="1"/>
      <c r="AR41" s="1"/>
      <c r="AS41" s="1"/>
      <c r="AT41" s="1"/>
      <c r="AU41" s="1"/>
      <c r="AV41" s="1"/>
      <c r="AW41" s="1"/>
      <c r="AX41" s="1"/>
      <c r="AY41" s="54">
        <f>IF($A41&lt;Customisation!$H$13,G41,G41*(1-Customisation!$H$24*Customisation!$H$12))</f>
        <v>1.2201679999999997E-5</v>
      </c>
      <c r="AZ41" s="54">
        <f>IF($A41&lt;Customisation!$H$13,H41,H41*(1-Customisation!$H$24*Customisation!$H$12))</f>
        <v>5.8275903223486059E-6</v>
      </c>
      <c r="BA41" s="54">
        <f>IF($A41&lt;Customisation!$H$13,I41,I41*(1-Customisation!$H$24*Customisation!$H$12))</f>
        <v>2.7666599999999994E-6</v>
      </c>
      <c r="BB41" s="54">
        <f>IF($A41&lt;Customisation!$H$13,J41,J41*(1-Customisation!$H$24*Customisation!$H$12))</f>
        <v>1.321372224253463E-6</v>
      </c>
      <c r="BC41" s="54">
        <f>IF($A41&lt;Customisation!$H$13,K41,K41*(1-Customisation!$H$24*Customisation!$H$12))</f>
        <v>1.2029594450643251E-4</v>
      </c>
      <c r="BD41" s="54">
        <f>IF($A41&lt;Customisation!$H$13,L41,L41*(1-Customisation!$H$24*Customisation!$H$12))</f>
        <v>4.3331312499861365E-5</v>
      </c>
      <c r="BE41" s="54">
        <f>IF($A41&lt;Customisation!$H$13,M41,M41*(1-Customisation!$H$24*Customisation!$H$12))</f>
        <v>7.2855379999999989E-6</v>
      </c>
      <c r="BF41" s="54">
        <f>IF($A41&lt;Customisation!$H$13,N41,N41*(1-Customisation!$H$24*Customisation!$H$12))</f>
        <v>3.3093642068535089E-6</v>
      </c>
      <c r="BG41" s="54">
        <f>IF($A41&lt;Customisation!$H$13,O41,O41*(1-Customisation!$H$24*Customisation!$H$12))</f>
        <v>9.0658796044184378E-3</v>
      </c>
      <c r="BH41" s="54">
        <f>IF($A41&lt;Customisation!$H$13,P41,P41*(1-Customisation!$H$24*Customisation!$H$12))</f>
        <v>4.3299145893259386E-3</v>
      </c>
      <c r="BI41" s="54">
        <f t="shared" si="13"/>
        <v>1.2201679999999997E-5</v>
      </c>
      <c r="BJ41" s="54">
        <f t="shared" si="14"/>
        <v>5.8275903223486059E-6</v>
      </c>
      <c r="BK41" s="54">
        <f t="shared" si="15"/>
        <v>2.7666599999999994E-6</v>
      </c>
      <c r="BL41" s="54">
        <f t="shared" si="16"/>
        <v>1.321372224253463E-6</v>
      </c>
      <c r="BM41" s="54">
        <f t="shared" si="17"/>
        <v>1.2029594450643251E-4</v>
      </c>
      <c r="BN41" s="54">
        <f t="shared" si="18"/>
        <v>4.3331312499861365E-5</v>
      </c>
      <c r="BO41" s="54">
        <f t="shared" si="19"/>
        <v>7.2855379999999989E-6</v>
      </c>
      <c r="BP41" s="54">
        <f t="shared" si="20"/>
        <v>3.3093642068535089E-6</v>
      </c>
      <c r="BQ41" s="54">
        <f t="shared" si="21"/>
        <v>9.0658796044184378E-3</v>
      </c>
      <c r="BR41" s="54">
        <f t="shared" si="22"/>
        <v>4.3299145893259386E-3</v>
      </c>
      <c r="BS41" s="126"/>
    </row>
    <row r="42" spans="1:71" ht="14.25" customHeight="1" x14ac:dyDescent="0.3">
      <c r="A42" s="1">
        <f t="shared" si="34"/>
        <v>38</v>
      </c>
      <c r="B42" s="53">
        <f>'Life table'!D40</f>
        <v>0.96809494182799283</v>
      </c>
      <c r="C42" s="53">
        <f>IF($A42&lt;Customisation!$H$13,0,B42)/LOOKUP(Customisation!$H$13,$A$4:$A$104,$B$4:$B$104)</f>
        <v>0.98320617625475093</v>
      </c>
      <c r="D42" s="1">
        <f>IF($A42&lt;=Customisation!$H$13,1,1/(1+Customisation!$H$21)^($A42-Customisation!$H$13))</f>
        <v>0.46369472743850448</v>
      </c>
      <c r="E42" s="1">
        <f t="shared" si="11"/>
        <v>30.413147691278024</v>
      </c>
      <c r="F42" s="1">
        <f t="shared" si="2"/>
        <v>0.45590751991430095</v>
      </c>
      <c r="G42" s="54">
        <f>'Age data'!M46*Customisation!$H$22</f>
        <v>1.2201680000000001E-4</v>
      </c>
      <c r="H42" s="54">
        <f t="shared" si="3"/>
        <v>5.6578546818918514E-5</v>
      </c>
      <c r="I42" s="54">
        <f>'Age data'!N46*Customisation!$H$22</f>
        <v>2.76666E-5</v>
      </c>
      <c r="J42" s="55">
        <f t="shared" si="4"/>
        <v>1.2828856546150129E-5</v>
      </c>
      <c r="K42" s="54">
        <f>I42*'Life table'!I40</f>
        <v>1.176745351018568E-3</v>
      </c>
      <c r="L42" s="54">
        <f>J42*'Life table'!J40</f>
        <v>4.1575849545499567E-4</v>
      </c>
      <c r="M42" s="54">
        <f t="shared" si="5"/>
        <v>7.2855380000000006E-5</v>
      </c>
      <c r="N42" s="54">
        <f>((G42-I42)*$AW$5+I42*$AW$6)/(1+Customisation!$H$21)^($A42-Customisation!$E$13)</f>
        <v>3.2129749581102033E-5</v>
      </c>
      <c r="O42" s="54">
        <f>G42*Customisation!$H$17</f>
        <v>9.0658796044184406E-2</v>
      </c>
      <c r="P42" s="121">
        <f>O42/(1+Customisation!$H$21)^($A42-Customisation!$E$13)</f>
        <v>4.2038005721611052E-2</v>
      </c>
      <c r="Q42" s="54">
        <f>IF($A42&lt;Customisation!$H$13,G42,G42*(1-Customisation!$H$11*Customisation!$H$12))</f>
        <v>2.4403359999999995E-5</v>
      </c>
      <c r="R42" s="54">
        <f>IF($A42&lt;Customisation!$H$13,H42,H42*(1-Customisation!$H$11*Customisation!$H$12))</f>
        <v>1.13157093637837E-5</v>
      </c>
      <c r="S42" s="54">
        <f>IF($A42&lt;Customisation!$H$13,I42,I42*(1-Customisation!$H$11*Customisation!$H$12))</f>
        <v>5.5333199999999989E-6</v>
      </c>
      <c r="T42" s="54">
        <f>IF($A42&lt;Customisation!$H$13,J42,J42*(1-Customisation!$H$11*Customisation!$H$12))</f>
        <v>2.565771309230025E-6</v>
      </c>
      <c r="U42" s="54">
        <f>IF($A42&lt;Customisation!$H$13,K42,K42*(1-Customisation!$H$11*Customisation!$H$12))</f>
        <v>2.3534907020371354E-4</v>
      </c>
      <c r="V42" s="54">
        <f>IF($A42&lt;Customisation!$H$13,L42,L42*(1-Customisation!$H$11*Customisation!$H$12))</f>
        <v>8.315169909099911E-5</v>
      </c>
      <c r="W42" s="54">
        <f>IF($A42&lt;Customisation!$H$13,M42,M42*(1-Customisation!$H$11*Customisation!$H$12))</f>
        <v>1.4571075999999998E-5</v>
      </c>
      <c r="X42" s="54">
        <f>IF($A42&lt;Customisation!$H$13,N42,N42*(1-Customisation!$H$11*Customisation!$H$12))</f>
        <v>6.4259499162204056E-6</v>
      </c>
      <c r="Y42" s="54">
        <f>IF($A42&lt;Customisation!$H$13,O42,O42*(1-Customisation!$H$11*Customisation!$H$12))</f>
        <v>1.8131759208836876E-2</v>
      </c>
      <c r="Z42" s="54">
        <f>IF($A42&lt;Customisation!$H$13,P42,P42*(1-Customisation!$H$11*Customisation!$H$12))</f>
        <v>8.4076011443222094E-3</v>
      </c>
      <c r="AA42" s="54">
        <f t="shared" ref="AA42:AJ42" si="60">G42-Q42</f>
        <v>9.7613440000000006E-5</v>
      </c>
      <c r="AB42" s="54">
        <f t="shared" si="60"/>
        <v>4.5262837455134815E-5</v>
      </c>
      <c r="AC42" s="54">
        <f t="shared" si="60"/>
        <v>2.2133280000000002E-5</v>
      </c>
      <c r="AD42" s="54">
        <f t="shared" si="60"/>
        <v>1.0263085236920103E-5</v>
      </c>
      <c r="AE42" s="54">
        <f t="shared" si="60"/>
        <v>9.4139628081485449E-4</v>
      </c>
      <c r="AF42" s="54">
        <f t="shared" si="60"/>
        <v>3.3260679636399655E-4</v>
      </c>
      <c r="AG42" s="54">
        <f t="shared" si="60"/>
        <v>5.8284304000000005E-5</v>
      </c>
      <c r="AH42" s="54">
        <f t="shared" si="60"/>
        <v>2.5703799664881629E-5</v>
      </c>
      <c r="AI42" s="54">
        <f t="shared" si="60"/>
        <v>7.252703683534753E-2</v>
      </c>
      <c r="AJ42" s="54">
        <f t="shared" si="60"/>
        <v>3.3630404577288844E-2</v>
      </c>
      <c r="AK42" s="1"/>
      <c r="AL42" s="56">
        <f t="shared" si="7"/>
        <v>12.201680000000001</v>
      </c>
      <c r="AM42" s="56">
        <f t="shared" si="8"/>
        <v>2.4403359999999994</v>
      </c>
      <c r="AN42" s="1"/>
      <c r="AO42" s="1"/>
      <c r="AP42" s="1"/>
      <c r="AQ42" s="1"/>
      <c r="AR42" s="1"/>
      <c r="AS42" s="1"/>
      <c r="AT42" s="1"/>
      <c r="AU42" s="1"/>
      <c r="AV42" s="1"/>
      <c r="AW42" s="1"/>
      <c r="AX42" s="1"/>
      <c r="AY42" s="54">
        <f>IF($A42&lt;Customisation!$H$13,G42,G42*(1-Customisation!$H$24*Customisation!$H$12))</f>
        <v>1.2201679999999997E-5</v>
      </c>
      <c r="AZ42" s="54">
        <f>IF($A42&lt;Customisation!$H$13,H42,H42*(1-Customisation!$H$24*Customisation!$H$12))</f>
        <v>5.6578546818918502E-6</v>
      </c>
      <c r="BA42" s="54">
        <f>IF($A42&lt;Customisation!$H$13,I42,I42*(1-Customisation!$H$24*Customisation!$H$12))</f>
        <v>2.7666599999999994E-6</v>
      </c>
      <c r="BB42" s="54">
        <f>IF($A42&lt;Customisation!$H$13,J42,J42*(1-Customisation!$H$24*Customisation!$H$12))</f>
        <v>1.2828856546150125E-6</v>
      </c>
      <c r="BC42" s="54">
        <f>IF($A42&lt;Customisation!$H$13,K42,K42*(1-Customisation!$H$24*Customisation!$H$12))</f>
        <v>1.1767453510185677E-4</v>
      </c>
      <c r="BD42" s="54">
        <f>IF($A42&lt;Customisation!$H$13,L42,L42*(1-Customisation!$H$24*Customisation!$H$12))</f>
        <v>4.1575849545499555E-5</v>
      </c>
      <c r="BE42" s="54">
        <f>IF($A42&lt;Customisation!$H$13,M42,M42*(1-Customisation!$H$24*Customisation!$H$12))</f>
        <v>7.2855379999999989E-6</v>
      </c>
      <c r="BF42" s="54">
        <f>IF($A42&lt;Customisation!$H$13,N42,N42*(1-Customisation!$H$24*Customisation!$H$12))</f>
        <v>3.2129749581102028E-6</v>
      </c>
      <c r="BG42" s="54">
        <f>IF($A42&lt;Customisation!$H$13,O42,O42*(1-Customisation!$H$24*Customisation!$H$12))</f>
        <v>9.0658796044184378E-3</v>
      </c>
      <c r="BH42" s="54">
        <f>IF($A42&lt;Customisation!$H$13,P42,P42*(1-Customisation!$H$24*Customisation!$H$12))</f>
        <v>4.2038005721611047E-3</v>
      </c>
      <c r="BI42" s="54">
        <f t="shared" si="13"/>
        <v>1.2201679999999997E-5</v>
      </c>
      <c r="BJ42" s="54">
        <f t="shared" si="14"/>
        <v>5.6578546818918502E-6</v>
      </c>
      <c r="BK42" s="54">
        <f t="shared" si="15"/>
        <v>2.7666599999999994E-6</v>
      </c>
      <c r="BL42" s="54">
        <f t="shared" si="16"/>
        <v>1.2828856546150125E-6</v>
      </c>
      <c r="BM42" s="54">
        <f t="shared" si="17"/>
        <v>1.1767453510185677E-4</v>
      </c>
      <c r="BN42" s="54">
        <f t="shared" si="18"/>
        <v>4.1575849545499555E-5</v>
      </c>
      <c r="BO42" s="54">
        <f t="shared" si="19"/>
        <v>7.2855379999999989E-6</v>
      </c>
      <c r="BP42" s="54">
        <f t="shared" si="20"/>
        <v>3.2129749581102028E-6</v>
      </c>
      <c r="BQ42" s="54">
        <f t="shared" si="21"/>
        <v>9.0658796044184378E-3</v>
      </c>
      <c r="BR42" s="54">
        <f t="shared" si="22"/>
        <v>4.2038005721611047E-3</v>
      </c>
      <c r="BS42" s="126"/>
    </row>
    <row r="43" spans="1:71" ht="14.25" customHeight="1" x14ac:dyDescent="0.3">
      <c r="A43" s="1">
        <f t="shared" si="34"/>
        <v>39</v>
      </c>
      <c r="B43" s="53">
        <f>'Life table'!D41</f>
        <v>0.96691386599896267</v>
      </c>
      <c r="C43" s="53">
        <f>IF($A43&lt;Customisation!$H$13,0,B43)/LOOKUP(Customisation!$H$13,$A$4:$A$104,$B$4:$B$104)</f>
        <v>0.9820066647197202</v>
      </c>
      <c r="D43" s="1">
        <f>IF($A43&lt;=Customisation!$H$13,1,1/(1+Customisation!$H$21)^($A43-Customisation!$H$13))</f>
        <v>0.45018905576553836</v>
      </c>
      <c r="E43" s="1">
        <f t="shared" si="11"/>
        <v>30.876842418716528</v>
      </c>
      <c r="F43" s="1">
        <f t="shared" si="2"/>
        <v>0.44208865314563645</v>
      </c>
      <c r="G43" s="54">
        <f>'Age data'!M47*Customisation!$H$22</f>
        <v>1.2201680000000001E-4</v>
      </c>
      <c r="H43" s="54">
        <f t="shared" si="3"/>
        <v>5.4930627979532542E-5</v>
      </c>
      <c r="I43" s="54">
        <f>'Age data'!N47*Customisation!$H$22</f>
        <v>2.76666E-5</v>
      </c>
      <c r="J43" s="55">
        <f t="shared" si="4"/>
        <v>1.2455200530242844E-5</v>
      </c>
      <c r="K43" s="54">
        <f>I43*'Life table'!I41</f>
        <v>1.1504992367133583E-3</v>
      </c>
      <c r="L43" s="54">
        <f>J43*'Life table'!J41</f>
        <v>3.9871713074838096E-4</v>
      </c>
      <c r="M43" s="54">
        <f t="shared" si="5"/>
        <v>7.2855380000000006E-5</v>
      </c>
      <c r="N43" s="54">
        <f>((G43-I43)*$AW$5+I43*$AW$6)/(1+Customisation!$H$21)^($A43-Customisation!$E$13)</f>
        <v>3.1193931632137901E-5</v>
      </c>
      <c r="O43" s="54">
        <f>G43*Customisation!$H$17</f>
        <v>9.0658796044184406E-2</v>
      </c>
      <c r="P43" s="121">
        <f>O43/(1+Customisation!$H$21)^($A43-Customisation!$E$13)</f>
        <v>4.0813597787971903E-2</v>
      </c>
      <c r="Q43" s="54">
        <f>IF($A43&lt;Customisation!$H$13,G43,G43*(1-Customisation!$H$11*Customisation!$H$12))</f>
        <v>2.4403359999999995E-5</v>
      </c>
      <c r="R43" s="54">
        <f>IF($A43&lt;Customisation!$H$13,H43,H43*(1-Customisation!$H$11*Customisation!$H$12))</f>
        <v>1.0986125595906506E-5</v>
      </c>
      <c r="S43" s="54">
        <f>IF($A43&lt;Customisation!$H$13,I43,I43*(1-Customisation!$H$11*Customisation!$H$12))</f>
        <v>5.5333199999999989E-6</v>
      </c>
      <c r="T43" s="54">
        <f>IF($A43&lt;Customisation!$H$13,J43,J43*(1-Customisation!$H$11*Customisation!$H$12))</f>
        <v>2.4910401060485684E-6</v>
      </c>
      <c r="U43" s="54">
        <f>IF($A43&lt;Customisation!$H$13,K43,K43*(1-Customisation!$H$11*Customisation!$H$12))</f>
        <v>2.3009984734267161E-4</v>
      </c>
      <c r="V43" s="54">
        <f>IF($A43&lt;Customisation!$H$13,L43,L43*(1-Customisation!$H$11*Customisation!$H$12))</f>
        <v>7.9743426149676174E-5</v>
      </c>
      <c r="W43" s="54">
        <f>IF($A43&lt;Customisation!$H$13,M43,M43*(1-Customisation!$H$11*Customisation!$H$12))</f>
        <v>1.4571075999999998E-5</v>
      </c>
      <c r="X43" s="54">
        <f>IF($A43&lt;Customisation!$H$13,N43,N43*(1-Customisation!$H$11*Customisation!$H$12))</f>
        <v>6.2387863264275789E-6</v>
      </c>
      <c r="Y43" s="54">
        <f>IF($A43&lt;Customisation!$H$13,O43,O43*(1-Customisation!$H$11*Customisation!$H$12))</f>
        <v>1.8131759208836876E-2</v>
      </c>
      <c r="Z43" s="54">
        <f>IF($A43&lt;Customisation!$H$13,P43,P43*(1-Customisation!$H$11*Customisation!$H$12))</f>
        <v>8.1627195575943792E-3</v>
      </c>
      <c r="AA43" s="54">
        <f t="shared" ref="AA43:AJ43" si="61">G43-Q43</f>
        <v>9.7613440000000006E-5</v>
      </c>
      <c r="AB43" s="54">
        <f t="shared" si="61"/>
        <v>4.3944502383626038E-5</v>
      </c>
      <c r="AC43" s="54">
        <f t="shared" si="61"/>
        <v>2.2133280000000002E-5</v>
      </c>
      <c r="AD43" s="54">
        <f t="shared" si="61"/>
        <v>9.9641604241942753E-6</v>
      </c>
      <c r="AE43" s="54">
        <f t="shared" si="61"/>
        <v>9.2039938937068665E-4</v>
      </c>
      <c r="AF43" s="54">
        <f t="shared" si="61"/>
        <v>3.189737045987048E-4</v>
      </c>
      <c r="AG43" s="54">
        <f t="shared" si="61"/>
        <v>5.8284304000000005E-5</v>
      </c>
      <c r="AH43" s="54">
        <f t="shared" si="61"/>
        <v>2.4955145305710322E-5</v>
      </c>
      <c r="AI43" s="54">
        <f t="shared" si="61"/>
        <v>7.252703683534753E-2</v>
      </c>
      <c r="AJ43" s="54">
        <f t="shared" si="61"/>
        <v>3.2650878230377524E-2</v>
      </c>
      <c r="AK43" s="1"/>
      <c r="AL43" s="56">
        <f t="shared" si="7"/>
        <v>12.201680000000001</v>
      </c>
      <c r="AM43" s="56">
        <f t="shared" si="8"/>
        <v>2.4403359999999994</v>
      </c>
      <c r="AN43" s="1"/>
      <c r="AO43" s="1"/>
      <c r="AP43" s="1"/>
      <c r="AQ43" s="1"/>
      <c r="AR43" s="1"/>
      <c r="AS43" s="1"/>
      <c r="AT43" s="1"/>
      <c r="AU43" s="1"/>
      <c r="AV43" s="1"/>
      <c r="AW43" s="1"/>
      <c r="AX43" s="1"/>
      <c r="AY43" s="54">
        <f>IF($A43&lt;Customisation!$H$13,G43,G43*(1-Customisation!$H$24*Customisation!$H$12))</f>
        <v>1.2201679999999997E-5</v>
      </c>
      <c r="AZ43" s="54">
        <f>IF($A43&lt;Customisation!$H$13,H43,H43*(1-Customisation!$H$24*Customisation!$H$12))</f>
        <v>5.493062797953253E-6</v>
      </c>
      <c r="BA43" s="54">
        <f>IF($A43&lt;Customisation!$H$13,I43,I43*(1-Customisation!$H$24*Customisation!$H$12))</f>
        <v>2.7666599999999994E-6</v>
      </c>
      <c r="BB43" s="54">
        <f>IF($A43&lt;Customisation!$H$13,J43,J43*(1-Customisation!$H$24*Customisation!$H$12))</f>
        <v>1.2455200530242842E-6</v>
      </c>
      <c r="BC43" s="54">
        <f>IF($A43&lt;Customisation!$H$13,K43,K43*(1-Customisation!$H$24*Customisation!$H$12))</f>
        <v>1.150499236713358E-4</v>
      </c>
      <c r="BD43" s="54">
        <f>IF($A43&lt;Customisation!$H$13,L43,L43*(1-Customisation!$H$24*Customisation!$H$12))</f>
        <v>3.9871713074838087E-5</v>
      </c>
      <c r="BE43" s="54">
        <f>IF($A43&lt;Customisation!$H$13,M43,M43*(1-Customisation!$H$24*Customisation!$H$12))</f>
        <v>7.2855379999999989E-6</v>
      </c>
      <c r="BF43" s="54">
        <f>IF($A43&lt;Customisation!$H$13,N43,N43*(1-Customisation!$H$24*Customisation!$H$12))</f>
        <v>3.1193931632137894E-6</v>
      </c>
      <c r="BG43" s="54">
        <f>IF($A43&lt;Customisation!$H$13,O43,O43*(1-Customisation!$H$24*Customisation!$H$12))</f>
        <v>9.0658796044184378E-3</v>
      </c>
      <c r="BH43" s="54">
        <f>IF($A43&lt;Customisation!$H$13,P43,P43*(1-Customisation!$H$24*Customisation!$H$12))</f>
        <v>4.0813597787971896E-3</v>
      </c>
      <c r="BI43" s="54">
        <f t="shared" si="13"/>
        <v>1.2201679999999997E-5</v>
      </c>
      <c r="BJ43" s="54">
        <f t="shared" si="14"/>
        <v>5.493062797953253E-6</v>
      </c>
      <c r="BK43" s="54">
        <f t="shared" si="15"/>
        <v>2.7666599999999994E-6</v>
      </c>
      <c r="BL43" s="54">
        <f t="shared" si="16"/>
        <v>1.2455200530242842E-6</v>
      </c>
      <c r="BM43" s="54">
        <f t="shared" si="17"/>
        <v>1.150499236713358E-4</v>
      </c>
      <c r="BN43" s="54">
        <f t="shared" si="18"/>
        <v>3.9871713074838087E-5</v>
      </c>
      <c r="BO43" s="54">
        <f t="shared" si="19"/>
        <v>7.2855379999999989E-6</v>
      </c>
      <c r="BP43" s="54">
        <f t="shared" si="20"/>
        <v>3.1193931632137894E-6</v>
      </c>
      <c r="BQ43" s="54">
        <f t="shared" si="21"/>
        <v>9.0658796044184378E-3</v>
      </c>
      <c r="BR43" s="54">
        <f t="shared" si="22"/>
        <v>4.0813597787971896E-3</v>
      </c>
      <c r="BS43" s="126"/>
    </row>
    <row r="44" spans="1:71" ht="14.25" customHeight="1" x14ac:dyDescent="0.3">
      <c r="A44" s="1">
        <f t="shared" si="34"/>
        <v>40</v>
      </c>
      <c r="B44" s="53">
        <f>'Life table'!D42</f>
        <v>0.96573423108244394</v>
      </c>
      <c r="C44" s="53">
        <f>IF($A44&lt;Customisation!$H$13,0,B44)/LOOKUP(Customisation!$H$13,$A$4:$A$104,$B$4:$B$104)</f>
        <v>0.98080861658876206</v>
      </c>
      <c r="D44" s="1">
        <f>IF($A44&lt;=Customisation!$H$13,1,1/(1+Customisation!$H$21)^($A44-Customisation!$H$13))</f>
        <v>0.4370767531704256</v>
      </c>
      <c r="E44" s="1">
        <f t="shared" si="11"/>
        <v>31.327031474482066</v>
      </c>
      <c r="F44" s="1">
        <f t="shared" si="2"/>
        <v>0.42868864562019293</v>
      </c>
      <c r="G44" s="54">
        <f>'Age data'!M48*Customisation!$H$22</f>
        <v>3.1355480000000002E-4</v>
      </c>
      <c r="H44" s="54">
        <f t="shared" si="3"/>
        <v>1.3704751392500217E-4</v>
      </c>
      <c r="I44" s="54">
        <f>'Age data'!N48*Customisation!$H$22</f>
        <v>1.0711940000000002E-4</v>
      </c>
      <c r="J44" s="55">
        <f t="shared" si="4"/>
        <v>4.6819399553564097E-5</v>
      </c>
      <c r="K44" s="54">
        <f>I44*'Life table'!I42</f>
        <v>4.3527533466275808E-3</v>
      </c>
      <c r="L44" s="54">
        <f>J44*'Life table'!J42</f>
        <v>1.4796989298142193E-3</v>
      </c>
      <c r="M44" s="54">
        <f t="shared" si="5"/>
        <v>1.9946909200000004E-4</v>
      </c>
      <c r="N44" s="54">
        <f>((G44-I44)*$AW$5+I44*$AW$6)/(1+Customisation!$H$21)^($A44-Customisation!$E$13)</f>
        <v>8.3311814517140573E-5</v>
      </c>
      <c r="O44" s="54">
        <f>G44*Customisation!$H$17</f>
        <v>0.23297202239261341</v>
      </c>
      <c r="P44" s="121">
        <f>O44/(1+Customisation!$H$21)^($A44-Customisation!$E$13)</f>
        <v>0.10182665512691116</v>
      </c>
      <c r="Q44" s="54">
        <f>IF($A44&lt;Customisation!$H$13,G44,G44*(1-Customisation!$H$11*Customisation!$H$12))</f>
        <v>6.2710959999999987E-5</v>
      </c>
      <c r="R44" s="54">
        <f>IF($A44&lt;Customisation!$H$13,H44,H44*(1-Customisation!$H$11*Customisation!$H$12))</f>
        <v>2.7409502785000426E-5</v>
      </c>
      <c r="S44" s="54">
        <f>IF($A44&lt;Customisation!$H$13,I44,I44*(1-Customisation!$H$11*Customisation!$H$12))</f>
        <v>2.1423879999999999E-5</v>
      </c>
      <c r="T44" s="54">
        <f>IF($A44&lt;Customisation!$H$13,J44,J44*(1-Customisation!$H$11*Customisation!$H$12))</f>
        <v>9.3638799107128176E-6</v>
      </c>
      <c r="U44" s="54">
        <f>IF($A44&lt;Customisation!$H$13,K44,K44*(1-Customisation!$H$11*Customisation!$H$12))</f>
        <v>8.7055066932551601E-4</v>
      </c>
      <c r="V44" s="54">
        <f>IF($A44&lt;Customisation!$H$13,L44,L44*(1-Customisation!$H$11*Customisation!$H$12))</f>
        <v>2.959397859628438E-4</v>
      </c>
      <c r="W44" s="54">
        <f>IF($A44&lt;Customisation!$H$13,M44,M44*(1-Customisation!$H$11*Customisation!$H$12))</f>
        <v>3.9893818399999996E-5</v>
      </c>
      <c r="X44" s="54">
        <f>IF($A44&lt;Customisation!$H$13,N44,N44*(1-Customisation!$H$11*Customisation!$H$12))</f>
        <v>1.666236290342811E-5</v>
      </c>
      <c r="Y44" s="54">
        <f>IF($A44&lt;Customisation!$H$13,O44,O44*(1-Customisation!$H$11*Customisation!$H$12))</f>
        <v>4.6594404478522672E-2</v>
      </c>
      <c r="Z44" s="54">
        <f>IF($A44&lt;Customisation!$H$13,P44,P44*(1-Customisation!$H$11*Customisation!$H$12))</f>
        <v>2.0365331025382228E-2</v>
      </c>
      <c r="AA44" s="54">
        <f t="shared" ref="AA44:AJ44" si="62">G44-Q44</f>
        <v>2.5084384000000006E-4</v>
      </c>
      <c r="AB44" s="54">
        <f t="shared" si="62"/>
        <v>1.0963801114000175E-4</v>
      </c>
      <c r="AC44" s="54">
        <f t="shared" si="62"/>
        <v>8.5695520000000021E-5</v>
      </c>
      <c r="AD44" s="54">
        <f t="shared" si="62"/>
        <v>3.7455519642851277E-5</v>
      </c>
      <c r="AE44" s="54">
        <f t="shared" si="62"/>
        <v>3.4822026773020649E-3</v>
      </c>
      <c r="AF44" s="54">
        <f t="shared" si="62"/>
        <v>1.1837591438513756E-3</v>
      </c>
      <c r="AG44" s="54">
        <f t="shared" si="62"/>
        <v>1.5957527360000004E-4</v>
      </c>
      <c r="AH44" s="54">
        <f t="shared" si="62"/>
        <v>6.6649451613712469E-5</v>
      </c>
      <c r="AI44" s="54">
        <f t="shared" si="62"/>
        <v>0.18637761791409074</v>
      </c>
      <c r="AJ44" s="54">
        <f t="shared" si="62"/>
        <v>8.146132410152894E-2</v>
      </c>
      <c r="AK44" s="1"/>
      <c r="AL44" s="56">
        <f t="shared" si="7"/>
        <v>31.35548</v>
      </c>
      <c r="AM44" s="56">
        <f t="shared" si="8"/>
        <v>6.2710959999999991</v>
      </c>
      <c r="AN44" s="1"/>
      <c r="AO44" s="1"/>
      <c r="AP44" s="1"/>
      <c r="AQ44" s="1"/>
      <c r="AR44" s="1"/>
      <c r="AS44" s="1"/>
      <c r="AT44" s="1"/>
      <c r="AU44" s="1"/>
      <c r="AV44" s="1"/>
      <c r="AW44" s="1"/>
      <c r="AX44" s="1"/>
      <c r="AY44" s="54">
        <f>IF($A44&lt;Customisation!$H$13,G44,G44*(1-Customisation!$H$24*Customisation!$H$12))</f>
        <v>3.1355479999999993E-5</v>
      </c>
      <c r="AZ44" s="54">
        <f>IF($A44&lt;Customisation!$H$13,H44,H44*(1-Customisation!$H$24*Customisation!$H$12))</f>
        <v>1.3704751392500213E-5</v>
      </c>
      <c r="BA44" s="54">
        <f>IF($A44&lt;Customisation!$H$13,I44,I44*(1-Customisation!$H$24*Customisation!$H$12))</f>
        <v>1.0711939999999999E-5</v>
      </c>
      <c r="BB44" s="54">
        <f>IF($A44&lt;Customisation!$H$13,J44,J44*(1-Customisation!$H$24*Customisation!$H$12))</f>
        <v>4.6819399553564088E-6</v>
      </c>
      <c r="BC44" s="54">
        <f>IF($A44&lt;Customisation!$H$13,K44,K44*(1-Customisation!$H$24*Customisation!$H$12))</f>
        <v>4.3527533466275801E-4</v>
      </c>
      <c r="BD44" s="54">
        <f>IF($A44&lt;Customisation!$H$13,L44,L44*(1-Customisation!$H$24*Customisation!$H$12))</f>
        <v>1.479698929814219E-4</v>
      </c>
      <c r="BE44" s="54">
        <f>IF($A44&lt;Customisation!$H$13,M44,M44*(1-Customisation!$H$24*Customisation!$H$12))</f>
        <v>1.9946909199999998E-5</v>
      </c>
      <c r="BF44" s="54">
        <f>IF($A44&lt;Customisation!$H$13,N44,N44*(1-Customisation!$H$24*Customisation!$H$12))</f>
        <v>8.3311814517140552E-6</v>
      </c>
      <c r="BG44" s="54">
        <f>IF($A44&lt;Customisation!$H$13,O44,O44*(1-Customisation!$H$24*Customisation!$H$12))</f>
        <v>2.3297202239261336E-2</v>
      </c>
      <c r="BH44" s="54">
        <f>IF($A44&lt;Customisation!$H$13,P44,P44*(1-Customisation!$H$24*Customisation!$H$12))</f>
        <v>1.0182665512691114E-2</v>
      </c>
      <c r="BI44" s="54">
        <f t="shared" si="13"/>
        <v>3.1355479999999993E-5</v>
      </c>
      <c r="BJ44" s="54">
        <f t="shared" si="14"/>
        <v>1.3704751392500213E-5</v>
      </c>
      <c r="BK44" s="54">
        <f t="shared" si="15"/>
        <v>1.0711939999999999E-5</v>
      </c>
      <c r="BL44" s="54">
        <f t="shared" si="16"/>
        <v>4.6819399553564088E-6</v>
      </c>
      <c r="BM44" s="54">
        <f t="shared" si="17"/>
        <v>4.3527533466275801E-4</v>
      </c>
      <c r="BN44" s="54">
        <f t="shared" si="18"/>
        <v>1.479698929814219E-4</v>
      </c>
      <c r="BO44" s="54">
        <f t="shared" si="19"/>
        <v>1.9946909199999998E-5</v>
      </c>
      <c r="BP44" s="54">
        <f t="shared" si="20"/>
        <v>8.3311814517140552E-6</v>
      </c>
      <c r="BQ44" s="54">
        <f t="shared" si="21"/>
        <v>2.3297202239261336E-2</v>
      </c>
      <c r="BR44" s="54">
        <f t="shared" si="22"/>
        <v>1.0182665512691114E-2</v>
      </c>
      <c r="BS44" s="126"/>
    </row>
    <row r="45" spans="1:71" ht="14.25" customHeight="1" x14ac:dyDescent="0.3">
      <c r="A45" s="1">
        <f t="shared" si="34"/>
        <v>41</v>
      </c>
      <c r="B45" s="53">
        <f>'Life table'!D43</f>
        <v>0.96400556680880645</v>
      </c>
      <c r="C45" s="53">
        <f>IF($A45&lt;Customisation!$H$13,0,B45)/LOOKUP(Customisation!$H$13,$A$4:$A$104,$B$4:$B$104)</f>
        <v>0.97905296916506834</v>
      </c>
      <c r="D45" s="1">
        <f>IF($A45&lt;=Customisation!$H$13,1,1/(1+Customisation!$H$21)^($A45-Customisation!$H$13))</f>
        <v>0.42434636230138412</v>
      </c>
      <c r="E45" s="1">
        <f t="shared" si="11"/>
        <v>31.764108227652493</v>
      </c>
      <c r="F45" s="1">
        <f t="shared" si="2"/>
        <v>0.41545756596556593</v>
      </c>
      <c r="G45" s="54">
        <f>'Age data'!M49*Customisation!$H$22</f>
        <v>3.1355480000000002E-4</v>
      </c>
      <c r="H45" s="54">
        <f t="shared" si="3"/>
        <v>1.3305583876213804E-4</v>
      </c>
      <c r="I45" s="54">
        <f>'Age data'!N49*Customisation!$H$22</f>
        <v>1.0711940000000002E-4</v>
      </c>
      <c r="J45" s="55">
        <f t="shared" si="4"/>
        <v>4.5455727721906895E-5</v>
      </c>
      <c r="K45" s="54">
        <f>I45*'Life table'!I43</f>
        <v>4.2533433030029566E-3</v>
      </c>
      <c r="L45" s="54">
        <f>J45*'Life table'!J43</f>
        <v>1.4179882335649673E-3</v>
      </c>
      <c r="M45" s="54">
        <f t="shared" si="5"/>
        <v>1.9946909200000004E-4</v>
      </c>
      <c r="N45" s="54">
        <f>((G45-I45)*$AW$5+I45*$AW$6)/(1+Customisation!$H$21)^($A45-Customisation!$E$13)</f>
        <v>8.088525681275785E-5</v>
      </c>
      <c r="O45" s="54">
        <f>G45*Customisation!$H$17</f>
        <v>0.23297202239261341</v>
      </c>
      <c r="P45" s="121">
        <f>O45/(1+Customisation!$H$21)^($A45-Customisation!$E$13)</f>
        <v>9.8860830220302107E-2</v>
      </c>
      <c r="Q45" s="54">
        <f>IF($A45&lt;Customisation!$H$13,G45,G45*(1-Customisation!$H$11*Customisation!$H$12))</f>
        <v>6.2710959999999987E-5</v>
      </c>
      <c r="R45" s="54">
        <f>IF($A45&lt;Customisation!$H$13,H45,H45*(1-Customisation!$H$11*Customisation!$H$12))</f>
        <v>2.66111677524276E-5</v>
      </c>
      <c r="S45" s="54">
        <f>IF($A45&lt;Customisation!$H$13,I45,I45*(1-Customisation!$H$11*Customisation!$H$12))</f>
        <v>2.1423879999999999E-5</v>
      </c>
      <c r="T45" s="54">
        <f>IF($A45&lt;Customisation!$H$13,J45,J45*(1-Customisation!$H$11*Customisation!$H$12))</f>
        <v>9.0911455443813767E-6</v>
      </c>
      <c r="U45" s="54">
        <f>IF($A45&lt;Customisation!$H$13,K45,K45*(1-Customisation!$H$11*Customisation!$H$12))</f>
        <v>8.5066866060059111E-4</v>
      </c>
      <c r="V45" s="54">
        <f>IF($A45&lt;Customisation!$H$13,L45,L45*(1-Customisation!$H$11*Customisation!$H$12))</f>
        <v>2.8359764671299339E-4</v>
      </c>
      <c r="W45" s="54">
        <f>IF($A45&lt;Customisation!$H$13,M45,M45*(1-Customisation!$H$11*Customisation!$H$12))</f>
        <v>3.9893818399999996E-5</v>
      </c>
      <c r="X45" s="54">
        <f>IF($A45&lt;Customisation!$H$13,N45,N45*(1-Customisation!$H$11*Customisation!$H$12))</f>
        <v>1.6177051362551566E-5</v>
      </c>
      <c r="Y45" s="54">
        <f>IF($A45&lt;Customisation!$H$13,O45,O45*(1-Customisation!$H$11*Customisation!$H$12))</f>
        <v>4.6594404478522672E-2</v>
      </c>
      <c r="Z45" s="54">
        <f>IF($A45&lt;Customisation!$H$13,P45,P45*(1-Customisation!$H$11*Customisation!$H$12))</f>
        <v>1.9772166044060416E-2</v>
      </c>
      <c r="AA45" s="54">
        <f t="shared" ref="AA45:AJ45" si="63">G45-Q45</f>
        <v>2.5084384000000006E-4</v>
      </c>
      <c r="AB45" s="54">
        <f t="shared" si="63"/>
        <v>1.0644467100971044E-4</v>
      </c>
      <c r="AC45" s="54">
        <f t="shared" si="63"/>
        <v>8.5695520000000021E-5</v>
      </c>
      <c r="AD45" s="54">
        <f t="shared" si="63"/>
        <v>3.636458217752552E-5</v>
      </c>
      <c r="AE45" s="54">
        <f t="shared" si="63"/>
        <v>3.4026746424023653E-3</v>
      </c>
      <c r="AF45" s="54">
        <f t="shared" si="63"/>
        <v>1.134390586851974E-3</v>
      </c>
      <c r="AG45" s="54">
        <f t="shared" si="63"/>
        <v>1.5957527360000004E-4</v>
      </c>
      <c r="AH45" s="54">
        <f t="shared" si="63"/>
        <v>6.4708205450206291E-5</v>
      </c>
      <c r="AI45" s="54">
        <f t="shared" si="63"/>
        <v>0.18637761791409074</v>
      </c>
      <c r="AJ45" s="54">
        <f t="shared" si="63"/>
        <v>7.9088664176241691E-2</v>
      </c>
      <c r="AK45" s="1"/>
      <c r="AL45" s="56">
        <f t="shared" si="7"/>
        <v>31.35548</v>
      </c>
      <c r="AM45" s="56">
        <f t="shared" si="8"/>
        <v>6.2710959999999991</v>
      </c>
      <c r="AN45" s="1"/>
      <c r="AO45" s="1"/>
      <c r="AP45" s="1"/>
      <c r="AQ45" s="1"/>
      <c r="AR45" s="1"/>
      <c r="AS45" s="1"/>
      <c r="AT45" s="1"/>
      <c r="AU45" s="1"/>
      <c r="AV45" s="1"/>
      <c r="AW45" s="1"/>
      <c r="AX45" s="1"/>
      <c r="AY45" s="54">
        <f>IF($A45&lt;Customisation!$H$13,G45,G45*(1-Customisation!$H$24*Customisation!$H$12))</f>
        <v>3.1355479999999993E-5</v>
      </c>
      <c r="AZ45" s="54">
        <f>IF($A45&lt;Customisation!$H$13,H45,H45*(1-Customisation!$H$24*Customisation!$H$12))</f>
        <v>1.33055838762138E-5</v>
      </c>
      <c r="BA45" s="54">
        <f>IF($A45&lt;Customisation!$H$13,I45,I45*(1-Customisation!$H$24*Customisation!$H$12))</f>
        <v>1.0711939999999999E-5</v>
      </c>
      <c r="BB45" s="54">
        <f>IF($A45&lt;Customisation!$H$13,J45,J45*(1-Customisation!$H$24*Customisation!$H$12))</f>
        <v>4.5455727721906884E-6</v>
      </c>
      <c r="BC45" s="54">
        <f>IF($A45&lt;Customisation!$H$13,K45,K45*(1-Customisation!$H$24*Customisation!$H$12))</f>
        <v>4.2533433030029555E-4</v>
      </c>
      <c r="BD45" s="54">
        <f>IF($A45&lt;Customisation!$H$13,L45,L45*(1-Customisation!$H$24*Customisation!$H$12))</f>
        <v>1.417988233564967E-4</v>
      </c>
      <c r="BE45" s="54">
        <f>IF($A45&lt;Customisation!$H$13,M45,M45*(1-Customisation!$H$24*Customisation!$H$12))</f>
        <v>1.9946909199999998E-5</v>
      </c>
      <c r="BF45" s="54">
        <f>IF($A45&lt;Customisation!$H$13,N45,N45*(1-Customisation!$H$24*Customisation!$H$12))</f>
        <v>8.0885256812757829E-6</v>
      </c>
      <c r="BG45" s="54">
        <f>IF($A45&lt;Customisation!$H$13,O45,O45*(1-Customisation!$H$24*Customisation!$H$12))</f>
        <v>2.3297202239261336E-2</v>
      </c>
      <c r="BH45" s="54">
        <f>IF($A45&lt;Customisation!$H$13,P45,P45*(1-Customisation!$H$24*Customisation!$H$12))</f>
        <v>9.8860830220302079E-3</v>
      </c>
      <c r="BI45" s="54">
        <f t="shared" si="13"/>
        <v>3.1355479999999993E-5</v>
      </c>
      <c r="BJ45" s="54">
        <f t="shared" si="14"/>
        <v>1.33055838762138E-5</v>
      </c>
      <c r="BK45" s="54">
        <f t="shared" si="15"/>
        <v>1.0711939999999999E-5</v>
      </c>
      <c r="BL45" s="54">
        <f t="shared" si="16"/>
        <v>4.5455727721906884E-6</v>
      </c>
      <c r="BM45" s="54">
        <f t="shared" si="17"/>
        <v>4.2533433030029555E-4</v>
      </c>
      <c r="BN45" s="54">
        <f t="shared" si="18"/>
        <v>1.417988233564967E-4</v>
      </c>
      <c r="BO45" s="54">
        <f t="shared" si="19"/>
        <v>1.9946909199999998E-5</v>
      </c>
      <c r="BP45" s="54">
        <f t="shared" si="20"/>
        <v>8.0885256812757829E-6</v>
      </c>
      <c r="BQ45" s="54">
        <f t="shared" si="21"/>
        <v>2.3297202239261336E-2</v>
      </c>
      <c r="BR45" s="54">
        <f t="shared" si="22"/>
        <v>9.8860830220302079E-3</v>
      </c>
      <c r="BS45" s="126"/>
    </row>
    <row r="46" spans="1:71" ht="14.25" customHeight="1" x14ac:dyDescent="0.3">
      <c r="A46" s="1">
        <f t="shared" si="34"/>
        <v>42</v>
      </c>
      <c r="B46" s="53">
        <f>'Life table'!D44</f>
        <v>0.96227999684421872</v>
      </c>
      <c r="C46" s="53">
        <f>IF($A46&lt;Customisation!$H$13,0,B46)/LOOKUP(Customisation!$H$13,$A$4:$A$104,$B$4:$B$104)</f>
        <v>0.97730046435026285</v>
      </c>
      <c r="D46" s="1">
        <f>IF($A46&lt;=Customisation!$H$13,1,1/(1+Customisation!$H$21)^($A46-Customisation!$H$13))</f>
        <v>0.41198675951590691</v>
      </c>
      <c r="E46" s="1">
        <f t="shared" si="11"/>
        <v>32.188454589953878</v>
      </c>
      <c r="F46" s="1">
        <f t="shared" si="2"/>
        <v>0.40263485138105587</v>
      </c>
      <c r="G46" s="54">
        <f>'Age data'!M50*Customisation!$H$22</f>
        <v>3.1355480000000002E-4</v>
      </c>
      <c r="H46" s="54">
        <f t="shared" si="3"/>
        <v>1.2918042598265831E-4</v>
      </c>
      <c r="I46" s="54">
        <f>'Age data'!N50*Customisation!$H$22</f>
        <v>1.0711940000000002E-4</v>
      </c>
      <c r="J46" s="55">
        <f t="shared" si="4"/>
        <v>4.4131774487288248E-5</v>
      </c>
      <c r="K46" s="54">
        <f>I46*'Life table'!I44</f>
        <v>4.1537549963093492E-3</v>
      </c>
      <c r="L46" s="54">
        <f>J46*'Life table'!J44</f>
        <v>1.3580837776324731E-3</v>
      </c>
      <c r="M46" s="54">
        <f t="shared" si="5"/>
        <v>1.9946909200000004E-4</v>
      </c>
      <c r="N46" s="54">
        <f>((G46-I46)*$AW$5+I46*$AW$6)/(1+Customisation!$H$21)^($A46-Customisation!$E$13)</f>
        <v>7.8529375546366852E-5</v>
      </c>
      <c r="O46" s="54">
        <f>G46*Customisation!$H$17</f>
        <v>0.23297202239261341</v>
      </c>
      <c r="P46" s="121">
        <f>O46/(1+Customisation!$H$21)^($A46-Customisation!$E$13)</f>
        <v>9.5981388563400105E-2</v>
      </c>
      <c r="Q46" s="54">
        <f>IF($A46&lt;Customisation!$H$13,G46,G46*(1-Customisation!$H$11*Customisation!$H$12))</f>
        <v>6.2710959999999987E-5</v>
      </c>
      <c r="R46" s="54">
        <f>IF($A46&lt;Customisation!$H$13,H46,H46*(1-Customisation!$H$11*Customisation!$H$12))</f>
        <v>2.5836085196531655E-5</v>
      </c>
      <c r="S46" s="54">
        <f>IF($A46&lt;Customisation!$H$13,I46,I46*(1-Customisation!$H$11*Customisation!$H$12))</f>
        <v>2.1423879999999999E-5</v>
      </c>
      <c r="T46" s="54">
        <f>IF($A46&lt;Customisation!$H$13,J46,J46*(1-Customisation!$H$11*Customisation!$H$12))</f>
        <v>8.8263548974576469E-6</v>
      </c>
      <c r="U46" s="54">
        <f>IF($A46&lt;Customisation!$H$13,K46,K46*(1-Customisation!$H$11*Customisation!$H$12))</f>
        <v>8.3075099926186965E-4</v>
      </c>
      <c r="V46" s="54">
        <f>IF($A46&lt;Customisation!$H$13,L46,L46*(1-Customisation!$H$11*Customisation!$H$12))</f>
        <v>2.7161675552649458E-4</v>
      </c>
      <c r="W46" s="54">
        <f>IF($A46&lt;Customisation!$H$13,M46,M46*(1-Customisation!$H$11*Customisation!$H$12))</f>
        <v>3.9893818399999996E-5</v>
      </c>
      <c r="X46" s="54">
        <f>IF($A46&lt;Customisation!$H$13,N46,N46*(1-Customisation!$H$11*Customisation!$H$12))</f>
        <v>1.5705875109273366E-5</v>
      </c>
      <c r="Y46" s="54">
        <f>IF($A46&lt;Customisation!$H$13,O46,O46*(1-Customisation!$H$11*Customisation!$H$12))</f>
        <v>4.6594404478522672E-2</v>
      </c>
      <c r="Z46" s="54">
        <f>IF($A46&lt;Customisation!$H$13,P46,P46*(1-Customisation!$H$11*Customisation!$H$12))</f>
        <v>1.9196277712680017E-2</v>
      </c>
      <c r="AA46" s="54">
        <f t="shared" ref="AA46:AJ46" si="64">G46-Q46</f>
        <v>2.5084384000000006E-4</v>
      </c>
      <c r="AB46" s="54">
        <f t="shared" si="64"/>
        <v>1.0334434078612665E-4</v>
      </c>
      <c r="AC46" s="54">
        <f t="shared" si="64"/>
        <v>8.5695520000000021E-5</v>
      </c>
      <c r="AD46" s="54">
        <f t="shared" si="64"/>
        <v>3.5305419589830601E-5</v>
      </c>
      <c r="AE46" s="54">
        <f t="shared" si="64"/>
        <v>3.3230039970474795E-3</v>
      </c>
      <c r="AF46" s="54">
        <f t="shared" si="64"/>
        <v>1.0864670221059785E-3</v>
      </c>
      <c r="AG46" s="54">
        <f t="shared" si="64"/>
        <v>1.5957527360000004E-4</v>
      </c>
      <c r="AH46" s="54">
        <f t="shared" si="64"/>
        <v>6.2823500437093489E-5</v>
      </c>
      <c r="AI46" s="54">
        <f t="shared" si="64"/>
        <v>0.18637761791409074</v>
      </c>
      <c r="AJ46" s="54">
        <f t="shared" si="64"/>
        <v>7.6785110850720095E-2</v>
      </c>
      <c r="AK46" s="1"/>
      <c r="AL46" s="56">
        <f t="shared" si="7"/>
        <v>31.35548</v>
      </c>
      <c r="AM46" s="56">
        <f t="shared" si="8"/>
        <v>6.2710959999999991</v>
      </c>
      <c r="AN46" s="1"/>
      <c r="AO46" s="1"/>
      <c r="AP46" s="1"/>
      <c r="AQ46" s="1"/>
      <c r="AR46" s="1"/>
      <c r="AS46" s="1"/>
      <c r="AT46" s="1"/>
      <c r="AU46" s="1"/>
      <c r="AV46" s="1"/>
      <c r="AW46" s="1"/>
      <c r="AX46" s="1"/>
      <c r="AY46" s="54">
        <f>IF($A46&lt;Customisation!$H$13,G46,G46*(1-Customisation!$H$24*Customisation!$H$12))</f>
        <v>3.1355479999999993E-5</v>
      </c>
      <c r="AZ46" s="54">
        <f>IF($A46&lt;Customisation!$H$13,H46,H46*(1-Customisation!$H$24*Customisation!$H$12))</f>
        <v>1.2918042598265827E-5</v>
      </c>
      <c r="BA46" s="54">
        <f>IF($A46&lt;Customisation!$H$13,I46,I46*(1-Customisation!$H$24*Customisation!$H$12))</f>
        <v>1.0711939999999999E-5</v>
      </c>
      <c r="BB46" s="54">
        <f>IF($A46&lt;Customisation!$H$13,J46,J46*(1-Customisation!$H$24*Customisation!$H$12))</f>
        <v>4.4131774487288234E-6</v>
      </c>
      <c r="BC46" s="54">
        <f>IF($A46&lt;Customisation!$H$13,K46,K46*(1-Customisation!$H$24*Customisation!$H$12))</f>
        <v>4.1537549963093482E-4</v>
      </c>
      <c r="BD46" s="54">
        <f>IF($A46&lt;Customisation!$H$13,L46,L46*(1-Customisation!$H$24*Customisation!$H$12))</f>
        <v>1.3580837776324729E-4</v>
      </c>
      <c r="BE46" s="54">
        <f>IF($A46&lt;Customisation!$H$13,M46,M46*(1-Customisation!$H$24*Customisation!$H$12))</f>
        <v>1.9946909199999998E-5</v>
      </c>
      <c r="BF46" s="54">
        <f>IF($A46&lt;Customisation!$H$13,N46,N46*(1-Customisation!$H$24*Customisation!$H$12))</f>
        <v>7.8529375546366828E-6</v>
      </c>
      <c r="BG46" s="54">
        <f>IF($A46&lt;Customisation!$H$13,O46,O46*(1-Customisation!$H$24*Customisation!$H$12))</f>
        <v>2.3297202239261336E-2</v>
      </c>
      <c r="BH46" s="54">
        <f>IF($A46&lt;Customisation!$H$13,P46,P46*(1-Customisation!$H$24*Customisation!$H$12))</f>
        <v>9.5981388563400084E-3</v>
      </c>
      <c r="BI46" s="54">
        <f t="shared" si="13"/>
        <v>3.1355479999999993E-5</v>
      </c>
      <c r="BJ46" s="54">
        <f t="shared" si="14"/>
        <v>1.2918042598265827E-5</v>
      </c>
      <c r="BK46" s="54">
        <f t="shared" si="15"/>
        <v>1.0711939999999999E-5</v>
      </c>
      <c r="BL46" s="54">
        <f t="shared" si="16"/>
        <v>4.4131774487288234E-6</v>
      </c>
      <c r="BM46" s="54">
        <f t="shared" si="17"/>
        <v>4.1537549963093482E-4</v>
      </c>
      <c r="BN46" s="54">
        <f t="shared" si="18"/>
        <v>1.3580837776324729E-4</v>
      </c>
      <c r="BO46" s="54">
        <f t="shared" si="19"/>
        <v>1.9946909199999998E-5</v>
      </c>
      <c r="BP46" s="54">
        <f t="shared" si="20"/>
        <v>7.8529375546366828E-6</v>
      </c>
      <c r="BQ46" s="54">
        <f t="shared" si="21"/>
        <v>2.3297202239261336E-2</v>
      </c>
      <c r="BR46" s="54">
        <f t="shared" si="22"/>
        <v>9.5981388563400084E-3</v>
      </c>
      <c r="BS46" s="126"/>
    </row>
    <row r="47" spans="1:71" ht="14.25" customHeight="1" x14ac:dyDescent="0.3">
      <c r="A47" s="1">
        <f t="shared" si="34"/>
        <v>43</v>
      </c>
      <c r="B47" s="53">
        <f>'Life table'!D45</f>
        <v>0.96055751564986758</v>
      </c>
      <c r="C47" s="53">
        <f>IF($A47&lt;Customisation!$H$13,0,B47)/LOOKUP(Customisation!$H$13,$A$4:$A$104,$B$4:$B$104)</f>
        <v>0.9755510965190759</v>
      </c>
      <c r="D47" s="1">
        <f>IF($A47&lt;=Customisation!$H$13,1,1/(1+Customisation!$H$21)^($A47-Customisation!$H$13))</f>
        <v>0.39998714516107459</v>
      </c>
      <c r="E47" s="1">
        <f t="shared" si="11"/>
        <v>32.600441349469783</v>
      </c>
      <c r="F47" s="1">
        <f t="shared" si="2"/>
        <v>0.39020789805542111</v>
      </c>
      <c r="G47" s="54">
        <f>'Age data'!M51*Customisation!$H$22</f>
        <v>3.1355480000000002E-4</v>
      </c>
      <c r="H47" s="54">
        <f t="shared" si="3"/>
        <v>1.2541788930355171E-4</v>
      </c>
      <c r="I47" s="54">
        <f>'Age data'!N51*Customisation!$H$22</f>
        <v>1.0711940000000002E-4</v>
      </c>
      <c r="J47" s="55">
        <f t="shared" si="4"/>
        <v>4.2846382997367222E-5</v>
      </c>
      <c r="K47" s="54">
        <f>I47*'Life table'!I45</f>
        <v>4.0539881068836709E-3</v>
      </c>
      <c r="L47" s="54">
        <f>J47*'Life table'!J45</f>
        <v>1.2999319001244208E-3</v>
      </c>
      <c r="M47" s="54">
        <f t="shared" si="5"/>
        <v>1.9946909200000004E-4</v>
      </c>
      <c r="N47" s="54">
        <f>((G47-I47)*$AW$5+I47*$AW$6)/(1+Customisation!$H$21)^($A47-Customisation!$E$13)</f>
        <v>7.6242112180938671E-5</v>
      </c>
      <c r="O47" s="54">
        <f>G47*Customisation!$H$17</f>
        <v>0.23297202239261341</v>
      </c>
      <c r="P47" s="121">
        <f>O47/(1+Customisation!$H$21)^($A47-Customisation!$E$13)</f>
        <v>9.3185814139223389E-2</v>
      </c>
      <c r="Q47" s="54">
        <f>IF($A47&lt;Customisation!$H$13,G47,G47*(1-Customisation!$H$11*Customisation!$H$12))</f>
        <v>6.2710959999999987E-5</v>
      </c>
      <c r="R47" s="54">
        <f>IF($A47&lt;Customisation!$H$13,H47,H47*(1-Customisation!$H$11*Customisation!$H$12))</f>
        <v>2.5083577860710336E-5</v>
      </c>
      <c r="S47" s="54">
        <f>IF($A47&lt;Customisation!$H$13,I47,I47*(1-Customisation!$H$11*Customisation!$H$12))</f>
        <v>2.1423879999999999E-5</v>
      </c>
      <c r="T47" s="54">
        <f>IF($A47&lt;Customisation!$H$13,J47,J47*(1-Customisation!$H$11*Customisation!$H$12))</f>
        <v>8.5692765994734421E-6</v>
      </c>
      <c r="U47" s="54">
        <f>IF($A47&lt;Customisation!$H$13,K47,K47*(1-Customisation!$H$11*Customisation!$H$12))</f>
        <v>8.1079762137673396E-4</v>
      </c>
      <c r="V47" s="54">
        <f>IF($A47&lt;Customisation!$H$13,L47,L47*(1-Customisation!$H$11*Customisation!$H$12))</f>
        <v>2.5998638002488409E-4</v>
      </c>
      <c r="W47" s="54">
        <f>IF($A47&lt;Customisation!$H$13,M47,M47*(1-Customisation!$H$11*Customisation!$H$12))</f>
        <v>3.9893818399999996E-5</v>
      </c>
      <c r="X47" s="54">
        <f>IF($A47&lt;Customisation!$H$13,N47,N47*(1-Customisation!$H$11*Customisation!$H$12))</f>
        <v>1.5248422436187731E-5</v>
      </c>
      <c r="Y47" s="54">
        <f>IF($A47&lt;Customisation!$H$13,O47,O47*(1-Customisation!$H$11*Customisation!$H$12))</f>
        <v>4.6594404478522672E-2</v>
      </c>
      <c r="Z47" s="54">
        <f>IF($A47&lt;Customisation!$H$13,P47,P47*(1-Customisation!$H$11*Customisation!$H$12))</f>
        <v>1.8637162827844674E-2</v>
      </c>
      <c r="AA47" s="54">
        <f t="shared" ref="AA47:AJ47" si="65">G47-Q47</f>
        <v>2.5084384000000006E-4</v>
      </c>
      <c r="AB47" s="54">
        <f t="shared" si="65"/>
        <v>1.0033431144284137E-4</v>
      </c>
      <c r="AC47" s="54">
        <f t="shared" si="65"/>
        <v>8.5695520000000021E-5</v>
      </c>
      <c r="AD47" s="54">
        <f t="shared" si="65"/>
        <v>3.4277106397893782E-5</v>
      </c>
      <c r="AE47" s="54">
        <f t="shared" si="65"/>
        <v>3.2431904855069367E-3</v>
      </c>
      <c r="AF47" s="54">
        <f t="shared" si="65"/>
        <v>1.0399455200995368E-3</v>
      </c>
      <c r="AG47" s="54">
        <f t="shared" si="65"/>
        <v>1.5957527360000004E-4</v>
      </c>
      <c r="AH47" s="54">
        <f t="shared" si="65"/>
        <v>6.0993689744750942E-5</v>
      </c>
      <c r="AI47" s="54">
        <f t="shared" si="65"/>
        <v>0.18637761791409074</v>
      </c>
      <c r="AJ47" s="54">
        <f t="shared" si="65"/>
        <v>7.4548651311378722E-2</v>
      </c>
      <c r="AK47" s="1"/>
      <c r="AL47" s="56">
        <f t="shared" si="7"/>
        <v>31.35548</v>
      </c>
      <c r="AM47" s="56">
        <f t="shared" si="8"/>
        <v>6.2710959999999991</v>
      </c>
      <c r="AN47" s="1"/>
      <c r="AO47" s="1"/>
      <c r="AP47" s="1"/>
      <c r="AQ47" s="1"/>
      <c r="AR47" s="1"/>
      <c r="AS47" s="1"/>
      <c r="AT47" s="1"/>
      <c r="AU47" s="1"/>
      <c r="AV47" s="1"/>
      <c r="AW47" s="1"/>
      <c r="AX47" s="1"/>
      <c r="AY47" s="54">
        <f>IF($A47&lt;Customisation!$H$13,G47,G47*(1-Customisation!$H$24*Customisation!$H$12))</f>
        <v>3.1355479999999993E-5</v>
      </c>
      <c r="AZ47" s="54">
        <f>IF($A47&lt;Customisation!$H$13,H47,H47*(1-Customisation!$H$24*Customisation!$H$12))</f>
        <v>1.2541788930355168E-5</v>
      </c>
      <c r="BA47" s="54">
        <f>IF($A47&lt;Customisation!$H$13,I47,I47*(1-Customisation!$H$24*Customisation!$H$12))</f>
        <v>1.0711939999999999E-5</v>
      </c>
      <c r="BB47" s="54">
        <f>IF($A47&lt;Customisation!$H$13,J47,J47*(1-Customisation!$H$24*Customisation!$H$12))</f>
        <v>4.284638299736721E-6</v>
      </c>
      <c r="BC47" s="54">
        <f>IF($A47&lt;Customisation!$H$13,K47,K47*(1-Customisation!$H$24*Customisation!$H$12))</f>
        <v>4.0539881068836698E-4</v>
      </c>
      <c r="BD47" s="54">
        <f>IF($A47&lt;Customisation!$H$13,L47,L47*(1-Customisation!$H$24*Customisation!$H$12))</f>
        <v>1.2999319001244205E-4</v>
      </c>
      <c r="BE47" s="54">
        <f>IF($A47&lt;Customisation!$H$13,M47,M47*(1-Customisation!$H$24*Customisation!$H$12))</f>
        <v>1.9946909199999998E-5</v>
      </c>
      <c r="BF47" s="54">
        <f>IF($A47&lt;Customisation!$H$13,N47,N47*(1-Customisation!$H$24*Customisation!$H$12))</f>
        <v>7.6242112180938653E-6</v>
      </c>
      <c r="BG47" s="54">
        <f>IF($A47&lt;Customisation!$H$13,O47,O47*(1-Customisation!$H$24*Customisation!$H$12))</f>
        <v>2.3297202239261336E-2</v>
      </c>
      <c r="BH47" s="54">
        <f>IF($A47&lt;Customisation!$H$13,P47,P47*(1-Customisation!$H$24*Customisation!$H$12))</f>
        <v>9.3185814139223368E-3</v>
      </c>
      <c r="BI47" s="54">
        <f t="shared" si="13"/>
        <v>3.1355479999999993E-5</v>
      </c>
      <c r="BJ47" s="54">
        <f t="shared" si="14"/>
        <v>1.2541788930355168E-5</v>
      </c>
      <c r="BK47" s="54">
        <f t="shared" si="15"/>
        <v>1.0711939999999999E-5</v>
      </c>
      <c r="BL47" s="54">
        <f t="shared" si="16"/>
        <v>4.284638299736721E-6</v>
      </c>
      <c r="BM47" s="54">
        <f t="shared" si="17"/>
        <v>4.0539881068836698E-4</v>
      </c>
      <c r="BN47" s="54">
        <f t="shared" si="18"/>
        <v>1.2999319001244205E-4</v>
      </c>
      <c r="BO47" s="54">
        <f t="shared" si="19"/>
        <v>1.9946909199999998E-5</v>
      </c>
      <c r="BP47" s="54">
        <f t="shared" si="20"/>
        <v>7.6242112180938653E-6</v>
      </c>
      <c r="BQ47" s="54">
        <f t="shared" si="21"/>
        <v>2.3297202239261336E-2</v>
      </c>
      <c r="BR47" s="54">
        <f t="shared" si="22"/>
        <v>9.3185814139223368E-3</v>
      </c>
      <c r="BS47" s="126"/>
    </row>
    <row r="48" spans="1:71" ht="14.25" customHeight="1" x14ac:dyDescent="0.3">
      <c r="A48" s="1">
        <f t="shared" si="34"/>
        <v>44</v>
      </c>
      <c r="B48" s="53">
        <f>'Life table'!D46</f>
        <v>0.95883811769685434</v>
      </c>
      <c r="C48" s="53">
        <f>IF($A48&lt;Customisation!$H$13,0,B48)/LOOKUP(Customisation!$H$13,$A$4:$A$104,$B$4:$B$104)</f>
        <v>0.97380486005630673</v>
      </c>
      <c r="D48" s="1">
        <f>IF($A48&lt;=Customisation!$H$13,1,1/(1+Customisation!$H$21)^($A48-Customisation!$H$13))</f>
        <v>0.38833703413696569</v>
      </c>
      <c r="E48" s="1">
        <f t="shared" si="11"/>
        <v>33.00042849463086</v>
      </c>
      <c r="F48" s="1">
        <f t="shared" si="2"/>
        <v>0.37816449118242906</v>
      </c>
      <c r="G48" s="54">
        <f>'Age data'!M52*Customisation!$H$22</f>
        <v>3.1355480000000002E-4</v>
      </c>
      <c r="H48" s="54">
        <f t="shared" si="3"/>
        <v>1.2176494107140946E-4</v>
      </c>
      <c r="I48" s="54">
        <f>'Age data'!N52*Customisation!$H$22</f>
        <v>1.0711940000000002E-4</v>
      </c>
      <c r="J48" s="55">
        <f t="shared" si="4"/>
        <v>4.1598430094531289E-5</v>
      </c>
      <c r="K48" s="54">
        <f>I48*'Life table'!I46</f>
        <v>3.9540423144896085E-3</v>
      </c>
      <c r="L48" s="54">
        <f>J48*'Life table'!J46</f>
        <v>1.2434805002280696E-3</v>
      </c>
      <c r="M48" s="54">
        <f t="shared" si="5"/>
        <v>1.9946909200000004E-4</v>
      </c>
      <c r="N48" s="54">
        <f>((G48-I48)*$AW$5+I48*$AW$6)/(1+Customisation!$H$21)^($A48-Customisation!$E$13)</f>
        <v>7.4021468136833675E-5</v>
      </c>
      <c r="O48" s="54">
        <f>G48*Customisation!$H$17</f>
        <v>0.23297202239261341</v>
      </c>
      <c r="P48" s="121">
        <f>O48/(1+Customisation!$H$21)^($A48-Customisation!$E$13)</f>
        <v>9.0471664212838254E-2</v>
      </c>
      <c r="Q48" s="54">
        <f>IF($A48&lt;Customisation!$H$13,G48,G48*(1-Customisation!$H$11*Customisation!$H$12))</f>
        <v>6.2710959999999987E-5</v>
      </c>
      <c r="R48" s="54">
        <f>IF($A48&lt;Customisation!$H$13,H48,H48*(1-Customisation!$H$11*Customisation!$H$12))</f>
        <v>2.4352988214281886E-5</v>
      </c>
      <c r="S48" s="54">
        <f>IF($A48&lt;Customisation!$H$13,I48,I48*(1-Customisation!$H$11*Customisation!$H$12))</f>
        <v>2.1423879999999999E-5</v>
      </c>
      <c r="T48" s="54">
        <f>IF($A48&lt;Customisation!$H$13,J48,J48*(1-Customisation!$H$11*Customisation!$H$12))</f>
        <v>8.3196860189062558E-6</v>
      </c>
      <c r="U48" s="54">
        <f>IF($A48&lt;Customisation!$H$13,K48,K48*(1-Customisation!$H$11*Customisation!$H$12))</f>
        <v>7.9080846289792154E-4</v>
      </c>
      <c r="V48" s="54">
        <f>IF($A48&lt;Customisation!$H$13,L48,L48*(1-Customisation!$H$11*Customisation!$H$12))</f>
        <v>2.4869610004561385E-4</v>
      </c>
      <c r="W48" s="54">
        <f>IF($A48&lt;Customisation!$H$13,M48,M48*(1-Customisation!$H$11*Customisation!$H$12))</f>
        <v>3.9893818399999996E-5</v>
      </c>
      <c r="X48" s="54">
        <f>IF($A48&lt;Customisation!$H$13,N48,N48*(1-Customisation!$H$11*Customisation!$H$12))</f>
        <v>1.4804293627366732E-5</v>
      </c>
      <c r="Y48" s="54">
        <f>IF($A48&lt;Customisation!$H$13,O48,O48*(1-Customisation!$H$11*Customisation!$H$12))</f>
        <v>4.6594404478522672E-2</v>
      </c>
      <c r="Z48" s="54">
        <f>IF($A48&lt;Customisation!$H$13,P48,P48*(1-Customisation!$H$11*Customisation!$H$12))</f>
        <v>1.8094332842567645E-2</v>
      </c>
      <c r="AA48" s="54">
        <f t="shared" ref="AA48:AJ48" si="66">G48-Q48</f>
        <v>2.5084384000000006E-4</v>
      </c>
      <c r="AB48" s="54">
        <f t="shared" si="66"/>
        <v>9.7411952857127571E-5</v>
      </c>
      <c r="AC48" s="54">
        <f t="shared" si="66"/>
        <v>8.5695520000000021E-5</v>
      </c>
      <c r="AD48" s="54">
        <f t="shared" si="66"/>
        <v>3.3278744075625037E-5</v>
      </c>
      <c r="AE48" s="54">
        <f t="shared" si="66"/>
        <v>3.163233851591687E-3</v>
      </c>
      <c r="AF48" s="54">
        <f t="shared" si="66"/>
        <v>9.9478440018245583E-4</v>
      </c>
      <c r="AG48" s="54">
        <f t="shared" si="66"/>
        <v>1.5957527360000004E-4</v>
      </c>
      <c r="AH48" s="54">
        <f t="shared" si="66"/>
        <v>5.9217174509466941E-5</v>
      </c>
      <c r="AI48" s="54">
        <f t="shared" si="66"/>
        <v>0.18637761791409074</v>
      </c>
      <c r="AJ48" s="54">
        <f t="shared" si="66"/>
        <v>7.2377331370270609E-2</v>
      </c>
      <c r="AK48" s="1"/>
      <c r="AL48" s="56">
        <f t="shared" si="7"/>
        <v>31.35548</v>
      </c>
      <c r="AM48" s="56">
        <f t="shared" si="8"/>
        <v>6.2710959999999991</v>
      </c>
      <c r="AN48" s="1"/>
      <c r="AO48" s="1"/>
      <c r="AP48" s="1"/>
      <c r="AQ48" s="1"/>
      <c r="AR48" s="1"/>
      <c r="AS48" s="1"/>
      <c r="AT48" s="1"/>
      <c r="AU48" s="1"/>
      <c r="AV48" s="1"/>
      <c r="AW48" s="1"/>
      <c r="AX48" s="1"/>
      <c r="AY48" s="54">
        <f>IF($A48&lt;Customisation!$H$13,G48,G48*(1-Customisation!$H$24*Customisation!$H$12))</f>
        <v>3.1355479999999993E-5</v>
      </c>
      <c r="AZ48" s="54">
        <f>IF($A48&lt;Customisation!$H$13,H48,H48*(1-Customisation!$H$24*Customisation!$H$12))</f>
        <v>1.2176494107140943E-5</v>
      </c>
      <c r="BA48" s="54">
        <f>IF($A48&lt;Customisation!$H$13,I48,I48*(1-Customisation!$H$24*Customisation!$H$12))</f>
        <v>1.0711939999999999E-5</v>
      </c>
      <c r="BB48" s="54">
        <f>IF($A48&lt;Customisation!$H$13,J48,J48*(1-Customisation!$H$24*Customisation!$H$12))</f>
        <v>4.1598430094531279E-6</v>
      </c>
      <c r="BC48" s="54">
        <f>IF($A48&lt;Customisation!$H$13,K48,K48*(1-Customisation!$H$24*Customisation!$H$12))</f>
        <v>3.9540423144896077E-4</v>
      </c>
      <c r="BD48" s="54">
        <f>IF($A48&lt;Customisation!$H$13,L48,L48*(1-Customisation!$H$24*Customisation!$H$12))</f>
        <v>1.2434805002280692E-4</v>
      </c>
      <c r="BE48" s="54">
        <f>IF($A48&lt;Customisation!$H$13,M48,M48*(1-Customisation!$H$24*Customisation!$H$12))</f>
        <v>1.9946909199999998E-5</v>
      </c>
      <c r="BF48" s="54">
        <f>IF($A48&lt;Customisation!$H$13,N48,N48*(1-Customisation!$H$24*Customisation!$H$12))</f>
        <v>7.402146813683366E-6</v>
      </c>
      <c r="BG48" s="54">
        <f>IF($A48&lt;Customisation!$H$13,O48,O48*(1-Customisation!$H$24*Customisation!$H$12))</f>
        <v>2.3297202239261336E-2</v>
      </c>
      <c r="BH48" s="54">
        <f>IF($A48&lt;Customisation!$H$13,P48,P48*(1-Customisation!$H$24*Customisation!$H$12))</f>
        <v>9.0471664212838226E-3</v>
      </c>
      <c r="BI48" s="54">
        <f t="shared" si="13"/>
        <v>3.1355479999999993E-5</v>
      </c>
      <c r="BJ48" s="54">
        <f t="shared" si="14"/>
        <v>1.2176494107140943E-5</v>
      </c>
      <c r="BK48" s="54">
        <f t="shared" si="15"/>
        <v>1.0711939999999999E-5</v>
      </c>
      <c r="BL48" s="54">
        <f t="shared" si="16"/>
        <v>4.1598430094531279E-6</v>
      </c>
      <c r="BM48" s="54">
        <f t="shared" si="17"/>
        <v>3.9540423144896077E-4</v>
      </c>
      <c r="BN48" s="54">
        <f t="shared" si="18"/>
        <v>1.2434805002280692E-4</v>
      </c>
      <c r="BO48" s="54">
        <f t="shared" si="19"/>
        <v>1.9946909199999998E-5</v>
      </c>
      <c r="BP48" s="54">
        <f t="shared" si="20"/>
        <v>7.402146813683366E-6</v>
      </c>
      <c r="BQ48" s="54">
        <f t="shared" si="21"/>
        <v>2.3297202239261336E-2</v>
      </c>
      <c r="BR48" s="54">
        <f t="shared" si="22"/>
        <v>9.0471664212838226E-3</v>
      </c>
      <c r="BS48" s="126"/>
    </row>
    <row r="49" spans="1:71" ht="14.25" customHeight="1" x14ac:dyDescent="0.3">
      <c r="A49" s="1">
        <f t="shared" si="34"/>
        <v>45</v>
      </c>
      <c r="B49" s="53">
        <f>'Life table'!D47</f>
        <v>0.95712179746617698</v>
      </c>
      <c r="C49" s="53">
        <f>IF($A49&lt;Customisation!$H$13,0,B49)/LOOKUP(Customisation!$H$13,$A$4:$A$104,$B$4:$B$104)</f>
        <v>0.972061749356806</v>
      </c>
      <c r="D49" s="1">
        <f>IF($A49&lt;=Customisation!$H$13,1,1/(1+Customisation!$H$21)^($A49-Customisation!$H$13))</f>
        <v>0.37702624673491814</v>
      </c>
      <c r="E49" s="1">
        <f t="shared" si="11"/>
        <v>33.388765528767827</v>
      </c>
      <c r="F49" s="1">
        <f t="shared" si="2"/>
        <v>0.36649279295457526</v>
      </c>
      <c r="G49" s="54">
        <f>'Age data'!M53*Customisation!$H$22</f>
        <v>3.2845219999999998E-4</v>
      </c>
      <c r="H49" s="54">
        <f t="shared" si="3"/>
        <v>1.2383510019782666E-4</v>
      </c>
      <c r="I49" s="54">
        <f>'Age data'!N53*Customisation!$H$22</f>
        <v>1.390424E-4</v>
      </c>
      <c r="J49" s="55">
        <f t="shared" si="4"/>
        <v>5.242263420901518E-5</v>
      </c>
      <c r="K49" s="54">
        <f>I49*'Life table'!I47</f>
        <v>5.0024356984771697E-3</v>
      </c>
      <c r="L49" s="54">
        <f>J49*'Life table'!J47</f>
        <v>1.5429210766672319E-3</v>
      </c>
      <c r="M49" s="54">
        <f t="shared" si="5"/>
        <v>2.1806955999999997E-4</v>
      </c>
      <c r="N49" s="54">
        <f>((G49-I49)*$AW$5+I49*$AW$6)/(1+Customisation!$H$21)^($A49-Customisation!$E$13)</f>
        <v>7.8804689842301053E-5</v>
      </c>
      <c r="O49" s="54">
        <f>G49*Customisation!$H$17</f>
        <v>0.2440408288863801</v>
      </c>
      <c r="P49" s="121">
        <f>O49/(1+Customisation!$H$21)^($A49-Customisation!$E$13)</f>
        <v>9.2009797765110285E-2</v>
      </c>
      <c r="Q49" s="54">
        <f>IF($A49&lt;Customisation!$H$13,G49,G49*(1-Customisation!$H$11*Customisation!$H$12))</f>
        <v>6.569043999999998E-5</v>
      </c>
      <c r="R49" s="54">
        <f>IF($A49&lt;Customisation!$H$13,H49,H49*(1-Customisation!$H$11*Customisation!$H$12))</f>
        <v>2.4767020039565326E-5</v>
      </c>
      <c r="S49" s="54">
        <f>IF($A49&lt;Customisation!$H$13,I49,I49*(1-Customisation!$H$11*Customisation!$H$12))</f>
        <v>2.7808479999999995E-5</v>
      </c>
      <c r="T49" s="54">
        <f>IF($A49&lt;Customisation!$H$13,J49,J49*(1-Customisation!$H$11*Customisation!$H$12))</f>
        <v>1.0484526841803034E-5</v>
      </c>
      <c r="U49" s="54">
        <f>IF($A49&lt;Customisation!$H$13,K49,K49*(1-Customisation!$H$11*Customisation!$H$12))</f>
        <v>1.0004871396954338E-3</v>
      </c>
      <c r="V49" s="54">
        <f>IF($A49&lt;Customisation!$H$13,L49,L49*(1-Customisation!$H$11*Customisation!$H$12))</f>
        <v>3.0858421533344632E-4</v>
      </c>
      <c r="W49" s="54">
        <f>IF($A49&lt;Customisation!$H$13,M49,M49*(1-Customisation!$H$11*Customisation!$H$12))</f>
        <v>4.3613911999999985E-5</v>
      </c>
      <c r="X49" s="54">
        <f>IF($A49&lt;Customisation!$H$13,N49,N49*(1-Customisation!$H$11*Customisation!$H$12))</f>
        <v>1.5760937968460207E-5</v>
      </c>
      <c r="Y49" s="54">
        <f>IF($A49&lt;Customisation!$H$13,O49,O49*(1-Customisation!$H$11*Customisation!$H$12))</f>
        <v>4.8808165777276008E-2</v>
      </c>
      <c r="Z49" s="54">
        <f>IF($A49&lt;Customisation!$H$13,P49,P49*(1-Customisation!$H$11*Customisation!$H$12))</f>
        <v>1.8401959553022054E-2</v>
      </c>
      <c r="AA49" s="54">
        <f t="shared" ref="AA49:AJ49" si="67">G49-Q49</f>
        <v>2.6276176000000003E-4</v>
      </c>
      <c r="AB49" s="54">
        <f t="shared" si="67"/>
        <v>9.906808015826133E-5</v>
      </c>
      <c r="AC49" s="54">
        <f t="shared" si="67"/>
        <v>1.1123392000000001E-4</v>
      </c>
      <c r="AD49" s="54">
        <f t="shared" si="67"/>
        <v>4.1938107367212144E-5</v>
      </c>
      <c r="AE49" s="54">
        <f t="shared" si="67"/>
        <v>4.0019485587817361E-3</v>
      </c>
      <c r="AF49" s="54">
        <f t="shared" si="67"/>
        <v>1.2343368613337855E-3</v>
      </c>
      <c r="AG49" s="54">
        <f t="shared" si="67"/>
        <v>1.74455648E-4</v>
      </c>
      <c r="AH49" s="54">
        <f t="shared" si="67"/>
        <v>6.3043751873840842E-5</v>
      </c>
      <c r="AI49" s="54">
        <f t="shared" si="67"/>
        <v>0.19523266310910409</v>
      </c>
      <c r="AJ49" s="54">
        <f t="shared" si="67"/>
        <v>7.3607838212088231E-2</v>
      </c>
      <c r="AK49" s="1"/>
      <c r="AL49" s="56">
        <f t="shared" si="7"/>
        <v>32.845219999999998</v>
      </c>
      <c r="AM49" s="56">
        <f t="shared" si="8"/>
        <v>6.5690439999999981</v>
      </c>
      <c r="AN49" s="1"/>
      <c r="AO49" s="1"/>
      <c r="AP49" s="1"/>
      <c r="AQ49" s="1"/>
      <c r="AR49" s="1"/>
      <c r="AS49" s="1"/>
      <c r="AT49" s="1"/>
      <c r="AU49" s="1"/>
      <c r="AV49" s="1"/>
      <c r="AW49" s="1"/>
      <c r="AX49" s="1"/>
      <c r="AY49" s="54">
        <f>IF($A49&lt;Customisation!$H$13,G49,G49*(1-Customisation!$H$24*Customisation!$H$12))</f>
        <v>3.284521999999999E-5</v>
      </c>
      <c r="AZ49" s="54">
        <f>IF($A49&lt;Customisation!$H$13,H49,H49*(1-Customisation!$H$24*Customisation!$H$12))</f>
        <v>1.2383510019782663E-5</v>
      </c>
      <c r="BA49" s="54">
        <f>IF($A49&lt;Customisation!$H$13,I49,I49*(1-Customisation!$H$24*Customisation!$H$12))</f>
        <v>1.3904239999999998E-5</v>
      </c>
      <c r="BB49" s="54">
        <f>IF($A49&lt;Customisation!$H$13,J49,J49*(1-Customisation!$H$24*Customisation!$H$12))</f>
        <v>5.2422634209015171E-6</v>
      </c>
      <c r="BC49" s="54">
        <f>IF($A49&lt;Customisation!$H$13,K49,K49*(1-Customisation!$H$24*Customisation!$H$12))</f>
        <v>5.0024356984771691E-4</v>
      </c>
      <c r="BD49" s="54">
        <f>IF($A49&lt;Customisation!$H$13,L49,L49*(1-Customisation!$H$24*Customisation!$H$12))</f>
        <v>1.5429210766672316E-4</v>
      </c>
      <c r="BE49" s="54">
        <f>IF($A49&lt;Customisation!$H$13,M49,M49*(1-Customisation!$H$24*Customisation!$H$12))</f>
        <v>2.1806955999999993E-5</v>
      </c>
      <c r="BF49" s="54">
        <f>IF($A49&lt;Customisation!$H$13,N49,N49*(1-Customisation!$H$24*Customisation!$H$12))</f>
        <v>7.8804689842301036E-6</v>
      </c>
      <c r="BG49" s="54">
        <f>IF($A49&lt;Customisation!$H$13,O49,O49*(1-Customisation!$H$24*Customisation!$H$12))</f>
        <v>2.4404082888638004E-2</v>
      </c>
      <c r="BH49" s="54">
        <f>IF($A49&lt;Customisation!$H$13,P49,P49*(1-Customisation!$H$24*Customisation!$H$12))</f>
        <v>9.2009797765110271E-3</v>
      </c>
      <c r="BI49" s="54">
        <f t="shared" si="13"/>
        <v>3.284521999999999E-5</v>
      </c>
      <c r="BJ49" s="54">
        <f t="shared" si="14"/>
        <v>1.2383510019782663E-5</v>
      </c>
      <c r="BK49" s="54">
        <f t="shared" si="15"/>
        <v>1.3904239999999998E-5</v>
      </c>
      <c r="BL49" s="54">
        <f t="shared" si="16"/>
        <v>5.2422634209015171E-6</v>
      </c>
      <c r="BM49" s="54">
        <f t="shared" si="17"/>
        <v>5.0024356984771691E-4</v>
      </c>
      <c r="BN49" s="54">
        <f t="shared" si="18"/>
        <v>1.5429210766672316E-4</v>
      </c>
      <c r="BO49" s="54">
        <f t="shared" si="19"/>
        <v>2.1806955999999993E-5</v>
      </c>
      <c r="BP49" s="54">
        <f t="shared" si="20"/>
        <v>7.8804689842301036E-6</v>
      </c>
      <c r="BQ49" s="54">
        <f t="shared" si="21"/>
        <v>2.4404082888638004E-2</v>
      </c>
      <c r="BR49" s="54">
        <f t="shared" si="22"/>
        <v>9.2009797765110271E-3</v>
      </c>
      <c r="BS49" s="126"/>
    </row>
    <row r="50" spans="1:71" ht="14.25" customHeight="1" x14ac:dyDescent="0.3">
      <c r="A50" s="1">
        <f t="shared" si="34"/>
        <v>46</v>
      </c>
      <c r="B50" s="53">
        <f>'Life table'!D48</f>
        <v>0.95454713983099304</v>
      </c>
      <c r="C50" s="53">
        <f>IF($A50&lt;Customisation!$H$13,0,B50)/LOOKUP(Customisation!$H$13,$A$4:$A$104,$B$4:$B$104)</f>
        <v>0.96944690325103622</v>
      </c>
      <c r="D50" s="1">
        <f>IF($A50&lt;=Customisation!$H$13,1,1/(1+Customisation!$H$21)^($A50-Customisation!$H$13))</f>
        <v>0.36604489974263904</v>
      </c>
      <c r="E50" s="1">
        <f t="shared" si="11"/>
        <v>33.765791775502748</v>
      </c>
      <c r="F50" s="1">
        <f t="shared" si="2"/>
        <v>0.35486109450633746</v>
      </c>
      <c r="G50" s="54">
        <f>'Age data'!M54*Customisation!$H$22</f>
        <v>3.2845219999999998E-4</v>
      </c>
      <c r="H50" s="54">
        <f t="shared" si="3"/>
        <v>1.2022825261924922E-4</v>
      </c>
      <c r="I50" s="54">
        <f>'Age data'!N54*Customisation!$H$22</f>
        <v>1.390424E-4</v>
      </c>
      <c r="J50" s="55">
        <f t="shared" si="4"/>
        <v>5.0895761367975915E-5</v>
      </c>
      <c r="K50" s="54">
        <f>I50*'Life table'!I48</f>
        <v>4.8766986298193829E-3</v>
      </c>
      <c r="L50" s="54">
        <f>J50*'Life table'!J48</f>
        <v>1.4746609310037784E-3</v>
      </c>
      <c r="M50" s="54">
        <f t="shared" si="5"/>
        <v>2.1806955999999997E-4</v>
      </c>
      <c r="N50" s="54">
        <f>((G50-I50)*$AW$5+I50*$AW$6)/(1+Customisation!$H$21)^($A50-Customisation!$E$13)</f>
        <v>7.6509407613884535E-5</v>
      </c>
      <c r="O50" s="54">
        <f>G50*Customisation!$H$17</f>
        <v>0.2440408288863801</v>
      </c>
      <c r="P50" s="121">
        <f>O50/(1+Customisation!$H$21)^($A50-Customisation!$E$13)</f>
        <v>8.9329900742825527E-2</v>
      </c>
      <c r="Q50" s="54">
        <f>IF($A50&lt;Customisation!$H$13,G50,G50*(1-Customisation!$H$11*Customisation!$H$12))</f>
        <v>6.569043999999998E-5</v>
      </c>
      <c r="R50" s="54">
        <f>IF($A50&lt;Customisation!$H$13,H50,H50*(1-Customisation!$H$11*Customisation!$H$12))</f>
        <v>2.4045650523849839E-5</v>
      </c>
      <c r="S50" s="54">
        <f>IF($A50&lt;Customisation!$H$13,I50,I50*(1-Customisation!$H$11*Customisation!$H$12))</f>
        <v>2.7808479999999995E-5</v>
      </c>
      <c r="T50" s="54">
        <f>IF($A50&lt;Customisation!$H$13,J50,J50*(1-Customisation!$H$11*Customisation!$H$12))</f>
        <v>1.017915227359518E-5</v>
      </c>
      <c r="U50" s="54">
        <f>IF($A50&lt;Customisation!$H$13,K50,K50*(1-Customisation!$H$11*Customisation!$H$12))</f>
        <v>9.7533972596387634E-4</v>
      </c>
      <c r="V50" s="54">
        <f>IF($A50&lt;Customisation!$H$13,L50,L50*(1-Customisation!$H$11*Customisation!$H$12))</f>
        <v>2.9493218620075563E-4</v>
      </c>
      <c r="W50" s="54">
        <f>IF($A50&lt;Customisation!$H$13,M50,M50*(1-Customisation!$H$11*Customisation!$H$12))</f>
        <v>4.3613911999999985E-5</v>
      </c>
      <c r="X50" s="54">
        <f>IF($A50&lt;Customisation!$H$13,N50,N50*(1-Customisation!$H$11*Customisation!$H$12))</f>
        <v>1.5301881522776905E-5</v>
      </c>
      <c r="Y50" s="54">
        <f>IF($A50&lt;Customisation!$H$13,O50,O50*(1-Customisation!$H$11*Customisation!$H$12))</f>
        <v>4.8808165777276008E-2</v>
      </c>
      <c r="Z50" s="54">
        <f>IF($A50&lt;Customisation!$H$13,P50,P50*(1-Customisation!$H$11*Customisation!$H$12))</f>
        <v>1.7865980148565101E-2</v>
      </c>
      <c r="AA50" s="54">
        <f t="shared" ref="AA50:AJ50" si="68">G50-Q50</f>
        <v>2.6276176000000003E-4</v>
      </c>
      <c r="AB50" s="54">
        <f t="shared" si="68"/>
        <v>9.6182602095399385E-5</v>
      </c>
      <c r="AC50" s="54">
        <f t="shared" si="68"/>
        <v>1.1123392000000001E-4</v>
      </c>
      <c r="AD50" s="54">
        <f t="shared" si="68"/>
        <v>4.0716609094380735E-5</v>
      </c>
      <c r="AE50" s="54">
        <f t="shared" si="68"/>
        <v>3.9013589038555067E-3</v>
      </c>
      <c r="AF50" s="54">
        <f t="shared" si="68"/>
        <v>1.1797287448030228E-3</v>
      </c>
      <c r="AG50" s="54">
        <f t="shared" si="68"/>
        <v>1.74455648E-4</v>
      </c>
      <c r="AH50" s="54">
        <f t="shared" si="68"/>
        <v>6.1207526091107634E-5</v>
      </c>
      <c r="AI50" s="54">
        <f t="shared" si="68"/>
        <v>0.19523266310910409</v>
      </c>
      <c r="AJ50" s="54">
        <f t="shared" si="68"/>
        <v>7.1463920594260433E-2</v>
      </c>
      <c r="AK50" s="1"/>
      <c r="AL50" s="56">
        <f t="shared" si="7"/>
        <v>32.845219999999998</v>
      </c>
      <c r="AM50" s="56">
        <f t="shared" si="8"/>
        <v>6.5690439999999981</v>
      </c>
      <c r="AN50" s="1"/>
      <c r="AO50" s="1"/>
      <c r="AP50" s="1"/>
      <c r="AQ50" s="1"/>
      <c r="AR50" s="1"/>
      <c r="AS50" s="1"/>
      <c r="AT50" s="1"/>
      <c r="AU50" s="1"/>
      <c r="AV50" s="1"/>
      <c r="AW50" s="1"/>
      <c r="AX50" s="1"/>
      <c r="AY50" s="54">
        <f>IF($A50&lt;Customisation!$H$13,G50,G50*(1-Customisation!$H$24*Customisation!$H$12))</f>
        <v>3.284521999999999E-5</v>
      </c>
      <c r="AZ50" s="54">
        <f>IF($A50&lt;Customisation!$H$13,H50,H50*(1-Customisation!$H$24*Customisation!$H$12))</f>
        <v>1.202282526192492E-5</v>
      </c>
      <c r="BA50" s="54">
        <f>IF($A50&lt;Customisation!$H$13,I50,I50*(1-Customisation!$H$24*Customisation!$H$12))</f>
        <v>1.3904239999999998E-5</v>
      </c>
      <c r="BB50" s="54">
        <f>IF($A50&lt;Customisation!$H$13,J50,J50*(1-Customisation!$H$24*Customisation!$H$12))</f>
        <v>5.0895761367975901E-6</v>
      </c>
      <c r="BC50" s="54">
        <f>IF($A50&lt;Customisation!$H$13,K50,K50*(1-Customisation!$H$24*Customisation!$H$12))</f>
        <v>4.8766986298193817E-4</v>
      </c>
      <c r="BD50" s="54">
        <f>IF($A50&lt;Customisation!$H$13,L50,L50*(1-Customisation!$H$24*Customisation!$H$12))</f>
        <v>1.4746609310037782E-4</v>
      </c>
      <c r="BE50" s="54">
        <f>IF($A50&lt;Customisation!$H$13,M50,M50*(1-Customisation!$H$24*Customisation!$H$12))</f>
        <v>2.1806955999999993E-5</v>
      </c>
      <c r="BF50" s="54">
        <f>IF($A50&lt;Customisation!$H$13,N50,N50*(1-Customisation!$H$24*Customisation!$H$12))</f>
        <v>7.6509407613884525E-6</v>
      </c>
      <c r="BG50" s="54">
        <f>IF($A50&lt;Customisation!$H$13,O50,O50*(1-Customisation!$H$24*Customisation!$H$12))</f>
        <v>2.4404082888638004E-2</v>
      </c>
      <c r="BH50" s="54">
        <f>IF($A50&lt;Customisation!$H$13,P50,P50*(1-Customisation!$H$24*Customisation!$H$12))</f>
        <v>8.9329900742825506E-3</v>
      </c>
      <c r="BI50" s="54">
        <f t="shared" si="13"/>
        <v>3.284521999999999E-5</v>
      </c>
      <c r="BJ50" s="54">
        <f t="shared" si="14"/>
        <v>1.202282526192492E-5</v>
      </c>
      <c r="BK50" s="54">
        <f t="shared" si="15"/>
        <v>1.3904239999999998E-5</v>
      </c>
      <c r="BL50" s="54">
        <f t="shared" si="16"/>
        <v>5.0895761367975901E-6</v>
      </c>
      <c r="BM50" s="54">
        <f t="shared" si="17"/>
        <v>4.8766986298193817E-4</v>
      </c>
      <c r="BN50" s="54">
        <f t="shared" si="18"/>
        <v>1.4746609310037782E-4</v>
      </c>
      <c r="BO50" s="54">
        <f t="shared" si="19"/>
        <v>2.1806955999999993E-5</v>
      </c>
      <c r="BP50" s="54">
        <f t="shared" si="20"/>
        <v>7.6509407613884525E-6</v>
      </c>
      <c r="BQ50" s="54">
        <f t="shared" si="21"/>
        <v>2.4404082888638004E-2</v>
      </c>
      <c r="BR50" s="54">
        <f t="shared" si="22"/>
        <v>8.9329900742825506E-3</v>
      </c>
      <c r="BS50" s="126"/>
    </row>
    <row r="51" spans="1:71" ht="14.25" customHeight="1" x14ac:dyDescent="0.3">
      <c r="A51" s="1">
        <f t="shared" si="34"/>
        <v>47</v>
      </c>
      <c r="B51" s="53">
        <f>'Life table'!D49</f>
        <v>0.95197940802484771</v>
      </c>
      <c r="C51" s="53">
        <f>IF($A51&lt;Customisation!$H$13,0,B51)/LOOKUP(Customisation!$H$13,$A$4:$A$104,$B$4:$B$104)</f>
        <v>0.96683909108129107</v>
      </c>
      <c r="D51" s="1">
        <f>IF($A51&lt;=Customisation!$H$13,1,1/(1+Customisation!$H$21)^($A51-Customisation!$H$13))</f>
        <v>0.35538339780838735</v>
      </c>
      <c r="E51" s="1">
        <f t="shared" si="11"/>
        <v>34.131836675245388</v>
      </c>
      <c r="F51" s="1">
        <f t="shared" si="2"/>
        <v>0.3435985613224421</v>
      </c>
      <c r="G51" s="54">
        <f>'Age data'!M55*Customisation!$H$22</f>
        <v>3.2845219999999998E-4</v>
      </c>
      <c r="H51" s="54">
        <f t="shared" si="3"/>
        <v>1.1672645885364E-4</v>
      </c>
      <c r="I51" s="54">
        <f>'Age data'!N55*Customisation!$H$22</f>
        <v>1.390424E-4</v>
      </c>
      <c r="J51" s="55">
        <f t="shared" si="4"/>
        <v>4.9413360551432917E-5</v>
      </c>
      <c r="K51" s="54">
        <f>I51*'Life table'!I49</f>
        <v>4.7506224161468179E-3</v>
      </c>
      <c r="L51" s="54">
        <f>J51*'Life table'!J49</f>
        <v>1.4083812234434734E-3</v>
      </c>
      <c r="M51" s="54">
        <f t="shared" si="5"/>
        <v>2.1806955999999997E-4</v>
      </c>
      <c r="N51" s="54">
        <f>((G51-I51)*$AW$5+I51*$AW$6)/(1+Customisation!$H$21)^($A51-Customisation!$E$13)</f>
        <v>7.42809782659073E-5</v>
      </c>
      <c r="O51" s="54">
        <f>G51*Customisation!$H$17</f>
        <v>0.2440408288863801</v>
      </c>
      <c r="P51" s="121">
        <f>O51/(1+Customisation!$H$21)^($A51-Customisation!$E$13)</f>
        <v>8.6728058973617003E-2</v>
      </c>
      <c r="Q51" s="54">
        <f>IF($A51&lt;Customisation!$H$13,G51,G51*(1-Customisation!$H$11*Customisation!$H$12))</f>
        <v>6.569043999999998E-5</v>
      </c>
      <c r="R51" s="54">
        <f>IF($A51&lt;Customisation!$H$13,H51,H51*(1-Customisation!$H$11*Customisation!$H$12))</f>
        <v>2.3345291770727995E-5</v>
      </c>
      <c r="S51" s="54">
        <f>IF($A51&lt;Customisation!$H$13,I51,I51*(1-Customisation!$H$11*Customisation!$H$12))</f>
        <v>2.7808479999999995E-5</v>
      </c>
      <c r="T51" s="54">
        <f>IF($A51&lt;Customisation!$H$13,J51,J51*(1-Customisation!$H$11*Customisation!$H$12))</f>
        <v>9.882672110286581E-6</v>
      </c>
      <c r="U51" s="54">
        <f>IF($A51&lt;Customisation!$H$13,K51,K51*(1-Customisation!$H$11*Customisation!$H$12))</f>
        <v>9.5012448322936332E-4</v>
      </c>
      <c r="V51" s="54">
        <f>IF($A51&lt;Customisation!$H$13,L51,L51*(1-Customisation!$H$11*Customisation!$H$12))</f>
        <v>2.8167624468869462E-4</v>
      </c>
      <c r="W51" s="54">
        <f>IF($A51&lt;Customisation!$H$13,M51,M51*(1-Customisation!$H$11*Customisation!$H$12))</f>
        <v>4.3613911999999985E-5</v>
      </c>
      <c r="X51" s="54">
        <f>IF($A51&lt;Customisation!$H$13,N51,N51*(1-Customisation!$H$11*Customisation!$H$12))</f>
        <v>1.4856195653181456E-5</v>
      </c>
      <c r="Y51" s="54">
        <f>IF($A51&lt;Customisation!$H$13,O51,O51*(1-Customisation!$H$11*Customisation!$H$12))</f>
        <v>4.8808165777276008E-2</v>
      </c>
      <c r="Z51" s="54">
        <f>IF($A51&lt;Customisation!$H$13,P51,P51*(1-Customisation!$H$11*Customisation!$H$12))</f>
        <v>1.7345611794723395E-2</v>
      </c>
      <c r="AA51" s="54">
        <f t="shared" ref="AA51:AJ51" si="69">G51-Q51</f>
        <v>2.6276176000000003E-4</v>
      </c>
      <c r="AB51" s="54">
        <f t="shared" si="69"/>
        <v>9.3381167082912006E-5</v>
      </c>
      <c r="AC51" s="54">
        <f t="shared" si="69"/>
        <v>1.1123392000000001E-4</v>
      </c>
      <c r="AD51" s="54">
        <f t="shared" si="69"/>
        <v>3.9530688441146338E-5</v>
      </c>
      <c r="AE51" s="54">
        <f t="shared" si="69"/>
        <v>3.8004979329174546E-3</v>
      </c>
      <c r="AF51" s="54">
        <f t="shared" si="69"/>
        <v>1.1267049787547787E-3</v>
      </c>
      <c r="AG51" s="54">
        <f t="shared" si="69"/>
        <v>1.74455648E-4</v>
      </c>
      <c r="AH51" s="54">
        <f t="shared" si="69"/>
        <v>5.9424782612725844E-5</v>
      </c>
      <c r="AI51" s="54">
        <f t="shared" si="69"/>
        <v>0.19523266310910409</v>
      </c>
      <c r="AJ51" s="54">
        <f t="shared" si="69"/>
        <v>6.9382447178893608E-2</v>
      </c>
      <c r="AK51" s="1"/>
      <c r="AL51" s="56">
        <f t="shared" si="7"/>
        <v>32.845219999999998</v>
      </c>
      <c r="AM51" s="56">
        <f t="shared" si="8"/>
        <v>6.5690439999999981</v>
      </c>
      <c r="AN51" s="1"/>
      <c r="AO51" s="1"/>
      <c r="AP51" s="1"/>
      <c r="AQ51" s="1"/>
      <c r="AR51" s="1"/>
      <c r="AS51" s="1"/>
      <c r="AT51" s="1"/>
      <c r="AU51" s="1"/>
      <c r="AV51" s="1"/>
      <c r="AW51" s="1"/>
      <c r="AX51" s="1"/>
      <c r="AY51" s="54">
        <f>IF($A51&lt;Customisation!$H$13,G51,G51*(1-Customisation!$H$24*Customisation!$H$12))</f>
        <v>3.284521999999999E-5</v>
      </c>
      <c r="AZ51" s="54">
        <f>IF($A51&lt;Customisation!$H$13,H51,H51*(1-Customisation!$H$24*Customisation!$H$12))</f>
        <v>1.1672645885363997E-5</v>
      </c>
      <c r="BA51" s="54">
        <f>IF($A51&lt;Customisation!$H$13,I51,I51*(1-Customisation!$H$24*Customisation!$H$12))</f>
        <v>1.3904239999999998E-5</v>
      </c>
      <c r="BB51" s="54">
        <f>IF($A51&lt;Customisation!$H$13,J51,J51*(1-Customisation!$H$24*Customisation!$H$12))</f>
        <v>4.9413360551432905E-6</v>
      </c>
      <c r="BC51" s="54">
        <f>IF($A51&lt;Customisation!$H$13,K51,K51*(1-Customisation!$H$24*Customisation!$H$12))</f>
        <v>4.7506224161468166E-4</v>
      </c>
      <c r="BD51" s="54">
        <f>IF($A51&lt;Customisation!$H$13,L51,L51*(1-Customisation!$H$24*Customisation!$H$12))</f>
        <v>1.4083812234434731E-4</v>
      </c>
      <c r="BE51" s="54">
        <f>IF($A51&lt;Customisation!$H$13,M51,M51*(1-Customisation!$H$24*Customisation!$H$12))</f>
        <v>2.1806955999999993E-5</v>
      </c>
      <c r="BF51" s="54">
        <f>IF($A51&lt;Customisation!$H$13,N51,N51*(1-Customisation!$H$24*Customisation!$H$12))</f>
        <v>7.428097826590728E-6</v>
      </c>
      <c r="BG51" s="54">
        <f>IF($A51&lt;Customisation!$H$13,O51,O51*(1-Customisation!$H$24*Customisation!$H$12))</f>
        <v>2.4404082888638004E-2</v>
      </c>
      <c r="BH51" s="54">
        <f>IF($A51&lt;Customisation!$H$13,P51,P51*(1-Customisation!$H$24*Customisation!$H$12))</f>
        <v>8.6728058973616975E-3</v>
      </c>
      <c r="BI51" s="54">
        <f t="shared" si="13"/>
        <v>3.284521999999999E-5</v>
      </c>
      <c r="BJ51" s="54">
        <f t="shared" si="14"/>
        <v>1.1672645885363997E-5</v>
      </c>
      <c r="BK51" s="54">
        <f t="shared" si="15"/>
        <v>1.3904239999999998E-5</v>
      </c>
      <c r="BL51" s="54">
        <f t="shared" si="16"/>
        <v>4.9413360551432905E-6</v>
      </c>
      <c r="BM51" s="54">
        <f t="shared" si="17"/>
        <v>4.7506224161468166E-4</v>
      </c>
      <c r="BN51" s="54">
        <f t="shared" si="18"/>
        <v>1.4083812234434731E-4</v>
      </c>
      <c r="BO51" s="54">
        <f t="shared" si="19"/>
        <v>2.1806955999999993E-5</v>
      </c>
      <c r="BP51" s="54">
        <f t="shared" si="20"/>
        <v>7.428097826590728E-6</v>
      </c>
      <c r="BQ51" s="54">
        <f t="shared" si="21"/>
        <v>2.4404082888638004E-2</v>
      </c>
      <c r="BR51" s="54">
        <f t="shared" si="22"/>
        <v>8.6728058973616975E-3</v>
      </c>
      <c r="BS51" s="126"/>
    </row>
    <row r="52" spans="1:71" ht="14.25" customHeight="1" x14ac:dyDescent="0.3">
      <c r="A52" s="1">
        <f t="shared" si="34"/>
        <v>48</v>
      </c>
      <c r="B52" s="53">
        <f>'Life table'!D50</f>
        <v>0.94941858341726093</v>
      </c>
      <c r="C52" s="53">
        <f>IF($A52&lt;Customisation!$H$13,0,B52)/LOOKUP(Customisation!$H$13,$A$4:$A$104,$B$4:$B$104)</f>
        <v>0.96423829392628235</v>
      </c>
      <c r="D52" s="1">
        <f>IF($A52&lt;=Customisation!$H$13,1,1/(1+Customisation!$H$21)^($A52-Customisation!$H$13))</f>
        <v>0.34503242505668674</v>
      </c>
      <c r="E52" s="1">
        <f t="shared" si="11"/>
        <v>34.487220073053777</v>
      </c>
      <c r="F52" s="1">
        <f t="shared" si="2"/>
        <v>0.3326934768859075</v>
      </c>
      <c r="G52" s="54">
        <f>'Age data'!M56*Customisation!$H$22</f>
        <v>3.2845219999999998E-4</v>
      </c>
      <c r="H52" s="54">
        <f t="shared" si="3"/>
        <v>1.1332665908120388E-4</v>
      </c>
      <c r="I52" s="54">
        <f>'Age data'!N56*Customisation!$H$22</f>
        <v>1.390424E-4</v>
      </c>
      <c r="J52" s="55">
        <f t="shared" si="4"/>
        <v>4.797413645770186E-5</v>
      </c>
      <c r="K52" s="54">
        <f>I52*'Life table'!I50</f>
        <v>4.6242061426986746E-3</v>
      </c>
      <c r="L52" s="54">
        <f>J52*'Life table'!J50</f>
        <v>1.3440389658304765E-3</v>
      </c>
      <c r="M52" s="54">
        <f t="shared" si="5"/>
        <v>2.1806955999999997E-4</v>
      </c>
      <c r="N52" s="54">
        <f>((G52-I52)*$AW$5+I52*$AW$6)/(1+Customisation!$H$21)^($A52-Customisation!$E$13)</f>
        <v>7.2117454627094462E-5</v>
      </c>
      <c r="O52" s="54">
        <f>G52*Customisation!$H$17</f>
        <v>0.2440408288863801</v>
      </c>
      <c r="P52" s="121">
        <f>O52/(1+Customisation!$H$21)^($A52-Customisation!$E$13)</f>
        <v>8.4201999003511663E-2</v>
      </c>
      <c r="Q52" s="54">
        <f>IF($A52&lt;Customisation!$H$13,G52,G52*(1-Customisation!$H$11*Customisation!$H$12))</f>
        <v>6.569043999999998E-5</v>
      </c>
      <c r="R52" s="54">
        <f>IF($A52&lt;Customisation!$H$13,H52,H52*(1-Customisation!$H$11*Customisation!$H$12))</f>
        <v>2.2665331816240772E-5</v>
      </c>
      <c r="S52" s="54">
        <f>IF($A52&lt;Customisation!$H$13,I52,I52*(1-Customisation!$H$11*Customisation!$H$12))</f>
        <v>2.7808479999999995E-5</v>
      </c>
      <c r="T52" s="54">
        <f>IF($A52&lt;Customisation!$H$13,J52,J52*(1-Customisation!$H$11*Customisation!$H$12))</f>
        <v>9.5948272915403706E-6</v>
      </c>
      <c r="U52" s="54">
        <f>IF($A52&lt;Customisation!$H$13,K52,K52*(1-Customisation!$H$11*Customisation!$H$12))</f>
        <v>9.2484122853973469E-4</v>
      </c>
      <c r="V52" s="54">
        <f>IF($A52&lt;Customisation!$H$13,L52,L52*(1-Customisation!$H$11*Customisation!$H$12))</f>
        <v>2.6880779316609522E-4</v>
      </c>
      <c r="W52" s="54">
        <f>IF($A52&lt;Customisation!$H$13,M52,M52*(1-Customisation!$H$11*Customisation!$H$12))</f>
        <v>4.3613911999999985E-5</v>
      </c>
      <c r="X52" s="54">
        <f>IF($A52&lt;Customisation!$H$13,N52,N52*(1-Customisation!$H$11*Customisation!$H$12))</f>
        <v>1.442349092541889E-5</v>
      </c>
      <c r="Y52" s="54">
        <f>IF($A52&lt;Customisation!$H$13,O52,O52*(1-Customisation!$H$11*Customisation!$H$12))</f>
        <v>4.8808165777276008E-2</v>
      </c>
      <c r="Z52" s="54">
        <f>IF($A52&lt;Customisation!$H$13,P52,P52*(1-Customisation!$H$11*Customisation!$H$12))</f>
        <v>1.684039980070233E-2</v>
      </c>
      <c r="AA52" s="54">
        <f t="shared" ref="AA52:AJ52" si="70">G52-Q52</f>
        <v>2.6276176000000003E-4</v>
      </c>
      <c r="AB52" s="54">
        <f t="shared" si="70"/>
        <v>9.0661327264963113E-5</v>
      </c>
      <c r="AC52" s="54">
        <f t="shared" si="70"/>
        <v>1.1123392000000001E-4</v>
      </c>
      <c r="AD52" s="54">
        <f t="shared" si="70"/>
        <v>3.8379309166161489E-5</v>
      </c>
      <c r="AE52" s="54">
        <f t="shared" si="70"/>
        <v>3.6993649141589396E-3</v>
      </c>
      <c r="AF52" s="54">
        <f t="shared" si="70"/>
        <v>1.0752311726643813E-3</v>
      </c>
      <c r="AG52" s="54">
        <f t="shared" si="70"/>
        <v>1.74455648E-4</v>
      </c>
      <c r="AH52" s="54">
        <f t="shared" si="70"/>
        <v>5.7693963701675574E-5</v>
      </c>
      <c r="AI52" s="54">
        <f t="shared" si="70"/>
        <v>0.19523266310910409</v>
      </c>
      <c r="AJ52" s="54">
        <f t="shared" si="70"/>
        <v>6.7361599202809333E-2</v>
      </c>
      <c r="AK52" s="1"/>
      <c r="AL52" s="56">
        <f t="shared" si="7"/>
        <v>32.845219999999998</v>
      </c>
      <c r="AM52" s="56">
        <f t="shared" si="8"/>
        <v>6.5690439999999981</v>
      </c>
      <c r="AN52" s="1"/>
      <c r="AO52" s="1"/>
      <c r="AP52" s="1"/>
      <c r="AQ52" s="1"/>
      <c r="AR52" s="1"/>
      <c r="AS52" s="1"/>
      <c r="AT52" s="1"/>
      <c r="AU52" s="1"/>
      <c r="AV52" s="1"/>
      <c r="AW52" s="1"/>
      <c r="AX52" s="1"/>
      <c r="AY52" s="54">
        <f>IF($A52&lt;Customisation!$H$13,G52,G52*(1-Customisation!$H$24*Customisation!$H$12))</f>
        <v>3.284521999999999E-5</v>
      </c>
      <c r="AZ52" s="54">
        <f>IF($A52&lt;Customisation!$H$13,H52,H52*(1-Customisation!$H$24*Customisation!$H$12))</f>
        <v>1.1332665908120386E-5</v>
      </c>
      <c r="BA52" s="54">
        <f>IF($A52&lt;Customisation!$H$13,I52,I52*(1-Customisation!$H$24*Customisation!$H$12))</f>
        <v>1.3904239999999998E-5</v>
      </c>
      <c r="BB52" s="54">
        <f>IF($A52&lt;Customisation!$H$13,J52,J52*(1-Customisation!$H$24*Customisation!$H$12))</f>
        <v>4.7974136457701853E-6</v>
      </c>
      <c r="BC52" s="54">
        <f>IF($A52&lt;Customisation!$H$13,K52,K52*(1-Customisation!$H$24*Customisation!$H$12))</f>
        <v>4.6242061426986735E-4</v>
      </c>
      <c r="BD52" s="54">
        <f>IF($A52&lt;Customisation!$H$13,L52,L52*(1-Customisation!$H$24*Customisation!$H$12))</f>
        <v>1.3440389658304761E-4</v>
      </c>
      <c r="BE52" s="54">
        <f>IF($A52&lt;Customisation!$H$13,M52,M52*(1-Customisation!$H$24*Customisation!$H$12))</f>
        <v>2.1806955999999993E-5</v>
      </c>
      <c r="BF52" s="54">
        <f>IF($A52&lt;Customisation!$H$13,N52,N52*(1-Customisation!$H$24*Customisation!$H$12))</f>
        <v>7.211745462709445E-6</v>
      </c>
      <c r="BG52" s="54">
        <f>IF($A52&lt;Customisation!$H$13,O52,O52*(1-Customisation!$H$24*Customisation!$H$12))</f>
        <v>2.4404082888638004E-2</v>
      </c>
      <c r="BH52" s="54">
        <f>IF($A52&lt;Customisation!$H$13,P52,P52*(1-Customisation!$H$24*Customisation!$H$12))</f>
        <v>8.4201999003511649E-3</v>
      </c>
      <c r="BI52" s="54">
        <f t="shared" si="13"/>
        <v>3.284521999999999E-5</v>
      </c>
      <c r="BJ52" s="54">
        <f t="shared" si="14"/>
        <v>1.1332665908120386E-5</v>
      </c>
      <c r="BK52" s="54">
        <f t="shared" si="15"/>
        <v>1.3904239999999998E-5</v>
      </c>
      <c r="BL52" s="54">
        <f t="shared" si="16"/>
        <v>4.7974136457701853E-6</v>
      </c>
      <c r="BM52" s="54">
        <f t="shared" si="17"/>
        <v>4.6242061426986735E-4</v>
      </c>
      <c r="BN52" s="54">
        <f t="shared" si="18"/>
        <v>1.3440389658304761E-4</v>
      </c>
      <c r="BO52" s="54">
        <f t="shared" si="19"/>
        <v>2.1806955999999993E-5</v>
      </c>
      <c r="BP52" s="54">
        <f t="shared" si="20"/>
        <v>7.211745462709445E-6</v>
      </c>
      <c r="BQ52" s="54">
        <f t="shared" si="21"/>
        <v>2.4404082888638004E-2</v>
      </c>
      <c r="BR52" s="54">
        <f t="shared" si="22"/>
        <v>8.4201999003511649E-3</v>
      </c>
      <c r="BS52" s="126"/>
    </row>
    <row r="53" spans="1:71" ht="14.25" customHeight="1" x14ac:dyDescent="0.3">
      <c r="A53" s="1">
        <f t="shared" si="34"/>
        <v>49</v>
      </c>
      <c r="B53" s="53">
        <f>'Life table'!D51</f>
        <v>0.94686464742786858</v>
      </c>
      <c r="C53" s="53">
        <f>IF($A53&lt;Customisation!$H$13,0,B53)/LOOKUP(Customisation!$H$13,$A$4:$A$104,$B$4:$B$104)</f>
        <v>0.96164449291562082</v>
      </c>
      <c r="D53" s="1">
        <f>IF($A53&lt;=Customisation!$H$13,1,1/(1+Customisation!$H$21)^($A53-Customisation!$H$13))</f>
        <v>0.33498293694823961</v>
      </c>
      <c r="E53" s="1">
        <f t="shared" si="11"/>
        <v>34.832252498110464</v>
      </c>
      <c r="F53" s="1">
        <f t="shared" si="2"/>
        <v>0.32213449653697523</v>
      </c>
      <c r="G53" s="54">
        <f>'Age data'!M57*Customisation!$H$22</f>
        <v>3.2845219999999998E-4</v>
      </c>
      <c r="H53" s="54">
        <f t="shared" si="3"/>
        <v>1.1002588260311058E-4</v>
      </c>
      <c r="I53" s="54">
        <f>'Age data'!N57*Customisation!$H$22</f>
        <v>1.390424E-4</v>
      </c>
      <c r="J53" s="55">
        <f t="shared" si="4"/>
        <v>4.6576831512331913E-5</v>
      </c>
      <c r="K53" s="54">
        <f>I53*'Life table'!I51</f>
        <v>4.4974488922468175E-3</v>
      </c>
      <c r="L53" s="54">
        <f>J53*'Life table'!J51</f>
        <v>1.281575720428493E-3</v>
      </c>
      <c r="M53" s="54">
        <f t="shared" si="5"/>
        <v>2.1806955999999997E-4</v>
      </c>
      <c r="N53" s="54">
        <f>((G53-I53)*$AW$5+I53*$AW$6)/(1+Customisation!$H$21)^($A53-Customisation!$E$13)</f>
        <v>7.0016946239897555E-5</v>
      </c>
      <c r="O53" s="54">
        <f>G53*Customisation!$H$17</f>
        <v>0.2440408288863801</v>
      </c>
      <c r="P53" s="121">
        <f>O53/(1+Customisation!$H$21)^($A53-Customisation!$E$13)</f>
        <v>8.1749513595642406E-2</v>
      </c>
      <c r="Q53" s="54">
        <f>IF($A53&lt;Customisation!$H$13,G53,G53*(1-Customisation!$H$11*Customisation!$H$12))</f>
        <v>6.569043999999998E-5</v>
      </c>
      <c r="R53" s="54">
        <f>IF($A53&lt;Customisation!$H$13,H53,H53*(1-Customisation!$H$11*Customisation!$H$12))</f>
        <v>2.2005176520622111E-5</v>
      </c>
      <c r="S53" s="54">
        <f>IF($A53&lt;Customisation!$H$13,I53,I53*(1-Customisation!$H$11*Customisation!$H$12))</f>
        <v>2.7808479999999995E-5</v>
      </c>
      <c r="T53" s="54">
        <f>IF($A53&lt;Customisation!$H$13,J53,J53*(1-Customisation!$H$11*Customisation!$H$12))</f>
        <v>9.3153663024663812E-6</v>
      </c>
      <c r="U53" s="54">
        <f>IF($A53&lt;Customisation!$H$13,K53,K53*(1-Customisation!$H$11*Customisation!$H$12))</f>
        <v>8.994897784493633E-4</v>
      </c>
      <c r="V53" s="54">
        <f>IF($A53&lt;Customisation!$H$13,L53,L53*(1-Customisation!$H$11*Customisation!$H$12))</f>
        <v>2.5631514408569852E-4</v>
      </c>
      <c r="W53" s="54">
        <f>IF($A53&lt;Customisation!$H$13,M53,M53*(1-Customisation!$H$11*Customisation!$H$12))</f>
        <v>4.3613911999999985E-5</v>
      </c>
      <c r="X53" s="54">
        <f>IF($A53&lt;Customisation!$H$13,N53,N53*(1-Customisation!$H$11*Customisation!$H$12))</f>
        <v>1.4003389247979507E-5</v>
      </c>
      <c r="Y53" s="54">
        <f>IF($A53&lt;Customisation!$H$13,O53,O53*(1-Customisation!$H$11*Customisation!$H$12))</f>
        <v>4.8808165777276008E-2</v>
      </c>
      <c r="Z53" s="54">
        <f>IF($A53&lt;Customisation!$H$13,P53,P53*(1-Customisation!$H$11*Customisation!$H$12))</f>
        <v>1.6349902719128478E-2</v>
      </c>
      <c r="AA53" s="54">
        <f t="shared" ref="AA53:AJ53" si="71">G53-Q53</f>
        <v>2.6276176000000003E-4</v>
      </c>
      <c r="AB53" s="54">
        <f t="shared" si="71"/>
        <v>8.8020706082488472E-5</v>
      </c>
      <c r="AC53" s="54">
        <f t="shared" si="71"/>
        <v>1.1123392000000001E-4</v>
      </c>
      <c r="AD53" s="54">
        <f t="shared" si="71"/>
        <v>3.7261465209865531E-5</v>
      </c>
      <c r="AE53" s="54">
        <f t="shared" si="71"/>
        <v>3.5979591137974541E-3</v>
      </c>
      <c r="AF53" s="54">
        <f t="shared" si="71"/>
        <v>1.0252605763427945E-3</v>
      </c>
      <c r="AG53" s="54">
        <f t="shared" si="71"/>
        <v>1.74455648E-4</v>
      </c>
      <c r="AH53" s="54">
        <f t="shared" si="71"/>
        <v>5.601355699191805E-5</v>
      </c>
      <c r="AI53" s="54">
        <f t="shared" si="71"/>
        <v>0.19523266310910409</v>
      </c>
      <c r="AJ53" s="54">
        <f t="shared" si="71"/>
        <v>6.5399610876513928E-2</v>
      </c>
      <c r="AK53" s="1"/>
      <c r="AL53" s="56">
        <f t="shared" si="7"/>
        <v>32.845219999999998</v>
      </c>
      <c r="AM53" s="56">
        <f t="shared" si="8"/>
        <v>6.5690439999999981</v>
      </c>
      <c r="AN53" s="1"/>
      <c r="AO53" s="1"/>
      <c r="AP53" s="1"/>
      <c r="AQ53" s="1"/>
      <c r="AR53" s="1"/>
      <c r="AS53" s="1"/>
      <c r="AT53" s="1"/>
      <c r="AU53" s="1"/>
      <c r="AV53" s="1"/>
      <c r="AW53" s="1"/>
      <c r="AX53" s="1"/>
      <c r="AY53" s="54">
        <f>IF($A53&lt;Customisation!$H$13,G53,G53*(1-Customisation!$H$24*Customisation!$H$12))</f>
        <v>3.284521999999999E-5</v>
      </c>
      <c r="AZ53" s="54">
        <f>IF($A53&lt;Customisation!$H$13,H53,H53*(1-Customisation!$H$24*Customisation!$H$12))</f>
        <v>1.1002588260311056E-5</v>
      </c>
      <c r="BA53" s="54">
        <f>IF($A53&lt;Customisation!$H$13,I53,I53*(1-Customisation!$H$24*Customisation!$H$12))</f>
        <v>1.3904239999999998E-5</v>
      </c>
      <c r="BB53" s="54">
        <f>IF($A53&lt;Customisation!$H$13,J53,J53*(1-Customisation!$H$24*Customisation!$H$12))</f>
        <v>4.6576831512331906E-6</v>
      </c>
      <c r="BC53" s="54">
        <f>IF($A53&lt;Customisation!$H$13,K53,K53*(1-Customisation!$H$24*Customisation!$H$12))</f>
        <v>4.4974488922468165E-4</v>
      </c>
      <c r="BD53" s="54">
        <f>IF($A53&lt;Customisation!$H$13,L53,L53*(1-Customisation!$H$24*Customisation!$H$12))</f>
        <v>1.2815757204284926E-4</v>
      </c>
      <c r="BE53" s="54">
        <f>IF($A53&lt;Customisation!$H$13,M53,M53*(1-Customisation!$H$24*Customisation!$H$12))</f>
        <v>2.1806955999999993E-5</v>
      </c>
      <c r="BF53" s="54">
        <f>IF($A53&lt;Customisation!$H$13,N53,N53*(1-Customisation!$H$24*Customisation!$H$12))</f>
        <v>7.0016946239897537E-6</v>
      </c>
      <c r="BG53" s="54">
        <f>IF($A53&lt;Customisation!$H$13,O53,O53*(1-Customisation!$H$24*Customisation!$H$12))</f>
        <v>2.4404082888638004E-2</v>
      </c>
      <c r="BH53" s="54">
        <f>IF($A53&lt;Customisation!$H$13,P53,P53*(1-Customisation!$H$24*Customisation!$H$12))</f>
        <v>8.1749513595642392E-3</v>
      </c>
      <c r="BI53" s="54">
        <f t="shared" si="13"/>
        <v>3.284521999999999E-5</v>
      </c>
      <c r="BJ53" s="54">
        <f t="shared" si="14"/>
        <v>1.1002588260311056E-5</v>
      </c>
      <c r="BK53" s="54">
        <f t="shared" si="15"/>
        <v>1.3904239999999998E-5</v>
      </c>
      <c r="BL53" s="54">
        <f t="shared" si="16"/>
        <v>4.6576831512331906E-6</v>
      </c>
      <c r="BM53" s="54">
        <f t="shared" si="17"/>
        <v>4.4974488922468165E-4</v>
      </c>
      <c r="BN53" s="54">
        <f t="shared" si="18"/>
        <v>1.2815757204284926E-4</v>
      </c>
      <c r="BO53" s="54">
        <f t="shared" si="19"/>
        <v>2.1806955999999993E-5</v>
      </c>
      <c r="BP53" s="54">
        <f t="shared" si="20"/>
        <v>7.0016946239897537E-6</v>
      </c>
      <c r="BQ53" s="54">
        <f t="shared" si="21"/>
        <v>2.4404082888638004E-2</v>
      </c>
      <c r="BR53" s="54">
        <f t="shared" si="22"/>
        <v>8.1749513595642392E-3</v>
      </c>
      <c r="BS53" s="126"/>
    </row>
    <row r="54" spans="1:71" ht="14.25" customHeight="1" x14ac:dyDescent="0.3">
      <c r="A54" s="1">
        <f t="shared" si="34"/>
        <v>50</v>
      </c>
      <c r="B54" s="53">
        <f>'Life table'!D52</f>
        <v>0.94431758152628764</v>
      </c>
      <c r="C54" s="53">
        <f>IF($A54&lt;Customisation!$H$13,0,B54)/LOOKUP(Customisation!$H$13,$A$4:$A$104,$B$4:$B$104)</f>
        <v>0.95905766922967783</v>
      </c>
      <c r="D54" s="1">
        <f>IF($A54&lt;=Customisation!$H$13,1,1/(1+Customisation!$H$21)^($A54-Customisation!$H$13))</f>
        <v>0.3252261523769317</v>
      </c>
      <c r="E54" s="1">
        <f t="shared" si="11"/>
        <v>35.1672354350587</v>
      </c>
      <c r="F54" s="1">
        <f t="shared" si="2"/>
        <v>0.31191063567115618</v>
      </c>
      <c r="G54" s="54">
        <f>'Age data'!M58*Customisation!$H$22</f>
        <v>3.2703339999999998E-4</v>
      </c>
      <c r="H54" s="54">
        <f t="shared" si="3"/>
        <v>1.0635981438074606E-4</v>
      </c>
      <c r="I54" s="54">
        <f>'Age data'!N58*Customisation!$H$22</f>
        <v>1.6032439999999999E-4</v>
      </c>
      <c r="J54" s="55">
        <f t="shared" si="4"/>
        <v>5.2141687744140149E-5</v>
      </c>
      <c r="K54" s="54">
        <f>I54*'Life table'!I52</f>
        <v>5.0392808285211138E-3</v>
      </c>
      <c r="L54" s="54">
        <f>J54*'Life table'!J52</f>
        <v>1.4078125134263958E-3</v>
      </c>
      <c r="M54" s="54">
        <f t="shared" si="5"/>
        <v>2.2456766400000001E-4</v>
      </c>
      <c r="N54" s="54">
        <f>((G54-I54)*$AW$5+I54*$AW$6)/(1+Customisation!$H$21)^($A54-Customisation!$E$13)</f>
        <v>7.0163475753811427E-5</v>
      </c>
      <c r="O54" s="54">
        <f>G54*Customisation!$H$17</f>
        <v>0.24298665683935469</v>
      </c>
      <c r="P54" s="121">
        <f>O54/(1+Customisation!$H$21)^($A54-Customisation!$E$13)</f>
        <v>7.9025615482797171E-2</v>
      </c>
      <c r="Q54" s="54">
        <f>IF($A54&lt;Customisation!$H$13,G54,G54*(1-Customisation!$H$11*Customisation!$H$12))</f>
        <v>6.5406679999999983E-5</v>
      </c>
      <c r="R54" s="54">
        <f>IF($A54&lt;Customisation!$H$13,H54,H54*(1-Customisation!$H$11*Customisation!$H$12))</f>
        <v>2.1271962876149205E-5</v>
      </c>
      <c r="S54" s="54">
        <f>IF($A54&lt;Customisation!$H$13,I54,I54*(1-Customisation!$H$11*Customisation!$H$12))</f>
        <v>3.206487999999999E-5</v>
      </c>
      <c r="T54" s="54">
        <f>IF($A54&lt;Customisation!$H$13,J54,J54*(1-Customisation!$H$11*Customisation!$H$12))</f>
        <v>1.0428337548828028E-5</v>
      </c>
      <c r="U54" s="54">
        <f>IF($A54&lt;Customisation!$H$13,K54,K54*(1-Customisation!$H$11*Customisation!$H$12))</f>
        <v>1.0078561657042226E-3</v>
      </c>
      <c r="V54" s="54">
        <f>IF($A54&lt;Customisation!$H$13,L54,L54*(1-Customisation!$H$11*Customisation!$H$12))</f>
        <v>2.815625026852791E-4</v>
      </c>
      <c r="W54" s="54">
        <f>IF($A54&lt;Customisation!$H$13,M54,M54*(1-Customisation!$H$11*Customisation!$H$12))</f>
        <v>4.491353279999999E-5</v>
      </c>
      <c r="X54" s="54">
        <f>IF($A54&lt;Customisation!$H$13,N54,N54*(1-Customisation!$H$11*Customisation!$H$12))</f>
        <v>1.4032695150762283E-5</v>
      </c>
      <c r="Y54" s="54">
        <f>IF($A54&lt;Customisation!$H$13,O54,O54*(1-Customisation!$H$11*Customisation!$H$12))</f>
        <v>4.8597331367870929E-2</v>
      </c>
      <c r="Z54" s="54">
        <f>IF($A54&lt;Customisation!$H$13,P54,P54*(1-Customisation!$H$11*Customisation!$H$12))</f>
        <v>1.5805123096559431E-2</v>
      </c>
      <c r="AA54" s="54">
        <f t="shared" ref="AA54:AJ54" si="72">G54-Q54</f>
        <v>2.6162671999999999E-4</v>
      </c>
      <c r="AB54" s="54">
        <f t="shared" si="72"/>
        <v>8.5087851504596847E-5</v>
      </c>
      <c r="AC54" s="54">
        <f t="shared" si="72"/>
        <v>1.2825952000000002E-4</v>
      </c>
      <c r="AD54" s="54">
        <f t="shared" si="72"/>
        <v>4.1713350195312119E-5</v>
      </c>
      <c r="AE54" s="54">
        <f t="shared" si="72"/>
        <v>4.0314246628168912E-3</v>
      </c>
      <c r="AF54" s="54">
        <f t="shared" si="72"/>
        <v>1.1262500107411168E-3</v>
      </c>
      <c r="AG54" s="54">
        <f t="shared" si="72"/>
        <v>1.7965413120000001E-4</v>
      </c>
      <c r="AH54" s="54">
        <f t="shared" si="72"/>
        <v>5.6130780603049145E-5</v>
      </c>
      <c r="AI54" s="54">
        <f t="shared" si="72"/>
        <v>0.19438932547148377</v>
      </c>
      <c r="AJ54" s="54">
        <f t="shared" si="72"/>
        <v>6.3220492386237739E-2</v>
      </c>
      <c r="AK54" s="1"/>
      <c r="AL54" s="56">
        <f t="shared" si="7"/>
        <v>32.703339999999997</v>
      </c>
      <c r="AM54" s="56">
        <f t="shared" si="8"/>
        <v>6.5406679999999984</v>
      </c>
      <c r="AN54" s="1"/>
      <c r="AO54" s="1"/>
      <c r="AP54" s="1"/>
      <c r="AQ54" s="1"/>
      <c r="AR54" s="1"/>
      <c r="AS54" s="1"/>
      <c r="AT54" s="1"/>
      <c r="AU54" s="1"/>
      <c r="AV54" s="1"/>
      <c r="AW54" s="1"/>
      <c r="AX54" s="1"/>
      <c r="AY54" s="54">
        <f>IF($A54&lt;Customisation!$H$13,G54,G54*(1-Customisation!$H$24*Customisation!$H$12))</f>
        <v>3.2703339999999992E-5</v>
      </c>
      <c r="AZ54" s="54">
        <f>IF($A54&lt;Customisation!$H$13,H54,H54*(1-Customisation!$H$24*Customisation!$H$12))</f>
        <v>1.0635981438074603E-5</v>
      </c>
      <c r="BA54" s="54">
        <f>IF($A54&lt;Customisation!$H$13,I54,I54*(1-Customisation!$H$24*Customisation!$H$12))</f>
        <v>1.6032439999999995E-5</v>
      </c>
      <c r="BB54" s="54">
        <f>IF($A54&lt;Customisation!$H$13,J54,J54*(1-Customisation!$H$24*Customisation!$H$12))</f>
        <v>5.214168774414014E-6</v>
      </c>
      <c r="BC54" s="54">
        <f>IF($A54&lt;Customisation!$H$13,K54,K54*(1-Customisation!$H$24*Customisation!$H$12))</f>
        <v>5.039280828521113E-4</v>
      </c>
      <c r="BD54" s="54">
        <f>IF($A54&lt;Customisation!$H$13,L54,L54*(1-Customisation!$H$24*Customisation!$H$12))</f>
        <v>1.4078125134263955E-4</v>
      </c>
      <c r="BE54" s="54">
        <f>IF($A54&lt;Customisation!$H$13,M54,M54*(1-Customisation!$H$24*Customisation!$H$12))</f>
        <v>2.2456766399999995E-5</v>
      </c>
      <c r="BF54" s="54">
        <f>IF($A54&lt;Customisation!$H$13,N54,N54*(1-Customisation!$H$24*Customisation!$H$12))</f>
        <v>7.0163475753811415E-6</v>
      </c>
      <c r="BG54" s="54">
        <f>IF($A54&lt;Customisation!$H$13,O54,O54*(1-Customisation!$H$24*Customisation!$H$12))</f>
        <v>2.4298665683935464E-2</v>
      </c>
      <c r="BH54" s="54">
        <f>IF($A54&lt;Customisation!$H$13,P54,P54*(1-Customisation!$H$24*Customisation!$H$12))</f>
        <v>7.9025615482797157E-3</v>
      </c>
      <c r="BI54" s="54">
        <f t="shared" si="13"/>
        <v>3.2703339999999992E-5</v>
      </c>
      <c r="BJ54" s="54">
        <f t="shared" si="14"/>
        <v>1.0635981438074603E-5</v>
      </c>
      <c r="BK54" s="54">
        <f t="shared" si="15"/>
        <v>1.6032439999999995E-5</v>
      </c>
      <c r="BL54" s="54">
        <f t="shared" si="16"/>
        <v>5.214168774414014E-6</v>
      </c>
      <c r="BM54" s="54">
        <f t="shared" si="17"/>
        <v>5.039280828521113E-4</v>
      </c>
      <c r="BN54" s="54">
        <f t="shared" si="18"/>
        <v>1.4078125134263955E-4</v>
      </c>
      <c r="BO54" s="54">
        <f t="shared" si="19"/>
        <v>2.2456766399999995E-5</v>
      </c>
      <c r="BP54" s="54">
        <f t="shared" si="20"/>
        <v>7.0163475753811415E-6</v>
      </c>
      <c r="BQ54" s="54">
        <f t="shared" si="21"/>
        <v>2.4298665683935464E-2</v>
      </c>
      <c r="BR54" s="54">
        <f t="shared" si="22"/>
        <v>7.9025615482797157E-3</v>
      </c>
      <c r="BS54" s="126"/>
    </row>
    <row r="55" spans="1:71" ht="14.25" customHeight="1" x14ac:dyDescent="0.3">
      <c r="A55" s="1">
        <f t="shared" si="34"/>
        <v>51</v>
      </c>
      <c r="B55" s="53">
        <f>'Life table'!D53</f>
        <v>0.94040810673876873</v>
      </c>
      <c r="C55" s="53">
        <f>IF($A55&lt;Customisation!$H$13,0,B55)/LOOKUP(Customisation!$H$13,$A$4:$A$104,$B$4:$B$104)</f>
        <v>0.95508717047906688</v>
      </c>
      <c r="D55" s="1">
        <f>IF($A55&lt;=Customisation!$H$13,1,1/(1+Customisation!$H$21)^($A55-Customisation!$H$13))</f>
        <v>0.31575354599702099</v>
      </c>
      <c r="E55" s="1">
        <f t="shared" si="11"/>
        <v>35.492461587435635</v>
      </c>
      <c r="F55" s="1">
        <f t="shared" si="2"/>
        <v>0.30157216081502669</v>
      </c>
      <c r="G55" s="54">
        <f>'Age data'!M59*Customisation!$H$22</f>
        <v>3.2703339999999998E-4</v>
      </c>
      <c r="H55" s="54">
        <f t="shared" si="3"/>
        <v>1.0326195570946216E-4</v>
      </c>
      <c r="I55" s="54">
        <f>'Age data'!N59*Customisation!$H$22</f>
        <v>1.6032439999999999E-4</v>
      </c>
      <c r="J55" s="55">
        <f t="shared" si="4"/>
        <v>5.062299780984479E-5</v>
      </c>
      <c r="K55" s="54">
        <f>I55*'Life table'!I53</f>
        <v>4.899572530304575E-3</v>
      </c>
      <c r="L55" s="54">
        <f>J55*'Life table'!J53</f>
        <v>1.3412702546628105E-3</v>
      </c>
      <c r="M55" s="54">
        <f t="shared" si="5"/>
        <v>2.2456766400000001E-4</v>
      </c>
      <c r="N55" s="54">
        <f>((G55-I55)*$AW$5+I55*$AW$6)/(1+Customisation!$H$21)^($A55-Customisation!$E$13)</f>
        <v>6.811987937263244E-5</v>
      </c>
      <c r="O55" s="54">
        <f>G55*Customisation!$H$17</f>
        <v>0.24298665683935469</v>
      </c>
      <c r="P55" s="121">
        <f>O55/(1+Customisation!$H$21)^($A55-Customisation!$E$13)</f>
        <v>7.6723898526987536E-2</v>
      </c>
      <c r="Q55" s="54">
        <f>IF($A55&lt;Customisation!$H$13,G55,G55*(1-Customisation!$H$11*Customisation!$H$12))</f>
        <v>6.5406679999999983E-5</v>
      </c>
      <c r="R55" s="54">
        <f>IF($A55&lt;Customisation!$H$13,H55,H55*(1-Customisation!$H$11*Customisation!$H$12))</f>
        <v>2.0652391141892426E-5</v>
      </c>
      <c r="S55" s="54">
        <f>IF($A55&lt;Customisation!$H$13,I55,I55*(1-Customisation!$H$11*Customisation!$H$12))</f>
        <v>3.206487999999999E-5</v>
      </c>
      <c r="T55" s="54">
        <f>IF($A55&lt;Customisation!$H$13,J55,J55*(1-Customisation!$H$11*Customisation!$H$12))</f>
        <v>1.0124599561968956E-5</v>
      </c>
      <c r="U55" s="54">
        <f>IF($A55&lt;Customisation!$H$13,K55,K55*(1-Customisation!$H$11*Customisation!$H$12))</f>
        <v>9.7991450606091488E-4</v>
      </c>
      <c r="V55" s="54">
        <f>IF($A55&lt;Customisation!$H$13,L55,L55*(1-Customisation!$H$11*Customisation!$H$12))</f>
        <v>2.6825405093256204E-4</v>
      </c>
      <c r="W55" s="54">
        <f>IF($A55&lt;Customisation!$H$13,M55,M55*(1-Customisation!$H$11*Customisation!$H$12))</f>
        <v>4.491353279999999E-5</v>
      </c>
      <c r="X55" s="54">
        <f>IF($A55&lt;Customisation!$H$13,N55,N55*(1-Customisation!$H$11*Customisation!$H$12))</f>
        <v>1.3623975874526485E-5</v>
      </c>
      <c r="Y55" s="54">
        <f>IF($A55&lt;Customisation!$H$13,O55,O55*(1-Customisation!$H$11*Customisation!$H$12))</f>
        <v>4.8597331367870929E-2</v>
      </c>
      <c r="Z55" s="54">
        <f>IF($A55&lt;Customisation!$H$13,P55,P55*(1-Customisation!$H$11*Customisation!$H$12))</f>
        <v>1.5344779705397504E-2</v>
      </c>
      <c r="AA55" s="54">
        <f t="shared" ref="AA55:AJ55" si="73">G55-Q55</f>
        <v>2.6162671999999999E-4</v>
      </c>
      <c r="AB55" s="54">
        <f t="shared" si="73"/>
        <v>8.2609564567569731E-5</v>
      </c>
      <c r="AC55" s="54">
        <f t="shared" si="73"/>
        <v>1.2825952000000002E-4</v>
      </c>
      <c r="AD55" s="54">
        <f t="shared" si="73"/>
        <v>4.0498398247875836E-5</v>
      </c>
      <c r="AE55" s="54">
        <f t="shared" si="73"/>
        <v>3.9196580242436604E-3</v>
      </c>
      <c r="AF55" s="54">
        <f t="shared" si="73"/>
        <v>1.0730162037302484E-3</v>
      </c>
      <c r="AG55" s="54">
        <f t="shared" si="73"/>
        <v>1.7965413120000001E-4</v>
      </c>
      <c r="AH55" s="54">
        <f t="shared" si="73"/>
        <v>5.4495903498105954E-5</v>
      </c>
      <c r="AI55" s="54">
        <f t="shared" si="73"/>
        <v>0.19438932547148377</v>
      </c>
      <c r="AJ55" s="54">
        <f t="shared" si="73"/>
        <v>6.1379118821590029E-2</v>
      </c>
      <c r="AK55" s="1"/>
      <c r="AL55" s="56">
        <f t="shared" si="7"/>
        <v>32.703339999999997</v>
      </c>
      <c r="AM55" s="56">
        <f t="shared" si="8"/>
        <v>6.5406679999999984</v>
      </c>
      <c r="AN55" s="1"/>
      <c r="AO55" s="1"/>
      <c r="AP55" s="1"/>
      <c r="AQ55" s="1"/>
      <c r="AR55" s="1"/>
      <c r="AS55" s="1"/>
      <c r="AT55" s="1"/>
      <c r="AU55" s="1"/>
      <c r="AV55" s="1"/>
      <c r="AW55" s="1"/>
      <c r="AX55" s="1"/>
      <c r="AY55" s="54">
        <f>IF($A55&lt;Customisation!$H$13,G55,G55*(1-Customisation!$H$24*Customisation!$H$12))</f>
        <v>3.2703339999999992E-5</v>
      </c>
      <c r="AZ55" s="54">
        <f>IF($A55&lt;Customisation!$H$13,H55,H55*(1-Customisation!$H$24*Customisation!$H$12))</f>
        <v>1.0326195570946213E-5</v>
      </c>
      <c r="BA55" s="54">
        <f>IF($A55&lt;Customisation!$H$13,I55,I55*(1-Customisation!$H$24*Customisation!$H$12))</f>
        <v>1.6032439999999995E-5</v>
      </c>
      <c r="BB55" s="54">
        <f>IF($A55&lt;Customisation!$H$13,J55,J55*(1-Customisation!$H$24*Customisation!$H$12))</f>
        <v>5.0622997809844779E-6</v>
      </c>
      <c r="BC55" s="54">
        <f>IF($A55&lt;Customisation!$H$13,K55,K55*(1-Customisation!$H$24*Customisation!$H$12))</f>
        <v>4.8995725303045744E-4</v>
      </c>
      <c r="BD55" s="54">
        <f>IF($A55&lt;Customisation!$H$13,L55,L55*(1-Customisation!$H$24*Customisation!$H$12))</f>
        <v>1.3412702546628102E-4</v>
      </c>
      <c r="BE55" s="54">
        <f>IF($A55&lt;Customisation!$H$13,M55,M55*(1-Customisation!$H$24*Customisation!$H$12))</f>
        <v>2.2456766399999995E-5</v>
      </c>
      <c r="BF55" s="54">
        <f>IF($A55&lt;Customisation!$H$13,N55,N55*(1-Customisation!$H$24*Customisation!$H$12))</f>
        <v>6.8119879372632425E-6</v>
      </c>
      <c r="BG55" s="54">
        <f>IF($A55&lt;Customisation!$H$13,O55,O55*(1-Customisation!$H$24*Customisation!$H$12))</f>
        <v>2.4298665683935464E-2</v>
      </c>
      <c r="BH55" s="54">
        <f>IF($A55&lt;Customisation!$H$13,P55,P55*(1-Customisation!$H$24*Customisation!$H$12))</f>
        <v>7.6723898526987518E-3</v>
      </c>
      <c r="BI55" s="54">
        <f t="shared" si="13"/>
        <v>3.2703339999999992E-5</v>
      </c>
      <c r="BJ55" s="54">
        <f t="shared" si="14"/>
        <v>1.0326195570946213E-5</v>
      </c>
      <c r="BK55" s="54">
        <f t="shared" si="15"/>
        <v>1.6032439999999995E-5</v>
      </c>
      <c r="BL55" s="54">
        <f t="shared" si="16"/>
        <v>5.0622997809844779E-6</v>
      </c>
      <c r="BM55" s="54">
        <f t="shared" si="17"/>
        <v>4.8995725303045744E-4</v>
      </c>
      <c r="BN55" s="54">
        <f t="shared" si="18"/>
        <v>1.3412702546628102E-4</v>
      </c>
      <c r="BO55" s="54">
        <f t="shared" si="19"/>
        <v>2.2456766399999995E-5</v>
      </c>
      <c r="BP55" s="54">
        <f t="shared" si="20"/>
        <v>6.8119879372632425E-6</v>
      </c>
      <c r="BQ55" s="54">
        <f t="shared" si="21"/>
        <v>2.4298665683935464E-2</v>
      </c>
      <c r="BR55" s="54">
        <f t="shared" si="22"/>
        <v>7.6723898526987518E-3</v>
      </c>
      <c r="BS55" s="126"/>
    </row>
    <row r="56" spans="1:71" ht="14.25" customHeight="1" x14ac:dyDescent="0.3">
      <c r="A56" s="1">
        <f t="shared" si="34"/>
        <v>52</v>
      </c>
      <c r="B56" s="53">
        <f>'Life table'!D54</f>
        <v>0.93651481717687024</v>
      </c>
      <c r="C56" s="53">
        <f>IF($A56&lt;Customisation!$H$13,0,B56)/LOOKUP(Customisation!$H$13,$A$4:$A$104,$B$4:$B$104)</f>
        <v>0.95113310959328357</v>
      </c>
      <c r="D56" s="1">
        <f>IF($A56&lt;=Customisation!$H$13,1,1/(1+Customisation!$H$21)^($A56-Customisation!$H$13))</f>
        <v>0.30655684077380685</v>
      </c>
      <c r="E56" s="1">
        <f t="shared" si="11"/>
        <v>35.808215133432654</v>
      </c>
      <c r="F56" s="1">
        <f t="shared" si="2"/>
        <v>0.29157636123228403</v>
      </c>
      <c r="G56" s="54">
        <f>'Age data'!M60*Customisation!$H$22</f>
        <v>3.2703339999999998E-4</v>
      </c>
      <c r="H56" s="54">
        <f t="shared" si="3"/>
        <v>1.0025432593151669E-4</v>
      </c>
      <c r="I56" s="54">
        <f>'Age data'!N60*Customisation!$H$22</f>
        <v>1.6032439999999999E-4</v>
      </c>
      <c r="J56" s="55">
        <f t="shared" si="4"/>
        <v>4.9148541562956119E-5</v>
      </c>
      <c r="K56" s="54">
        <f>I56*'Life table'!I54</f>
        <v>4.7592834352344453E-3</v>
      </c>
      <c r="L56" s="54">
        <f>J56*'Life table'!J54</f>
        <v>1.2766697685688796E-3</v>
      </c>
      <c r="M56" s="54">
        <f t="shared" si="5"/>
        <v>2.2456766400000001E-4</v>
      </c>
      <c r="N56" s="54">
        <f>((G56-I56)*$AW$5+I56*$AW$6)/(1+Customisation!$H$21)^($A56-Customisation!$E$13)</f>
        <v>6.6135805216148007E-5</v>
      </c>
      <c r="O56" s="54">
        <f>G56*Customisation!$H$17</f>
        <v>0.24298665683935469</v>
      </c>
      <c r="P56" s="121">
        <f>O56/(1+Customisation!$H$21)^($A56-Customisation!$E$13)</f>
        <v>7.448922187086171E-2</v>
      </c>
      <c r="Q56" s="54">
        <f>IF($A56&lt;Customisation!$H$13,G56,G56*(1-Customisation!$H$11*Customisation!$H$12))</f>
        <v>6.5406679999999983E-5</v>
      </c>
      <c r="R56" s="54">
        <f>IF($A56&lt;Customisation!$H$13,H56,H56*(1-Customisation!$H$11*Customisation!$H$12))</f>
        <v>2.0050865186303334E-5</v>
      </c>
      <c r="S56" s="54">
        <f>IF($A56&lt;Customisation!$H$13,I56,I56*(1-Customisation!$H$11*Customisation!$H$12))</f>
        <v>3.206487999999999E-5</v>
      </c>
      <c r="T56" s="54">
        <f>IF($A56&lt;Customisation!$H$13,J56,J56*(1-Customisation!$H$11*Customisation!$H$12))</f>
        <v>9.8297083125912211E-6</v>
      </c>
      <c r="U56" s="54">
        <f>IF($A56&lt;Customisation!$H$13,K56,K56*(1-Customisation!$H$11*Customisation!$H$12))</f>
        <v>9.5185668704688884E-4</v>
      </c>
      <c r="V56" s="54">
        <f>IF($A56&lt;Customisation!$H$13,L56,L56*(1-Customisation!$H$11*Customisation!$H$12))</f>
        <v>2.5533395371377587E-4</v>
      </c>
      <c r="W56" s="54">
        <f>IF($A56&lt;Customisation!$H$13,M56,M56*(1-Customisation!$H$11*Customisation!$H$12))</f>
        <v>4.491353279999999E-5</v>
      </c>
      <c r="X56" s="54">
        <f>IF($A56&lt;Customisation!$H$13,N56,N56*(1-Customisation!$H$11*Customisation!$H$12))</f>
        <v>1.3227161043229598E-5</v>
      </c>
      <c r="Y56" s="54">
        <f>IF($A56&lt;Customisation!$H$13,O56,O56*(1-Customisation!$H$11*Customisation!$H$12))</f>
        <v>4.8597331367870929E-2</v>
      </c>
      <c r="Z56" s="54">
        <f>IF($A56&lt;Customisation!$H$13,P56,P56*(1-Customisation!$H$11*Customisation!$H$12))</f>
        <v>1.4897844374172339E-2</v>
      </c>
      <c r="AA56" s="54">
        <f t="shared" ref="AA56:AJ56" si="74">G56-Q56</f>
        <v>2.6162671999999999E-4</v>
      </c>
      <c r="AB56" s="54">
        <f t="shared" si="74"/>
        <v>8.0203460745213349E-5</v>
      </c>
      <c r="AC56" s="54">
        <f t="shared" si="74"/>
        <v>1.2825952000000002E-4</v>
      </c>
      <c r="AD56" s="54">
        <f t="shared" si="74"/>
        <v>3.9318833250364898E-5</v>
      </c>
      <c r="AE56" s="54">
        <f t="shared" si="74"/>
        <v>3.8074267481875562E-3</v>
      </c>
      <c r="AF56" s="54">
        <f t="shared" si="74"/>
        <v>1.0213358148551037E-3</v>
      </c>
      <c r="AG56" s="54">
        <f t="shared" si="74"/>
        <v>1.7965413120000001E-4</v>
      </c>
      <c r="AH56" s="54">
        <f t="shared" si="74"/>
        <v>5.2908644172918406E-5</v>
      </c>
      <c r="AI56" s="54">
        <f t="shared" si="74"/>
        <v>0.19438932547148377</v>
      </c>
      <c r="AJ56" s="54">
        <f t="shared" si="74"/>
        <v>5.9591377496689371E-2</v>
      </c>
      <c r="AK56" s="1"/>
      <c r="AL56" s="56">
        <f t="shared" si="7"/>
        <v>32.703339999999997</v>
      </c>
      <c r="AM56" s="56">
        <f t="shared" si="8"/>
        <v>6.5406679999999984</v>
      </c>
      <c r="AN56" s="1"/>
      <c r="AO56" s="1"/>
      <c r="AP56" s="1"/>
      <c r="AQ56" s="1"/>
      <c r="AR56" s="1"/>
      <c r="AS56" s="1"/>
      <c r="AT56" s="1"/>
      <c r="AU56" s="1"/>
      <c r="AV56" s="1"/>
      <c r="AW56" s="1"/>
      <c r="AX56" s="1"/>
      <c r="AY56" s="54">
        <f>IF($A56&lt;Customisation!$H$13,G56,G56*(1-Customisation!$H$24*Customisation!$H$12))</f>
        <v>3.2703339999999992E-5</v>
      </c>
      <c r="AZ56" s="54">
        <f>IF($A56&lt;Customisation!$H$13,H56,H56*(1-Customisation!$H$24*Customisation!$H$12))</f>
        <v>1.0025432593151667E-5</v>
      </c>
      <c r="BA56" s="54">
        <f>IF($A56&lt;Customisation!$H$13,I56,I56*(1-Customisation!$H$24*Customisation!$H$12))</f>
        <v>1.6032439999999995E-5</v>
      </c>
      <c r="BB56" s="54">
        <f>IF($A56&lt;Customisation!$H$13,J56,J56*(1-Customisation!$H$24*Customisation!$H$12))</f>
        <v>4.9148541562956106E-6</v>
      </c>
      <c r="BC56" s="54">
        <f>IF($A56&lt;Customisation!$H$13,K56,K56*(1-Customisation!$H$24*Customisation!$H$12))</f>
        <v>4.7592834352344442E-4</v>
      </c>
      <c r="BD56" s="54">
        <f>IF($A56&lt;Customisation!$H$13,L56,L56*(1-Customisation!$H$24*Customisation!$H$12))</f>
        <v>1.2766697685688794E-4</v>
      </c>
      <c r="BE56" s="54">
        <f>IF($A56&lt;Customisation!$H$13,M56,M56*(1-Customisation!$H$24*Customisation!$H$12))</f>
        <v>2.2456766399999995E-5</v>
      </c>
      <c r="BF56" s="54">
        <f>IF($A56&lt;Customisation!$H$13,N56,N56*(1-Customisation!$H$24*Customisation!$H$12))</f>
        <v>6.613580521614799E-6</v>
      </c>
      <c r="BG56" s="54">
        <f>IF($A56&lt;Customisation!$H$13,O56,O56*(1-Customisation!$H$24*Customisation!$H$12))</f>
        <v>2.4298665683935464E-2</v>
      </c>
      <c r="BH56" s="54">
        <f>IF($A56&lt;Customisation!$H$13,P56,P56*(1-Customisation!$H$24*Customisation!$H$12))</f>
        <v>7.4489221870861697E-3</v>
      </c>
      <c r="BI56" s="54">
        <f t="shared" si="13"/>
        <v>3.2703339999999992E-5</v>
      </c>
      <c r="BJ56" s="54">
        <f t="shared" si="14"/>
        <v>1.0025432593151667E-5</v>
      </c>
      <c r="BK56" s="54">
        <f t="shared" si="15"/>
        <v>1.6032439999999995E-5</v>
      </c>
      <c r="BL56" s="54">
        <f t="shared" si="16"/>
        <v>4.9148541562956106E-6</v>
      </c>
      <c r="BM56" s="54">
        <f t="shared" si="17"/>
        <v>4.7592834352344442E-4</v>
      </c>
      <c r="BN56" s="54">
        <f t="shared" si="18"/>
        <v>1.2766697685688794E-4</v>
      </c>
      <c r="BO56" s="54">
        <f t="shared" si="19"/>
        <v>2.2456766399999995E-5</v>
      </c>
      <c r="BP56" s="54">
        <f t="shared" si="20"/>
        <v>6.613580521614799E-6</v>
      </c>
      <c r="BQ56" s="54">
        <f t="shared" si="21"/>
        <v>2.4298665683935464E-2</v>
      </c>
      <c r="BR56" s="54">
        <f t="shared" si="22"/>
        <v>7.4489221870861697E-3</v>
      </c>
      <c r="BS56" s="126"/>
    </row>
    <row r="57" spans="1:71" ht="14.25" customHeight="1" x14ac:dyDescent="0.3">
      <c r="A57" s="1">
        <f t="shared" si="34"/>
        <v>53</v>
      </c>
      <c r="B57" s="53">
        <f>'Life table'!D55</f>
        <v>0.93263764583375797</v>
      </c>
      <c r="C57" s="53">
        <f>IF($A57&lt;Customisation!$H$13,0,B57)/LOOKUP(Customisation!$H$13,$A$4:$A$104,$B$4:$B$104)</f>
        <v>0.94719541851956734</v>
      </c>
      <c r="D57" s="1">
        <f>IF($A57&lt;=Customisation!$H$13,1,1/(1+Customisation!$H$21)^($A57-Customisation!$H$13))</f>
        <v>0.29762800075126877</v>
      </c>
      <c r="E57" s="1">
        <f t="shared" si="11"/>
        <v>36.114771974206462</v>
      </c>
      <c r="F57" s="1">
        <f t="shared" si="2"/>
        <v>0.28191187873474011</v>
      </c>
      <c r="G57" s="54">
        <f>'Age data'!M61*Customisation!$H$22</f>
        <v>3.2703339999999998E-4</v>
      </c>
      <c r="H57" s="54">
        <f t="shared" si="3"/>
        <v>9.733429702088998E-5</v>
      </c>
      <c r="I57" s="54">
        <f>'Age data'!N61*Customisation!$H$22</f>
        <v>1.6032439999999999E-4</v>
      </c>
      <c r="J57" s="55">
        <f t="shared" si="4"/>
        <v>4.7717030643646716E-5</v>
      </c>
      <c r="K57" s="54">
        <f>I57*'Life table'!I55</f>
        <v>4.618411128815743E-3</v>
      </c>
      <c r="L57" s="54">
        <f>J57*'Life table'!J55</f>
        <v>1.2139509133182226E-3</v>
      </c>
      <c r="M57" s="54">
        <f t="shared" si="5"/>
        <v>2.2456766400000001E-4</v>
      </c>
      <c r="N57" s="54">
        <f>((G57-I57)*$AW$5+I57*$AW$6)/(1+Customisation!$H$21)^($A57-Customisation!$E$13)</f>
        <v>6.4209519627328167E-5</v>
      </c>
      <c r="O57" s="54">
        <f>G57*Customisation!$H$17</f>
        <v>0.24298665683935469</v>
      </c>
      <c r="P57" s="121">
        <f>O57/(1+Customisation!$H$21)^($A57-Customisation!$E$13)</f>
        <v>7.2319632884331742E-2</v>
      </c>
      <c r="Q57" s="54">
        <f>IF($A57&lt;Customisation!$H$13,G57,G57*(1-Customisation!$H$11*Customisation!$H$12))</f>
        <v>6.5406679999999983E-5</v>
      </c>
      <c r="R57" s="54">
        <f>IF($A57&lt;Customisation!$H$13,H57,H57*(1-Customisation!$H$11*Customisation!$H$12))</f>
        <v>1.9466859404177993E-5</v>
      </c>
      <c r="S57" s="54">
        <f>IF($A57&lt;Customisation!$H$13,I57,I57*(1-Customisation!$H$11*Customisation!$H$12))</f>
        <v>3.206487999999999E-5</v>
      </c>
      <c r="T57" s="54">
        <f>IF($A57&lt;Customisation!$H$13,J57,J57*(1-Customisation!$H$11*Customisation!$H$12))</f>
        <v>9.5434061287293404E-6</v>
      </c>
      <c r="U57" s="54">
        <f>IF($A57&lt;Customisation!$H$13,K57,K57*(1-Customisation!$H$11*Customisation!$H$12))</f>
        <v>9.2368222576314841E-4</v>
      </c>
      <c r="V57" s="54">
        <f>IF($A57&lt;Customisation!$H$13,L57,L57*(1-Customisation!$H$11*Customisation!$H$12))</f>
        <v>2.4279018266364446E-4</v>
      </c>
      <c r="W57" s="54">
        <f>IF($A57&lt;Customisation!$H$13,M57,M57*(1-Customisation!$H$11*Customisation!$H$12))</f>
        <v>4.491353279999999E-5</v>
      </c>
      <c r="X57" s="54">
        <f>IF($A57&lt;Customisation!$H$13,N57,N57*(1-Customisation!$H$11*Customisation!$H$12))</f>
        <v>1.2841903925465631E-5</v>
      </c>
      <c r="Y57" s="54">
        <f>IF($A57&lt;Customisation!$H$13,O57,O57*(1-Customisation!$H$11*Customisation!$H$12))</f>
        <v>4.8597331367870929E-2</v>
      </c>
      <c r="Z57" s="54">
        <f>IF($A57&lt;Customisation!$H$13,P57,P57*(1-Customisation!$H$11*Customisation!$H$12))</f>
        <v>1.4463926576866345E-2</v>
      </c>
      <c r="AA57" s="54">
        <f t="shared" ref="AA57:AJ57" si="75">G57-Q57</f>
        <v>2.6162671999999999E-4</v>
      </c>
      <c r="AB57" s="54">
        <f t="shared" si="75"/>
        <v>7.7867437616711984E-5</v>
      </c>
      <c r="AC57" s="54">
        <f t="shared" si="75"/>
        <v>1.2825952000000002E-4</v>
      </c>
      <c r="AD57" s="54">
        <f t="shared" si="75"/>
        <v>3.8173624514917375E-5</v>
      </c>
      <c r="AE57" s="54">
        <f t="shared" si="75"/>
        <v>3.6947289030525945E-3</v>
      </c>
      <c r="AF57" s="54">
        <f t="shared" si="75"/>
        <v>9.7116073065457807E-4</v>
      </c>
      <c r="AG57" s="54">
        <f t="shared" si="75"/>
        <v>1.7965413120000001E-4</v>
      </c>
      <c r="AH57" s="54">
        <f t="shared" si="75"/>
        <v>5.1367615701862539E-5</v>
      </c>
      <c r="AI57" s="54">
        <f t="shared" si="75"/>
        <v>0.19438932547148377</v>
      </c>
      <c r="AJ57" s="54">
        <f t="shared" si="75"/>
        <v>5.7855706307465393E-2</v>
      </c>
      <c r="AK57" s="1"/>
      <c r="AL57" s="56">
        <f t="shared" si="7"/>
        <v>32.703339999999997</v>
      </c>
      <c r="AM57" s="56">
        <f t="shared" si="8"/>
        <v>6.5406679999999984</v>
      </c>
      <c r="AN57" s="1"/>
      <c r="AO57" s="1"/>
      <c r="AP57" s="1"/>
      <c r="AQ57" s="1"/>
      <c r="AR57" s="1"/>
      <c r="AS57" s="1"/>
      <c r="AT57" s="1"/>
      <c r="AU57" s="1"/>
      <c r="AV57" s="1"/>
      <c r="AW57" s="1"/>
      <c r="AX57" s="1"/>
      <c r="AY57" s="54">
        <f>IF($A57&lt;Customisation!$H$13,G57,G57*(1-Customisation!$H$24*Customisation!$H$12))</f>
        <v>3.2703339999999992E-5</v>
      </c>
      <c r="AZ57" s="54">
        <f>IF($A57&lt;Customisation!$H$13,H57,H57*(1-Customisation!$H$24*Customisation!$H$12))</f>
        <v>9.7334297020889963E-6</v>
      </c>
      <c r="BA57" s="54">
        <f>IF($A57&lt;Customisation!$H$13,I57,I57*(1-Customisation!$H$24*Customisation!$H$12))</f>
        <v>1.6032439999999995E-5</v>
      </c>
      <c r="BB57" s="54">
        <f>IF($A57&lt;Customisation!$H$13,J57,J57*(1-Customisation!$H$24*Customisation!$H$12))</f>
        <v>4.7717030643646702E-6</v>
      </c>
      <c r="BC57" s="54">
        <f>IF($A57&lt;Customisation!$H$13,K57,K57*(1-Customisation!$H$24*Customisation!$H$12))</f>
        <v>4.618411128815742E-4</v>
      </c>
      <c r="BD57" s="54">
        <f>IF($A57&lt;Customisation!$H$13,L57,L57*(1-Customisation!$H$24*Customisation!$H$12))</f>
        <v>1.2139509133182223E-4</v>
      </c>
      <c r="BE57" s="54">
        <f>IF($A57&lt;Customisation!$H$13,M57,M57*(1-Customisation!$H$24*Customisation!$H$12))</f>
        <v>2.2456766399999995E-5</v>
      </c>
      <c r="BF57" s="54">
        <f>IF($A57&lt;Customisation!$H$13,N57,N57*(1-Customisation!$H$24*Customisation!$H$12))</f>
        <v>6.4209519627328157E-6</v>
      </c>
      <c r="BG57" s="54">
        <f>IF($A57&lt;Customisation!$H$13,O57,O57*(1-Customisation!$H$24*Customisation!$H$12))</f>
        <v>2.4298665683935464E-2</v>
      </c>
      <c r="BH57" s="54">
        <f>IF($A57&lt;Customisation!$H$13,P57,P57*(1-Customisation!$H$24*Customisation!$H$12))</f>
        <v>7.2319632884331724E-3</v>
      </c>
      <c r="BI57" s="54">
        <f t="shared" si="13"/>
        <v>3.2703339999999992E-5</v>
      </c>
      <c r="BJ57" s="54">
        <f t="shared" si="14"/>
        <v>9.7334297020889963E-6</v>
      </c>
      <c r="BK57" s="54">
        <f t="shared" si="15"/>
        <v>1.6032439999999995E-5</v>
      </c>
      <c r="BL57" s="54">
        <f t="shared" si="16"/>
        <v>4.7717030643646702E-6</v>
      </c>
      <c r="BM57" s="54">
        <f t="shared" si="17"/>
        <v>4.618411128815742E-4</v>
      </c>
      <c r="BN57" s="54">
        <f t="shared" si="18"/>
        <v>1.2139509133182223E-4</v>
      </c>
      <c r="BO57" s="54">
        <f t="shared" si="19"/>
        <v>2.2456766399999995E-5</v>
      </c>
      <c r="BP57" s="54">
        <f t="shared" si="20"/>
        <v>6.4209519627328157E-6</v>
      </c>
      <c r="BQ57" s="54">
        <f t="shared" si="21"/>
        <v>2.4298665683935464E-2</v>
      </c>
      <c r="BR57" s="54">
        <f t="shared" si="22"/>
        <v>7.2319632884331724E-3</v>
      </c>
      <c r="BS57" s="126"/>
    </row>
    <row r="58" spans="1:71" ht="14.25" customHeight="1" x14ac:dyDescent="0.3">
      <c r="A58" s="1">
        <f t="shared" si="34"/>
        <v>54</v>
      </c>
      <c r="B58" s="53">
        <f>'Life table'!D56</f>
        <v>0.92877652598000615</v>
      </c>
      <c r="C58" s="53">
        <f>IF($A58&lt;Customisation!$H$13,0,B58)/LOOKUP(Customisation!$H$13,$A$4:$A$104,$B$4:$B$104)</f>
        <v>0.9432740294868962</v>
      </c>
      <c r="D58" s="1">
        <f>IF($A58&lt;=Customisation!$H$13,1,1/(1+Customisation!$H$21)^($A58-Customisation!$H$13))</f>
        <v>0.28895922403035801</v>
      </c>
      <c r="E58" s="1">
        <f t="shared" si="11"/>
        <v>36.412399974957729</v>
      </c>
      <c r="F58" s="1">
        <f t="shared" si="2"/>
        <v>0.27256773160852255</v>
      </c>
      <c r="G58" s="54">
        <f>'Age data'!M62*Customisation!$H$22</f>
        <v>3.2703339999999998E-4</v>
      </c>
      <c r="H58" s="54">
        <f t="shared" si="3"/>
        <v>9.4499317496009685E-5</v>
      </c>
      <c r="I58" s="54">
        <f>'Age data'!N62*Customisation!$H$22</f>
        <v>1.6032439999999999E-4</v>
      </c>
      <c r="J58" s="55">
        <f t="shared" si="4"/>
        <v>4.6327214217132726E-5</v>
      </c>
      <c r="K58" s="54">
        <f>I58*'Life table'!I56</f>
        <v>4.4769531865159187E-3</v>
      </c>
      <c r="L58" s="54">
        <f>J58*'Life table'!J56</f>
        <v>1.1530552838831221E-3</v>
      </c>
      <c r="M58" s="54">
        <f t="shared" si="5"/>
        <v>2.2456766400000001E-4</v>
      </c>
      <c r="N58" s="54">
        <f>((G58-I58)*$AW$5+I58*$AW$6)/(1+Customisation!$H$21)^($A58-Customisation!$E$13)</f>
        <v>6.2339339444007923E-5</v>
      </c>
      <c r="O58" s="54">
        <f>G58*Customisation!$H$17</f>
        <v>0.24298665683935469</v>
      </c>
      <c r="P58" s="121">
        <f>O58/(1+Customisation!$H$21)^($A58-Customisation!$E$13)</f>
        <v>7.0213235810030819E-2</v>
      </c>
      <c r="Q58" s="54">
        <f>IF($A58&lt;Customisation!$H$13,G58,G58*(1-Customisation!$H$11*Customisation!$H$12))</f>
        <v>6.5406679999999983E-5</v>
      </c>
      <c r="R58" s="54">
        <f>IF($A58&lt;Customisation!$H$13,H58,H58*(1-Customisation!$H$11*Customisation!$H$12))</f>
        <v>1.8899863499201934E-5</v>
      </c>
      <c r="S58" s="54">
        <f>IF($A58&lt;Customisation!$H$13,I58,I58*(1-Customisation!$H$11*Customisation!$H$12))</f>
        <v>3.206487999999999E-5</v>
      </c>
      <c r="T58" s="54">
        <f>IF($A58&lt;Customisation!$H$13,J58,J58*(1-Customisation!$H$11*Customisation!$H$12))</f>
        <v>9.2654428434265428E-6</v>
      </c>
      <c r="U58" s="54">
        <f>IF($A58&lt;Customisation!$H$13,K58,K58*(1-Customisation!$H$11*Customisation!$H$12))</f>
        <v>8.9539063730318356E-4</v>
      </c>
      <c r="V58" s="54">
        <f>IF($A58&lt;Customisation!$H$13,L58,L58*(1-Customisation!$H$11*Customisation!$H$12))</f>
        <v>2.3061105677662437E-4</v>
      </c>
      <c r="W58" s="54">
        <f>IF($A58&lt;Customisation!$H$13,M58,M58*(1-Customisation!$H$11*Customisation!$H$12))</f>
        <v>4.491353279999999E-5</v>
      </c>
      <c r="X58" s="54">
        <f>IF($A58&lt;Customisation!$H$13,N58,N58*(1-Customisation!$H$11*Customisation!$H$12))</f>
        <v>1.2467867888801581E-5</v>
      </c>
      <c r="Y58" s="54">
        <f>IF($A58&lt;Customisation!$H$13,O58,O58*(1-Customisation!$H$11*Customisation!$H$12))</f>
        <v>4.8597331367870929E-2</v>
      </c>
      <c r="Z58" s="54">
        <f>IF($A58&lt;Customisation!$H$13,P58,P58*(1-Customisation!$H$11*Customisation!$H$12))</f>
        <v>1.404264716200616E-2</v>
      </c>
      <c r="AA58" s="54">
        <f t="shared" ref="AA58:AJ58" si="76">G58-Q58</f>
        <v>2.6162671999999999E-4</v>
      </c>
      <c r="AB58" s="54">
        <f t="shared" si="76"/>
        <v>7.5599453996807751E-5</v>
      </c>
      <c r="AC58" s="54">
        <f t="shared" si="76"/>
        <v>1.2825952000000002E-4</v>
      </c>
      <c r="AD58" s="54">
        <f t="shared" si="76"/>
        <v>3.7061771373706185E-5</v>
      </c>
      <c r="AE58" s="54">
        <f t="shared" si="76"/>
        <v>3.5815625492127351E-3</v>
      </c>
      <c r="AF58" s="54">
        <f t="shared" si="76"/>
        <v>9.224442271064978E-4</v>
      </c>
      <c r="AG58" s="54">
        <f t="shared" si="76"/>
        <v>1.7965413120000001E-4</v>
      </c>
      <c r="AH58" s="54">
        <f t="shared" si="76"/>
        <v>4.9871471555206338E-5</v>
      </c>
      <c r="AI58" s="54">
        <f t="shared" si="76"/>
        <v>0.19438932547148377</v>
      </c>
      <c r="AJ58" s="54">
        <f t="shared" si="76"/>
        <v>5.6170588648024655E-2</v>
      </c>
      <c r="AK58" s="1"/>
      <c r="AL58" s="56">
        <f t="shared" si="7"/>
        <v>32.703339999999997</v>
      </c>
      <c r="AM58" s="56">
        <f t="shared" si="8"/>
        <v>6.5406679999999984</v>
      </c>
      <c r="AN58" s="1"/>
      <c r="AO58" s="1"/>
      <c r="AP58" s="1"/>
      <c r="AQ58" s="1"/>
      <c r="AR58" s="1"/>
      <c r="AS58" s="1"/>
      <c r="AT58" s="1"/>
      <c r="AU58" s="1"/>
      <c r="AV58" s="1"/>
      <c r="AW58" s="1"/>
      <c r="AX58" s="1"/>
      <c r="AY58" s="54">
        <f>IF($A58&lt;Customisation!$H$13,G58,G58*(1-Customisation!$H$24*Customisation!$H$12))</f>
        <v>3.2703339999999992E-5</v>
      </c>
      <c r="AZ58" s="54">
        <f>IF($A58&lt;Customisation!$H$13,H58,H58*(1-Customisation!$H$24*Customisation!$H$12))</f>
        <v>9.4499317496009671E-6</v>
      </c>
      <c r="BA58" s="54">
        <f>IF($A58&lt;Customisation!$H$13,I58,I58*(1-Customisation!$H$24*Customisation!$H$12))</f>
        <v>1.6032439999999995E-5</v>
      </c>
      <c r="BB58" s="54">
        <f>IF($A58&lt;Customisation!$H$13,J58,J58*(1-Customisation!$H$24*Customisation!$H$12))</f>
        <v>4.6327214217132714E-6</v>
      </c>
      <c r="BC58" s="54">
        <f>IF($A58&lt;Customisation!$H$13,K58,K58*(1-Customisation!$H$24*Customisation!$H$12))</f>
        <v>4.4769531865159178E-4</v>
      </c>
      <c r="BD58" s="54">
        <f>IF($A58&lt;Customisation!$H$13,L58,L58*(1-Customisation!$H$24*Customisation!$H$12))</f>
        <v>1.1530552838831218E-4</v>
      </c>
      <c r="BE58" s="54">
        <f>IF($A58&lt;Customisation!$H$13,M58,M58*(1-Customisation!$H$24*Customisation!$H$12))</f>
        <v>2.2456766399999995E-5</v>
      </c>
      <c r="BF58" s="54">
        <f>IF($A58&lt;Customisation!$H$13,N58,N58*(1-Customisation!$H$24*Customisation!$H$12))</f>
        <v>6.2339339444007906E-6</v>
      </c>
      <c r="BG58" s="54">
        <f>IF($A58&lt;Customisation!$H$13,O58,O58*(1-Customisation!$H$24*Customisation!$H$12))</f>
        <v>2.4298665683935464E-2</v>
      </c>
      <c r="BH58" s="54">
        <f>IF($A58&lt;Customisation!$H$13,P58,P58*(1-Customisation!$H$24*Customisation!$H$12))</f>
        <v>7.0213235810030802E-3</v>
      </c>
      <c r="BI58" s="54">
        <f t="shared" si="13"/>
        <v>3.2703339999999992E-5</v>
      </c>
      <c r="BJ58" s="54">
        <f t="shared" si="14"/>
        <v>9.4499317496009671E-6</v>
      </c>
      <c r="BK58" s="54">
        <f t="shared" si="15"/>
        <v>1.6032439999999995E-5</v>
      </c>
      <c r="BL58" s="54">
        <f t="shared" si="16"/>
        <v>4.6327214217132714E-6</v>
      </c>
      <c r="BM58" s="54">
        <f t="shared" si="17"/>
        <v>4.4769531865159178E-4</v>
      </c>
      <c r="BN58" s="54">
        <f t="shared" si="18"/>
        <v>1.1530552838831218E-4</v>
      </c>
      <c r="BO58" s="54">
        <f t="shared" si="19"/>
        <v>2.2456766399999995E-5</v>
      </c>
      <c r="BP58" s="54">
        <f t="shared" si="20"/>
        <v>6.2339339444007906E-6</v>
      </c>
      <c r="BQ58" s="54">
        <f t="shared" si="21"/>
        <v>2.4298665683935464E-2</v>
      </c>
      <c r="BR58" s="54">
        <f t="shared" si="22"/>
        <v>7.0213235810030802E-3</v>
      </c>
      <c r="BS58" s="126"/>
    </row>
    <row r="59" spans="1:71" ht="14.25" customHeight="1" x14ac:dyDescent="0.3">
      <c r="A59" s="1">
        <f t="shared" si="34"/>
        <v>55</v>
      </c>
      <c r="B59" s="53">
        <f>'Life table'!D57</f>
        <v>0.92493139116244893</v>
      </c>
      <c r="C59" s="53">
        <f>IF($A59&lt;Customisation!$H$13,0,B59)/LOOKUP(Customisation!$H$13,$A$4:$A$104,$B$4:$B$104)</f>
        <v>0.93936887500482047</v>
      </c>
      <c r="D59" s="1">
        <f>IF($A59&lt;=Customisation!$H$13,1,1/(1+Customisation!$H$21)^($A59-Customisation!$H$13))</f>
        <v>0.28054293595180391</v>
      </c>
      <c r="E59" s="1">
        <f t="shared" si="11"/>
        <v>36.701359198988087</v>
      </c>
      <c r="F59" s="1">
        <f t="shared" si="2"/>
        <v>0.26353330213559545</v>
      </c>
      <c r="G59" s="54">
        <f>'Age data'!M63*Customisation!$H$22</f>
        <v>3.3270860000000001E-4</v>
      </c>
      <c r="H59" s="54">
        <f t="shared" si="3"/>
        <v>9.3339047460414351E-5</v>
      </c>
      <c r="I59" s="54">
        <f>'Age data'!N63*Customisation!$H$22</f>
        <v>1.6883720000000001E-4</v>
      </c>
      <c r="J59" s="55">
        <f t="shared" si="4"/>
        <v>4.7366083785881912E-5</v>
      </c>
      <c r="K59" s="54">
        <f>I59*'Life table'!I57</f>
        <v>4.5650792360447156E-3</v>
      </c>
      <c r="L59" s="54">
        <f>J59*'Life table'!J57</f>
        <v>1.1519757586472667E-3</v>
      </c>
      <c r="M59" s="54">
        <f t="shared" si="5"/>
        <v>2.3041312000000001E-4</v>
      </c>
      <c r="N59" s="54">
        <f>((G59-I59)*$AW$5+I59*$AW$6)/(1+Customisation!$H$21)^($A59-Customisation!$E$13)</f>
        <v>6.2134048587765388E-5</v>
      </c>
      <c r="O59" s="54">
        <f>G59*Customisation!$H$17</f>
        <v>0.24720334502745633</v>
      </c>
      <c r="P59" s="121">
        <f>O59/(1+Customisation!$H$21)^($A59-Customisation!$E$13)</f>
        <v>6.9351152191109364E-2</v>
      </c>
      <c r="Q59" s="54">
        <f>IF($A59&lt;Customisation!$H$13,G59,G59*(1-Customisation!$H$11*Customisation!$H$12))</f>
        <v>6.6541719999999995E-5</v>
      </c>
      <c r="R59" s="54">
        <f>IF($A59&lt;Customisation!$H$13,H59,H59*(1-Customisation!$H$11*Customisation!$H$12))</f>
        <v>1.8667809492082865E-5</v>
      </c>
      <c r="S59" s="54">
        <f>IF($A59&lt;Customisation!$H$13,I59,I59*(1-Customisation!$H$11*Customisation!$H$12))</f>
        <v>3.3767439999999994E-5</v>
      </c>
      <c r="T59" s="54">
        <f>IF($A59&lt;Customisation!$H$13,J59,J59*(1-Customisation!$H$11*Customisation!$H$12))</f>
        <v>9.4732167571763801E-6</v>
      </c>
      <c r="U59" s="54">
        <f>IF($A59&lt;Customisation!$H$13,K59,K59*(1-Customisation!$H$11*Customisation!$H$12))</f>
        <v>9.1301584720894296E-4</v>
      </c>
      <c r="V59" s="54">
        <f>IF($A59&lt;Customisation!$H$13,L59,L59*(1-Customisation!$H$11*Customisation!$H$12))</f>
        <v>2.3039515172945329E-4</v>
      </c>
      <c r="W59" s="54">
        <f>IF($A59&lt;Customisation!$H$13,M59,M59*(1-Customisation!$H$11*Customisation!$H$12))</f>
        <v>4.608262399999999E-5</v>
      </c>
      <c r="X59" s="54">
        <f>IF($A59&lt;Customisation!$H$13,N59,N59*(1-Customisation!$H$11*Customisation!$H$12))</f>
        <v>1.2426809717553074E-5</v>
      </c>
      <c r="Y59" s="54">
        <f>IF($A59&lt;Customisation!$H$13,O59,O59*(1-Customisation!$H$11*Customisation!$H$12))</f>
        <v>4.9440669005491253E-2</v>
      </c>
      <c r="Z59" s="54">
        <f>IF($A59&lt;Customisation!$H$13,P59,P59*(1-Customisation!$H$11*Customisation!$H$12))</f>
        <v>1.3870230438221869E-2</v>
      </c>
      <c r="AA59" s="54">
        <f t="shared" ref="AA59:AJ59" si="77">G59-Q59</f>
        <v>2.6616688000000003E-4</v>
      </c>
      <c r="AB59" s="54">
        <f t="shared" si="77"/>
        <v>7.4671237968331486E-5</v>
      </c>
      <c r="AC59" s="54">
        <f t="shared" si="77"/>
        <v>1.3506976000000003E-4</v>
      </c>
      <c r="AD59" s="54">
        <f t="shared" si="77"/>
        <v>3.7892867028705534E-5</v>
      </c>
      <c r="AE59" s="54">
        <f t="shared" si="77"/>
        <v>3.6520633888357727E-3</v>
      </c>
      <c r="AF59" s="54">
        <f t="shared" si="77"/>
        <v>9.2158060691781339E-4</v>
      </c>
      <c r="AG59" s="54">
        <f t="shared" si="77"/>
        <v>1.8433049600000002E-4</v>
      </c>
      <c r="AH59" s="54">
        <f t="shared" si="77"/>
        <v>4.970723887021231E-5</v>
      </c>
      <c r="AI59" s="54">
        <f t="shared" si="77"/>
        <v>0.19776267602196507</v>
      </c>
      <c r="AJ59" s="54">
        <f t="shared" si="77"/>
        <v>5.5480921752887491E-2</v>
      </c>
      <c r="AK59" s="1"/>
      <c r="AL59" s="56">
        <f t="shared" si="7"/>
        <v>33.270859999999999</v>
      </c>
      <c r="AM59" s="56">
        <f t="shared" si="8"/>
        <v>6.6541719999999991</v>
      </c>
      <c r="AN59" s="1"/>
      <c r="AO59" s="1"/>
      <c r="AP59" s="1"/>
      <c r="AQ59" s="1"/>
      <c r="AR59" s="1"/>
      <c r="AS59" s="1"/>
      <c r="AT59" s="1"/>
      <c r="AU59" s="1"/>
      <c r="AV59" s="1"/>
      <c r="AW59" s="1"/>
      <c r="AX59" s="1"/>
      <c r="AY59" s="54">
        <f>IF($A59&lt;Customisation!$H$13,G59,G59*(1-Customisation!$H$24*Customisation!$H$12))</f>
        <v>3.3270859999999997E-5</v>
      </c>
      <c r="AZ59" s="54">
        <f>IF($A59&lt;Customisation!$H$13,H59,H59*(1-Customisation!$H$24*Customisation!$H$12))</f>
        <v>9.3339047460414324E-6</v>
      </c>
      <c r="BA59" s="54">
        <f>IF($A59&lt;Customisation!$H$13,I59,I59*(1-Customisation!$H$24*Customisation!$H$12))</f>
        <v>1.6883719999999997E-5</v>
      </c>
      <c r="BB59" s="54">
        <f>IF($A59&lt;Customisation!$H$13,J59,J59*(1-Customisation!$H$24*Customisation!$H$12))</f>
        <v>4.7366083785881901E-6</v>
      </c>
      <c r="BC59" s="54">
        <f>IF($A59&lt;Customisation!$H$13,K59,K59*(1-Customisation!$H$24*Customisation!$H$12))</f>
        <v>4.5650792360447148E-4</v>
      </c>
      <c r="BD59" s="54">
        <f>IF($A59&lt;Customisation!$H$13,L59,L59*(1-Customisation!$H$24*Customisation!$H$12))</f>
        <v>1.1519757586472665E-4</v>
      </c>
      <c r="BE59" s="54">
        <f>IF($A59&lt;Customisation!$H$13,M59,M59*(1-Customisation!$H$24*Customisation!$H$12))</f>
        <v>2.3041311999999995E-5</v>
      </c>
      <c r="BF59" s="54">
        <f>IF($A59&lt;Customisation!$H$13,N59,N59*(1-Customisation!$H$24*Customisation!$H$12))</f>
        <v>6.2134048587765371E-6</v>
      </c>
      <c r="BG59" s="54">
        <f>IF($A59&lt;Customisation!$H$13,O59,O59*(1-Customisation!$H$24*Customisation!$H$12))</f>
        <v>2.4720334502745626E-2</v>
      </c>
      <c r="BH59" s="54">
        <f>IF($A59&lt;Customisation!$H$13,P59,P59*(1-Customisation!$H$24*Customisation!$H$12))</f>
        <v>6.9351152191109346E-3</v>
      </c>
      <c r="BI59" s="54">
        <f t="shared" si="13"/>
        <v>3.3270859999999997E-5</v>
      </c>
      <c r="BJ59" s="54">
        <f t="shared" si="14"/>
        <v>9.3339047460414324E-6</v>
      </c>
      <c r="BK59" s="54">
        <f t="shared" si="15"/>
        <v>1.6883719999999997E-5</v>
      </c>
      <c r="BL59" s="54">
        <f t="shared" si="16"/>
        <v>4.7366083785881901E-6</v>
      </c>
      <c r="BM59" s="54">
        <f t="shared" si="17"/>
        <v>4.5650792360447148E-4</v>
      </c>
      <c r="BN59" s="54">
        <f t="shared" si="18"/>
        <v>1.1519757586472665E-4</v>
      </c>
      <c r="BO59" s="54">
        <f t="shared" si="19"/>
        <v>2.3041311999999995E-5</v>
      </c>
      <c r="BP59" s="54">
        <f t="shared" si="20"/>
        <v>6.2134048587765371E-6</v>
      </c>
      <c r="BQ59" s="54">
        <f t="shared" si="21"/>
        <v>2.4720334502745626E-2</v>
      </c>
      <c r="BR59" s="54">
        <f t="shared" si="22"/>
        <v>6.9351152191109346E-3</v>
      </c>
      <c r="BS59" s="126"/>
    </row>
    <row r="60" spans="1:71" ht="14.25" customHeight="1" x14ac:dyDescent="0.3">
      <c r="A60" s="1">
        <f t="shared" si="34"/>
        <v>56</v>
      </c>
      <c r="B60" s="53">
        <f>'Life table'!D58</f>
        <v>0.91926156173462314</v>
      </c>
      <c r="C60" s="53">
        <f>IF($A60&lt;Customisation!$H$13,0,B60)/LOOKUP(Customisation!$H$13,$A$4:$A$104,$B$4:$B$104)</f>
        <v>0.93361054380104092</v>
      </c>
      <c r="D60" s="1">
        <f>IF($A60&lt;=Customisation!$H$13,1,1/(1+Customisation!$H$21)^($A60-Customisation!$H$13))</f>
        <v>0.27237178247747956</v>
      </c>
      <c r="E60" s="1">
        <f t="shared" si="11"/>
        <v>36.981902134939894</v>
      </c>
      <c r="F60" s="1">
        <f t="shared" si="2"/>
        <v>0.25428916795485851</v>
      </c>
      <c r="G60" s="54">
        <f>'Age data'!M64*Customisation!$H$22</f>
        <v>3.3270860000000001E-4</v>
      </c>
      <c r="H60" s="54">
        <f t="shared" si="3"/>
        <v>9.0620434427586755E-5</v>
      </c>
      <c r="I60" s="54">
        <f>'Age data'!N64*Customisation!$H$22</f>
        <v>1.6883720000000001E-4</v>
      </c>
      <c r="J60" s="55">
        <f t="shared" si="4"/>
        <v>4.5986489112506718E-5</v>
      </c>
      <c r="K60" s="54">
        <f>I60*'Life table'!I58</f>
        <v>4.4238778935501788E-3</v>
      </c>
      <c r="L60" s="54">
        <f>J60*'Life table'!J58</f>
        <v>1.0930309230874581E-3</v>
      </c>
      <c r="M60" s="54">
        <f t="shared" si="5"/>
        <v>2.3041312000000001E-4</v>
      </c>
      <c r="N60" s="54">
        <f>((G60-I60)*$AW$5+I60*$AW$6)/(1+Customisation!$H$21)^($A60-Customisation!$E$13)</f>
        <v>6.0324319017247955E-5</v>
      </c>
      <c r="O60" s="54">
        <f>G60*Customisation!$H$17</f>
        <v>0.24720334502745633</v>
      </c>
      <c r="P60" s="121">
        <f>O60/(1+Customisation!$H$21)^($A60-Customisation!$E$13)</f>
        <v>6.7331215719523663E-2</v>
      </c>
      <c r="Q60" s="54">
        <f>IF($A60&lt;Customisation!$H$13,G60,G60*(1-Customisation!$H$11*Customisation!$H$12))</f>
        <v>6.6541719999999995E-5</v>
      </c>
      <c r="R60" s="54">
        <f>IF($A60&lt;Customisation!$H$13,H60,H60*(1-Customisation!$H$11*Customisation!$H$12))</f>
        <v>1.8124086885517347E-5</v>
      </c>
      <c r="S60" s="54">
        <f>IF($A60&lt;Customisation!$H$13,I60,I60*(1-Customisation!$H$11*Customisation!$H$12))</f>
        <v>3.3767439999999994E-5</v>
      </c>
      <c r="T60" s="54">
        <f>IF($A60&lt;Customisation!$H$13,J60,J60*(1-Customisation!$H$11*Customisation!$H$12))</f>
        <v>9.197297822501341E-6</v>
      </c>
      <c r="U60" s="54">
        <f>IF($A60&lt;Customisation!$H$13,K60,K60*(1-Customisation!$H$11*Customisation!$H$12))</f>
        <v>8.8477557871003559E-4</v>
      </c>
      <c r="V60" s="54">
        <f>IF($A60&lt;Customisation!$H$13,L60,L60*(1-Customisation!$H$11*Customisation!$H$12))</f>
        <v>2.1860618461749156E-4</v>
      </c>
      <c r="W60" s="54">
        <f>IF($A60&lt;Customisation!$H$13,M60,M60*(1-Customisation!$H$11*Customisation!$H$12))</f>
        <v>4.608262399999999E-5</v>
      </c>
      <c r="X60" s="54">
        <f>IF($A60&lt;Customisation!$H$13,N60,N60*(1-Customisation!$H$11*Customisation!$H$12))</f>
        <v>1.2064863803449588E-5</v>
      </c>
      <c r="Y60" s="54">
        <f>IF($A60&lt;Customisation!$H$13,O60,O60*(1-Customisation!$H$11*Customisation!$H$12))</f>
        <v>4.9440669005491253E-2</v>
      </c>
      <c r="Z60" s="54">
        <f>IF($A60&lt;Customisation!$H$13,P60,P60*(1-Customisation!$H$11*Customisation!$H$12))</f>
        <v>1.3466243143904729E-2</v>
      </c>
      <c r="AA60" s="54">
        <f t="shared" ref="AA60:AJ60" si="78">G60-Q60</f>
        <v>2.6616688000000003E-4</v>
      </c>
      <c r="AB60" s="54">
        <f t="shared" si="78"/>
        <v>7.2496347542069415E-5</v>
      </c>
      <c r="AC60" s="54">
        <f t="shared" si="78"/>
        <v>1.3506976000000003E-4</v>
      </c>
      <c r="AD60" s="54">
        <f t="shared" si="78"/>
        <v>3.6789191290005377E-5</v>
      </c>
      <c r="AE60" s="54">
        <f t="shared" si="78"/>
        <v>3.5391023148401432E-3</v>
      </c>
      <c r="AF60" s="54">
        <f t="shared" si="78"/>
        <v>8.7442473846996655E-4</v>
      </c>
      <c r="AG60" s="54">
        <f t="shared" si="78"/>
        <v>1.8433049600000002E-4</v>
      </c>
      <c r="AH60" s="54">
        <f t="shared" si="78"/>
        <v>4.8259455213798364E-5</v>
      </c>
      <c r="AI60" s="54">
        <f t="shared" si="78"/>
        <v>0.19776267602196507</v>
      </c>
      <c r="AJ60" s="54">
        <f t="shared" si="78"/>
        <v>5.3864972575618932E-2</v>
      </c>
      <c r="AK60" s="1"/>
      <c r="AL60" s="56">
        <f t="shared" si="7"/>
        <v>33.270859999999999</v>
      </c>
      <c r="AM60" s="56">
        <f t="shared" si="8"/>
        <v>6.6541719999999991</v>
      </c>
      <c r="AN60" s="1"/>
      <c r="AO60" s="1"/>
      <c r="AP60" s="1"/>
      <c r="AQ60" s="1"/>
      <c r="AR60" s="1"/>
      <c r="AS60" s="1"/>
      <c r="AT60" s="1"/>
      <c r="AU60" s="1"/>
      <c r="AV60" s="1"/>
      <c r="AW60" s="1"/>
      <c r="AX60" s="1"/>
      <c r="AY60" s="54">
        <f>IF($A60&lt;Customisation!$H$13,G60,G60*(1-Customisation!$H$24*Customisation!$H$12))</f>
        <v>3.3270859999999997E-5</v>
      </c>
      <c r="AZ60" s="54">
        <f>IF($A60&lt;Customisation!$H$13,H60,H60*(1-Customisation!$H$24*Customisation!$H$12))</f>
        <v>9.0620434427586735E-6</v>
      </c>
      <c r="BA60" s="54">
        <f>IF($A60&lt;Customisation!$H$13,I60,I60*(1-Customisation!$H$24*Customisation!$H$12))</f>
        <v>1.6883719999999997E-5</v>
      </c>
      <c r="BB60" s="54">
        <f>IF($A60&lt;Customisation!$H$13,J60,J60*(1-Customisation!$H$24*Customisation!$H$12))</f>
        <v>4.5986489112506705E-6</v>
      </c>
      <c r="BC60" s="54">
        <f>IF($A60&lt;Customisation!$H$13,K60,K60*(1-Customisation!$H$24*Customisation!$H$12))</f>
        <v>4.423877893550178E-4</v>
      </c>
      <c r="BD60" s="54">
        <f>IF($A60&lt;Customisation!$H$13,L60,L60*(1-Customisation!$H$24*Customisation!$H$12))</f>
        <v>1.0930309230874578E-4</v>
      </c>
      <c r="BE60" s="54">
        <f>IF($A60&lt;Customisation!$H$13,M60,M60*(1-Customisation!$H$24*Customisation!$H$12))</f>
        <v>2.3041311999999995E-5</v>
      </c>
      <c r="BF60" s="54">
        <f>IF($A60&lt;Customisation!$H$13,N60,N60*(1-Customisation!$H$24*Customisation!$H$12))</f>
        <v>6.0324319017247939E-6</v>
      </c>
      <c r="BG60" s="54">
        <f>IF($A60&lt;Customisation!$H$13,O60,O60*(1-Customisation!$H$24*Customisation!$H$12))</f>
        <v>2.4720334502745626E-2</v>
      </c>
      <c r="BH60" s="54">
        <f>IF($A60&lt;Customisation!$H$13,P60,P60*(1-Customisation!$H$24*Customisation!$H$12))</f>
        <v>6.7331215719523647E-3</v>
      </c>
      <c r="BI60" s="54">
        <f t="shared" si="13"/>
        <v>3.3270859999999997E-5</v>
      </c>
      <c r="BJ60" s="54">
        <f t="shared" si="14"/>
        <v>9.0620434427586735E-6</v>
      </c>
      <c r="BK60" s="54">
        <f t="shared" si="15"/>
        <v>1.6883719999999997E-5</v>
      </c>
      <c r="BL60" s="54">
        <f t="shared" si="16"/>
        <v>4.5986489112506705E-6</v>
      </c>
      <c r="BM60" s="54">
        <f t="shared" si="17"/>
        <v>4.423877893550178E-4</v>
      </c>
      <c r="BN60" s="54">
        <f t="shared" si="18"/>
        <v>1.0930309230874578E-4</v>
      </c>
      <c r="BO60" s="54">
        <f t="shared" si="19"/>
        <v>2.3041311999999995E-5</v>
      </c>
      <c r="BP60" s="54">
        <f t="shared" si="20"/>
        <v>6.0324319017247939E-6</v>
      </c>
      <c r="BQ60" s="54">
        <f t="shared" si="21"/>
        <v>2.4720334502745626E-2</v>
      </c>
      <c r="BR60" s="54">
        <f t="shared" si="22"/>
        <v>6.7331215719523647E-3</v>
      </c>
      <c r="BS60" s="126"/>
    </row>
    <row r="61" spans="1:71" ht="14.25" customHeight="1" x14ac:dyDescent="0.3">
      <c r="A61" s="1">
        <f t="shared" si="34"/>
        <v>57</v>
      </c>
      <c r="B61" s="53">
        <f>'Life table'!D59</f>
        <v>0.91362648836118998</v>
      </c>
      <c r="C61" s="53">
        <f>IF($A61&lt;Customisation!$H$13,0,B61)/LOOKUP(Customisation!$H$13,$A$4:$A$104,$B$4:$B$104)</f>
        <v>0.92788751116754065</v>
      </c>
      <c r="D61" s="1">
        <f>IF($A61&lt;=Customisation!$H$13,1,1/(1+Customisation!$H$21)^($A61-Customisation!$H$13))</f>
        <v>0.26443862376454325</v>
      </c>
      <c r="E61" s="1">
        <f t="shared" si="11"/>
        <v>37.254273917417372</v>
      </c>
      <c r="F61" s="1">
        <f t="shared" si="2"/>
        <v>0.2453692964614517</v>
      </c>
      <c r="G61" s="54">
        <f>'Age data'!M65*Customisation!$H$22</f>
        <v>3.3270860000000001E-4</v>
      </c>
      <c r="H61" s="54">
        <f t="shared" si="3"/>
        <v>8.7981004298627911E-5</v>
      </c>
      <c r="I61" s="54">
        <f>'Age data'!N65*Customisation!$H$22</f>
        <v>1.6883720000000001E-4</v>
      </c>
      <c r="J61" s="55">
        <f t="shared" si="4"/>
        <v>4.4647076808258946E-5</v>
      </c>
      <c r="K61" s="54">
        <f>I61*'Life table'!I59</f>
        <v>4.2818056481915929E-3</v>
      </c>
      <c r="L61" s="54">
        <f>J61*'Life table'!J59</f>
        <v>1.0357910472953507E-3</v>
      </c>
      <c r="M61" s="54">
        <f t="shared" si="5"/>
        <v>2.3041312000000001E-4</v>
      </c>
      <c r="N61" s="54">
        <f>((G61-I61)*$AW$5+I61*$AW$6)/(1+Customisation!$H$21)^($A61-Customisation!$E$13)</f>
        <v>5.8567300016745588E-5</v>
      </c>
      <c r="O61" s="54">
        <f>G61*Customisation!$H$17</f>
        <v>0.24720334502745633</v>
      </c>
      <c r="P61" s="121">
        <f>O61/(1+Customisation!$H$21)^($A61-Customisation!$E$13)</f>
        <v>6.5370112349052101E-2</v>
      </c>
      <c r="Q61" s="54">
        <f>IF($A61&lt;Customisation!$H$13,G61,G61*(1-Customisation!$H$11*Customisation!$H$12))</f>
        <v>6.6541719999999995E-5</v>
      </c>
      <c r="R61" s="54">
        <f>IF($A61&lt;Customisation!$H$13,H61,H61*(1-Customisation!$H$11*Customisation!$H$12))</f>
        <v>1.7596200859725579E-5</v>
      </c>
      <c r="S61" s="54">
        <f>IF($A61&lt;Customisation!$H$13,I61,I61*(1-Customisation!$H$11*Customisation!$H$12))</f>
        <v>3.3767439999999994E-5</v>
      </c>
      <c r="T61" s="54">
        <f>IF($A61&lt;Customisation!$H$13,J61,J61*(1-Customisation!$H$11*Customisation!$H$12))</f>
        <v>8.9294153616517865E-6</v>
      </c>
      <c r="U61" s="54">
        <f>IF($A61&lt;Customisation!$H$13,K61,K61*(1-Customisation!$H$11*Customisation!$H$12))</f>
        <v>8.5636112963831835E-4</v>
      </c>
      <c r="V61" s="54">
        <f>IF($A61&lt;Customisation!$H$13,L61,L61*(1-Customisation!$H$11*Customisation!$H$12))</f>
        <v>2.0715820945907008E-4</v>
      </c>
      <c r="W61" s="54">
        <f>IF($A61&lt;Customisation!$H$13,M61,M61*(1-Customisation!$H$11*Customisation!$H$12))</f>
        <v>4.608262399999999E-5</v>
      </c>
      <c r="X61" s="54">
        <f>IF($A61&lt;Customisation!$H$13,N61,N61*(1-Customisation!$H$11*Customisation!$H$12))</f>
        <v>1.1713460003349115E-5</v>
      </c>
      <c r="Y61" s="54">
        <f>IF($A61&lt;Customisation!$H$13,O61,O61*(1-Customisation!$H$11*Customisation!$H$12))</f>
        <v>4.9440669005491253E-2</v>
      </c>
      <c r="Z61" s="54">
        <f>IF($A61&lt;Customisation!$H$13,P61,P61*(1-Customisation!$H$11*Customisation!$H$12))</f>
        <v>1.3074022469810417E-2</v>
      </c>
      <c r="AA61" s="54">
        <f t="shared" ref="AA61:AJ61" si="79">G61-Q61</f>
        <v>2.6616688000000003E-4</v>
      </c>
      <c r="AB61" s="54">
        <f t="shared" si="79"/>
        <v>7.0384803438902331E-5</v>
      </c>
      <c r="AC61" s="54">
        <f t="shared" si="79"/>
        <v>1.3506976000000003E-4</v>
      </c>
      <c r="AD61" s="54">
        <f t="shared" si="79"/>
        <v>3.571766144660716E-5</v>
      </c>
      <c r="AE61" s="54">
        <f t="shared" si="79"/>
        <v>3.4254445185532747E-3</v>
      </c>
      <c r="AF61" s="54">
        <f t="shared" si="79"/>
        <v>8.2863283783628054E-4</v>
      </c>
      <c r="AG61" s="54">
        <f t="shared" si="79"/>
        <v>1.8433049600000002E-4</v>
      </c>
      <c r="AH61" s="54">
        <f t="shared" si="79"/>
        <v>4.6853840013396475E-5</v>
      </c>
      <c r="AI61" s="54">
        <f t="shared" si="79"/>
        <v>0.19776267602196507</v>
      </c>
      <c r="AJ61" s="54">
        <f t="shared" si="79"/>
        <v>5.2296089879241683E-2</v>
      </c>
      <c r="AK61" s="1"/>
      <c r="AL61" s="56">
        <f t="shared" si="7"/>
        <v>33.270859999999999</v>
      </c>
      <c r="AM61" s="56">
        <f t="shared" si="8"/>
        <v>6.6541719999999991</v>
      </c>
      <c r="AN61" s="1"/>
      <c r="AO61" s="1"/>
      <c r="AP61" s="1"/>
      <c r="AQ61" s="1"/>
      <c r="AR61" s="1"/>
      <c r="AS61" s="1"/>
      <c r="AT61" s="1"/>
      <c r="AU61" s="1"/>
      <c r="AV61" s="1"/>
      <c r="AW61" s="1"/>
      <c r="AX61" s="1"/>
      <c r="AY61" s="54">
        <f>IF($A61&lt;Customisation!$H$13,G61,G61*(1-Customisation!$H$24*Customisation!$H$12))</f>
        <v>3.3270859999999997E-5</v>
      </c>
      <c r="AZ61" s="54">
        <f>IF($A61&lt;Customisation!$H$13,H61,H61*(1-Customisation!$H$24*Customisation!$H$12))</f>
        <v>8.7981004298627897E-6</v>
      </c>
      <c r="BA61" s="54">
        <f>IF($A61&lt;Customisation!$H$13,I61,I61*(1-Customisation!$H$24*Customisation!$H$12))</f>
        <v>1.6883719999999997E-5</v>
      </c>
      <c r="BB61" s="54">
        <f>IF($A61&lt;Customisation!$H$13,J61,J61*(1-Customisation!$H$24*Customisation!$H$12))</f>
        <v>4.4647076808258932E-6</v>
      </c>
      <c r="BC61" s="54">
        <f>IF($A61&lt;Customisation!$H$13,K61,K61*(1-Customisation!$H$24*Customisation!$H$12))</f>
        <v>4.2818056481915917E-4</v>
      </c>
      <c r="BD61" s="54">
        <f>IF($A61&lt;Customisation!$H$13,L61,L61*(1-Customisation!$H$24*Customisation!$H$12))</f>
        <v>1.0357910472953504E-4</v>
      </c>
      <c r="BE61" s="54">
        <f>IF($A61&lt;Customisation!$H$13,M61,M61*(1-Customisation!$H$24*Customisation!$H$12))</f>
        <v>2.3041311999999995E-5</v>
      </c>
      <c r="BF61" s="54">
        <f>IF($A61&lt;Customisation!$H$13,N61,N61*(1-Customisation!$H$24*Customisation!$H$12))</f>
        <v>5.8567300016745576E-6</v>
      </c>
      <c r="BG61" s="54">
        <f>IF($A61&lt;Customisation!$H$13,O61,O61*(1-Customisation!$H$24*Customisation!$H$12))</f>
        <v>2.4720334502745626E-2</v>
      </c>
      <c r="BH61" s="54">
        <f>IF($A61&lt;Customisation!$H$13,P61,P61*(1-Customisation!$H$24*Customisation!$H$12))</f>
        <v>6.5370112349052087E-3</v>
      </c>
      <c r="BI61" s="54">
        <f t="shared" si="13"/>
        <v>3.3270859999999997E-5</v>
      </c>
      <c r="BJ61" s="54">
        <f t="shared" si="14"/>
        <v>8.7981004298627897E-6</v>
      </c>
      <c r="BK61" s="54">
        <f t="shared" si="15"/>
        <v>1.6883719999999997E-5</v>
      </c>
      <c r="BL61" s="54">
        <f t="shared" si="16"/>
        <v>4.4647076808258932E-6</v>
      </c>
      <c r="BM61" s="54">
        <f t="shared" si="17"/>
        <v>4.2818056481915917E-4</v>
      </c>
      <c r="BN61" s="54">
        <f t="shared" si="18"/>
        <v>1.0357910472953504E-4</v>
      </c>
      <c r="BO61" s="54">
        <f t="shared" si="19"/>
        <v>2.3041311999999995E-5</v>
      </c>
      <c r="BP61" s="54">
        <f t="shared" si="20"/>
        <v>5.8567300016745576E-6</v>
      </c>
      <c r="BQ61" s="54">
        <f t="shared" si="21"/>
        <v>2.4720334502745626E-2</v>
      </c>
      <c r="BR61" s="54">
        <f t="shared" si="22"/>
        <v>6.5370112349052087E-3</v>
      </c>
      <c r="BS61" s="126"/>
    </row>
    <row r="62" spans="1:71" ht="14.25" customHeight="1" x14ac:dyDescent="0.3">
      <c r="A62" s="1">
        <f t="shared" si="34"/>
        <v>58</v>
      </c>
      <c r="B62" s="53">
        <f>'Life table'!D60</f>
        <v>0.90802595798753594</v>
      </c>
      <c r="C62" s="53">
        <f>IF($A62&lt;Customisation!$H$13,0,B62)/LOOKUP(Customisation!$H$13,$A$4:$A$104,$B$4:$B$104)</f>
        <v>0.92219956072408371</v>
      </c>
      <c r="D62" s="1">
        <f>IF($A62&lt;=Customisation!$H$13,1,1/(1+Customisation!$H$21)^($A62-Customisation!$H$13))</f>
        <v>0.25673652792674101</v>
      </c>
      <c r="E62" s="1">
        <f t="shared" si="11"/>
        <v>37.518712541181912</v>
      </c>
      <c r="F62" s="1">
        <f t="shared" si="2"/>
        <v>0.236762313275867</v>
      </c>
      <c r="G62" s="54">
        <f>'Age data'!M66*Customisation!$H$22</f>
        <v>3.3270860000000001E-4</v>
      </c>
      <c r="H62" s="54">
        <f t="shared" si="3"/>
        <v>8.5418450775366905E-5</v>
      </c>
      <c r="I62" s="54">
        <f>'Age data'!N66*Customisation!$H$22</f>
        <v>1.6883720000000001E-4</v>
      </c>
      <c r="J62" s="55">
        <f t="shared" si="4"/>
        <v>4.3346676512872761E-5</v>
      </c>
      <c r="K62" s="54">
        <f>I62*'Life table'!I60</f>
        <v>4.1388571284067246E-3</v>
      </c>
      <c r="L62" s="54">
        <f>J62*'Life table'!J60</f>
        <v>9.802009373223008E-4</v>
      </c>
      <c r="M62" s="54">
        <f t="shared" si="5"/>
        <v>2.3041312000000001E-4</v>
      </c>
      <c r="N62" s="54">
        <f>((G62-I62)*$AW$5+I62*$AW$6)/(1+Customisation!$H$21)^($A62-Customisation!$E$13)</f>
        <v>5.6861456326937463E-5</v>
      </c>
      <c r="O62" s="54">
        <f>G62*Customisation!$H$17</f>
        <v>0.24720334502745633</v>
      </c>
      <c r="P62" s="121">
        <f>O62/(1+Customisation!$H$21)^($A62-Customisation!$E$13)</f>
        <v>6.3466128494225338E-2</v>
      </c>
      <c r="Q62" s="54">
        <f>IF($A62&lt;Customisation!$H$13,G62,G62*(1-Customisation!$H$11*Customisation!$H$12))</f>
        <v>6.6541719999999995E-5</v>
      </c>
      <c r="R62" s="54">
        <f>IF($A62&lt;Customisation!$H$13,H62,H62*(1-Customisation!$H$11*Customisation!$H$12))</f>
        <v>1.7083690155073375E-5</v>
      </c>
      <c r="S62" s="54">
        <f>IF($A62&lt;Customisation!$H$13,I62,I62*(1-Customisation!$H$11*Customisation!$H$12))</f>
        <v>3.3767439999999994E-5</v>
      </c>
      <c r="T62" s="54">
        <f>IF($A62&lt;Customisation!$H$13,J62,J62*(1-Customisation!$H$11*Customisation!$H$12))</f>
        <v>8.6693353025745506E-6</v>
      </c>
      <c r="U62" s="54">
        <f>IF($A62&lt;Customisation!$H$13,K62,K62*(1-Customisation!$H$11*Customisation!$H$12))</f>
        <v>8.2777142568134471E-4</v>
      </c>
      <c r="V62" s="54">
        <f>IF($A62&lt;Customisation!$H$13,L62,L62*(1-Customisation!$H$11*Customisation!$H$12))</f>
        <v>1.9604018746446011E-4</v>
      </c>
      <c r="W62" s="54">
        <f>IF($A62&lt;Customisation!$H$13,M62,M62*(1-Customisation!$H$11*Customisation!$H$12))</f>
        <v>4.608262399999999E-5</v>
      </c>
      <c r="X62" s="54">
        <f>IF($A62&lt;Customisation!$H$13,N62,N62*(1-Customisation!$H$11*Customisation!$H$12))</f>
        <v>1.1372291265387491E-5</v>
      </c>
      <c r="Y62" s="54">
        <f>IF($A62&lt;Customisation!$H$13,O62,O62*(1-Customisation!$H$11*Customisation!$H$12))</f>
        <v>4.9440669005491253E-2</v>
      </c>
      <c r="Z62" s="54">
        <f>IF($A62&lt;Customisation!$H$13,P62,P62*(1-Customisation!$H$11*Customisation!$H$12))</f>
        <v>1.2693225698845064E-2</v>
      </c>
      <c r="AA62" s="54">
        <f t="shared" ref="AA62:AJ62" si="80">G62-Q62</f>
        <v>2.6616688000000003E-4</v>
      </c>
      <c r="AB62" s="54">
        <f t="shared" si="80"/>
        <v>6.8334760620293529E-5</v>
      </c>
      <c r="AC62" s="54">
        <f t="shared" si="80"/>
        <v>1.3506976000000003E-4</v>
      </c>
      <c r="AD62" s="54">
        <f t="shared" si="80"/>
        <v>3.4677341210298209E-5</v>
      </c>
      <c r="AE62" s="54">
        <f t="shared" si="80"/>
        <v>3.3110857027253797E-3</v>
      </c>
      <c r="AF62" s="54">
        <f t="shared" si="80"/>
        <v>7.8416074985784064E-4</v>
      </c>
      <c r="AG62" s="54">
        <f t="shared" si="80"/>
        <v>1.8433049600000002E-4</v>
      </c>
      <c r="AH62" s="54">
        <f t="shared" si="80"/>
        <v>4.548916506154997E-5</v>
      </c>
      <c r="AI62" s="54">
        <f t="shared" si="80"/>
        <v>0.19776267602196507</v>
      </c>
      <c r="AJ62" s="54">
        <f t="shared" si="80"/>
        <v>5.077290279538027E-2</v>
      </c>
      <c r="AK62" s="1"/>
      <c r="AL62" s="56">
        <f t="shared" si="7"/>
        <v>33.270859999999999</v>
      </c>
      <c r="AM62" s="56">
        <f t="shared" si="8"/>
        <v>6.6541719999999991</v>
      </c>
      <c r="AN62" s="1"/>
      <c r="AO62" s="1"/>
      <c r="AP62" s="1"/>
      <c r="AQ62" s="1"/>
      <c r="AR62" s="1"/>
      <c r="AS62" s="1"/>
      <c r="AT62" s="1"/>
      <c r="AU62" s="1"/>
      <c r="AV62" s="1"/>
      <c r="AW62" s="1"/>
      <c r="AX62" s="1"/>
      <c r="AY62" s="54">
        <f>IF($A62&lt;Customisation!$H$13,G62,G62*(1-Customisation!$H$24*Customisation!$H$12))</f>
        <v>3.3270859999999997E-5</v>
      </c>
      <c r="AZ62" s="54">
        <f>IF($A62&lt;Customisation!$H$13,H62,H62*(1-Customisation!$H$24*Customisation!$H$12))</f>
        <v>8.5418450775366877E-6</v>
      </c>
      <c r="BA62" s="54">
        <f>IF($A62&lt;Customisation!$H$13,I62,I62*(1-Customisation!$H$24*Customisation!$H$12))</f>
        <v>1.6883719999999997E-5</v>
      </c>
      <c r="BB62" s="54">
        <f>IF($A62&lt;Customisation!$H$13,J62,J62*(1-Customisation!$H$24*Customisation!$H$12))</f>
        <v>4.3346676512872753E-6</v>
      </c>
      <c r="BC62" s="54">
        <f>IF($A62&lt;Customisation!$H$13,K62,K62*(1-Customisation!$H$24*Customisation!$H$12))</f>
        <v>4.1388571284067235E-4</v>
      </c>
      <c r="BD62" s="54">
        <f>IF($A62&lt;Customisation!$H$13,L62,L62*(1-Customisation!$H$24*Customisation!$H$12))</f>
        <v>9.8020093732230053E-5</v>
      </c>
      <c r="BE62" s="54">
        <f>IF($A62&lt;Customisation!$H$13,M62,M62*(1-Customisation!$H$24*Customisation!$H$12))</f>
        <v>2.3041311999999995E-5</v>
      </c>
      <c r="BF62" s="54">
        <f>IF($A62&lt;Customisation!$H$13,N62,N62*(1-Customisation!$H$24*Customisation!$H$12))</f>
        <v>5.6861456326937454E-6</v>
      </c>
      <c r="BG62" s="54">
        <f>IF($A62&lt;Customisation!$H$13,O62,O62*(1-Customisation!$H$24*Customisation!$H$12))</f>
        <v>2.4720334502745626E-2</v>
      </c>
      <c r="BH62" s="54">
        <f>IF($A62&lt;Customisation!$H$13,P62,P62*(1-Customisation!$H$24*Customisation!$H$12))</f>
        <v>6.3466128494225321E-3</v>
      </c>
      <c r="BI62" s="54">
        <f t="shared" si="13"/>
        <v>3.3270859999999997E-5</v>
      </c>
      <c r="BJ62" s="54">
        <f t="shared" si="14"/>
        <v>8.5418450775366877E-6</v>
      </c>
      <c r="BK62" s="54">
        <f t="shared" si="15"/>
        <v>1.6883719999999997E-5</v>
      </c>
      <c r="BL62" s="54">
        <f t="shared" si="16"/>
        <v>4.3346676512872753E-6</v>
      </c>
      <c r="BM62" s="54">
        <f t="shared" si="17"/>
        <v>4.1388571284067235E-4</v>
      </c>
      <c r="BN62" s="54">
        <f t="shared" si="18"/>
        <v>9.8020093732230053E-5</v>
      </c>
      <c r="BO62" s="54">
        <f t="shared" si="19"/>
        <v>2.3041311999999995E-5</v>
      </c>
      <c r="BP62" s="54">
        <f t="shared" si="20"/>
        <v>5.6861456326937454E-6</v>
      </c>
      <c r="BQ62" s="54">
        <f t="shared" si="21"/>
        <v>2.4720334502745626E-2</v>
      </c>
      <c r="BR62" s="54">
        <f t="shared" si="22"/>
        <v>6.3466128494225321E-3</v>
      </c>
      <c r="BS62" s="126"/>
    </row>
    <row r="63" spans="1:71" ht="14.25" customHeight="1" x14ac:dyDescent="0.3">
      <c r="A63" s="1">
        <f t="shared" si="34"/>
        <v>59</v>
      </c>
      <c r="B63" s="53">
        <f>'Life table'!D61</f>
        <v>0.90245975886507235</v>
      </c>
      <c r="C63" s="53">
        <f>IF($A63&lt;Customisation!$H$13,0,B63)/LOOKUP(Customisation!$H$13,$A$4:$A$104,$B$4:$B$104)</f>
        <v>0.91654647741684503</v>
      </c>
      <c r="D63" s="1">
        <f>IF($A63&lt;=Customisation!$H$13,1,1/(1+Customisation!$H$21)^($A63-Customisation!$H$13))</f>
        <v>0.24925876497741845</v>
      </c>
      <c r="E63" s="1">
        <f t="shared" si="11"/>
        <v>37.775449069108653</v>
      </c>
      <c r="F63" s="1">
        <f t="shared" si="2"/>
        <v>0.22845724300532613</v>
      </c>
      <c r="G63" s="54">
        <f>'Age data'!M67*Customisation!$H$22</f>
        <v>3.3270860000000001E-4</v>
      </c>
      <c r="H63" s="54">
        <f t="shared" si="3"/>
        <v>8.2930534733365925E-5</v>
      </c>
      <c r="I63" s="54">
        <f>'Age data'!N67*Customisation!$H$22</f>
        <v>1.6883720000000001E-4</v>
      </c>
      <c r="J63" s="55">
        <f t="shared" si="4"/>
        <v>4.2084151954245396E-5</v>
      </c>
      <c r="K63" s="54">
        <f>I63*'Life table'!I61</f>
        <v>3.9950269295025761E-3</v>
      </c>
      <c r="L63" s="54">
        <f>J63*'Life table'!J61</f>
        <v>9.2620697267203629E-4</v>
      </c>
      <c r="M63" s="54">
        <f t="shared" si="5"/>
        <v>2.3041312000000001E-4</v>
      </c>
      <c r="N63" s="54">
        <f>((G63-I63)*$AW$5+I63*$AW$6)/(1+Customisation!$H$21)^($A63-Customisation!$E$13)</f>
        <v>5.5205297404793647E-5</v>
      </c>
      <c r="O63" s="54">
        <f>G63*Customisation!$H$17</f>
        <v>0.24720334502745633</v>
      </c>
      <c r="P63" s="121">
        <f>O63/(1+Customisation!$H$21)^($A63-Customisation!$E$13)</f>
        <v>6.161760047983042E-2</v>
      </c>
      <c r="Q63" s="54">
        <f>IF($A63&lt;Customisation!$H$13,G63,G63*(1-Customisation!$H$11*Customisation!$H$12))</f>
        <v>6.6541719999999995E-5</v>
      </c>
      <c r="R63" s="54">
        <f>IF($A63&lt;Customisation!$H$13,H63,H63*(1-Customisation!$H$11*Customisation!$H$12))</f>
        <v>1.658610694667318E-5</v>
      </c>
      <c r="S63" s="54">
        <f>IF($A63&lt;Customisation!$H$13,I63,I63*(1-Customisation!$H$11*Customisation!$H$12))</f>
        <v>3.3767439999999994E-5</v>
      </c>
      <c r="T63" s="54">
        <f>IF($A63&lt;Customisation!$H$13,J63,J63*(1-Customisation!$H$11*Customisation!$H$12))</f>
        <v>8.4168303908490768E-6</v>
      </c>
      <c r="U63" s="54">
        <f>IF($A63&lt;Customisation!$H$13,K63,K63*(1-Customisation!$H$11*Customisation!$H$12))</f>
        <v>7.9900538590051509E-4</v>
      </c>
      <c r="V63" s="54">
        <f>IF($A63&lt;Customisation!$H$13,L63,L63*(1-Customisation!$H$11*Customisation!$H$12))</f>
        <v>1.852413945344072E-4</v>
      </c>
      <c r="W63" s="54">
        <f>IF($A63&lt;Customisation!$H$13,M63,M63*(1-Customisation!$H$11*Customisation!$H$12))</f>
        <v>4.608262399999999E-5</v>
      </c>
      <c r="X63" s="54">
        <f>IF($A63&lt;Customisation!$H$13,N63,N63*(1-Customisation!$H$11*Customisation!$H$12))</f>
        <v>1.1041059480958727E-5</v>
      </c>
      <c r="Y63" s="54">
        <f>IF($A63&lt;Customisation!$H$13,O63,O63*(1-Customisation!$H$11*Customisation!$H$12))</f>
        <v>4.9440669005491253E-2</v>
      </c>
      <c r="Z63" s="54">
        <f>IF($A63&lt;Customisation!$H$13,P63,P63*(1-Customisation!$H$11*Customisation!$H$12))</f>
        <v>1.2323520095966082E-2</v>
      </c>
      <c r="AA63" s="54">
        <f t="shared" ref="AA63:AJ63" si="81">G63-Q63</f>
        <v>2.6616688000000003E-4</v>
      </c>
      <c r="AB63" s="54">
        <f t="shared" si="81"/>
        <v>6.6344427786692748E-5</v>
      </c>
      <c r="AC63" s="54">
        <f t="shared" si="81"/>
        <v>1.3506976000000003E-4</v>
      </c>
      <c r="AD63" s="54">
        <f t="shared" si="81"/>
        <v>3.3667321563396321E-5</v>
      </c>
      <c r="AE63" s="54">
        <f t="shared" si="81"/>
        <v>3.1960215436020612E-3</v>
      </c>
      <c r="AF63" s="54">
        <f t="shared" si="81"/>
        <v>7.4096557813762903E-4</v>
      </c>
      <c r="AG63" s="54">
        <f t="shared" si="81"/>
        <v>1.8433049600000002E-4</v>
      </c>
      <c r="AH63" s="54">
        <f t="shared" si="81"/>
        <v>4.4164237923834923E-5</v>
      </c>
      <c r="AI63" s="54">
        <f t="shared" si="81"/>
        <v>0.19776267602196507</v>
      </c>
      <c r="AJ63" s="54">
        <f t="shared" si="81"/>
        <v>4.929408038386434E-2</v>
      </c>
      <c r="AK63" s="1"/>
      <c r="AL63" s="56">
        <f t="shared" si="7"/>
        <v>33.270859999999999</v>
      </c>
      <c r="AM63" s="56">
        <f t="shared" si="8"/>
        <v>6.6541719999999991</v>
      </c>
      <c r="AN63" s="1"/>
      <c r="AO63" s="1"/>
      <c r="AP63" s="1"/>
      <c r="AQ63" s="1"/>
      <c r="AR63" s="1"/>
      <c r="AS63" s="1"/>
      <c r="AT63" s="1"/>
      <c r="AU63" s="1"/>
      <c r="AV63" s="1"/>
      <c r="AW63" s="1"/>
      <c r="AX63" s="1"/>
      <c r="AY63" s="54">
        <f>IF($A63&lt;Customisation!$H$13,G63,G63*(1-Customisation!$H$24*Customisation!$H$12))</f>
        <v>3.3270859999999997E-5</v>
      </c>
      <c r="AZ63" s="54">
        <f>IF($A63&lt;Customisation!$H$13,H63,H63*(1-Customisation!$H$24*Customisation!$H$12))</f>
        <v>8.2930534733365901E-6</v>
      </c>
      <c r="BA63" s="54">
        <f>IF($A63&lt;Customisation!$H$13,I63,I63*(1-Customisation!$H$24*Customisation!$H$12))</f>
        <v>1.6883719999999997E-5</v>
      </c>
      <c r="BB63" s="54">
        <f>IF($A63&lt;Customisation!$H$13,J63,J63*(1-Customisation!$H$24*Customisation!$H$12))</f>
        <v>4.2084151954245384E-6</v>
      </c>
      <c r="BC63" s="54">
        <f>IF($A63&lt;Customisation!$H$13,K63,K63*(1-Customisation!$H$24*Customisation!$H$12))</f>
        <v>3.9950269295025754E-4</v>
      </c>
      <c r="BD63" s="54">
        <f>IF($A63&lt;Customisation!$H$13,L63,L63*(1-Customisation!$H$24*Customisation!$H$12))</f>
        <v>9.2620697267203602E-5</v>
      </c>
      <c r="BE63" s="54">
        <f>IF($A63&lt;Customisation!$H$13,M63,M63*(1-Customisation!$H$24*Customisation!$H$12))</f>
        <v>2.3041311999999995E-5</v>
      </c>
      <c r="BF63" s="54">
        <f>IF($A63&lt;Customisation!$H$13,N63,N63*(1-Customisation!$H$24*Customisation!$H$12))</f>
        <v>5.5205297404793637E-6</v>
      </c>
      <c r="BG63" s="54">
        <f>IF($A63&lt;Customisation!$H$13,O63,O63*(1-Customisation!$H$24*Customisation!$H$12))</f>
        <v>2.4720334502745626E-2</v>
      </c>
      <c r="BH63" s="54">
        <f>IF($A63&lt;Customisation!$H$13,P63,P63*(1-Customisation!$H$24*Customisation!$H$12))</f>
        <v>6.1617600479830408E-3</v>
      </c>
      <c r="BI63" s="54">
        <f t="shared" si="13"/>
        <v>3.3270859999999997E-5</v>
      </c>
      <c r="BJ63" s="54">
        <f t="shared" si="14"/>
        <v>8.2930534733365901E-6</v>
      </c>
      <c r="BK63" s="54">
        <f t="shared" si="15"/>
        <v>1.6883719999999997E-5</v>
      </c>
      <c r="BL63" s="54">
        <f t="shared" si="16"/>
        <v>4.2084151954245384E-6</v>
      </c>
      <c r="BM63" s="54">
        <f t="shared" si="17"/>
        <v>3.9950269295025754E-4</v>
      </c>
      <c r="BN63" s="54">
        <f t="shared" si="18"/>
        <v>9.2620697267203602E-5</v>
      </c>
      <c r="BO63" s="54">
        <f t="shared" si="19"/>
        <v>2.3041311999999995E-5</v>
      </c>
      <c r="BP63" s="54">
        <f t="shared" si="20"/>
        <v>5.5205297404793637E-6</v>
      </c>
      <c r="BQ63" s="54">
        <f t="shared" si="21"/>
        <v>2.4720334502745626E-2</v>
      </c>
      <c r="BR63" s="54">
        <f t="shared" si="22"/>
        <v>6.1617600479830408E-3</v>
      </c>
      <c r="BS63" s="126"/>
    </row>
    <row r="64" spans="1:71" ht="14.25" customHeight="1" x14ac:dyDescent="0.3">
      <c r="A64" s="1">
        <f t="shared" si="34"/>
        <v>60</v>
      </c>
      <c r="B64" s="53">
        <f>'Life table'!D62</f>
        <v>0.89692768054322947</v>
      </c>
      <c r="C64" s="53">
        <f>IF($A64&lt;Customisation!$H$13,0,B64)/LOOKUP(Customisation!$H$13,$A$4:$A$104,$B$4:$B$104)</f>
        <v>0.91092804751027978</v>
      </c>
      <c r="D64" s="1">
        <f>IF($A64&lt;=Customisation!$H$13,1,1/(1+Customisation!$H$21)^($A64-Customisation!$H$13))</f>
        <v>0.24199880094894996</v>
      </c>
      <c r="E64" s="1">
        <f t="shared" si="11"/>
        <v>38.024707834086072</v>
      </c>
      <c r="F64" s="1">
        <f t="shared" si="2"/>
        <v>0.22044349524825582</v>
      </c>
      <c r="G64" s="54">
        <f>'Age data'!M68*Customisation!$H$22</f>
        <v>3.36965E-4</v>
      </c>
      <c r="H64" s="54">
        <f t="shared" si="3"/>
        <v>8.1545125961762918E-5</v>
      </c>
      <c r="I64" s="54">
        <f>'Age data'!N68*Customisation!$H$22</f>
        <v>1.6670899999999999E-4</v>
      </c>
      <c r="J64" s="55">
        <f t="shared" si="4"/>
        <v>4.0343378107398496E-5</v>
      </c>
      <c r="K64" s="54">
        <f>I64*'Life table'!I62</f>
        <v>3.801776298995765E-3</v>
      </c>
      <c r="L64" s="54">
        <f>J64*'Life table'!J62</f>
        <v>8.6274331580430937E-4</v>
      </c>
      <c r="M64" s="54">
        <f t="shared" si="5"/>
        <v>2.3190286000000001E-4</v>
      </c>
      <c r="N64" s="54">
        <f>((G64-I64)*$AW$5+I64*$AW$6)/(1+Customisation!$H$21)^($A64-Customisation!$E$13)</f>
        <v>5.392151074510688E-5</v>
      </c>
      <c r="O64" s="54">
        <f>G64*Customisation!$H$17</f>
        <v>0.25036586116853249</v>
      </c>
      <c r="P64" s="121">
        <f>O64/(1+Customisation!$H$21)^($A64-Customisation!$E$13)</f>
        <v>6.0588238201336138E-2</v>
      </c>
      <c r="Q64" s="54">
        <f>IF($A64&lt;Customisation!$H$13,G64,G64*(1-Customisation!$H$11*Customisation!$H$12))</f>
        <v>6.7392999999999983E-5</v>
      </c>
      <c r="R64" s="54">
        <f>IF($A64&lt;Customisation!$H$13,H64,H64*(1-Customisation!$H$11*Customisation!$H$12))</f>
        <v>1.6309025192352581E-5</v>
      </c>
      <c r="S64" s="54">
        <f>IF($A64&lt;Customisation!$H$13,I64,I64*(1-Customisation!$H$11*Customisation!$H$12))</f>
        <v>3.3341799999999993E-5</v>
      </c>
      <c r="T64" s="54">
        <f>IF($A64&lt;Customisation!$H$13,J64,J64*(1-Customisation!$H$11*Customisation!$H$12))</f>
        <v>8.0686756214796975E-6</v>
      </c>
      <c r="U64" s="54">
        <f>IF($A64&lt;Customisation!$H$13,K64,K64*(1-Customisation!$H$11*Customisation!$H$12))</f>
        <v>7.6035525979915278E-4</v>
      </c>
      <c r="V64" s="54">
        <f>IF($A64&lt;Customisation!$H$13,L64,L64*(1-Customisation!$H$11*Customisation!$H$12))</f>
        <v>1.7254866316086183E-4</v>
      </c>
      <c r="W64" s="54">
        <f>IF($A64&lt;Customisation!$H$13,M64,M64*(1-Customisation!$H$11*Customisation!$H$12))</f>
        <v>4.6380571999999991E-5</v>
      </c>
      <c r="X64" s="54">
        <f>IF($A64&lt;Customisation!$H$13,N64,N64*(1-Customisation!$H$11*Customisation!$H$12))</f>
        <v>1.0784302149021374E-5</v>
      </c>
      <c r="Y64" s="54">
        <f>IF($A64&lt;Customisation!$H$13,O64,O64*(1-Customisation!$H$11*Customisation!$H$12))</f>
        <v>5.0073172233706484E-2</v>
      </c>
      <c r="Z64" s="54">
        <f>IF($A64&lt;Customisation!$H$13,P64,P64*(1-Customisation!$H$11*Customisation!$H$12))</f>
        <v>1.2117647640267225E-2</v>
      </c>
      <c r="AA64" s="54">
        <f t="shared" ref="AA64:AJ64" si="82">G64-Q64</f>
        <v>2.6957200000000004E-4</v>
      </c>
      <c r="AB64" s="54">
        <f t="shared" si="82"/>
        <v>6.5236100769410337E-5</v>
      </c>
      <c r="AC64" s="54">
        <f t="shared" si="82"/>
        <v>1.333672E-4</v>
      </c>
      <c r="AD64" s="54">
        <f t="shared" si="82"/>
        <v>3.2274702485918797E-5</v>
      </c>
      <c r="AE64" s="54">
        <f t="shared" si="82"/>
        <v>3.041421039196612E-3</v>
      </c>
      <c r="AF64" s="54">
        <f t="shared" si="82"/>
        <v>6.9019465264344752E-4</v>
      </c>
      <c r="AG64" s="54">
        <f t="shared" si="82"/>
        <v>1.8552228800000002E-4</v>
      </c>
      <c r="AH64" s="54">
        <f t="shared" si="82"/>
        <v>4.3137208596085504E-5</v>
      </c>
      <c r="AI64" s="54">
        <f t="shared" si="82"/>
        <v>0.20029268893482599</v>
      </c>
      <c r="AJ64" s="54">
        <f t="shared" si="82"/>
        <v>4.8470590561068914E-2</v>
      </c>
      <c r="AK64" s="1"/>
      <c r="AL64" s="56">
        <f t="shared" si="7"/>
        <v>33.6965</v>
      </c>
      <c r="AM64" s="56">
        <f t="shared" si="8"/>
        <v>6.7392999999999983</v>
      </c>
      <c r="AN64" s="1"/>
      <c r="AO64" s="1"/>
      <c r="AP64" s="1"/>
      <c r="AQ64" s="1"/>
      <c r="AR64" s="1"/>
      <c r="AS64" s="1"/>
      <c r="AT64" s="1"/>
      <c r="AU64" s="1"/>
      <c r="AV64" s="1"/>
      <c r="AW64" s="1"/>
      <c r="AX64" s="1"/>
      <c r="AY64" s="54">
        <f>IF($A64&lt;Customisation!$H$13,G64,G64*(1-Customisation!$H$24*Customisation!$H$12))</f>
        <v>3.3696499999999992E-5</v>
      </c>
      <c r="AZ64" s="54">
        <f>IF($A64&lt;Customisation!$H$13,H64,H64*(1-Customisation!$H$24*Customisation!$H$12))</f>
        <v>8.1545125961762904E-6</v>
      </c>
      <c r="BA64" s="54">
        <f>IF($A64&lt;Customisation!$H$13,I64,I64*(1-Customisation!$H$24*Customisation!$H$12))</f>
        <v>1.6670899999999997E-5</v>
      </c>
      <c r="BB64" s="54">
        <f>IF($A64&lt;Customisation!$H$13,J64,J64*(1-Customisation!$H$24*Customisation!$H$12))</f>
        <v>4.0343378107398488E-6</v>
      </c>
      <c r="BC64" s="54">
        <f>IF($A64&lt;Customisation!$H$13,K64,K64*(1-Customisation!$H$24*Customisation!$H$12))</f>
        <v>3.8017762989957639E-4</v>
      </c>
      <c r="BD64" s="54">
        <f>IF($A64&lt;Customisation!$H$13,L64,L64*(1-Customisation!$H$24*Customisation!$H$12))</f>
        <v>8.6274331580430913E-5</v>
      </c>
      <c r="BE64" s="54">
        <f>IF($A64&lt;Customisation!$H$13,M64,M64*(1-Customisation!$H$24*Customisation!$H$12))</f>
        <v>2.3190285999999996E-5</v>
      </c>
      <c r="BF64" s="54">
        <f>IF($A64&lt;Customisation!$H$13,N64,N64*(1-Customisation!$H$24*Customisation!$H$12))</f>
        <v>5.3921510745106872E-6</v>
      </c>
      <c r="BG64" s="54">
        <f>IF($A64&lt;Customisation!$H$13,O64,O64*(1-Customisation!$H$24*Customisation!$H$12))</f>
        <v>2.5036586116853242E-2</v>
      </c>
      <c r="BH64" s="54">
        <f>IF($A64&lt;Customisation!$H$13,P64,P64*(1-Customisation!$H$24*Customisation!$H$12))</f>
        <v>6.0588238201336126E-3</v>
      </c>
      <c r="BI64" s="54">
        <f t="shared" si="13"/>
        <v>3.3696499999999992E-5</v>
      </c>
      <c r="BJ64" s="54">
        <f t="shared" si="14"/>
        <v>8.1545125961762904E-6</v>
      </c>
      <c r="BK64" s="54">
        <f t="shared" si="15"/>
        <v>1.6670899999999997E-5</v>
      </c>
      <c r="BL64" s="54">
        <f t="shared" si="16"/>
        <v>4.0343378107398488E-6</v>
      </c>
      <c r="BM64" s="54">
        <f t="shared" si="17"/>
        <v>3.8017762989957639E-4</v>
      </c>
      <c r="BN64" s="54">
        <f t="shared" si="18"/>
        <v>8.6274331580430913E-5</v>
      </c>
      <c r="BO64" s="54">
        <f t="shared" si="19"/>
        <v>2.3190285999999996E-5</v>
      </c>
      <c r="BP64" s="54">
        <f t="shared" si="20"/>
        <v>5.3921510745106872E-6</v>
      </c>
      <c r="BQ64" s="54">
        <f t="shared" si="21"/>
        <v>2.5036586116853242E-2</v>
      </c>
      <c r="BR64" s="54">
        <f t="shared" si="22"/>
        <v>6.0588238201336126E-3</v>
      </c>
      <c r="BS64" s="126"/>
    </row>
    <row r="65" spans="1:71" ht="14.25" customHeight="1" x14ac:dyDescent="0.3">
      <c r="A65" s="1">
        <f t="shared" si="34"/>
        <v>61</v>
      </c>
      <c r="B65" s="53">
        <f>'Life table'!D63</f>
        <v>0.88848759106931763</v>
      </c>
      <c r="C65" s="53">
        <f>IF($A65&lt;Customisation!$H$13,0,B65)/LOOKUP(Customisation!$H$13,$A$4:$A$104,$B$4:$B$104)</f>
        <v>0.90235621458320803</v>
      </c>
      <c r="D65" s="1">
        <f>IF($A65&lt;=Customisation!$H$13,1,1/(1+Customisation!$H$21)^($A65-Customisation!$H$13))</f>
        <v>0.2349502921834466</v>
      </c>
      <c r="E65" s="1">
        <f t="shared" si="11"/>
        <v>38.266706635035021</v>
      </c>
      <c r="F65" s="1">
        <f t="shared" si="2"/>
        <v>0.21200885626987356</v>
      </c>
      <c r="G65" s="54">
        <f>'Age data'!M69*Customisation!$H$22</f>
        <v>3.36965E-4</v>
      </c>
      <c r="H65" s="54">
        <f t="shared" si="3"/>
        <v>7.9170025205595087E-5</v>
      </c>
      <c r="I65" s="54">
        <f>'Age data'!N69*Customisation!$H$22</f>
        <v>1.6670899999999999E-4</v>
      </c>
      <c r="J65" s="55">
        <f t="shared" si="4"/>
        <v>3.9168328259610197E-5</v>
      </c>
      <c r="K65" s="54">
        <f>I65*'Life table'!I63</f>
        <v>3.6703900350707817E-3</v>
      </c>
      <c r="L65" s="54">
        <f>J65*'Life table'!J63</f>
        <v>8.1464525525437093E-4</v>
      </c>
      <c r="M65" s="54">
        <f t="shared" si="5"/>
        <v>2.3190286000000001E-4</v>
      </c>
      <c r="N65" s="54">
        <f>((G65-I65)*$AW$5+I65*$AW$6)/(1+Customisation!$H$21)^($A65-Customisation!$E$13)</f>
        <v>5.2350981305929017E-5</v>
      </c>
      <c r="O65" s="54">
        <f>G65*Customisation!$H$17</f>
        <v>0.25036586116853249</v>
      </c>
      <c r="P65" s="121">
        <f>O65/(1+Customisation!$H$21)^($A65-Customisation!$E$13)</f>
        <v>5.8823532234306933E-2</v>
      </c>
      <c r="Q65" s="54">
        <f>IF($A65&lt;Customisation!$H$13,G65,G65*(1-Customisation!$H$11*Customisation!$H$12))</f>
        <v>6.7392999999999983E-5</v>
      </c>
      <c r="R65" s="54">
        <f>IF($A65&lt;Customisation!$H$13,H65,H65*(1-Customisation!$H$11*Customisation!$H$12))</f>
        <v>1.5834005041119013E-5</v>
      </c>
      <c r="S65" s="54">
        <f>IF($A65&lt;Customisation!$H$13,I65,I65*(1-Customisation!$H$11*Customisation!$H$12))</f>
        <v>3.3341799999999993E-5</v>
      </c>
      <c r="T65" s="54">
        <f>IF($A65&lt;Customisation!$H$13,J65,J65*(1-Customisation!$H$11*Customisation!$H$12))</f>
        <v>7.8336656519220369E-6</v>
      </c>
      <c r="U65" s="54">
        <f>IF($A65&lt;Customisation!$H$13,K65,K65*(1-Customisation!$H$11*Customisation!$H$12))</f>
        <v>7.3407800701415617E-4</v>
      </c>
      <c r="V65" s="54">
        <f>IF($A65&lt;Customisation!$H$13,L65,L65*(1-Customisation!$H$11*Customisation!$H$12))</f>
        <v>1.6292905105087414E-4</v>
      </c>
      <c r="W65" s="54">
        <f>IF($A65&lt;Customisation!$H$13,M65,M65*(1-Customisation!$H$11*Customisation!$H$12))</f>
        <v>4.6380571999999991E-5</v>
      </c>
      <c r="X65" s="54">
        <f>IF($A65&lt;Customisation!$H$13,N65,N65*(1-Customisation!$H$11*Customisation!$H$12))</f>
        <v>1.0470196261185802E-5</v>
      </c>
      <c r="Y65" s="54">
        <f>IF($A65&lt;Customisation!$H$13,O65,O65*(1-Customisation!$H$11*Customisation!$H$12))</f>
        <v>5.0073172233706484E-2</v>
      </c>
      <c r="Z65" s="54">
        <f>IF($A65&lt;Customisation!$H$13,P65,P65*(1-Customisation!$H$11*Customisation!$H$12))</f>
        <v>1.1764706446861384E-2</v>
      </c>
      <c r="AA65" s="54">
        <f t="shared" ref="AA65:AJ65" si="83">G65-Q65</f>
        <v>2.6957200000000004E-4</v>
      </c>
      <c r="AB65" s="54">
        <f t="shared" si="83"/>
        <v>6.3336020164476078E-5</v>
      </c>
      <c r="AC65" s="54">
        <f t="shared" si="83"/>
        <v>1.333672E-4</v>
      </c>
      <c r="AD65" s="54">
        <f t="shared" si="83"/>
        <v>3.1334662607688161E-5</v>
      </c>
      <c r="AE65" s="54">
        <f t="shared" si="83"/>
        <v>2.9363120280566255E-3</v>
      </c>
      <c r="AF65" s="54">
        <f t="shared" si="83"/>
        <v>6.5171620420349677E-4</v>
      </c>
      <c r="AG65" s="54">
        <f t="shared" si="83"/>
        <v>1.8552228800000002E-4</v>
      </c>
      <c r="AH65" s="54">
        <f t="shared" si="83"/>
        <v>4.1880785044743214E-5</v>
      </c>
      <c r="AI65" s="54">
        <f t="shared" si="83"/>
        <v>0.20029268893482599</v>
      </c>
      <c r="AJ65" s="54">
        <f t="shared" si="83"/>
        <v>4.7058825787445552E-2</v>
      </c>
      <c r="AK65" s="1"/>
      <c r="AL65" s="56">
        <f t="shared" si="7"/>
        <v>33.6965</v>
      </c>
      <c r="AM65" s="56">
        <f t="shared" si="8"/>
        <v>6.7392999999999983</v>
      </c>
      <c r="AN65" s="1"/>
      <c r="AO65" s="1"/>
      <c r="AP65" s="1"/>
      <c r="AQ65" s="1"/>
      <c r="AR65" s="1"/>
      <c r="AS65" s="1"/>
      <c r="AT65" s="1"/>
      <c r="AU65" s="1"/>
      <c r="AV65" s="1"/>
      <c r="AW65" s="1"/>
      <c r="AX65" s="1"/>
      <c r="AY65" s="54">
        <f>IF($A65&lt;Customisation!$H$13,G65,G65*(1-Customisation!$H$24*Customisation!$H$12))</f>
        <v>3.3696499999999992E-5</v>
      </c>
      <c r="AZ65" s="54">
        <f>IF($A65&lt;Customisation!$H$13,H65,H65*(1-Customisation!$H$24*Customisation!$H$12))</f>
        <v>7.9170025205595063E-6</v>
      </c>
      <c r="BA65" s="54">
        <f>IF($A65&lt;Customisation!$H$13,I65,I65*(1-Customisation!$H$24*Customisation!$H$12))</f>
        <v>1.6670899999999997E-5</v>
      </c>
      <c r="BB65" s="54">
        <f>IF($A65&lt;Customisation!$H$13,J65,J65*(1-Customisation!$H$24*Customisation!$H$12))</f>
        <v>3.9168328259610185E-6</v>
      </c>
      <c r="BC65" s="54">
        <f>IF($A65&lt;Customisation!$H$13,K65,K65*(1-Customisation!$H$24*Customisation!$H$12))</f>
        <v>3.6703900350707809E-4</v>
      </c>
      <c r="BD65" s="54">
        <f>IF($A65&lt;Customisation!$H$13,L65,L65*(1-Customisation!$H$24*Customisation!$H$12))</f>
        <v>8.1464525525437069E-5</v>
      </c>
      <c r="BE65" s="54">
        <f>IF($A65&lt;Customisation!$H$13,M65,M65*(1-Customisation!$H$24*Customisation!$H$12))</f>
        <v>2.3190285999999996E-5</v>
      </c>
      <c r="BF65" s="54">
        <f>IF($A65&lt;Customisation!$H$13,N65,N65*(1-Customisation!$H$24*Customisation!$H$12))</f>
        <v>5.2350981305929009E-6</v>
      </c>
      <c r="BG65" s="54">
        <f>IF($A65&lt;Customisation!$H$13,O65,O65*(1-Customisation!$H$24*Customisation!$H$12))</f>
        <v>2.5036586116853242E-2</v>
      </c>
      <c r="BH65" s="54">
        <f>IF($A65&lt;Customisation!$H$13,P65,P65*(1-Customisation!$H$24*Customisation!$H$12))</f>
        <v>5.8823532234306922E-3</v>
      </c>
      <c r="BI65" s="54">
        <f t="shared" si="13"/>
        <v>3.3696499999999992E-5</v>
      </c>
      <c r="BJ65" s="54">
        <f t="shared" si="14"/>
        <v>7.9170025205595063E-6</v>
      </c>
      <c r="BK65" s="54">
        <f t="shared" si="15"/>
        <v>1.6670899999999997E-5</v>
      </c>
      <c r="BL65" s="54">
        <f t="shared" si="16"/>
        <v>3.9168328259610185E-6</v>
      </c>
      <c r="BM65" s="54">
        <f t="shared" si="17"/>
        <v>3.6703900350707809E-4</v>
      </c>
      <c r="BN65" s="54">
        <f t="shared" si="18"/>
        <v>8.1464525525437069E-5</v>
      </c>
      <c r="BO65" s="54">
        <f t="shared" si="19"/>
        <v>2.3190285999999996E-5</v>
      </c>
      <c r="BP65" s="54">
        <f t="shared" si="20"/>
        <v>5.2350981305929009E-6</v>
      </c>
      <c r="BQ65" s="54">
        <f t="shared" si="21"/>
        <v>2.5036586116853242E-2</v>
      </c>
      <c r="BR65" s="54">
        <f t="shared" si="22"/>
        <v>5.8823532234306922E-3</v>
      </c>
      <c r="BS65" s="126"/>
    </row>
    <row r="66" spans="1:71" ht="14.25" customHeight="1" x14ac:dyDescent="0.3">
      <c r="A66" s="1">
        <f t="shared" si="34"/>
        <v>62</v>
      </c>
      <c r="B66" s="53">
        <f>'Life table'!D64</f>
        <v>0.88012692283735527</v>
      </c>
      <c r="C66" s="53">
        <f>IF($A66&lt;Customisation!$H$13,0,B66)/LOOKUP(Customisation!$H$13,$A$4:$A$104,$B$4:$B$104)</f>
        <v>0.89386504260397992</v>
      </c>
      <c r="D66" s="1">
        <f>IF($A66&lt;=Customisation!$H$13,1,1/(1+Customisation!$H$21)^($A66-Customisation!$H$13))</f>
        <v>0.22810707978975397</v>
      </c>
      <c r="E66" s="1">
        <f t="shared" si="11"/>
        <v>38.50165692721847</v>
      </c>
      <c r="F66" s="1">
        <f t="shared" si="2"/>
        <v>0.20389694459453789</v>
      </c>
      <c r="G66" s="54">
        <f>'Age data'!M70*Customisation!$H$22</f>
        <v>3.36965E-4</v>
      </c>
      <c r="H66" s="54">
        <f t="shared" si="3"/>
        <v>7.6864102141354444E-5</v>
      </c>
      <c r="I66" s="54">
        <f>'Age data'!N70*Customisation!$H$22</f>
        <v>1.6670899999999999E-4</v>
      </c>
      <c r="J66" s="55">
        <f t="shared" si="4"/>
        <v>3.8027503164670093E-5</v>
      </c>
      <c r="K66" s="54">
        <f>I66*'Life table'!I64</f>
        <v>3.5377556818822942E-3</v>
      </c>
      <c r="L66" s="54">
        <f>J66*'Life table'!J64</f>
        <v>7.6774412880285163E-4</v>
      </c>
      <c r="M66" s="54">
        <f t="shared" si="5"/>
        <v>2.3190286000000001E-4</v>
      </c>
      <c r="N66" s="54">
        <f>((G66-I66)*$AW$5+I66*$AW$6)/(1+Customisation!$H$21)^($A66-Customisation!$E$13)</f>
        <v>5.0826195442649529E-5</v>
      </c>
      <c r="O66" s="54">
        <f>G66*Customisation!$H$17</f>
        <v>0.25036586116853249</v>
      </c>
      <c r="P66" s="121">
        <f>O66/(1+Customisation!$H$21)^($A66-Customisation!$E$13)</f>
        <v>5.7110225470200907E-2</v>
      </c>
      <c r="Q66" s="54">
        <f>IF($A66&lt;Customisation!$H$13,G66,G66*(1-Customisation!$H$11*Customisation!$H$12))</f>
        <v>6.7392999999999983E-5</v>
      </c>
      <c r="R66" s="54">
        <f>IF($A66&lt;Customisation!$H$13,H66,H66*(1-Customisation!$H$11*Customisation!$H$12))</f>
        <v>1.5372820428270884E-5</v>
      </c>
      <c r="S66" s="54">
        <f>IF($A66&lt;Customisation!$H$13,I66,I66*(1-Customisation!$H$11*Customisation!$H$12))</f>
        <v>3.3341799999999993E-5</v>
      </c>
      <c r="T66" s="54">
        <f>IF($A66&lt;Customisation!$H$13,J66,J66*(1-Customisation!$H$11*Customisation!$H$12))</f>
        <v>7.6055006329340165E-6</v>
      </c>
      <c r="U66" s="54">
        <f>IF($A66&lt;Customisation!$H$13,K66,K66*(1-Customisation!$H$11*Customisation!$H$12))</f>
        <v>7.0755113637645869E-4</v>
      </c>
      <c r="V66" s="54">
        <f>IF($A66&lt;Customisation!$H$13,L66,L66*(1-Customisation!$H$11*Customisation!$H$12))</f>
        <v>1.5354882576057029E-4</v>
      </c>
      <c r="W66" s="54">
        <f>IF($A66&lt;Customisation!$H$13,M66,M66*(1-Customisation!$H$11*Customisation!$H$12))</f>
        <v>4.6380571999999991E-5</v>
      </c>
      <c r="X66" s="54">
        <f>IF($A66&lt;Customisation!$H$13,N66,N66*(1-Customisation!$H$11*Customisation!$H$12))</f>
        <v>1.0165239088529904E-5</v>
      </c>
      <c r="Y66" s="54">
        <f>IF($A66&lt;Customisation!$H$13,O66,O66*(1-Customisation!$H$11*Customisation!$H$12))</f>
        <v>5.0073172233706484E-2</v>
      </c>
      <c r="Z66" s="54">
        <f>IF($A66&lt;Customisation!$H$13,P66,P66*(1-Customisation!$H$11*Customisation!$H$12))</f>
        <v>1.1422045094040179E-2</v>
      </c>
      <c r="AA66" s="54">
        <f t="shared" ref="AA66:AJ66" si="84">G66-Q66</f>
        <v>2.6957200000000004E-4</v>
      </c>
      <c r="AB66" s="54">
        <f t="shared" si="84"/>
        <v>6.1491281713083564E-5</v>
      </c>
      <c r="AC66" s="54">
        <f t="shared" si="84"/>
        <v>1.333672E-4</v>
      </c>
      <c r="AD66" s="54">
        <f t="shared" si="84"/>
        <v>3.0422002531736076E-5</v>
      </c>
      <c r="AE66" s="54">
        <f t="shared" si="84"/>
        <v>2.8302045455058356E-3</v>
      </c>
      <c r="AF66" s="54">
        <f t="shared" si="84"/>
        <v>6.1419530304228137E-4</v>
      </c>
      <c r="AG66" s="54">
        <f t="shared" si="84"/>
        <v>1.8552228800000002E-4</v>
      </c>
      <c r="AH66" s="54">
        <f t="shared" si="84"/>
        <v>4.0660956354119629E-5</v>
      </c>
      <c r="AI66" s="54">
        <f t="shared" si="84"/>
        <v>0.20029268893482599</v>
      </c>
      <c r="AJ66" s="54">
        <f t="shared" si="84"/>
        <v>4.5688180376160729E-2</v>
      </c>
      <c r="AK66" s="1"/>
      <c r="AL66" s="56">
        <f t="shared" si="7"/>
        <v>33.6965</v>
      </c>
      <c r="AM66" s="56">
        <f t="shared" si="8"/>
        <v>6.7392999999999983</v>
      </c>
      <c r="AN66" s="1"/>
      <c r="AO66" s="1"/>
      <c r="AP66" s="1"/>
      <c r="AQ66" s="1"/>
      <c r="AR66" s="1"/>
      <c r="AS66" s="1"/>
      <c r="AT66" s="1"/>
      <c r="AU66" s="1"/>
      <c r="AV66" s="1"/>
      <c r="AW66" s="1"/>
      <c r="AX66" s="1"/>
      <c r="AY66" s="54">
        <f>IF($A66&lt;Customisation!$H$13,G66,G66*(1-Customisation!$H$24*Customisation!$H$12))</f>
        <v>3.3696499999999992E-5</v>
      </c>
      <c r="AZ66" s="54">
        <f>IF($A66&lt;Customisation!$H$13,H66,H66*(1-Customisation!$H$24*Customisation!$H$12))</f>
        <v>7.6864102141354421E-6</v>
      </c>
      <c r="BA66" s="54">
        <f>IF($A66&lt;Customisation!$H$13,I66,I66*(1-Customisation!$H$24*Customisation!$H$12))</f>
        <v>1.6670899999999997E-5</v>
      </c>
      <c r="BB66" s="54">
        <f>IF($A66&lt;Customisation!$H$13,J66,J66*(1-Customisation!$H$24*Customisation!$H$12))</f>
        <v>3.8027503164670082E-6</v>
      </c>
      <c r="BC66" s="54">
        <f>IF($A66&lt;Customisation!$H$13,K66,K66*(1-Customisation!$H$24*Customisation!$H$12))</f>
        <v>3.5377556818822934E-4</v>
      </c>
      <c r="BD66" s="54">
        <f>IF($A66&lt;Customisation!$H$13,L66,L66*(1-Customisation!$H$24*Customisation!$H$12))</f>
        <v>7.6774412880285144E-5</v>
      </c>
      <c r="BE66" s="54">
        <f>IF($A66&lt;Customisation!$H$13,M66,M66*(1-Customisation!$H$24*Customisation!$H$12))</f>
        <v>2.3190285999999996E-5</v>
      </c>
      <c r="BF66" s="54">
        <f>IF($A66&lt;Customisation!$H$13,N66,N66*(1-Customisation!$H$24*Customisation!$H$12))</f>
        <v>5.0826195442649519E-6</v>
      </c>
      <c r="BG66" s="54">
        <f>IF($A66&lt;Customisation!$H$13,O66,O66*(1-Customisation!$H$24*Customisation!$H$12))</f>
        <v>2.5036586116853242E-2</v>
      </c>
      <c r="BH66" s="54">
        <f>IF($A66&lt;Customisation!$H$13,P66,P66*(1-Customisation!$H$24*Customisation!$H$12))</f>
        <v>5.7110225470200894E-3</v>
      </c>
      <c r="BI66" s="54">
        <f t="shared" si="13"/>
        <v>3.3696499999999992E-5</v>
      </c>
      <c r="BJ66" s="54">
        <f t="shared" si="14"/>
        <v>7.6864102141354421E-6</v>
      </c>
      <c r="BK66" s="54">
        <f t="shared" si="15"/>
        <v>1.6670899999999997E-5</v>
      </c>
      <c r="BL66" s="54">
        <f t="shared" si="16"/>
        <v>3.8027503164670082E-6</v>
      </c>
      <c r="BM66" s="54">
        <f t="shared" si="17"/>
        <v>3.5377556818822934E-4</v>
      </c>
      <c r="BN66" s="54">
        <f t="shared" si="18"/>
        <v>7.6774412880285144E-5</v>
      </c>
      <c r="BO66" s="54">
        <f t="shared" si="19"/>
        <v>2.3190285999999996E-5</v>
      </c>
      <c r="BP66" s="54">
        <f t="shared" si="20"/>
        <v>5.0826195442649519E-6</v>
      </c>
      <c r="BQ66" s="54">
        <f t="shared" si="21"/>
        <v>2.5036586116853242E-2</v>
      </c>
      <c r="BR66" s="54">
        <f t="shared" si="22"/>
        <v>5.7110225470200894E-3</v>
      </c>
      <c r="BS66" s="126"/>
    </row>
    <row r="67" spans="1:71" ht="14.25" customHeight="1" x14ac:dyDescent="0.3">
      <c r="A67" s="1">
        <f t="shared" si="34"/>
        <v>63</v>
      </c>
      <c r="B67" s="53">
        <f>'Life table'!D65</f>
        <v>0.87184492849345574</v>
      </c>
      <c r="C67" s="53">
        <f>IF($A67&lt;Customisation!$H$13,0,B67)/LOOKUP(Customisation!$H$13,$A$4:$A$104,$B$4:$B$104)</f>
        <v>0.88545377255307645</v>
      </c>
      <c r="D67" s="1">
        <f>IF($A67&lt;=Customisation!$H$13,1,1/(1+Customisation!$H$21)^($A67-Customisation!$H$13))</f>
        <v>0.22146318426189707</v>
      </c>
      <c r="E67" s="1">
        <f t="shared" si="11"/>
        <v>38.729764007008221</v>
      </c>
      <c r="F67" s="1">
        <f t="shared" si="2"/>
        <v>0.19609541198631386</v>
      </c>
      <c r="G67" s="54">
        <f>'Age data'!M71*Customisation!$H$22</f>
        <v>3.36965E-4</v>
      </c>
      <c r="H67" s="54">
        <f t="shared" si="3"/>
        <v>7.4625341884810146E-5</v>
      </c>
      <c r="I67" s="54">
        <f>'Age data'!N71*Customisation!$H$22</f>
        <v>1.6670899999999999E-4</v>
      </c>
      <c r="J67" s="55">
        <f t="shared" si="4"/>
        <v>3.6919905985116596E-5</v>
      </c>
      <c r="K67" s="54">
        <f>I67*'Life table'!I65</f>
        <v>3.4038613833445668E-3</v>
      </c>
      <c r="L67" s="54">
        <f>J67*'Life table'!J65</f>
        <v>7.2216229238101213E-4</v>
      </c>
      <c r="M67" s="54">
        <f t="shared" si="5"/>
        <v>2.3190286000000001E-4</v>
      </c>
      <c r="N67" s="54">
        <f>((G67-I67)*$AW$5+I67*$AW$6)/(1+Customisation!$H$21)^($A67-Customisation!$E$13)</f>
        <v>4.9345820818106338E-5</v>
      </c>
      <c r="O67" s="54">
        <f>G67*Customisation!$H$17</f>
        <v>0.25036586116853249</v>
      </c>
      <c r="P67" s="121">
        <f>O67/(1+Customisation!$H$21)^($A67-Customisation!$E$13)</f>
        <v>5.5446820844855249E-2</v>
      </c>
      <c r="Q67" s="54">
        <f>IF($A67&lt;Customisation!$H$13,G67,G67*(1-Customisation!$H$11*Customisation!$H$12))</f>
        <v>6.7392999999999983E-5</v>
      </c>
      <c r="R67" s="54">
        <f>IF($A67&lt;Customisation!$H$13,H67,H67*(1-Customisation!$H$11*Customisation!$H$12))</f>
        <v>1.4925068376962026E-5</v>
      </c>
      <c r="S67" s="54">
        <f>IF($A67&lt;Customisation!$H$13,I67,I67*(1-Customisation!$H$11*Customisation!$H$12))</f>
        <v>3.3341799999999993E-5</v>
      </c>
      <c r="T67" s="54">
        <f>IF($A67&lt;Customisation!$H$13,J67,J67*(1-Customisation!$H$11*Customisation!$H$12))</f>
        <v>7.3839811970233174E-6</v>
      </c>
      <c r="U67" s="54">
        <f>IF($A67&lt;Customisation!$H$13,K67,K67*(1-Customisation!$H$11*Customisation!$H$12))</f>
        <v>6.8077227666891321E-4</v>
      </c>
      <c r="V67" s="54">
        <f>IF($A67&lt;Customisation!$H$13,L67,L67*(1-Customisation!$H$11*Customisation!$H$12))</f>
        <v>1.444324584762024E-4</v>
      </c>
      <c r="W67" s="54">
        <f>IF($A67&lt;Customisation!$H$13,M67,M67*(1-Customisation!$H$11*Customisation!$H$12))</f>
        <v>4.6380571999999991E-5</v>
      </c>
      <c r="X67" s="54">
        <f>IF($A67&lt;Customisation!$H$13,N67,N67*(1-Customisation!$H$11*Customisation!$H$12))</f>
        <v>9.8691641636212648E-6</v>
      </c>
      <c r="Y67" s="54">
        <f>IF($A67&lt;Customisation!$H$13,O67,O67*(1-Customisation!$H$11*Customisation!$H$12))</f>
        <v>5.0073172233706484E-2</v>
      </c>
      <c r="Z67" s="54">
        <f>IF($A67&lt;Customisation!$H$13,P67,P67*(1-Customisation!$H$11*Customisation!$H$12))</f>
        <v>1.1089364168971048E-2</v>
      </c>
      <c r="AA67" s="54">
        <f t="shared" ref="AA67:AJ67" si="85">G67-Q67</f>
        <v>2.6957200000000004E-4</v>
      </c>
      <c r="AB67" s="54">
        <f t="shared" si="85"/>
        <v>5.9700273507848119E-5</v>
      </c>
      <c r="AC67" s="54">
        <f t="shared" si="85"/>
        <v>1.333672E-4</v>
      </c>
      <c r="AD67" s="54">
        <f t="shared" si="85"/>
        <v>2.953592478809328E-5</v>
      </c>
      <c r="AE67" s="54">
        <f t="shared" si="85"/>
        <v>2.7230891066756537E-3</v>
      </c>
      <c r="AF67" s="54">
        <f t="shared" si="85"/>
        <v>5.777298339048097E-4</v>
      </c>
      <c r="AG67" s="54">
        <f t="shared" si="85"/>
        <v>1.8552228800000002E-4</v>
      </c>
      <c r="AH67" s="54">
        <f t="shared" si="85"/>
        <v>3.9476656654485073E-5</v>
      </c>
      <c r="AI67" s="54">
        <f t="shared" si="85"/>
        <v>0.20029268893482599</v>
      </c>
      <c r="AJ67" s="54">
        <f t="shared" si="85"/>
        <v>4.4357456675884199E-2</v>
      </c>
      <c r="AK67" s="1"/>
      <c r="AL67" s="56">
        <f t="shared" si="7"/>
        <v>33.6965</v>
      </c>
      <c r="AM67" s="56">
        <f t="shared" si="8"/>
        <v>6.7392999999999983</v>
      </c>
      <c r="AN67" s="1"/>
      <c r="AO67" s="1"/>
      <c r="AP67" s="1"/>
      <c r="AQ67" s="1"/>
      <c r="AR67" s="1"/>
      <c r="AS67" s="1"/>
      <c r="AT67" s="1"/>
      <c r="AU67" s="1"/>
      <c r="AV67" s="1"/>
      <c r="AW67" s="1"/>
      <c r="AX67" s="1"/>
      <c r="AY67" s="54">
        <f>IF($A67&lt;Customisation!$H$13,G67,G67*(1-Customisation!$H$24*Customisation!$H$12))</f>
        <v>3.3696499999999992E-5</v>
      </c>
      <c r="AZ67" s="54">
        <f>IF($A67&lt;Customisation!$H$13,H67,H67*(1-Customisation!$H$24*Customisation!$H$12))</f>
        <v>7.4625341884810131E-6</v>
      </c>
      <c r="BA67" s="54">
        <f>IF($A67&lt;Customisation!$H$13,I67,I67*(1-Customisation!$H$24*Customisation!$H$12))</f>
        <v>1.6670899999999997E-5</v>
      </c>
      <c r="BB67" s="54">
        <f>IF($A67&lt;Customisation!$H$13,J67,J67*(1-Customisation!$H$24*Customisation!$H$12))</f>
        <v>3.6919905985116587E-6</v>
      </c>
      <c r="BC67" s="54">
        <f>IF($A67&lt;Customisation!$H$13,K67,K67*(1-Customisation!$H$24*Customisation!$H$12))</f>
        <v>3.403861383344566E-4</v>
      </c>
      <c r="BD67" s="54">
        <f>IF($A67&lt;Customisation!$H$13,L67,L67*(1-Customisation!$H$24*Customisation!$H$12))</f>
        <v>7.22162292381012E-5</v>
      </c>
      <c r="BE67" s="54">
        <f>IF($A67&lt;Customisation!$H$13,M67,M67*(1-Customisation!$H$24*Customisation!$H$12))</f>
        <v>2.3190285999999996E-5</v>
      </c>
      <c r="BF67" s="54">
        <f>IF($A67&lt;Customisation!$H$13,N67,N67*(1-Customisation!$H$24*Customisation!$H$12))</f>
        <v>4.9345820818106324E-6</v>
      </c>
      <c r="BG67" s="54">
        <f>IF($A67&lt;Customisation!$H$13,O67,O67*(1-Customisation!$H$24*Customisation!$H$12))</f>
        <v>2.5036586116853242E-2</v>
      </c>
      <c r="BH67" s="54">
        <f>IF($A67&lt;Customisation!$H$13,P67,P67*(1-Customisation!$H$24*Customisation!$H$12))</f>
        <v>5.544682084485524E-3</v>
      </c>
      <c r="BI67" s="54">
        <f t="shared" si="13"/>
        <v>3.3696499999999992E-5</v>
      </c>
      <c r="BJ67" s="54">
        <f t="shared" si="14"/>
        <v>7.4625341884810131E-6</v>
      </c>
      <c r="BK67" s="54">
        <f t="shared" si="15"/>
        <v>1.6670899999999997E-5</v>
      </c>
      <c r="BL67" s="54">
        <f t="shared" si="16"/>
        <v>3.6919905985116587E-6</v>
      </c>
      <c r="BM67" s="54">
        <f t="shared" si="17"/>
        <v>3.403861383344566E-4</v>
      </c>
      <c r="BN67" s="54">
        <f t="shared" si="18"/>
        <v>7.22162292381012E-5</v>
      </c>
      <c r="BO67" s="54">
        <f t="shared" si="19"/>
        <v>2.3190285999999996E-5</v>
      </c>
      <c r="BP67" s="54">
        <f t="shared" si="20"/>
        <v>4.9345820818106324E-6</v>
      </c>
      <c r="BQ67" s="54">
        <f t="shared" si="21"/>
        <v>2.5036586116853242E-2</v>
      </c>
      <c r="BR67" s="54">
        <f t="shared" si="22"/>
        <v>5.544682084485524E-3</v>
      </c>
      <c r="BS67" s="126"/>
    </row>
    <row r="68" spans="1:71" ht="14.25" customHeight="1" x14ac:dyDescent="0.3">
      <c r="A68" s="1">
        <f t="shared" si="34"/>
        <v>64</v>
      </c>
      <c r="B68" s="53">
        <f>'Life table'!D66</f>
        <v>0.86364086771633231</v>
      </c>
      <c r="C68" s="53">
        <f>IF($A68&lt;Customisation!$H$13,0,B68)/LOOKUP(Customisation!$H$13,$A$4:$A$104,$B$4:$B$104)</f>
        <v>0.87712165255335206</v>
      </c>
      <c r="D68" s="1">
        <f>IF($A68&lt;=Customisation!$H$13,1,1/(1+Customisation!$H$21)^($A68-Customisation!$H$13))</f>
        <v>0.215012800254269</v>
      </c>
      <c r="E68" s="1">
        <f t="shared" si="11"/>
        <v>38.951227191270121</v>
      </c>
      <c r="F68" s="1">
        <f t="shared" si="2"/>
        <v>0.18859238267914821</v>
      </c>
      <c r="G68" s="54">
        <f>'Age data'!M72*Customisation!$H$22</f>
        <v>3.36965E-4</v>
      </c>
      <c r="H68" s="54">
        <f t="shared" si="3"/>
        <v>7.2451788237679746E-5</v>
      </c>
      <c r="I68" s="54">
        <f>'Age data'!N72*Customisation!$H$22</f>
        <v>1.6670899999999999E-4</v>
      </c>
      <c r="J68" s="55">
        <f t="shared" si="4"/>
        <v>3.5844568917588926E-5</v>
      </c>
      <c r="K68" s="54">
        <f>I68*'Life table'!I66</f>
        <v>3.2686951707462902E-3</v>
      </c>
      <c r="L68" s="54">
        <f>J68*'Life table'!J66</f>
        <v>6.7785281200219167E-4</v>
      </c>
      <c r="M68" s="54">
        <f t="shared" si="5"/>
        <v>2.3190286000000001E-4</v>
      </c>
      <c r="N68" s="54">
        <f>((G68-I68)*$AW$5+I68*$AW$6)/(1+Customisation!$H$21)^($A68-Customisation!$E$13)</f>
        <v>4.7908563901074113E-5</v>
      </c>
      <c r="O68" s="54">
        <f>G68*Customisation!$H$17</f>
        <v>0.25036586116853249</v>
      </c>
      <c r="P68" s="121">
        <f>O68/(1+Customisation!$H$21)^($A68-Customisation!$E$13)</f>
        <v>5.3831864897917719E-2</v>
      </c>
      <c r="Q68" s="54">
        <f>IF($A68&lt;Customisation!$H$13,G68,G68*(1-Customisation!$H$11*Customisation!$H$12))</f>
        <v>6.7392999999999983E-5</v>
      </c>
      <c r="R68" s="54">
        <f>IF($A68&lt;Customisation!$H$13,H68,H68*(1-Customisation!$H$11*Customisation!$H$12))</f>
        <v>1.4490357647535946E-5</v>
      </c>
      <c r="S68" s="54">
        <f>IF($A68&lt;Customisation!$H$13,I68,I68*(1-Customisation!$H$11*Customisation!$H$12))</f>
        <v>3.3341799999999993E-5</v>
      </c>
      <c r="T68" s="54">
        <f>IF($A68&lt;Customisation!$H$13,J68,J68*(1-Customisation!$H$11*Customisation!$H$12))</f>
        <v>7.1689137835177834E-6</v>
      </c>
      <c r="U68" s="54">
        <f>IF($A68&lt;Customisation!$H$13,K68,K68*(1-Customisation!$H$11*Customisation!$H$12))</f>
        <v>6.5373903414925794E-4</v>
      </c>
      <c r="V68" s="54">
        <f>IF($A68&lt;Customisation!$H$13,L68,L68*(1-Customisation!$H$11*Customisation!$H$12))</f>
        <v>1.3557056240043829E-4</v>
      </c>
      <c r="W68" s="54">
        <f>IF($A68&lt;Customisation!$H$13,M68,M68*(1-Customisation!$H$11*Customisation!$H$12))</f>
        <v>4.6380571999999991E-5</v>
      </c>
      <c r="X68" s="54">
        <f>IF($A68&lt;Customisation!$H$13,N68,N68*(1-Customisation!$H$11*Customisation!$H$12))</f>
        <v>9.5817127802148206E-6</v>
      </c>
      <c r="Y68" s="54">
        <f>IF($A68&lt;Customisation!$H$13,O68,O68*(1-Customisation!$H$11*Customisation!$H$12))</f>
        <v>5.0073172233706484E-2</v>
      </c>
      <c r="Z68" s="54">
        <f>IF($A68&lt;Customisation!$H$13,P68,P68*(1-Customisation!$H$11*Customisation!$H$12))</f>
        <v>1.0766372979583541E-2</v>
      </c>
      <c r="AA68" s="54">
        <f t="shared" ref="AA68:AJ68" si="86">G68-Q68</f>
        <v>2.6957200000000004E-4</v>
      </c>
      <c r="AB68" s="54">
        <f t="shared" si="86"/>
        <v>5.7961430590143798E-5</v>
      </c>
      <c r="AC68" s="54">
        <f t="shared" si="86"/>
        <v>1.333672E-4</v>
      </c>
      <c r="AD68" s="54">
        <f t="shared" si="86"/>
        <v>2.8675655134071144E-5</v>
      </c>
      <c r="AE68" s="54">
        <f t="shared" si="86"/>
        <v>2.6149561365970322E-3</v>
      </c>
      <c r="AF68" s="54">
        <f t="shared" si="86"/>
        <v>5.4228224960175338E-4</v>
      </c>
      <c r="AG68" s="54">
        <f t="shared" si="86"/>
        <v>1.8552228800000002E-4</v>
      </c>
      <c r="AH68" s="54">
        <f t="shared" si="86"/>
        <v>3.8326851120859296E-5</v>
      </c>
      <c r="AI68" s="54">
        <f t="shared" si="86"/>
        <v>0.20029268893482599</v>
      </c>
      <c r="AJ68" s="54">
        <f t="shared" si="86"/>
        <v>4.3065491918334177E-2</v>
      </c>
      <c r="AK68" s="1"/>
      <c r="AL68" s="56">
        <f t="shared" si="7"/>
        <v>33.6965</v>
      </c>
      <c r="AM68" s="56">
        <f t="shared" si="8"/>
        <v>6.7392999999999983</v>
      </c>
      <c r="AN68" s="1"/>
      <c r="AO68" s="1"/>
      <c r="AP68" s="1"/>
      <c r="AQ68" s="1"/>
      <c r="AR68" s="1"/>
      <c r="AS68" s="1"/>
      <c r="AT68" s="1"/>
      <c r="AU68" s="1"/>
      <c r="AV68" s="1"/>
      <c r="AW68" s="1"/>
      <c r="AX68" s="1"/>
      <c r="AY68" s="54">
        <f>IF($A68&lt;Customisation!$H$13,G68,G68*(1-Customisation!$H$24*Customisation!$H$12))</f>
        <v>3.3696499999999992E-5</v>
      </c>
      <c r="AZ68" s="54">
        <f>IF($A68&lt;Customisation!$H$13,H68,H68*(1-Customisation!$H$24*Customisation!$H$12))</f>
        <v>7.2451788237679731E-6</v>
      </c>
      <c r="BA68" s="54">
        <f>IF($A68&lt;Customisation!$H$13,I68,I68*(1-Customisation!$H$24*Customisation!$H$12))</f>
        <v>1.6670899999999997E-5</v>
      </c>
      <c r="BB68" s="54">
        <f>IF($A68&lt;Customisation!$H$13,J68,J68*(1-Customisation!$H$24*Customisation!$H$12))</f>
        <v>3.5844568917588917E-6</v>
      </c>
      <c r="BC68" s="54">
        <f>IF($A68&lt;Customisation!$H$13,K68,K68*(1-Customisation!$H$24*Customisation!$H$12))</f>
        <v>3.2686951707462897E-4</v>
      </c>
      <c r="BD68" s="54">
        <f>IF($A68&lt;Customisation!$H$13,L68,L68*(1-Customisation!$H$24*Customisation!$H$12))</f>
        <v>6.7785281200219145E-5</v>
      </c>
      <c r="BE68" s="54">
        <f>IF($A68&lt;Customisation!$H$13,M68,M68*(1-Customisation!$H$24*Customisation!$H$12))</f>
        <v>2.3190285999999996E-5</v>
      </c>
      <c r="BF68" s="54">
        <f>IF($A68&lt;Customisation!$H$13,N68,N68*(1-Customisation!$H$24*Customisation!$H$12))</f>
        <v>4.7908563901074103E-6</v>
      </c>
      <c r="BG68" s="54">
        <f>IF($A68&lt;Customisation!$H$13,O68,O68*(1-Customisation!$H$24*Customisation!$H$12))</f>
        <v>2.5036586116853242E-2</v>
      </c>
      <c r="BH68" s="54">
        <f>IF($A68&lt;Customisation!$H$13,P68,P68*(1-Customisation!$H$24*Customisation!$H$12))</f>
        <v>5.3831864897917704E-3</v>
      </c>
      <c r="BI68" s="54">
        <f t="shared" si="13"/>
        <v>3.3696499999999992E-5</v>
      </c>
      <c r="BJ68" s="54">
        <f t="shared" si="14"/>
        <v>7.2451788237679731E-6</v>
      </c>
      <c r="BK68" s="54">
        <f t="shared" si="15"/>
        <v>1.6670899999999997E-5</v>
      </c>
      <c r="BL68" s="54">
        <f t="shared" si="16"/>
        <v>3.5844568917588917E-6</v>
      </c>
      <c r="BM68" s="54">
        <f t="shared" si="17"/>
        <v>3.2686951707462897E-4</v>
      </c>
      <c r="BN68" s="54">
        <f t="shared" si="18"/>
        <v>6.7785281200219145E-5</v>
      </c>
      <c r="BO68" s="54">
        <f t="shared" si="19"/>
        <v>2.3190285999999996E-5</v>
      </c>
      <c r="BP68" s="54">
        <f t="shared" si="20"/>
        <v>4.7908563901074103E-6</v>
      </c>
      <c r="BQ68" s="54">
        <f t="shared" si="21"/>
        <v>2.5036586116853242E-2</v>
      </c>
      <c r="BR68" s="54">
        <f t="shared" si="22"/>
        <v>5.3831864897917704E-3</v>
      </c>
      <c r="BS68" s="126"/>
    </row>
    <row r="69" spans="1:71" ht="14.25" customHeight="1" x14ac:dyDescent="0.3">
      <c r="A69" s="1">
        <f t="shared" si="34"/>
        <v>65</v>
      </c>
      <c r="B69" s="53">
        <f>'Life table'!D67</f>
        <v>0.85551400715112158</v>
      </c>
      <c r="C69" s="53">
        <f>IF($A69&lt;Customisation!$H$13,0,B69)/LOOKUP(Customisation!$H$13,$A$4:$A$104,$B$4:$B$104)</f>
        <v>0.8688679378028249</v>
      </c>
      <c r="D69" s="1">
        <f>IF($A69&lt;=Customisation!$H$13,1,1/(1+Customisation!$H$21)^($A69-Customisation!$H$13))</f>
        <v>0.20875029150899907</v>
      </c>
      <c r="E69" s="1">
        <f t="shared" si="11"/>
        <v>39.166239991524392</v>
      </c>
      <c r="F69" s="1">
        <f t="shared" si="2"/>
        <v>0.18137643529916256</v>
      </c>
      <c r="G69" s="54">
        <f>'Age data'!M73*Customisation!$H$22</f>
        <v>3.2490520000000002E-4</v>
      </c>
      <c r="H69" s="54">
        <f t="shared" si="3"/>
        <v>6.7824055212789656E-5</v>
      </c>
      <c r="I69" s="54">
        <f>'Age data'!N73*Customisation!$H$22</f>
        <v>1.723842E-4</v>
      </c>
      <c r="J69" s="55">
        <f t="shared" si="4"/>
        <v>3.5985252001545596E-5</v>
      </c>
      <c r="K69" s="54">
        <f>I69*'Life table'!I67</f>
        <v>3.2388745773974949E-3</v>
      </c>
      <c r="L69" s="54">
        <f>J69*'Life table'!J67</f>
        <v>6.5637923271420111E-4</v>
      </c>
      <c r="M69" s="54">
        <f t="shared" si="5"/>
        <v>2.2756133200000001E-4</v>
      </c>
      <c r="N69" s="54">
        <f>((G69-I69)*$AW$5+I69*$AW$6)/(1+Customisation!$H$21)^($A69-Customisation!$E$13)</f>
        <v>4.5695168054204188E-5</v>
      </c>
      <c r="O69" s="54">
        <f>G69*Customisation!$H$17</f>
        <v>0.24140539876881664</v>
      </c>
      <c r="P69" s="121">
        <f>O69/(1+Customisation!$H$21)^($A69-Customisation!$E$13)</f>
        <v>5.0393447364836634E-2</v>
      </c>
      <c r="Q69" s="54">
        <f>IF($A69&lt;Customisation!$H$13,G69,G69*(1-Customisation!$H$11*Customisation!$H$12))</f>
        <v>6.4981039999999996E-5</v>
      </c>
      <c r="R69" s="54">
        <f>IF($A69&lt;Customisation!$H$13,H69,H69*(1-Customisation!$H$11*Customisation!$H$12))</f>
        <v>1.3564811042557928E-5</v>
      </c>
      <c r="S69" s="54">
        <f>IF($A69&lt;Customisation!$H$13,I69,I69*(1-Customisation!$H$11*Customisation!$H$12))</f>
        <v>3.4476839999999991E-5</v>
      </c>
      <c r="T69" s="54">
        <f>IF($A69&lt;Customisation!$H$13,J69,J69*(1-Customisation!$H$11*Customisation!$H$12))</f>
        <v>7.1970504003091176E-6</v>
      </c>
      <c r="U69" s="54">
        <f>IF($A69&lt;Customisation!$H$13,K69,K69*(1-Customisation!$H$11*Customisation!$H$12))</f>
        <v>6.4777491547949879E-4</v>
      </c>
      <c r="V69" s="54">
        <f>IF($A69&lt;Customisation!$H$13,L69,L69*(1-Customisation!$H$11*Customisation!$H$12))</f>
        <v>1.312758465428402E-4</v>
      </c>
      <c r="W69" s="54">
        <f>IF($A69&lt;Customisation!$H$13,M69,M69*(1-Customisation!$H$11*Customisation!$H$12))</f>
        <v>4.5512266399999995E-5</v>
      </c>
      <c r="X69" s="54">
        <f>IF($A69&lt;Customisation!$H$13,N69,N69*(1-Customisation!$H$11*Customisation!$H$12))</f>
        <v>9.1390336108408359E-6</v>
      </c>
      <c r="Y69" s="54">
        <f>IF($A69&lt;Customisation!$H$13,O69,O69*(1-Customisation!$H$11*Customisation!$H$12))</f>
        <v>4.828107975376332E-2</v>
      </c>
      <c r="Z69" s="54">
        <f>IF($A69&lt;Customisation!$H$13,P69,P69*(1-Customisation!$H$11*Customisation!$H$12))</f>
        <v>1.0078689472967325E-2</v>
      </c>
      <c r="AA69" s="54">
        <f t="shared" ref="AA69:AJ69" si="87">G69-Q69</f>
        <v>2.5992416000000004E-4</v>
      </c>
      <c r="AB69" s="54">
        <f t="shared" si="87"/>
        <v>5.4259244170231726E-5</v>
      </c>
      <c r="AC69" s="54">
        <f t="shared" si="87"/>
        <v>1.3790736000000002E-4</v>
      </c>
      <c r="AD69" s="54">
        <f t="shared" si="87"/>
        <v>2.8788201601236477E-5</v>
      </c>
      <c r="AE69" s="54">
        <f t="shared" si="87"/>
        <v>2.591099661917996E-3</v>
      </c>
      <c r="AF69" s="54">
        <f t="shared" si="87"/>
        <v>5.2510338617136091E-4</v>
      </c>
      <c r="AG69" s="54">
        <f t="shared" si="87"/>
        <v>1.8204906560000003E-4</v>
      </c>
      <c r="AH69" s="54">
        <f t="shared" si="87"/>
        <v>3.655613444336335E-5</v>
      </c>
      <c r="AI69" s="54">
        <f t="shared" si="87"/>
        <v>0.19312431901505334</v>
      </c>
      <c r="AJ69" s="54">
        <f t="shared" si="87"/>
        <v>4.0314757891869307E-2</v>
      </c>
      <c r="AK69" s="1"/>
      <c r="AL69" s="56">
        <f t="shared" si="7"/>
        <v>32.490520000000004</v>
      </c>
      <c r="AM69" s="56">
        <f t="shared" si="8"/>
        <v>6.4981039999999997</v>
      </c>
      <c r="AN69" s="1"/>
      <c r="AO69" s="1"/>
      <c r="AP69" s="1"/>
      <c r="AQ69" s="1"/>
      <c r="AR69" s="1"/>
      <c r="AS69" s="1"/>
      <c r="AT69" s="1"/>
      <c r="AU69" s="1"/>
      <c r="AV69" s="1"/>
      <c r="AW69" s="1"/>
      <c r="AX69" s="1"/>
      <c r="AY69" s="54">
        <f>IF($A69&lt;Customisation!$H$13,G69,G69*(1-Customisation!$H$24*Customisation!$H$12))</f>
        <v>3.2490519999999998E-5</v>
      </c>
      <c r="AZ69" s="54">
        <f>IF($A69&lt;Customisation!$H$13,H69,H69*(1-Customisation!$H$24*Customisation!$H$12))</f>
        <v>6.782405521278964E-6</v>
      </c>
      <c r="BA69" s="54">
        <f>IF($A69&lt;Customisation!$H$13,I69,I69*(1-Customisation!$H$24*Customisation!$H$12))</f>
        <v>1.7238419999999995E-5</v>
      </c>
      <c r="BB69" s="54">
        <f>IF($A69&lt;Customisation!$H$13,J69,J69*(1-Customisation!$H$24*Customisation!$H$12))</f>
        <v>3.5985252001545588E-6</v>
      </c>
      <c r="BC69" s="54">
        <f>IF($A69&lt;Customisation!$H$13,K69,K69*(1-Customisation!$H$24*Customisation!$H$12))</f>
        <v>3.238874577397494E-4</v>
      </c>
      <c r="BD69" s="54">
        <f>IF($A69&lt;Customisation!$H$13,L69,L69*(1-Customisation!$H$24*Customisation!$H$12))</f>
        <v>6.56379232714201E-5</v>
      </c>
      <c r="BE69" s="54">
        <f>IF($A69&lt;Customisation!$H$13,M69,M69*(1-Customisation!$H$24*Customisation!$H$12))</f>
        <v>2.2756133199999997E-5</v>
      </c>
      <c r="BF69" s="54">
        <f>IF($A69&lt;Customisation!$H$13,N69,N69*(1-Customisation!$H$24*Customisation!$H$12))</f>
        <v>4.5695168054204179E-6</v>
      </c>
      <c r="BG69" s="54">
        <f>IF($A69&lt;Customisation!$H$13,O69,O69*(1-Customisation!$H$24*Customisation!$H$12))</f>
        <v>2.414053987688166E-2</v>
      </c>
      <c r="BH69" s="54">
        <f>IF($A69&lt;Customisation!$H$13,P69,P69*(1-Customisation!$H$24*Customisation!$H$12))</f>
        <v>5.0393447364836625E-3</v>
      </c>
      <c r="BI69" s="54">
        <f t="shared" ref="BI69:BI104" si="88">Q69-AY69</f>
        <v>3.2490519999999998E-5</v>
      </c>
      <c r="BJ69" s="54">
        <f t="shared" ref="BJ69:BJ104" si="89">R69-AZ69</f>
        <v>6.782405521278964E-6</v>
      </c>
      <c r="BK69" s="54">
        <f t="shared" ref="BK69:BK104" si="90">S69-BA69</f>
        <v>1.7238419999999995E-5</v>
      </c>
      <c r="BL69" s="54">
        <f t="shared" ref="BL69:BL104" si="91">T69-BB69</f>
        <v>3.5985252001545588E-6</v>
      </c>
      <c r="BM69" s="54">
        <f t="shared" ref="BM69:BM104" si="92">U69-BC69</f>
        <v>3.238874577397494E-4</v>
      </c>
      <c r="BN69" s="54">
        <f t="shared" ref="BN69:BN104" si="93">V69-BD69</f>
        <v>6.56379232714201E-5</v>
      </c>
      <c r="BO69" s="54">
        <f t="shared" ref="BO69:BO104" si="94">W69-BE69</f>
        <v>2.2756133199999997E-5</v>
      </c>
      <c r="BP69" s="54">
        <f t="shared" ref="BP69:BP104" si="95">X69-BF69</f>
        <v>4.5695168054204179E-6</v>
      </c>
      <c r="BQ69" s="54">
        <f t="shared" ref="BQ69:BQ104" si="96">Y69-BG69</f>
        <v>2.414053987688166E-2</v>
      </c>
      <c r="BR69" s="54">
        <f t="shared" ref="BR69:BR104" si="97">Z69-BH69</f>
        <v>5.0393447364836625E-3</v>
      </c>
      <c r="BS69" s="126"/>
    </row>
    <row r="70" spans="1:71" ht="14.25" customHeight="1" x14ac:dyDescent="0.3">
      <c r="A70" s="1">
        <f t="shared" si="34"/>
        <v>66</v>
      </c>
      <c r="B70" s="53">
        <f>'Life table'!D68</f>
        <v>0.84390468207408087</v>
      </c>
      <c r="C70" s="53">
        <f>IF($A70&lt;Customisation!$H$13,0,B70)/LOOKUP(Customisation!$H$13,$A$4:$A$104,$B$4:$B$104)</f>
        <v>0.85707739988684062</v>
      </c>
      <c r="D70" s="1">
        <f>IF($A70&lt;=Customisation!$H$13,1,1/(1+Customisation!$H$21)^($A70-Customisation!$H$13))</f>
        <v>0.20267018593106703</v>
      </c>
      <c r="E70" s="1">
        <f t="shared" si="11"/>
        <v>39.374990283033391</v>
      </c>
      <c r="F70" s="1">
        <f t="shared" si="2"/>
        <v>0.17370403599238149</v>
      </c>
      <c r="G70" s="54">
        <f>'Age data'!M74*Customisation!$H$22</f>
        <v>3.2490520000000002E-4</v>
      </c>
      <c r="H70" s="54">
        <f t="shared" si="3"/>
        <v>6.584859729397052E-5</v>
      </c>
      <c r="I70" s="54">
        <f>'Age data'!N74*Customisation!$H$22</f>
        <v>1.723842E-4</v>
      </c>
      <c r="J70" s="55">
        <f t="shared" si="4"/>
        <v>3.4937137865578242E-5</v>
      </c>
      <c r="K70" s="54">
        <f>I70*'Life table'!I68</f>
        <v>3.1098608154602925E-3</v>
      </c>
      <c r="L70" s="54">
        <f>J70*'Life table'!J68</f>
        <v>6.1536348651641739E-4</v>
      </c>
      <c r="M70" s="54">
        <f t="shared" si="5"/>
        <v>2.2756133200000001E-4</v>
      </c>
      <c r="N70" s="54">
        <f>((G70-I70)*$AW$5+I70*$AW$6)/(1+Customisation!$H$21)^($A70-Customisation!$E$13)</f>
        <v>4.4364240829324443E-5</v>
      </c>
      <c r="O70" s="54">
        <f>G70*Customisation!$H$17</f>
        <v>0.24140539876881664</v>
      </c>
      <c r="P70" s="121">
        <f>O70/(1+Customisation!$H$21)^($A70-Customisation!$E$13)</f>
        <v>4.8925677053239448E-2</v>
      </c>
      <c r="Q70" s="54">
        <f>IF($A70&lt;Customisation!$H$13,G70,G70*(1-Customisation!$H$11*Customisation!$H$12))</f>
        <v>6.4981039999999996E-5</v>
      </c>
      <c r="R70" s="54">
        <f>IF($A70&lt;Customisation!$H$13,H70,H70*(1-Customisation!$H$11*Customisation!$H$12))</f>
        <v>1.3169719458794101E-5</v>
      </c>
      <c r="S70" s="54">
        <f>IF($A70&lt;Customisation!$H$13,I70,I70*(1-Customisation!$H$11*Customisation!$H$12))</f>
        <v>3.4476839999999991E-5</v>
      </c>
      <c r="T70" s="54">
        <f>IF($A70&lt;Customisation!$H$13,J70,J70*(1-Customisation!$H$11*Customisation!$H$12))</f>
        <v>6.9874275731156464E-6</v>
      </c>
      <c r="U70" s="54">
        <f>IF($A70&lt;Customisation!$H$13,K70,K70*(1-Customisation!$H$11*Customisation!$H$12))</f>
        <v>6.2197216309205835E-4</v>
      </c>
      <c r="V70" s="54">
        <f>IF($A70&lt;Customisation!$H$13,L70,L70*(1-Customisation!$H$11*Customisation!$H$12))</f>
        <v>1.2307269730328345E-4</v>
      </c>
      <c r="W70" s="54">
        <f>IF($A70&lt;Customisation!$H$13,M70,M70*(1-Customisation!$H$11*Customisation!$H$12))</f>
        <v>4.5512266399999995E-5</v>
      </c>
      <c r="X70" s="54">
        <f>IF($A70&lt;Customisation!$H$13,N70,N70*(1-Customisation!$H$11*Customisation!$H$12))</f>
        <v>8.872848165864886E-6</v>
      </c>
      <c r="Y70" s="54">
        <f>IF($A70&lt;Customisation!$H$13,O70,O70*(1-Customisation!$H$11*Customisation!$H$12))</f>
        <v>4.828107975376332E-2</v>
      </c>
      <c r="Z70" s="54">
        <f>IF($A70&lt;Customisation!$H$13,P70,P70*(1-Customisation!$H$11*Customisation!$H$12))</f>
        <v>9.7851354106478876E-3</v>
      </c>
      <c r="AA70" s="54">
        <f t="shared" ref="AA70:AJ70" si="98">G70-Q70</f>
        <v>2.5992416000000004E-4</v>
      </c>
      <c r="AB70" s="54">
        <f t="shared" si="98"/>
        <v>5.2678877835176416E-5</v>
      </c>
      <c r="AC70" s="54">
        <f t="shared" si="98"/>
        <v>1.3790736000000002E-4</v>
      </c>
      <c r="AD70" s="54">
        <f t="shared" si="98"/>
        <v>2.7949710292462596E-5</v>
      </c>
      <c r="AE70" s="54">
        <f t="shared" si="98"/>
        <v>2.4878886523682343E-3</v>
      </c>
      <c r="AF70" s="54">
        <f t="shared" si="98"/>
        <v>4.9229078921313391E-4</v>
      </c>
      <c r="AG70" s="54">
        <f t="shared" si="98"/>
        <v>1.8204906560000003E-4</v>
      </c>
      <c r="AH70" s="54">
        <f t="shared" si="98"/>
        <v>3.5491392663459557E-5</v>
      </c>
      <c r="AI70" s="54">
        <f t="shared" si="98"/>
        <v>0.19312431901505334</v>
      </c>
      <c r="AJ70" s="54">
        <f t="shared" si="98"/>
        <v>3.9140541642591564E-2</v>
      </c>
      <c r="AK70" s="1"/>
      <c r="AL70" s="56">
        <f t="shared" si="7"/>
        <v>32.490520000000004</v>
      </c>
      <c r="AM70" s="56">
        <f t="shared" si="8"/>
        <v>6.4981039999999997</v>
      </c>
      <c r="AN70" s="1"/>
      <c r="AO70" s="1"/>
      <c r="AP70" s="1"/>
      <c r="AQ70" s="1"/>
      <c r="AR70" s="1"/>
      <c r="AS70" s="1"/>
      <c r="AT70" s="1"/>
      <c r="AU70" s="1"/>
      <c r="AV70" s="1"/>
      <c r="AW70" s="1"/>
      <c r="AX70" s="1"/>
      <c r="AY70" s="54">
        <f>IF($A70&lt;Customisation!$H$13,G70,G70*(1-Customisation!$H$24*Customisation!$H$12))</f>
        <v>3.2490519999999998E-5</v>
      </c>
      <c r="AZ70" s="54">
        <f>IF($A70&lt;Customisation!$H$13,H70,H70*(1-Customisation!$H$24*Customisation!$H$12))</f>
        <v>6.5848597293970503E-6</v>
      </c>
      <c r="BA70" s="54">
        <f>IF($A70&lt;Customisation!$H$13,I70,I70*(1-Customisation!$H$24*Customisation!$H$12))</f>
        <v>1.7238419999999995E-5</v>
      </c>
      <c r="BB70" s="54">
        <f>IF($A70&lt;Customisation!$H$13,J70,J70*(1-Customisation!$H$24*Customisation!$H$12))</f>
        <v>3.4937137865578232E-6</v>
      </c>
      <c r="BC70" s="54">
        <f>IF($A70&lt;Customisation!$H$13,K70,K70*(1-Customisation!$H$24*Customisation!$H$12))</f>
        <v>3.1098608154602917E-4</v>
      </c>
      <c r="BD70" s="54">
        <f>IF($A70&lt;Customisation!$H$13,L70,L70*(1-Customisation!$H$24*Customisation!$H$12))</f>
        <v>6.1536348651641725E-5</v>
      </c>
      <c r="BE70" s="54">
        <f>IF($A70&lt;Customisation!$H$13,M70,M70*(1-Customisation!$H$24*Customisation!$H$12))</f>
        <v>2.2756133199999997E-5</v>
      </c>
      <c r="BF70" s="54">
        <f>IF($A70&lt;Customisation!$H$13,N70,N70*(1-Customisation!$H$24*Customisation!$H$12))</f>
        <v>4.436424082932443E-6</v>
      </c>
      <c r="BG70" s="54">
        <f>IF($A70&lt;Customisation!$H$13,O70,O70*(1-Customisation!$H$24*Customisation!$H$12))</f>
        <v>2.414053987688166E-2</v>
      </c>
      <c r="BH70" s="54">
        <f>IF($A70&lt;Customisation!$H$13,P70,P70*(1-Customisation!$H$24*Customisation!$H$12))</f>
        <v>4.8925677053239438E-3</v>
      </c>
      <c r="BI70" s="54">
        <f t="shared" si="88"/>
        <v>3.2490519999999998E-5</v>
      </c>
      <c r="BJ70" s="54">
        <f t="shared" si="89"/>
        <v>6.5848597293970503E-6</v>
      </c>
      <c r="BK70" s="54">
        <f t="shared" si="90"/>
        <v>1.7238419999999995E-5</v>
      </c>
      <c r="BL70" s="54">
        <f t="shared" si="91"/>
        <v>3.4937137865578232E-6</v>
      </c>
      <c r="BM70" s="54">
        <f t="shared" si="92"/>
        <v>3.1098608154602917E-4</v>
      </c>
      <c r="BN70" s="54">
        <f t="shared" si="93"/>
        <v>6.1536348651641725E-5</v>
      </c>
      <c r="BO70" s="54">
        <f t="shared" si="94"/>
        <v>2.2756133199999997E-5</v>
      </c>
      <c r="BP70" s="54">
        <f t="shared" si="95"/>
        <v>4.436424082932443E-6</v>
      </c>
      <c r="BQ70" s="54">
        <f t="shared" si="96"/>
        <v>2.414053987688166E-2</v>
      </c>
      <c r="BR70" s="54">
        <f t="shared" si="97"/>
        <v>4.8925677053239438E-3</v>
      </c>
      <c r="BS70" s="126"/>
    </row>
    <row r="71" spans="1:71" ht="14.25" customHeight="1" x14ac:dyDescent="0.3">
      <c r="A71" s="1">
        <f t="shared" si="34"/>
        <v>67</v>
      </c>
      <c r="B71" s="53">
        <f>'Life table'!D69</f>
        <v>0.83245289553833557</v>
      </c>
      <c r="C71" s="53">
        <f>IF($A71&lt;Customisation!$H$13,0,B71)/LOOKUP(Customisation!$H$13,$A$4:$A$104,$B$4:$B$104)</f>
        <v>0.84544685957037613</v>
      </c>
      <c r="D71" s="1">
        <f>IF($A71&lt;=Customisation!$H$13,1,1/(1+Customisation!$H$21)^($A71-Customisation!$H$13))</f>
        <v>0.19676717080686118</v>
      </c>
      <c r="E71" s="1">
        <f t="shared" si="11"/>
        <v>39.57766046896446</v>
      </c>
      <c r="F71" s="1">
        <f t="shared" si="2"/>
        <v>0.16635618662520857</v>
      </c>
      <c r="G71" s="54">
        <f>'Age data'!M75*Customisation!$H$22</f>
        <v>3.2490520000000002E-4</v>
      </c>
      <c r="H71" s="54">
        <f t="shared" si="3"/>
        <v>6.3930676984437401E-5</v>
      </c>
      <c r="I71" s="54">
        <f>'Age data'!N75*Customisation!$H$22</f>
        <v>1.723842E-4</v>
      </c>
      <c r="J71" s="55">
        <f t="shared" si="4"/>
        <v>3.3919551325804121E-5</v>
      </c>
      <c r="K71" s="54">
        <f>I71*'Life table'!I69</f>
        <v>2.9790722527267954E-3</v>
      </c>
      <c r="L71" s="54">
        <f>J71*'Life table'!J69</f>
        <v>5.7527546621799518E-4</v>
      </c>
      <c r="M71" s="54">
        <f t="shared" si="5"/>
        <v>2.2756133200000001E-4</v>
      </c>
      <c r="N71" s="54">
        <f>((G71-I71)*$AW$5+I71*$AW$6)/(1+Customisation!$H$21)^($A71-Customisation!$E$13)</f>
        <v>4.3072078475072276E-5</v>
      </c>
      <c r="O71" s="54">
        <f>G71*Customisation!$H$17</f>
        <v>0.24140539876881664</v>
      </c>
      <c r="P71" s="121">
        <f>O71/(1+Customisation!$H$21)^($A71-Customisation!$E$13)</f>
        <v>4.7500657333242179E-2</v>
      </c>
      <c r="Q71" s="54">
        <f>IF($A71&lt;Customisation!$H$13,G71,G71*(1-Customisation!$H$11*Customisation!$H$12))</f>
        <v>6.4981039999999996E-5</v>
      </c>
      <c r="R71" s="54">
        <f>IF($A71&lt;Customisation!$H$13,H71,H71*(1-Customisation!$H$11*Customisation!$H$12))</f>
        <v>1.2786135396887477E-5</v>
      </c>
      <c r="S71" s="54">
        <f>IF($A71&lt;Customisation!$H$13,I71,I71*(1-Customisation!$H$11*Customisation!$H$12))</f>
        <v>3.4476839999999991E-5</v>
      </c>
      <c r="T71" s="54">
        <f>IF($A71&lt;Customisation!$H$13,J71,J71*(1-Customisation!$H$11*Customisation!$H$12))</f>
        <v>6.7839102651608226E-6</v>
      </c>
      <c r="U71" s="54">
        <f>IF($A71&lt;Customisation!$H$13,K71,K71*(1-Customisation!$H$11*Customisation!$H$12))</f>
        <v>5.958144505453589E-4</v>
      </c>
      <c r="V71" s="54">
        <f>IF($A71&lt;Customisation!$H$13,L71,L71*(1-Customisation!$H$11*Customisation!$H$12))</f>
        <v>1.1505509324359901E-4</v>
      </c>
      <c r="W71" s="54">
        <f>IF($A71&lt;Customisation!$H$13,M71,M71*(1-Customisation!$H$11*Customisation!$H$12))</f>
        <v>4.5512266399999995E-5</v>
      </c>
      <c r="X71" s="54">
        <f>IF($A71&lt;Customisation!$H$13,N71,N71*(1-Customisation!$H$11*Customisation!$H$12))</f>
        <v>8.6144156950144528E-6</v>
      </c>
      <c r="Y71" s="54">
        <f>IF($A71&lt;Customisation!$H$13,O71,O71*(1-Customisation!$H$11*Customisation!$H$12))</f>
        <v>4.828107975376332E-2</v>
      </c>
      <c r="Z71" s="54">
        <f>IF($A71&lt;Customisation!$H$13,P71,P71*(1-Customisation!$H$11*Customisation!$H$12))</f>
        <v>9.5001314666484336E-3</v>
      </c>
      <c r="AA71" s="54">
        <f t="shared" ref="AA71:AJ71" si="99">G71-Q71</f>
        <v>2.5992416000000004E-4</v>
      </c>
      <c r="AB71" s="54">
        <f t="shared" si="99"/>
        <v>5.1144541587549923E-5</v>
      </c>
      <c r="AC71" s="54">
        <f t="shared" si="99"/>
        <v>1.3790736000000002E-4</v>
      </c>
      <c r="AD71" s="54">
        <f t="shared" si="99"/>
        <v>2.7135641060643297E-5</v>
      </c>
      <c r="AE71" s="54">
        <f t="shared" si="99"/>
        <v>2.3832578021814365E-3</v>
      </c>
      <c r="AF71" s="54">
        <f t="shared" si="99"/>
        <v>4.6022037297439617E-4</v>
      </c>
      <c r="AG71" s="54">
        <f t="shared" si="99"/>
        <v>1.8204906560000003E-4</v>
      </c>
      <c r="AH71" s="54">
        <f t="shared" si="99"/>
        <v>3.4457662780057825E-5</v>
      </c>
      <c r="AI71" s="54">
        <f t="shared" si="99"/>
        <v>0.19312431901505334</v>
      </c>
      <c r="AJ71" s="54">
        <f t="shared" si="99"/>
        <v>3.8000525866593748E-2</v>
      </c>
      <c r="AK71" s="1"/>
      <c r="AL71" s="56">
        <f t="shared" si="7"/>
        <v>32.490520000000004</v>
      </c>
      <c r="AM71" s="56">
        <f t="shared" si="8"/>
        <v>6.4981039999999997</v>
      </c>
      <c r="AN71" s="1"/>
      <c r="AO71" s="1"/>
      <c r="AP71" s="1"/>
      <c r="AQ71" s="1"/>
      <c r="AR71" s="1"/>
      <c r="AS71" s="1"/>
      <c r="AT71" s="1"/>
      <c r="AU71" s="1"/>
      <c r="AV71" s="1"/>
      <c r="AW71" s="1"/>
      <c r="AX71" s="1"/>
      <c r="AY71" s="54">
        <f>IF($A71&lt;Customisation!$H$13,G71,G71*(1-Customisation!$H$24*Customisation!$H$12))</f>
        <v>3.2490519999999998E-5</v>
      </c>
      <c r="AZ71" s="54">
        <f>IF($A71&lt;Customisation!$H$13,H71,H71*(1-Customisation!$H$24*Customisation!$H$12))</f>
        <v>6.3930676984437387E-6</v>
      </c>
      <c r="BA71" s="54">
        <f>IF($A71&lt;Customisation!$H$13,I71,I71*(1-Customisation!$H$24*Customisation!$H$12))</f>
        <v>1.7238419999999995E-5</v>
      </c>
      <c r="BB71" s="54">
        <f>IF($A71&lt;Customisation!$H$13,J71,J71*(1-Customisation!$H$24*Customisation!$H$12))</f>
        <v>3.3919551325804113E-6</v>
      </c>
      <c r="BC71" s="54">
        <f>IF($A71&lt;Customisation!$H$13,K71,K71*(1-Customisation!$H$24*Customisation!$H$12))</f>
        <v>2.9790722527267945E-4</v>
      </c>
      <c r="BD71" s="54">
        <f>IF($A71&lt;Customisation!$H$13,L71,L71*(1-Customisation!$H$24*Customisation!$H$12))</f>
        <v>5.7527546621799507E-5</v>
      </c>
      <c r="BE71" s="54">
        <f>IF($A71&lt;Customisation!$H$13,M71,M71*(1-Customisation!$H$24*Customisation!$H$12))</f>
        <v>2.2756133199999997E-5</v>
      </c>
      <c r="BF71" s="54">
        <f>IF($A71&lt;Customisation!$H$13,N71,N71*(1-Customisation!$H$24*Customisation!$H$12))</f>
        <v>4.3072078475072264E-6</v>
      </c>
      <c r="BG71" s="54">
        <f>IF($A71&lt;Customisation!$H$13,O71,O71*(1-Customisation!$H$24*Customisation!$H$12))</f>
        <v>2.414053987688166E-2</v>
      </c>
      <c r="BH71" s="54">
        <f>IF($A71&lt;Customisation!$H$13,P71,P71*(1-Customisation!$H$24*Customisation!$H$12))</f>
        <v>4.7500657333242168E-3</v>
      </c>
      <c r="BI71" s="54">
        <f t="shared" si="88"/>
        <v>3.2490519999999998E-5</v>
      </c>
      <c r="BJ71" s="54">
        <f t="shared" si="89"/>
        <v>6.3930676984437387E-6</v>
      </c>
      <c r="BK71" s="54">
        <f t="shared" si="90"/>
        <v>1.7238419999999995E-5</v>
      </c>
      <c r="BL71" s="54">
        <f t="shared" si="91"/>
        <v>3.3919551325804113E-6</v>
      </c>
      <c r="BM71" s="54">
        <f t="shared" si="92"/>
        <v>2.9790722527267945E-4</v>
      </c>
      <c r="BN71" s="54">
        <f t="shared" si="93"/>
        <v>5.7527546621799507E-5</v>
      </c>
      <c r="BO71" s="54">
        <f t="shared" si="94"/>
        <v>2.2756133199999997E-5</v>
      </c>
      <c r="BP71" s="54">
        <f t="shared" si="95"/>
        <v>4.3072078475072264E-6</v>
      </c>
      <c r="BQ71" s="54">
        <f t="shared" si="96"/>
        <v>2.414053987688166E-2</v>
      </c>
      <c r="BR71" s="54">
        <f t="shared" si="97"/>
        <v>4.7500657333242168E-3</v>
      </c>
      <c r="BS71" s="126"/>
    </row>
    <row r="72" spans="1:71" ht="14.25" customHeight="1" x14ac:dyDescent="0.3">
      <c r="A72" s="1">
        <f t="shared" si="34"/>
        <v>68</v>
      </c>
      <c r="B72" s="53">
        <f>'Life table'!D70</f>
        <v>0.82115650974588039</v>
      </c>
      <c r="C72" s="53">
        <f>IF($A72&lt;Customisation!$H$13,0,B72)/LOOKUP(Customisation!$H$13,$A$4:$A$104,$B$4:$B$104)</f>
        <v>0.83397414568600625</v>
      </c>
      <c r="D72" s="1">
        <f>IF($A72&lt;=Customisation!$H$13,1,1/(1+Customisation!$H$21)^($A72-Customisation!$H$13))</f>
        <v>0.19103608816200118</v>
      </c>
      <c r="E72" s="1">
        <f t="shared" si="11"/>
        <v>39.774427639771318</v>
      </c>
      <c r="F72" s="1">
        <f t="shared" si="2"/>
        <v>0.1593191584201015</v>
      </c>
      <c r="G72" s="54">
        <f>'Age data'!M76*Customisation!$H$22</f>
        <v>3.2490520000000002E-4</v>
      </c>
      <c r="H72" s="54">
        <f t="shared" si="3"/>
        <v>6.2068618431492637E-5</v>
      </c>
      <c r="I72" s="54">
        <f>'Age data'!N76*Customisation!$H$22</f>
        <v>1.723842E-4</v>
      </c>
      <c r="J72" s="55">
        <f t="shared" si="4"/>
        <v>3.2931603228936041E-5</v>
      </c>
      <c r="K72" s="54">
        <f>I72*'Life table'!I70</f>
        <v>2.8464844738337186E-3</v>
      </c>
      <c r="L72" s="54">
        <f>J72*'Life table'!J70</f>
        <v>5.3625530725584687E-4</v>
      </c>
      <c r="M72" s="54">
        <f t="shared" si="5"/>
        <v>2.2756133200000001E-4</v>
      </c>
      <c r="N72" s="54">
        <f>((G72-I72)*$AW$5+I72*$AW$6)/(1+Customisation!$H$21)^($A72-Customisation!$E$13)</f>
        <v>4.1817551917545909E-5</v>
      </c>
      <c r="O72" s="54">
        <f>G72*Customisation!$H$17</f>
        <v>0.24140539876881664</v>
      </c>
      <c r="P72" s="121">
        <f>O72/(1+Customisation!$H$21)^($A72-Customisation!$E$13)</f>
        <v>4.6117143041982708E-2</v>
      </c>
      <c r="Q72" s="54">
        <f>IF($A72&lt;Customisation!$H$13,G72,G72*(1-Customisation!$H$11*Customisation!$H$12))</f>
        <v>6.4981039999999996E-5</v>
      </c>
      <c r="R72" s="54">
        <f>IF($A72&lt;Customisation!$H$13,H72,H72*(1-Customisation!$H$11*Customisation!$H$12))</f>
        <v>1.2413723686298524E-5</v>
      </c>
      <c r="S72" s="54">
        <f>IF($A72&lt;Customisation!$H$13,I72,I72*(1-Customisation!$H$11*Customisation!$H$12))</f>
        <v>3.4476839999999991E-5</v>
      </c>
      <c r="T72" s="54">
        <f>IF($A72&lt;Customisation!$H$13,J72,J72*(1-Customisation!$H$11*Customisation!$H$12))</f>
        <v>6.5863206457872064E-6</v>
      </c>
      <c r="U72" s="54">
        <f>IF($A72&lt;Customisation!$H$13,K72,K72*(1-Customisation!$H$11*Customisation!$H$12))</f>
        <v>5.6929689476674361E-4</v>
      </c>
      <c r="V72" s="54">
        <f>IF($A72&lt;Customisation!$H$13,L72,L72*(1-Customisation!$H$11*Customisation!$H$12))</f>
        <v>1.0725106145116936E-4</v>
      </c>
      <c r="W72" s="54">
        <f>IF($A72&lt;Customisation!$H$13,M72,M72*(1-Customisation!$H$11*Customisation!$H$12))</f>
        <v>4.5512266399999995E-5</v>
      </c>
      <c r="X72" s="54">
        <f>IF($A72&lt;Customisation!$H$13,N72,N72*(1-Customisation!$H$11*Customisation!$H$12))</f>
        <v>8.3635103835091809E-6</v>
      </c>
      <c r="Y72" s="54">
        <f>IF($A72&lt;Customisation!$H$13,O72,O72*(1-Customisation!$H$11*Customisation!$H$12))</f>
        <v>4.828107975376332E-2</v>
      </c>
      <c r="Z72" s="54">
        <f>IF($A72&lt;Customisation!$H$13,P72,P72*(1-Customisation!$H$11*Customisation!$H$12))</f>
        <v>9.2234286083965403E-3</v>
      </c>
      <c r="AA72" s="54">
        <f t="shared" ref="AA72:AJ72" si="100">G72-Q72</f>
        <v>2.5992416000000004E-4</v>
      </c>
      <c r="AB72" s="54">
        <f t="shared" si="100"/>
        <v>4.965489474519411E-5</v>
      </c>
      <c r="AC72" s="54">
        <f t="shared" si="100"/>
        <v>1.3790736000000002E-4</v>
      </c>
      <c r="AD72" s="54">
        <f t="shared" si="100"/>
        <v>2.6345282583148836E-5</v>
      </c>
      <c r="AE72" s="54">
        <f t="shared" si="100"/>
        <v>2.2771875790669749E-3</v>
      </c>
      <c r="AF72" s="54">
        <f t="shared" si="100"/>
        <v>4.2900424580467753E-4</v>
      </c>
      <c r="AG72" s="54">
        <f t="shared" si="100"/>
        <v>1.8204906560000003E-4</v>
      </c>
      <c r="AH72" s="54">
        <f t="shared" si="100"/>
        <v>3.345404153403673E-5</v>
      </c>
      <c r="AI72" s="54">
        <f t="shared" si="100"/>
        <v>0.19312431901505334</v>
      </c>
      <c r="AJ72" s="54">
        <f t="shared" si="100"/>
        <v>3.6893714433586168E-2</v>
      </c>
      <c r="AK72" s="1"/>
      <c r="AL72" s="56">
        <f t="shared" si="7"/>
        <v>32.490520000000004</v>
      </c>
      <c r="AM72" s="56">
        <f t="shared" si="8"/>
        <v>6.4981039999999997</v>
      </c>
      <c r="AN72" s="1"/>
      <c r="AO72" s="1"/>
      <c r="AP72" s="1"/>
      <c r="AQ72" s="1"/>
      <c r="AR72" s="1"/>
      <c r="AS72" s="1"/>
      <c r="AT72" s="1"/>
      <c r="AU72" s="1"/>
      <c r="AV72" s="1"/>
      <c r="AW72" s="1"/>
      <c r="AX72" s="1"/>
      <c r="AY72" s="54">
        <f>IF($A72&lt;Customisation!$H$13,G72,G72*(1-Customisation!$H$24*Customisation!$H$12))</f>
        <v>3.2490519999999998E-5</v>
      </c>
      <c r="AZ72" s="54">
        <f>IF($A72&lt;Customisation!$H$13,H72,H72*(1-Customisation!$H$24*Customisation!$H$12))</f>
        <v>6.206861843149262E-6</v>
      </c>
      <c r="BA72" s="54">
        <f>IF($A72&lt;Customisation!$H$13,I72,I72*(1-Customisation!$H$24*Customisation!$H$12))</f>
        <v>1.7238419999999995E-5</v>
      </c>
      <c r="BB72" s="54">
        <f>IF($A72&lt;Customisation!$H$13,J72,J72*(1-Customisation!$H$24*Customisation!$H$12))</f>
        <v>3.2931603228936032E-6</v>
      </c>
      <c r="BC72" s="54">
        <f>IF($A72&lt;Customisation!$H$13,K72,K72*(1-Customisation!$H$24*Customisation!$H$12))</f>
        <v>2.8464844738337181E-4</v>
      </c>
      <c r="BD72" s="54">
        <f>IF($A72&lt;Customisation!$H$13,L72,L72*(1-Customisation!$H$24*Customisation!$H$12))</f>
        <v>5.3625530725584678E-5</v>
      </c>
      <c r="BE72" s="54">
        <f>IF($A72&lt;Customisation!$H$13,M72,M72*(1-Customisation!$H$24*Customisation!$H$12))</f>
        <v>2.2756133199999997E-5</v>
      </c>
      <c r="BF72" s="54">
        <f>IF($A72&lt;Customisation!$H$13,N72,N72*(1-Customisation!$H$24*Customisation!$H$12))</f>
        <v>4.1817551917545904E-6</v>
      </c>
      <c r="BG72" s="54">
        <f>IF($A72&lt;Customisation!$H$13,O72,O72*(1-Customisation!$H$24*Customisation!$H$12))</f>
        <v>2.414053987688166E-2</v>
      </c>
      <c r="BH72" s="54">
        <f>IF($A72&lt;Customisation!$H$13,P72,P72*(1-Customisation!$H$24*Customisation!$H$12))</f>
        <v>4.6117143041982701E-3</v>
      </c>
      <c r="BI72" s="54">
        <f t="shared" si="88"/>
        <v>3.2490519999999998E-5</v>
      </c>
      <c r="BJ72" s="54">
        <f t="shared" si="89"/>
        <v>6.206861843149262E-6</v>
      </c>
      <c r="BK72" s="54">
        <f t="shared" si="90"/>
        <v>1.7238419999999995E-5</v>
      </c>
      <c r="BL72" s="54">
        <f t="shared" si="91"/>
        <v>3.2931603228936032E-6</v>
      </c>
      <c r="BM72" s="54">
        <f t="shared" si="92"/>
        <v>2.8464844738337181E-4</v>
      </c>
      <c r="BN72" s="54">
        <f t="shared" si="93"/>
        <v>5.3625530725584678E-5</v>
      </c>
      <c r="BO72" s="54">
        <f t="shared" si="94"/>
        <v>2.2756133199999997E-5</v>
      </c>
      <c r="BP72" s="54">
        <f t="shared" si="95"/>
        <v>4.1817551917545904E-6</v>
      </c>
      <c r="BQ72" s="54">
        <f t="shared" si="96"/>
        <v>2.414053987688166E-2</v>
      </c>
      <c r="BR72" s="54">
        <f t="shared" si="97"/>
        <v>4.6117143041982701E-3</v>
      </c>
      <c r="BS72" s="126"/>
    </row>
    <row r="73" spans="1:71" ht="14.25" customHeight="1" x14ac:dyDescent="0.3">
      <c r="A73" s="1">
        <f t="shared" si="34"/>
        <v>69</v>
      </c>
      <c r="B73" s="53">
        <f>'Life table'!D71</f>
        <v>0.81001341590862885</v>
      </c>
      <c r="C73" s="53">
        <f>IF($A73&lt;Customisation!$H$13,0,B73)/LOOKUP(Customisation!$H$13,$A$4:$A$104,$B$4:$B$104)</f>
        <v>0.82265711652904716</v>
      </c>
      <c r="D73" s="1">
        <f>IF($A73&lt;=Customisation!$H$13,1,1/(1+Customisation!$H$21)^($A73-Customisation!$H$13))</f>
        <v>0.18547193025437006</v>
      </c>
      <c r="E73" s="1">
        <f t="shared" si="11"/>
        <v>39.965463727933319</v>
      </c>
      <c r="F73" s="1">
        <f t="shared" si="2"/>
        <v>0.15257980334013663</v>
      </c>
      <c r="G73" s="54">
        <f>'Age data'!M77*Customisation!$H$22</f>
        <v>3.2490520000000002E-4</v>
      </c>
      <c r="H73" s="54">
        <f t="shared" si="3"/>
        <v>6.0260794593682161E-5</v>
      </c>
      <c r="I73" s="54">
        <f>'Age data'!N77*Customisation!$H$22</f>
        <v>1.723842E-4</v>
      </c>
      <c r="J73" s="55">
        <f t="shared" si="4"/>
        <v>3.1972430319355376E-5</v>
      </c>
      <c r="K73" s="54">
        <f>I73*'Life table'!I71</f>
        <v>2.7120727275434841E-3</v>
      </c>
      <c r="L73" s="54">
        <f>J73*'Life table'!J71</f>
        <v>4.9825881101560668E-4</v>
      </c>
      <c r="M73" s="54">
        <f t="shared" si="5"/>
        <v>2.2756133200000001E-4</v>
      </c>
      <c r="N73" s="54">
        <f>((G73-I73)*$AW$5+I73*$AW$6)/(1+Customisation!$H$21)^($A73-Customisation!$E$13)</f>
        <v>4.0599564968491168E-5</v>
      </c>
      <c r="O73" s="54">
        <f>G73*Customisation!$H$17</f>
        <v>0.24140539876881664</v>
      </c>
      <c r="P73" s="121">
        <f>O73/(1+Customisation!$H$21)^($A73-Customisation!$E$13)</f>
        <v>4.4773925283478351E-2</v>
      </c>
      <c r="Q73" s="54">
        <f>IF($A73&lt;Customisation!$H$13,G73,G73*(1-Customisation!$H$11*Customisation!$H$12))</f>
        <v>6.4981039999999996E-5</v>
      </c>
      <c r="R73" s="54">
        <f>IF($A73&lt;Customisation!$H$13,H73,H73*(1-Customisation!$H$11*Customisation!$H$12))</f>
        <v>1.2052158918736429E-5</v>
      </c>
      <c r="S73" s="54">
        <f>IF($A73&lt;Customisation!$H$13,I73,I73*(1-Customisation!$H$11*Customisation!$H$12))</f>
        <v>3.4476839999999991E-5</v>
      </c>
      <c r="T73" s="54">
        <f>IF($A73&lt;Customisation!$H$13,J73,J73*(1-Customisation!$H$11*Customisation!$H$12))</f>
        <v>6.3944860638710737E-6</v>
      </c>
      <c r="U73" s="54">
        <f>IF($A73&lt;Customisation!$H$13,K73,K73*(1-Customisation!$H$11*Customisation!$H$12))</f>
        <v>5.4241454550869666E-4</v>
      </c>
      <c r="V73" s="54">
        <f>IF($A73&lt;Customisation!$H$13,L73,L73*(1-Customisation!$H$11*Customisation!$H$12))</f>
        <v>9.9651762203121309E-5</v>
      </c>
      <c r="W73" s="54">
        <f>IF($A73&lt;Customisation!$H$13,M73,M73*(1-Customisation!$H$11*Customisation!$H$12))</f>
        <v>4.5512266399999995E-5</v>
      </c>
      <c r="X73" s="54">
        <f>IF($A73&lt;Customisation!$H$13,N73,N73*(1-Customisation!$H$11*Customisation!$H$12))</f>
        <v>8.1199129936982313E-6</v>
      </c>
      <c r="Y73" s="54">
        <f>IF($A73&lt;Customisation!$H$13,O73,O73*(1-Customisation!$H$11*Customisation!$H$12))</f>
        <v>4.828107975376332E-2</v>
      </c>
      <c r="Z73" s="54">
        <f>IF($A73&lt;Customisation!$H$13,P73,P73*(1-Customisation!$H$11*Customisation!$H$12))</f>
        <v>8.9547850566956688E-3</v>
      </c>
      <c r="AA73" s="54">
        <f t="shared" ref="AA73:AJ73" si="101">G73-Q73</f>
        <v>2.5992416000000004E-4</v>
      </c>
      <c r="AB73" s="54">
        <f t="shared" si="101"/>
        <v>4.8208635674945729E-5</v>
      </c>
      <c r="AC73" s="54">
        <f t="shared" si="101"/>
        <v>1.3790736000000002E-4</v>
      </c>
      <c r="AD73" s="54">
        <f t="shared" si="101"/>
        <v>2.5577944255484302E-5</v>
      </c>
      <c r="AE73" s="54">
        <f t="shared" si="101"/>
        <v>2.1696581820347875E-3</v>
      </c>
      <c r="AF73" s="54">
        <f t="shared" si="101"/>
        <v>3.9860704881248534E-4</v>
      </c>
      <c r="AG73" s="54">
        <f t="shared" si="101"/>
        <v>1.8204906560000003E-4</v>
      </c>
      <c r="AH73" s="54">
        <f t="shared" si="101"/>
        <v>3.2479651974792939E-5</v>
      </c>
      <c r="AI73" s="54">
        <f t="shared" si="101"/>
        <v>0.19312431901505334</v>
      </c>
      <c r="AJ73" s="54">
        <f t="shared" si="101"/>
        <v>3.5819140226782682E-2</v>
      </c>
      <c r="AK73" s="1"/>
      <c r="AL73" s="56">
        <f t="shared" si="7"/>
        <v>32.490520000000004</v>
      </c>
      <c r="AM73" s="56">
        <f t="shared" si="8"/>
        <v>6.4981039999999997</v>
      </c>
      <c r="AN73" s="1"/>
      <c r="AO73" s="1"/>
      <c r="AP73" s="1"/>
      <c r="AQ73" s="1"/>
      <c r="AR73" s="1"/>
      <c r="AS73" s="1"/>
      <c r="AT73" s="1"/>
      <c r="AU73" s="1"/>
      <c r="AV73" s="1"/>
      <c r="AW73" s="1"/>
      <c r="AX73" s="1"/>
      <c r="AY73" s="54">
        <f>IF($A73&lt;Customisation!$H$13,G73,G73*(1-Customisation!$H$24*Customisation!$H$12))</f>
        <v>3.2490519999999998E-5</v>
      </c>
      <c r="AZ73" s="54">
        <f>IF($A73&lt;Customisation!$H$13,H73,H73*(1-Customisation!$H$24*Customisation!$H$12))</f>
        <v>6.0260794593682145E-6</v>
      </c>
      <c r="BA73" s="54">
        <f>IF($A73&lt;Customisation!$H$13,I73,I73*(1-Customisation!$H$24*Customisation!$H$12))</f>
        <v>1.7238419999999995E-5</v>
      </c>
      <c r="BB73" s="54">
        <f>IF($A73&lt;Customisation!$H$13,J73,J73*(1-Customisation!$H$24*Customisation!$H$12))</f>
        <v>3.1972430319355369E-6</v>
      </c>
      <c r="BC73" s="54">
        <f>IF($A73&lt;Customisation!$H$13,K73,K73*(1-Customisation!$H$24*Customisation!$H$12))</f>
        <v>2.7120727275434833E-4</v>
      </c>
      <c r="BD73" s="54">
        <f>IF($A73&lt;Customisation!$H$13,L73,L73*(1-Customisation!$H$24*Customisation!$H$12))</f>
        <v>4.9825881101560655E-5</v>
      </c>
      <c r="BE73" s="54">
        <f>IF($A73&lt;Customisation!$H$13,M73,M73*(1-Customisation!$H$24*Customisation!$H$12))</f>
        <v>2.2756133199999997E-5</v>
      </c>
      <c r="BF73" s="54">
        <f>IF($A73&lt;Customisation!$H$13,N73,N73*(1-Customisation!$H$24*Customisation!$H$12))</f>
        <v>4.0599564968491156E-6</v>
      </c>
      <c r="BG73" s="54">
        <f>IF($A73&lt;Customisation!$H$13,O73,O73*(1-Customisation!$H$24*Customisation!$H$12))</f>
        <v>2.414053987688166E-2</v>
      </c>
      <c r="BH73" s="54">
        <f>IF($A73&lt;Customisation!$H$13,P73,P73*(1-Customisation!$H$24*Customisation!$H$12))</f>
        <v>4.4773925283478344E-3</v>
      </c>
      <c r="BI73" s="54">
        <f t="shared" si="88"/>
        <v>3.2490519999999998E-5</v>
      </c>
      <c r="BJ73" s="54">
        <f t="shared" si="89"/>
        <v>6.0260794593682145E-6</v>
      </c>
      <c r="BK73" s="54">
        <f t="shared" si="90"/>
        <v>1.7238419999999995E-5</v>
      </c>
      <c r="BL73" s="54">
        <f t="shared" si="91"/>
        <v>3.1972430319355369E-6</v>
      </c>
      <c r="BM73" s="54">
        <f t="shared" si="92"/>
        <v>2.7120727275434833E-4</v>
      </c>
      <c r="BN73" s="54">
        <f t="shared" si="93"/>
        <v>4.9825881101560655E-5</v>
      </c>
      <c r="BO73" s="54">
        <f t="shared" si="94"/>
        <v>2.2756133199999997E-5</v>
      </c>
      <c r="BP73" s="54">
        <f t="shared" si="95"/>
        <v>4.0599564968491156E-6</v>
      </c>
      <c r="BQ73" s="54">
        <f t="shared" si="96"/>
        <v>2.414053987688166E-2</v>
      </c>
      <c r="BR73" s="54">
        <f t="shared" si="97"/>
        <v>4.4773925283478344E-3</v>
      </c>
      <c r="BS73" s="126"/>
    </row>
    <row r="74" spans="1:71" ht="14.25" customHeight="1" x14ac:dyDescent="0.3">
      <c r="A74" s="1">
        <f t="shared" si="34"/>
        <v>70</v>
      </c>
      <c r="B74" s="53">
        <f>'Life table'!D72</f>
        <v>0.79902153385474883</v>
      </c>
      <c r="C74" s="53">
        <f>IF($A74&lt;Customisation!$H$13,0,B74)/LOOKUP(Customisation!$H$13,$A$4:$A$104,$B$4:$B$104)</f>
        <v>0.8114936594577481</v>
      </c>
      <c r="D74" s="1">
        <f>IF($A74&lt;=Customisation!$H$13,1,1/(1+Customisation!$H$21)^($A74-Customisation!$H$13))</f>
        <v>0.18006983519841754</v>
      </c>
      <c r="E74" s="1">
        <f t="shared" si="11"/>
        <v>40.150935658187692</v>
      </c>
      <c r="F74" s="1">
        <f t="shared" si="2"/>
        <v>0.14612552952311747</v>
      </c>
      <c r="G74" s="54">
        <f>'Age data'!M78*Customisation!$H$22</f>
        <v>3.0007619999999999E-4</v>
      </c>
      <c r="H74" s="54">
        <f t="shared" si="3"/>
        <v>5.4034671880967378E-5</v>
      </c>
      <c r="I74" s="54">
        <f>'Age data'!N78*Customisation!$H$22</f>
        <v>1.8231580000000001E-4</v>
      </c>
      <c r="J74" s="55">
        <f t="shared" si="4"/>
        <v>3.2829576060067656E-5</v>
      </c>
      <c r="K74" s="54">
        <f>I74*'Life table'!I72</f>
        <v>2.7242126089950264E-3</v>
      </c>
      <c r="L74" s="54">
        <f>J74*'Life table'!J72</f>
        <v>4.8781655028347923E-4</v>
      </c>
      <c r="M74" s="54">
        <f t="shared" si="5"/>
        <v>2.1802699599999999E-4</v>
      </c>
      <c r="N74" s="54">
        <f>((G74-I74)*$AW$5+I74*$AW$6)/(1+Customisation!$H$21)^($A74-Customisation!$E$13)</f>
        <v>3.785436316544892E-5</v>
      </c>
      <c r="O74" s="54">
        <f>G74*Customisation!$H$17</f>
        <v>0.22295738794587211</v>
      </c>
      <c r="P74" s="121">
        <f>O74/(1+Customisation!$H$21)^($A74-Customisation!$E$13)</f>
        <v>4.0147900103682833E-2</v>
      </c>
      <c r="Q74" s="54">
        <f>IF($A74&lt;Customisation!$H$13,G74,G74*(1-Customisation!$H$11*Customisation!$H$12))</f>
        <v>6.0015239999999983E-5</v>
      </c>
      <c r="R74" s="54">
        <f>IF($A74&lt;Customisation!$H$13,H74,H74*(1-Customisation!$H$11*Customisation!$H$12))</f>
        <v>1.0806934376193472E-5</v>
      </c>
      <c r="S74" s="54">
        <f>IF($A74&lt;Customisation!$H$13,I74,I74*(1-Customisation!$H$11*Customisation!$H$12))</f>
        <v>3.6463159999999991E-5</v>
      </c>
      <c r="T74" s="54">
        <f>IF($A74&lt;Customisation!$H$13,J74,J74*(1-Customisation!$H$11*Customisation!$H$12))</f>
        <v>6.5659152120135295E-6</v>
      </c>
      <c r="U74" s="54">
        <f>IF($A74&lt;Customisation!$H$13,K74,K74*(1-Customisation!$H$11*Customisation!$H$12))</f>
        <v>5.4484252179900518E-4</v>
      </c>
      <c r="V74" s="54">
        <f>IF($A74&lt;Customisation!$H$13,L74,L74*(1-Customisation!$H$11*Customisation!$H$12))</f>
        <v>9.7563310056695827E-5</v>
      </c>
      <c r="W74" s="54">
        <f>IF($A74&lt;Customisation!$H$13,M74,M74*(1-Customisation!$H$11*Customisation!$H$12))</f>
        <v>4.3605399199999988E-5</v>
      </c>
      <c r="X74" s="54">
        <f>IF($A74&lt;Customisation!$H$13,N74,N74*(1-Customisation!$H$11*Customisation!$H$12))</f>
        <v>7.5708726330897821E-6</v>
      </c>
      <c r="Y74" s="54">
        <f>IF($A74&lt;Customisation!$H$13,O74,O74*(1-Customisation!$H$11*Customisation!$H$12))</f>
        <v>4.4591477589174415E-2</v>
      </c>
      <c r="Z74" s="54">
        <f>IF($A74&lt;Customisation!$H$13,P74,P74*(1-Customisation!$H$11*Customisation!$H$12))</f>
        <v>8.0295800207365649E-3</v>
      </c>
      <c r="AA74" s="54">
        <f t="shared" ref="AA74:AJ74" si="102">G74-Q74</f>
        <v>2.4006096000000002E-4</v>
      </c>
      <c r="AB74" s="54">
        <f t="shared" si="102"/>
        <v>4.3227737504773904E-5</v>
      </c>
      <c r="AC74" s="54">
        <f t="shared" si="102"/>
        <v>1.4585264000000002E-4</v>
      </c>
      <c r="AD74" s="54">
        <f t="shared" si="102"/>
        <v>2.6263660848054125E-5</v>
      </c>
      <c r="AE74" s="54">
        <f t="shared" si="102"/>
        <v>2.1793700871960212E-3</v>
      </c>
      <c r="AF74" s="54">
        <f t="shared" si="102"/>
        <v>3.9025324022678342E-4</v>
      </c>
      <c r="AG74" s="54">
        <f t="shared" si="102"/>
        <v>1.7442159680000001E-4</v>
      </c>
      <c r="AH74" s="54">
        <f t="shared" si="102"/>
        <v>3.0283490532359138E-5</v>
      </c>
      <c r="AI74" s="54">
        <f t="shared" si="102"/>
        <v>0.17836591035669769</v>
      </c>
      <c r="AJ74" s="54">
        <f t="shared" si="102"/>
        <v>3.2118320082946267E-2</v>
      </c>
      <c r="AK74" s="1"/>
      <c r="AL74" s="56">
        <f t="shared" si="7"/>
        <v>30.007619999999999</v>
      </c>
      <c r="AM74" s="56">
        <f t="shared" si="8"/>
        <v>6.0015239999999981</v>
      </c>
      <c r="AN74" s="1"/>
      <c r="AO74" s="1"/>
      <c r="AP74" s="1"/>
      <c r="AQ74" s="1"/>
      <c r="AR74" s="1"/>
      <c r="AS74" s="1"/>
      <c r="AT74" s="1"/>
      <c r="AU74" s="1"/>
      <c r="AV74" s="1"/>
      <c r="AW74" s="1"/>
      <c r="AX74" s="1"/>
      <c r="AY74" s="54">
        <f>IF($A74&lt;Customisation!$H$13,G74,G74*(1-Customisation!$H$24*Customisation!$H$12))</f>
        <v>3.0007619999999992E-5</v>
      </c>
      <c r="AZ74" s="54">
        <f>IF($A74&lt;Customisation!$H$13,H74,H74*(1-Customisation!$H$24*Customisation!$H$12))</f>
        <v>5.4034671880967362E-6</v>
      </c>
      <c r="BA74" s="54">
        <f>IF($A74&lt;Customisation!$H$13,I74,I74*(1-Customisation!$H$24*Customisation!$H$12))</f>
        <v>1.8231579999999995E-5</v>
      </c>
      <c r="BB74" s="54">
        <f>IF($A74&lt;Customisation!$H$13,J74,J74*(1-Customisation!$H$24*Customisation!$H$12))</f>
        <v>3.2829576060067647E-6</v>
      </c>
      <c r="BC74" s="54">
        <f>IF($A74&lt;Customisation!$H$13,K74,K74*(1-Customisation!$H$24*Customisation!$H$12))</f>
        <v>2.7242126089950259E-4</v>
      </c>
      <c r="BD74" s="54">
        <f>IF($A74&lt;Customisation!$H$13,L74,L74*(1-Customisation!$H$24*Customisation!$H$12))</f>
        <v>4.8781655028347914E-5</v>
      </c>
      <c r="BE74" s="54">
        <f>IF($A74&lt;Customisation!$H$13,M74,M74*(1-Customisation!$H$24*Customisation!$H$12))</f>
        <v>2.1802699599999994E-5</v>
      </c>
      <c r="BF74" s="54">
        <f>IF($A74&lt;Customisation!$H$13,N74,N74*(1-Customisation!$H$24*Customisation!$H$12))</f>
        <v>3.785436316544891E-6</v>
      </c>
      <c r="BG74" s="54">
        <f>IF($A74&lt;Customisation!$H$13,O74,O74*(1-Customisation!$H$24*Customisation!$H$12))</f>
        <v>2.2295738794587208E-2</v>
      </c>
      <c r="BH74" s="54">
        <f>IF($A74&lt;Customisation!$H$13,P74,P74*(1-Customisation!$H$24*Customisation!$H$12))</f>
        <v>4.0147900103682825E-3</v>
      </c>
      <c r="BI74" s="54">
        <f t="shared" si="88"/>
        <v>3.0007619999999992E-5</v>
      </c>
      <c r="BJ74" s="54">
        <f t="shared" si="89"/>
        <v>5.4034671880967362E-6</v>
      </c>
      <c r="BK74" s="54">
        <f t="shared" si="90"/>
        <v>1.8231579999999995E-5</v>
      </c>
      <c r="BL74" s="54">
        <f t="shared" si="91"/>
        <v>3.2829576060067647E-6</v>
      </c>
      <c r="BM74" s="54">
        <f t="shared" si="92"/>
        <v>2.7242126089950259E-4</v>
      </c>
      <c r="BN74" s="54">
        <f t="shared" si="93"/>
        <v>4.8781655028347914E-5</v>
      </c>
      <c r="BO74" s="54">
        <f t="shared" si="94"/>
        <v>2.1802699599999994E-5</v>
      </c>
      <c r="BP74" s="54">
        <f t="shared" si="95"/>
        <v>3.785436316544891E-6</v>
      </c>
      <c r="BQ74" s="54">
        <f t="shared" si="96"/>
        <v>2.2295738794587208E-2</v>
      </c>
      <c r="BR74" s="54">
        <f t="shared" si="97"/>
        <v>4.0147900103682825E-3</v>
      </c>
      <c r="BS74" s="126"/>
    </row>
    <row r="75" spans="1:71" ht="14.25" customHeight="1" x14ac:dyDescent="0.3">
      <c r="A75" s="1">
        <f t="shared" si="34"/>
        <v>71</v>
      </c>
      <c r="B75" s="53">
        <f>'Life table'!D73</f>
        <v>0.78236193487387728</v>
      </c>
      <c r="C75" s="53">
        <f>IF($A75&lt;Customisation!$H$13,0,B75)/LOOKUP(Customisation!$H$13,$A$4:$A$104,$B$4:$B$104)</f>
        <v>0.79457401665805394</v>
      </c>
      <c r="D75" s="1">
        <f>IF($A75&lt;=Customisation!$H$13,1,1/(1+Customisation!$H$21)^($A75-Customisation!$H$13))</f>
        <v>0.17482508271691022</v>
      </c>
      <c r="E75" s="1">
        <f t="shared" si="11"/>
        <v>40.331005493386108</v>
      </c>
      <c r="F75" s="1">
        <f t="shared" si="2"/>
        <v>0.13891146818695188</v>
      </c>
      <c r="G75" s="54">
        <f>'Age data'!M79*Customisation!$H$22</f>
        <v>3.0007619999999999E-4</v>
      </c>
      <c r="H75" s="54">
        <f t="shared" si="3"/>
        <v>5.2460846486376093E-5</v>
      </c>
      <c r="I75" s="54">
        <f>'Age data'!N79*Customisation!$H$22</f>
        <v>1.8231580000000001E-4</v>
      </c>
      <c r="J75" s="55">
        <f t="shared" si="4"/>
        <v>3.1873374815599664E-5</v>
      </c>
      <c r="K75" s="54">
        <f>I75*'Life table'!I73</f>
        <v>2.5979650219169963E-3</v>
      </c>
      <c r="L75" s="54">
        <f>J75*'Life table'!J73</f>
        <v>4.5280403613748391E-4</v>
      </c>
      <c r="M75" s="54">
        <f t="shared" si="5"/>
        <v>2.1802699599999999E-4</v>
      </c>
      <c r="N75" s="54">
        <f>((G75-I75)*$AW$5+I75*$AW$6)/(1+Customisation!$H$21)^($A75-Customisation!$E$13)</f>
        <v>3.6751808898494093E-5</v>
      </c>
      <c r="O75" s="54">
        <f>G75*Customisation!$H$17</f>
        <v>0.22295738794587211</v>
      </c>
      <c r="P75" s="121">
        <f>O75/(1+Customisation!$H$21)^($A75-Customisation!$E$13)</f>
        <v>3.8978543789983333E-2</v>
      </c>
      <c r="Q75" s="54">
        <f>IF($A75&lt;Customisation!$H$13,G75,G75*(1-Customisation!$H$11*Customisation!$H$12))</f>
        <v>6.0015239999999983E-5</v>
      </c>
      <c r="R75" s="54">
        <f>IF($A75&lt;Customisation!$H$13,H75,H75*(1-Customisation!$H$11*Customisation!$H$12))</f>
        <v>1.0492169297275216E-5</v>
      </c>
      <c r="S75" s="54">
        <f>IF($A75&lt;Customisation!$H$13,I75,I75*(1-Customisation!$H$11*Customisation!$H$12))</f>
        <v>3.6463159999999991E-5</v>
      </c>
      <c r="T75" s="54">
        <f>IF($A75&lt;Customisation!$H$13,J75,J75*(1-Customisation!$H$11*Customisation!$H$12))</f>
        <v>6.3746749631199315E-6</v>
      </c>
      <c r="U75" s="54">
        <f>IF($A75&lt;Customisation!$H$13,K75,K75*(1-Customisation!$H$11*Customisation!$H$12))</f>
        <v>5.1959300438339919E-4</v>
      </c>
      <c r="V75" s="54">
        <f>IF($A75&lt;Customisation!$H$13,L75,L75*(1-Customisation!$H$11*Customisation!$H$12))</f>
        <v>9.0560807227496761E-5</v>
      </c>
      <c r="W75" s="54">
        <f>IF($A75&lt;Customisation!$H$13,M75,M75*(1-Customisation!$H$11*Customisation!$H$12))</f>
        <v>4.3605399199999988E-5</v>
      </c>
      <c r="X75" s="54">
        <f>IF($A75&lt;Customisation!$H$13,N75,N75*(1-Customisation!$H$11*Customisation!$H$12))</f>
        <v>7.3503617796988169E-6</v>
      </c>
      <c r="Y75" s="54">
        <f>IF($A75&lt;Customisation!$H$13,O75,O75*(1-Customisation!$H$11*Customisation!$H$12))</f>
        <v>4.4591477589174415E-2</v>
      </c>
      <c r="Z75" s="54">
        <f>IF($A75&lt;Customisation!$H$13,P75,P75*(1-Customisation!$H$11*Customisation!$H$12))</f>
        <v>7.7957087579966647E-3</v>
      </c>
      <c r="AA75" s="54">
        <f t="shared" ref="AA75:AJ75" si="103">G75-Q75</f>
        <v>2.4006096000000002E-4</v>
      </c>
      <c r="AB75" s="54">
        <f t="shared" si="103"/>
        <v>4.1968677189100879E-5</v>
      </c>
      <c r="AC75" s="54">
        <f t="shared" si="103"/>
        <v>1.4585264000000002E-4</v>
      </c>
      <c r="AD75" s="54">
        <f t="shared" si="103"/>
        <v>2.5498699852479733E-5</v>
      </c>
      <c r="AE75" s="54">
        <f t="shared" si="103"/>
        <v>2.0783720175335972E-3</v>
      </c>
      <c r="AF75" s="54">
        <f t="shared" si="103"/>
        <v>3.6224322890998715E-4</v>
      </c>
      <c r="AG75" s="54">
        <f t="shared" si="103"/>
        <v>1.7442159680000001E-4</v>
      </c>
      <c r="AH75" s="54">
        <f t="shared" si="103"/>
        <v>2.9401447118795274E-5</v>
      </c>
      <c r="AI75" s="54">
        <f t="shared" si="103"/>
        <v>0.17836591035669769</v>
      </c>
      <c r="AJ75" s="54">
        <f t="shared" si="103"/>
        <v>3.1182835031986669E-2</v>
      </c>
      <c r="AK75" s="1"/>
      <c r="AL75" s="56">
        <f t="shared" si="7"/>
        <v>30.007619999999999</v>
      </c>
      <c r="AM75" s="56">
        <f t="shared" si="8"/>
        <v>6.0015239999999981</v>
      </c>
      <c r="AN75" s="1"/>
      <c r="AO75" s="1"/>
      <c r="AP75" s="1"/>
      <c r="AQ75" s="1"/>
      <c r="AR75" s="1"/>
      <c r="AS75" s="1"/>
      <c r="AT75" s="1"/>
      <c r="AU75" s="1"/>
      <c r="AV75" s="1"/>
      <c r="AW75" s="1"/>
      <c r="AX75" s="1"/>
      <c r="AY75" s="54">
        <f>IF($A75&lt;Customisation!$H$13,G75,G75*(1-Customisation!$H$24*Customisation!$H$12))</f>
        <v>3.0007619999999992E-5</v>
      </c>
      <c r="AZ75" s="54">
        <f>IF($A75&lt;Customisation!$H$13,H75,H75*(1-Customisation!$H$24*Customisation!$H$12))</f>
        <v>5.2460846486376081E-6</v>
      </c>
      <c r="BA75" s="54">
        <f>IF($A75&lt;Customisation!$H$13,I75,I75*(1-Customisation!$H$24*Customisation!$H$12))</f>
        <v>1.8231579999999995E-5</v>
      </c>
      <c r="BB75" s="54">
        <f>IF($A75&lt;Customisation!$H$13,J75,J75*(1-Customisation!$H$24*Customisation!$H$12))</f>
        <v>3.1873374815599657E-6</v>
      </c>
      <c r="BC75" s="54">
        <f>IF($A75&lt;Customisation!$H$13,K75,K75*(1-Customisation!$H$24*Customisation!$H$12))</f>
        <v>2.5979650219169959E-4</v>
      </c>
      <c r="BD75" s="54">
        <f>IF($A75&lt;Customisation!$H$13,L75,L75*(1-Customisation!$H$24*Customisation!$H$12))</f>
        <v>4.528040361374838E-5</v>
      </c>
      <c r="BE75" s="54">
        <f>IF($A75&lt;Customisation!$H$13,M75,M75*(1-Customisation!$H$24*Customisation!$H$12))</f>
        <v>2.1802699599999994E-5</v>
      </c>
      <c r="BF75" s="54">
        <f>IF($A75&lt;Customisation!$H$13,N75,N75*(1-Customisation!$H$24*Customisation!$H$12))</f>
        <v>3.6751808898494085E-6</v>
      </c>
      <c r="BG75" s="54">
        <f>IF($A75&lt;Customisation!$H$13,O75,O75*(1-Customisation!$H$24*Customisation!$H$12))</f>
        <v>2.2295738794587208E-2</v>
      </c>
      <c r="BH75" s="54">
        <f>IF($A75&lt;Customisation!$H$13,P75,P75*(1-Customisation!$H$24*Customisation!$H$12))</f>
        <v>3.8978543789983324E-3</v>
      </c>
      <c r="BI75" s="54">
        <f t="shared" si="88"/>
        <v>3.0007619999999992E-5</v>
      </c>
      <c r="BJ75" s="54">
        <f t="shared" si="89"/>
        <v>5.2460846486376081E-6</v>
      </c>
      <c r="BK75" s="54">
        <f t="shared" si="90"/>
        <v>1.8231579999999995E-5</v>
      </c>
      <c r="BL75" s="54">
        <f t="shared" si="91"/>
        <v>3.1873374815599657E-6</v>
      </c>
      <c r="BM75" s="54">
        <f t="shared" si="92"/>
        <v>2.5979650219169959E-4</v>
      </c>
      <c r="BN75" s="54">
        <f t="shared" si="93"/>
        <v>4.528040361374838E-5</v>
      </c>
      <c r="BO75" s="54">
        <f t="shared" si="94"/>
        <v>2.1802699599999994E-5</v>
      </c>
      <c r="BP75" s="54">
        <f t="shared" si="95"/>
        <v>3.6751808898494085E-6</v>
      </c>
      <c r="BQ75" s="54">
        <f t="shared" si="96"/>
        <v>2.2295738794587208E-2</v>
      </c>
      <c r="BR75" s="54">
        <f t="shared" si="97"/>
        <v>3.8978543789983324E-3</v>
      </c>
      <c r="BS75" s="126"/>
    </row>
    <row r="76" spans="1:71" ht="14.25" customHeight="1" x14ac:dyDescent="0.3">
      <c r="A76" s="1">
        <f t="shared" si="34"/>
        <v>72</v>
      </c>
      <c r="B76" s="53">
        <f>'Life table'!D74</f>
        <v>0.76604968853175692</v>
      </c>
      <c r="C76" s="53">
        <f>IF($A76&lt;Customisation!$H$13,0,B76)/LOOKUP(Customisation!$H$13,$A$4:$A$104,$B$4:$B$104)</f>
        <v>0.77800714841073348</v>
      </c>
      <c r="D76" s="1">
        <f>IF($A76&lt;=Customisation!$H$13,1,1/(1+Customisation!$H$21)^($A76-Customisation!$H$13))</f>
        <v>0.1697330900164177</v>
      </c>
      <c r="E76" s="1">
        <f t="shared" si="11"/>
        <v>40.505830576103016</v>
      </c>
      <c r="F76" s="1">
        <f t="shared" si="2"/>
        <v>0.13205355735461546</v>
      </c>
      <c r="G76" s="54">
        <f>'Age data'!M80*Customisation!$H$22</f>
        <v>3.0007619999999999E-4</v>
      </c>
      <c r="H76" s="54">
        <f t="shared" si="3"/>
        <v>5.0932860666384562E-5</v>
      </c>
      <c r="I76" s="54">
        <f>'Age data'!N80*Customisation!$H$22</f>
        <v>1.8231580000000001E-4</v>
      </c>
      <c r="J76" s="55">
        <f t="shared" si="4"/>
        <v>3.0945024092815209E-5</v>
      </c>
      <c r="K76" s="54">
        <f>I76*'Life table'!I74</f>
        <v>2.4690291213113379E-3</v>
      </c>
      <c r="L76" s="54">
        <f>J76*'Life table'!J74</f>
        <v>4.1858689465717666E-4</v>
      </c>
      <c r="M76" s="54">
        <f t="shared" si="5"/>
        <v>2.1802699599999999E-4</v>
      </c>
      <c r="N76" s="54">
        <f>((G76-I76)*$AW$5+I76*$AW$6)/(1+Customisation!$H$21)^($A76-Customisation!$E$13)</f>
        <v>3.5681367862615626E-5</v>
      </c>
      <c r="O76" s="54">
        <f>G76*Customisation!$H$17</f>
        <v>0.22295738794587211</v>
      </c>
      <c r="P76" s="121">
        <f>O76/(1+Customisation!$H$21)^($A76-Customisation!$E$13)</f>
        <v>3.7843246398042076E-2</v>
      </c>
      <c r="Q76" s="54">
        <f>IF($A76&lt;Customisation!$H$13,G76,G76*(1-Customisation!$H$11*Customisation!$H$12))</f>
        <v>6.0015239999999983E-5</v>
      </c>
      <c r="R76" s="54">
        <f>IF($A76&lt;Customisation!$H$13,H76,H76*(1-Customisation!$H$11*Customisation!$H$12))</f>
        <v>1.0186572133276911E-5</v>
      </c>
      <c r="S76" s="54">
        <f>IF($A76&lt;Customisation!$H$13,I76,I76*(1-Customisation!$H$11*Customisation!$H$12))</f>
        <v>3.6463159999999991E-5</v>
      </c>
      <c r="T76" s="54">
        <f>IF($A76&lt;Customisation!$H$13,J76,J76*(1-Customisation!$H$11*Customisation!$H$12))</f>
        <v>6.1890048185630404E-6</v>
      </c>
      <c r="U76" s="54">
        <f>IF($A76&lt;Customisation!$H$13,K76,K76*(1-Customisation!$H$11*Customisation!$H$12))</f>
        <v>4.9380582426226743E-4</v>
      </c>
      <c r="V76" s="54">
        <f>IF($A76&lt;Customisation!$H$13,L76,L76*(1-Customisation!$H$11*Customisation!$H$12))</f>
        <v>8.3717378931435314E-5</v>
      </c>
      <c r="W76" s="54">
        <f>IF($A76&lt;Customisation!$H$13,M76,M76*(1-Customisation!$H$11*Customisation!$H$12))</f>
        <v>4.3605399199999988E-5</v>
      </c>
      <c r="X76" s="54">
        <f>IF($A76&lt;Customisation!$H$13,N76,N76*(1-Customisation!$H$11*Customisation!$H$12))</f>
        <v>7.1362735725231233E-6</v>
      </c>
      <c r="Y76" s="54">
        <f>IF($A76&lt;Customisation!$H$13,O76,O76*(1-Customisation!$H$11*Customisation!$H$12))</f>
        <v>4.4591477589174415E-2</v>
      </c>
      <c r="Z76" s="54">
        <f>IF($A76&lt;Customisation!$H$13,P76,P76*(1-Customisation!$H$11*Customisation!$H$12))</f>
        <v>7.568649279608413E-3</v>
      </c>
      <c r="AA76" s="54">
        <f t="shared" ref="AA76:AJ76" si="104">G76-Q76</f>
        <v>2.4006096000000002E-4</v>
      </c>
      <c r="AB76" s="54">
        <f t="shared" si="104"/>
        <v>4.074628853310765E-5</v>
      </c>
      <c r="AC76" s="54">
        <f t="shared" si="104"/>
        <v>1.4585264000000002E-4</v>
      </c>
      <c r="AD76" s="54">
        <f t="shared" si="104"/>
        <v>2.4756019274252169E-5</v>
      </c>
      <c r="AE76" s="54">
        <f t="shared" si="104"/>
        <v>1.9752232970490706E-3</v>
      </c>
      <c r="AF76" s="54">
        <f t="shared" si="104"/>
        <v>3.3486951572574136E-4</v>
      </c>
      <c r="AG76" s="54">
        <f t="shared" si="104"/>
        <v>1.7442159680000001E-4</v>
      </c>
      <c r="AH76" s="54">
        <f t="shared" si="104"/>
        <v>2.8545094290092504E-5</v>
      </c>
      <c r="AI76" s="54">
        <f t="shared" si="104"/>
        <v>0.17836591035669769</v>
      </c>
      <c r="AJ76" s="54">
        <f t="shared" si="104"/>
        <v>3.0274597118433662E-2</v>
      </c>
      <c r="AK76" s="1"/>
      <c r="AL76" s="56">
        <f t="shared" si="7"/>
        <v>30.007619999999999</v>
      </c>
      <c r="AM76" s="56">
        <f t="shared" si="8"/>
        <v>6.0015239999999981</v>
      </c>
      <c r="AN76" s="1"/>
      <c r="AO76" s="1"/>
      <c r="AP76" s="1"/>
      <c r="AQ76" s="1"/>
      <c r="AR76" s="1"/>
      <c r="AS76" s="1"/>
      <c r="AT76" s="1"/>
      <c r="AU76" s="1"/>
      <c r="AV76" s="1"/>
      <c r="AW76" s="1"/>
      <c r="AX76" s="1"/>
      <c r="AY76" s="54">
        <f>IF($A76&lt;Customisation!$H$13,G76,G76*(1-Customisation!$H$24*Customisation!$H$12))</f>
        <v>3.0007619999999992E-5</v>
      </c>
      <c r="AZ76" s="54">
        <f>IF($A76&lt;Customisation!$H$13,H76,H76*(1-Customisation!$H$24*Customisation!$H$12))</f>
        <v>5.0932860666384554E-6</v>
      </c>
      <c r="BA76" s="54">
        <f>IF($A76&lt;Customisation!$H$13,I76,I76*(1-Customisation!$H$24*Customisation!$H$12))</f>
        <v>1.8231579999999995E-5</v>
      </c>
      <c r="BB76" s="54">
        <f>IF($A76&lt;Customisation!$H$13,J76,J76*(1-Customisation!$H$24*Customisation!$H$12))</f>
        <v>3.0945024092815202E-6</v>
      </c>
      <c r="BC76" s="54">
        <f>IF($A76&lt;Customisation!$H$13,K76,K76*(1-Customisation!$H$24*Customisation!$H$12))</f>
        <v>2.4690291213113371E-4</v>
      </c>
      <c r="BD76" s="54">
        <f>IF($A76&lt;Customisation!$H$13,L76,L76*(1-Customisation!$H$24*Customisation!$H$12))</f>
        <v>4.1858689465717657E-5</v>
      </c>
      <c r="BE76" s="54">
        <f>IF($A76&lt;Customisation!$H$13,M76,M76*(1-Customisation!$H$24*Customisation!$H$12))</f>
        <v>2.1802699599999994E-5</v>
      </c>
      <c r="BF76" s="54">
        <f>IF($A76&lt;Customisation!$H$13,N76,N76*(1-Customisation!$H$24*Customisation!$H$12))</f>
        <v>3.5681367862615617E-6</v>
      </c>
      <c r="BG76" s="54">
        <f>IF($A76&lt;Customisation!$H$13,O76,O76*(1-Customisation!$H$24*Customisation!$H$12))</f>
        <v>2.2295738794587208E-2</v>
      </c>
      <c r="BH76" s="54">
        <f>IF($A76&lt;Customisation!$H$13,P76,P76*(1-Customisation!$H$24*Customisation!$H$12))</f>
        <v>3.7843246398042065E-3</v>
      </c>
      <c r="BI76" s="54">
        <f t="shared" si="88"/>
        <v>3.0007619999999992E-5</v>
      </c>
      <c r="BJ76" s="54">
        <f t="shared" si="89"/>
        <v>5.0932860666384554E-6</v>
      </c>
      <c r="BK76" s="54">
        <f t="shared" si="90"/>
        <v>1.8231579999999995E-5</v>
      </c>
      <c r="BL76" s="54">
        <f t="shared" si="91"/>
        <v>3.0945024092815202E-6</v>
      </c>
      <c r="BM76" s="54">
        <f t="shared" si="92"/>
        <v>2.4690291213113371E-4</v>
      </c>
      <c r="BN76" s="54">
        <f t="shared" si="93"/>
        <v>4.1858689465717657E-5</v>
      </c>
      <c r="BO76" s="54">
        <f t="shared" si="94"/>
        <v>2.1802699599999994E-5</v>
      </c>
      <c r="BP76" s="54">
        <f t="shared" si="95"/>
        <v>3.5681367862615617E-6</v>
      </c>
      <c r="BQ76" s="54">
        <f t="shared" si="96"/>
        <v>2.2295738794587208E-2</v>
      </c>
      <c r="BR76" s="54">
        <f t="shared" si="97"/>
        <v>3.7843246398042065E-3</v>
      </c>
      <c r="BS76" s="126"/>
    </row>
    <row r="77" spans="1:71" ht="14.25" customHeight="1" x14ac:dyDescent="0.3">
      <c r="A77" s="1">
        <f t="shared" si="34"/>
        <v>73</v>
      </c>
      <c r="B77" s="53">
        <f>'Life table'!D75</f>
        <v>0.75007755252586972</v>
      </c>
      <c r="C77" s="53">
        <f>IF($A77&lt;Customisation!$H$13,0,B77)/LOOKUP(Customisation!$H$13,$A$4:$A$104,$B$4:$B$104)</f>
        <v>0.76178569936636964</v>
      </c>
      <c r="D77" s="1">
        <f>IF($A77&lt;=Customisation!$H$13,1,1/(1+Customisation!$H$21)^($A77-Customisation!$H$13))</f>
        <v>0.16478940778292983</v>
      </c>
      <c r="E77" s="1">
        <f t="shared" si="11"/>
        <v>40.67556366611943</v>
      </c>
      <c r="F77" s="1">
        <f t="shared" si="2"/>
        <v>0.12553421425608907</v>
      </c>
      <c r="G77" s="54">
        <f>'Age data'!M81*Customisation!$H$22</f>
        <v>3.0007619999999999E-4</v>
      </c>
      <c r="H77" s="54">
        <f t="shared" si="3"/>
        <v>4.9449379287752004E-5</v>
      </c>
      <c r="I77" s="54">
        <f>'Age data'!N81*Customisation!$H$22</f>
        <v>1.8231580000000001E-4</v>
      </c>
      <c r="J77" s="55">
        <f t="shared" si="4"/>
        <v>3.0043712711471078E-5</v>
      </c>
      <c r="K77" s="54">
        <f>I77*'Life table'!I75</f>
        <v>2.3373476622849791E-3</v>
      </c>
      <c r="L77" s="54">
        <f>J77*'Life table'!J75</f>
        <v>3.8517013705075714E-4</v>
      </c>
      <c r="M77" s="54">
        <f t="shared" si="5"/>
        <v>2.1802699599999999E-4</v>
      </c>
      <c r="N77" s="54">
        <f>((G77-I77)*$AW$5+I77*$AW$6)/(1+Customisation!$H$21)^($A77-Customisation!$E$13)</f>
        <v>3.4642104720986051E-5</v>
      </c>
      <c r="O77" s="54">
        <f>G77*Customisation!$H$17</f>
        <v>0.22295738794587211</v>
      </c>
      <c r="P77" s="121">
        <f>O77/(1+Customisation!$H$21)^($A77-Customisation!$E$13)</f>
        <v>3.67410159204292E-2</v>
      </c>
      <c r="Q77" s="54">
        <f>IF($A77&lt;Customisation!$H$13,G77,G77*(1-Customisation!$H$11*Customisation!$H$12))</f>
        <v>6.0015239999999983E-5</v>
      </c>
      <c r="R77" s="54">
        <f>IF($A77&lt;Customisation!$H$13,H77,H77*(1-Customisation!$H$11*Customisation!$H$12))</f>
        <v>9.8898758575503994E-6</v>
      </c>
      <c r="S77" s="54">
        <f>IF($A77&lt;Customisation!$H$13,I77,I77*(1-Customisation!$H$11*Customisation!$H$12))</f>
        <v>3.6463159999999991E-5</v>
      </c>
      <c r="T77" s="54">
        <f>IF($A77&lt;Customisation!$H$13,J77,J77*(1-Customisation!$H$11*Customisation!$H$12))</f>
        <v>6.0087425422942145E-6</v>
      </c>
      <c r="U77" s="54">
        <f>IF($A77&lt;Customisation!$H$13,K77,K77*(1-Customisation!$H$11*Customisation!$H$12))</f>
        <v>4.6746953245699568E-4</v>
      </c>
      <c r="V77" s="54">
        <f>IF($A77&lt;Customisation!$H$13,L77,L77*(1-Customisation!$H$11*Customisation!$H$12))</f>
        <v>7.7034027410151414E-5</v>
      </c>
      <c r="W77" s="54">
        <f>IF($A77&lt;Customisation!$H$13,M77,M77*(1-Customisation!$H$11*Customisation!$H$12))</f>
        <v>4.3605399199999988E-5</v>
      </c>
      <c r="X77" s="54">
        <f>IF($A77&lt;Customisation!$H$13,N77,N77*(1-Customisation!$H$11*Customisation!$H$12))</f>
        <v>6.9284209441972089E-6</v>
      </c>
      <c r="Y77" s="54">
        <f>IF($A77&lt;Customisation!$H$13,O77,O77*(1-Customisation!$H$11*Customisation!$H$12))</f>
        <v>4.4591477589174415E-2</v>
      </c>
      <c r="Z77" s="54">
        <f>IF($A77&lt;Customisation!$H$13,P77,P77*(1-Customisation!$H$11*Customisation!$H$12))</f>
        <v>7.3482031840858388E-3</v>
      </c>
      <c r="AA77" s="54">
        <f t="shared" ref="AA77:AJ77" si="105">G77-Q77</f>
        <v>2.4006096000000002E-4</v>
      </c>
      <c r="AB77" s="54">
        <f t="shared" si="105"/>
        <v>3.9559503430201604E-5</v>
      </c>
      <c r="AC77" s="54">
        <f t="shared" si="105"/>
        <v>1.4585264000000002E-4</v>
      </c>
      <c r="AD77" s="54">
        <f t="shared" si="105"/>
        <v>2.4034970169176865E-5</v>
      </c>
      <c r="AE77" s="54">
        <f t="shared" si="105"/>
        <v>1.8698781298279834E-3</v>
      </c>
      <c r="AF77" s="54">
        <f t="shared" si="105"/>
        <v>3.0813610964060571E-4</v>
      </c>
      <c r="AG77" s="54">
        <f t="shared" si="105"/>
        <v>1.7442159680000001E-4</v>
      </c>
      <c r="AH77" s="54">
        <f t="shared" si="105"/>
        <v>2.7713683776788843E-5</v>
      </c>
      <c r="AI77" s="54">
        <f t="shared" si="105"/>
        <v>0.17836591035669769</v>
      </c>
      <c r="AJ77" s="54">
        <f t="shared" si="105"/>
        <v>2.9392812736343362E-2</v>
      </c>
      <c r="AK77" s="1"/>
      <c r="AL77" s="56">
        <f t="shared" si="7"/>
        <v>30.007619999999999</v>
      </c>
      <c r="AM77" s="56">
        <f t="shared" si="8"/>
        <v>6.0015239999999981</v>
      </c>
      <c r="AN77" s="1"/>
      <c r="AO77" s="1"/>
      <c r="AP77" s="1"/>
      <c r="AQ77" s="1"/>
      <c r="AR77" s="1"/>
      <c r="AS77" s="1"/>
      <c r="AT77" s="1"/>
      <c r="AU77" s="1"/>
      <c r="AV77" s="1"/>
      <c r="AW77" s="1"/>
      <c r="AX77" s="1"/>
      <c r="AY77" s="54">
        <f>IF($A77&lt;Customisation!$H$13,G77,G77*(1-Customisation!$H$24*Customisation!$H$12))</f>
        <v>3.0007619999999992E-5</v>
      </c>
      <c r="AZ77" s="54">
        <f>IF($A77&lt;Customisation!$H$13,H77,H77*(1-Customisation!$H$24*Customisation!$H$12))</f>
        <v>4.9449379287751997E-6</v>
      </c>
      <c r="BA77" s="54">
        <f>IF($A77&lt;Customisation!$H$13,I77,I77*(1-Customisation!$H$24*Customisation!$H$12))</f>
        <v>1.8231579999999995E-5</v>
      </c>
      <c r="BB77" s="54">
        <f>IF($A77&lt;Customisation!$H$13,J77,J77*(1-Customisation!$H$24*Customisation!$H$12))</f>
        <v>3.0043712711471072E-6</v>
      </c>
      <c r="BC77" s="54">
        <f>IF($A77&lt;Customisation!$H$13,K77,K77*(1-Customisation!$H$24*Customisation!$H$12))</f>
        <v>2.3373476622849784E-4</v>
      </c>
      <c r="BD77" s="54">
        <f>IF($A77&lt;Customisation!$H$13,L77,L77*(1-Customisation!$H$24*Customisation!$H$12))</f>
        <v>3.8517013705075707E-5</v>
      </c>
      <c r="BE77" s="54">
        <f>IF($A77&lt;Customisation!$H$13,M77,M77*(1-Customisation!$H$24*Customisation!$H$12))</f>
        <v>2.1802699599999994E-5</v>
      </c>
      <c r="BF77" s="54">
        <f>IF($A77&lt;Customisation!$H$13,N77,N77*(1-Customisation!$H$24*Customisation!$H$12))</f>
        <v>3.4642104720986045E-6</v>
      </c>
      <c r="BG77" s="54">
        <f>IF($A77&lt;Customisation!$H$13,O77,O77*(1-Customisation!$H$24*Customisation!$H$12))</f>
        <v>2.2295738794587208E-2</v>
      </c>
      <c r="BH77" s="54">
        <f>IF($A77&lt;Customisation!$H$13,P77,P77*(1-Customisation!$H$24*Customisation!$H$12))</f>
        <v>3.6741015920429194E-3</v>
      </c>
      <c r="BI77" s="54">
        <f t="shared" si="88"/>
        <v>3.0007619999999992E-5</v>
      </c>
      <c r="BJ77" s="54">
        <f t="shared" si="89"/>
        <v>4.9449379287751997E-6</v>
      </c>
      <c r="BK77" s="54">
        <f t="shared" si="90"/>
        <v>1.8231579999999995E-5</v>
      </c>
      <c r="BL77" s="54">
        <f t="shared" si="91"/>
        <v>3.0043712711471072E-6</v>
      </c>
      <c r="BM77" s="54">
        <f t="shared" si="92"/>
        <v>2.3373476622849784E-4</v>
      </c>
      <c r="BN77" s="54">
        <f t="shared" si="93"/>
        <v>3.8517013705075707E-5</v>
      </c>
      <c r="BO77" s="54">
        <f t="shared" si="94"/>
        <v>2.1802699599999994E-5</v>
      </c>
      <c r="BP77" s="54">
        <f t="shared" si="95"/>
        <v>3.4642104720986045E-6</v>
      </c>
      <c r="BQ77" s="54">
        <f t="shared" si="96"/>
        <v>2.2295738794587208E-2</v>
      </c>
      <c r="BR77" s="54">
        <f t="shared" si="97"/>
        <v>3.6741015920429194E-3</v>
      </c>
      <c r="BS77" s="126"/>
    </row>
    <row r="78" spans="1:71" ht="14.25" customHeight="1" x14ac:dyDescent="0.3">
      <c r="A78" s="1">
        <f t="shared" si="34"/>
        <v>74</v>
      </c>
      <c r="B78" s="53">
        <f>'Life table'!D76</f>
        <v>0.73443843555570532</v>
      </c>
      <c r="C78" s="53">
        <f>IF($A78&lt;Customisation!$H$13,0,B78)/LOOKUP(Customisation!$H$13,$A$4:$A$104,$B$4:$B$104)</f>
        <v>0.74590246753458089</v>
      </c>
      <c r="D78" s="1">
        <f>IF($A78&lt;=Customisation!$H$13,1,1/(1+Customisation!$H$21)^($A78-Customisation!$H$13))</f>
        <v>0.15998971629410663</v>
      </c>
      <c r="E78" s="1">
        <f t="shared" si="11"/>
        <v>40.840353073902357</v>
      </c>
      <c r="F78" s="1">
        <f t="shared" si="2"/>
        <v>0.11933672416393168</v>
      </c>
      <c r="G78" s="54">
        <f>'Age data'!M82*Customisation!$H$22</f>
        <v>3.0007619999999999E-4</v>
      </c>
      <c r="H78" s="54">
        <f t="shared" si="3"/>
        <v>4.8009106104613601E-5</v>
      </c>
      <c r="I78" s="54">
        <f>'Age data'!N82*Customisation!$H$22</f>
        <v>1.8231580000000001E-4</v>
      </c>
      <c r="J78" s="55">
        <f t="shared" si="4"/>
        <v>2.9168653117933087E-5</v>
      </c>
      <c r="K78" s="54">
        <f>I78*'Life table'!I76</f>
        <v>2.2028621809732723E-3</v>
      </c>
      <c r="L78" s="54">
        <f>J78*'Life table'!J76</f>
        <v>3.5243529536893082E-4</v>
      </c>
      <c r="M78" s="54">
        <f t="shared" si="5"/>
        <v>2.1802699599999999E-4</v>
      </c>
      <c r="N78" s="54">
        <f>((G78-I78)*$AW$5+I78*$AW$6)/(1+Customisation!$H$21)^($A78-Customisation!$E$13)</f>
        <v>3.3633111379598112E-5</v>
      </c>
      <c r="O78" s="54">
        <f>G78*Customisation!$H$17</f>
        <v>0.22295738794587211</v>
      </c>
      <c r="P78" s="121">
        <f>O78/(1+Customisation!$H$21)^($A78-Customisation!$E$13)</f>
        <v>3.5670889243135148E-2</v>
      </c>
      <c r="Q78" s="54">
        <f>IF($A78&lt;Customisation!$H$13,G78,G78*(1-Customisation!$H$11*Customisation!$H$12))</f>
        <v>6.0015239999999983E-5</v>
      </c>
      <c r="R78" s="54">
        <f>IF($A78&lt;Customisation!$H$13,H78,H78*(1-Customisation!$H$11*Customisation!$H$12))</f>
        <v>9.6018212209227175E-6</v>
      </c>
      <c r="S78" s="54">
        <f>IF($A78&lt;Customisation!$H$13,I78,I78*(1-Customisation!$H$11*Customisation!$H$12))</f>
        <v>3.6463159999999991E-5</v>
      </c>
      <c r="T78" s="54">
        <f>IF($A78&lt;Customisation!$H$13,J78,J78*(1-Customisation!$H$11*Customisation!$H$12))</f>
        <v>5.8337306235866164E-6</v>
      </c>
      <c r="U78" s="54">
        <f>IF($A78&lt;Customisation!$H$13,K78,K78*(1-Customisation!$H$11*Customisation!$H$12))</f>
        <v>4.4057243619465437E-4</v>
      </c>
      <c r="V78" s="54">
        <f>IF($A78&lt;Customisation!$H$13,L78,L78*(1-Customisation!$H$11*Customisation!$H$12))</f>
        <v>7.0487059073786151E-5</v>
      </c>
      <c r="W78" s="54">
        <f>IF($A78&lt;Customisation!$H$13,M78,M78*(1-Customisation!$H$11*Customisation!$H$12))</f>
        <v>4.3605399199999988E-5</v>
      </c>
      <c r="X78" s="54">
        <f>IF($A78&lt;Customisation!$H$13,N78,N78*(1-Customisation!$H$11*Customisation!$H$12))</f>
        <v>6.7266222759196208E-6</v>
      </c>
      <c r="Y78" s="54">
        <f>IF($A78&lt;Customisation!$H$13,O78,O78*(1-Customisation!$H$11*Customisation!$H$12))</f>
        <v>4.4591477589174415E-2</v>
      </c>
      <c r="Z78" s="54">
        <f>IF($A78&lt;Customisation!$H$13,P78,P78*(1-Customisation!$H$11*Customisation!$H$12))</f>
        <v>7.1341778486270283E-3</v>
      </c>
      <c r="AA78" s="54">
        <f t="shared" ref="AA78:AJ78" si="106">G78-Q78</f>
        <v>2.4006096000000002E-4</v>
      </c>
      <c r="AB78" s="54">
        <f t="shared" si="106"/>
        <v>3.8407284883690883E-5</v>
      </c>
      <c r="AC78" s="54">
        <f t="shared" si="106"/>
        <v>1.4585264000000002E-4</v>
      </c>
      <c r="AD78" s="54">
        <f t="shared" si="106"/>
        <v>2.3334922494346473E-5</v>
      </c>
      <c r="AE78" s="54">
        <f t="shared" si="106"/>
        <v>1.7622897447786179E-3</v>
      </c>
      <c r="AF78" s="54">
        <f t="shared" si="106"/>
        <v>2.8194823629514466E-4</v>
      </c>
      <c r="AG78" s="54">
        <f t="shared" si="106"/>
        <v>1.7442159680000001E-4</v>
      </c>
      <c r="AH78" s="54">
        <f t="shared" si="106"/>
        <v>2.690648910367849E-5</v>
      </c>
      <c r="AI78" s="54">
        <f t="shared" si="106"/>
        <v>0.17836591035669769</v>
      </c>
      <c r="AJ78" s="54">
        <f t="shared" si="106"/>
        <v>2.853671139450812E-2</v>
      </c>
      <c r="AK78" s="1"/>
      <c r="AL78" s="56">
        <f t="shared" si="7"/>
        <v>30.007619999999999</v>
      </c>
      <c r="AM78" s="56">
        <f t="shared" si="8"/>
        <v>6.0015239999999981</v>
      </c>
      <c r="AN78" s="1"/>
      <c r="AO78" s="1"/>
      <c r="AP78" s="1"/>
      <c r="AQ78" s="1"/>
      <c r="AR78" s="1"/>
      <c r="AS78" s="1"/>
      <c r="AT78" s="1"/>
      <c r="AU78" s="1"/>
      <c r="AV78" s="1"/>
      <c r="AW78" s="1"/>
      <c r="AX78" s="1"/>
      <c r="AY78" s="54">
        <f>IF($A78&lt;Customisation!$H$13,G78,G78*(1-Customisation!$H$24*Customisation!$H$12))</f>
        <v>3.0007619999999992E-5</v>
      </c>
      <c r="AZ78" s="54">
        <f>IF($A78&lt;Customisation!$H$13,H78,H78*(1-Customisation!$H$24*Customisation!$H$12))</f>
        <v>4.8009106104613587E-6</v>
      </c>
      <c r="BA78" s="54">
        <f>IF($A78&lt;Customisation!$H$13,I78,I78*(1-Customisation!$H$24*Customisation!$H$12))</f>
        <v>1.8231579999999995E-5</v>
      </c>
      <c r="BB78" s="54">
        <f>IF($A78&lt;Customisation!$H$13,J78,J78*(1-Customisation!$H$24*Customisation!$H$12))</f>
        <v>2.9168653117933082E-6</v>
      </c>
      <c r="BC78" s="54">
        <f>IF($A78&lt;Customisation!$H$13,K78,K78*(1-Customisation!$H$24*Customisation!$H$12))</f>
        <v>2.2028621809732718E-4</v>
      </c>
      <c r="BD78" s="54">
        <f>IF($A78&lt;Customisation!$H$13,L78,L78*(1-Customisation!$H$24*Customisation!$H$12))</f>
        <v>3.5243529536893075E-5</v>
      </c>
      <c r="BE78" s="54">
        <f>IF($A78&lt;Customisation!$H$13,M78,M78*(1-Customisation!$H$24*Customisation!$H$12))</f>
        <v>2.1802699599999994E-5</v>
      </c>
      <c r="BF78" s="54">
        <f>IF($A78&lt;Customisation!$H$13,N78,N78*(1-Customisation!$H$24*Customisation!$H$12))</f>
        <v>3.3633111379598104E-6</v>
      </c>
      <c r="BG78" s="54">
        <f>IF($A78&lt;Customisation!$H$13,O78,O78*(1-Customisation!$H$24*Customisation!$H$12))</f>
        <v>2.2295738794587208E-2</v>
      </c>
      <c r="BH78" s="54">
        <f>IF($A78&lt;Customisation!$H$13,P78,P78*(1-Customisation!$H$24*Customisation!$H$12))</f>
        <v>3.5670889243135141E-3</v>
      </c>
      <c r="BI78" s="54">
        <f t="shared" si="88"/>
        <v>3.0007619999999992E-5</v>
      </c>
      <c r="BJ78" s="54">
        <f t="shared" si="89"/>
        <v>4.8009106104613587E-6</v>
      </c>
      <c r="BK78" s="54">
        <f t="shared" si="90"/>
        <v>1.8231579999999995E-5</v>
      </c>
      <c r="BL78" s="54">
        <f t="shared" si="91"/>
        <v>2.9168653117933082E-6</v>
      </c>
      <c r="BM78" s="54">
        <f t="shared" si="92"/>
        <v>2.2028621809732718E-4</v>
      </c>
      <c r="BN78" s="54">
        <f t="shared" si="93"/>
        <v>3.5243529536893075E-5</v>
      </c>
      <c r="BO78" s="54">
        <f t="shared" si="94"/>
        <v>2.1802699599999994E-5</v>
      </c>
      <c r="BP78" s="54">
        <f t="shared" si="95"/>
        <v>3.3633111379598104E-6</v>
      </c>
      <c r="BQ78" s="54">
        <f t="shared" si="96"/>
        <v>2.2295738794587208E-2</v>
      </c>
      <c r="BR78" s="54">
        <f t="shared" si="97"/>
        <v>3.5670889243135141E-3</v>
      </c>
      <c r="BS78" s="126"/>
    </row>
    <row r="79" spans="1:71" ht="14.25" customHeight="1" x14ac:dyDescent="0.3">
      <c r="A79" s="1">
        <f t="shared" si="34"/>
        <v>75</v>
      </c>
      <c r="B79" s="53">
        <f>'Life table'!D77</f>
        <v>0.71912539417436883</v>
      </c>
      <c r="C79" s="53">
        <f>IF($A79&lt;Customisation!$H$13,0,B79)/LOOKUP(Customisation!$H$13,$A$4:$A$104,$B$4:$B$104)</f>
        <v>0.73035040108648475</v>
      </c>
      <c r="D79" s="1">
        <f>IF($A79&lt;=Customisation!$H$13,1,1/(1+Customisation!$H$21)^($A79-Customisation!$H$13))</f>
        <v>0.15532982164476369</v>
      </c>
      <c r="E79" s="1">
        <f t="shared" si="11"/>
        <v>41.000342790196463</v>
      </c>
      <c r="F79" s="1">
        <f t="shared" si="2"/>
        <v>0.1134451975389453</v>
      </c>
      <c r="G79" s="54">
        <f>'Age data'!M83*Customisation!$H$22</f>
        <v>2.6176860000000005E-4</v>
      </c>
      <c r="H79" s="54">
        <f t="shared" si="3"/>
        <v>4.0660469950199497E-5</v>
      </c>
      <c r="I79" s="54">
        <f>'Age data'!N83*Customisation!$H$22</f>
        <v>1.9792260000000002E-4</v>
      </c>
      <c r="J79" s="55">
        <f t="shared" si="4"/>
        <v>3.0743282157467909E-5</v>
      </c>
      <c r="K79" s="54">
        <f>I79*'Life table'!I77</f>
        <v>2.2423273083063112E-3</v>
      </c>
      <c r="L79" s="54">
        <f>J79*'Life table'!J77</f>
        <v>3.4830030086840236E-4</v>
      </c>
      <c r="M79" s="54">
        <f t="shared" si="5"/>
        <v>2.0341335600000004E-4</v>
      </c>
      <c r="N79" s="54">
        <f>((G79-I79)*$AW$5+I79*$AW$6)/(1+Customisation!$H$21)^($A79-Customisation!$E$13)</f>
        <v>3.0589105984298704E-5</v>
      </c>
      <c r="O79" s="54">
        <f>G79*Customisation!$H$17</f>
        <v>0.19449474267618636</v>
      </c>
      <c r="P79" s="121">
        <f>O79/(1+Customisation!$H$21)^($A79-Customisation!$E$13)</f>
        <v>3.0210833690736235E-2</v>
      </c>
      <c r="Q79" s="54">
        <f>IF($A79&lt;Customisation!$H$13,G79,G79*(1-Customisation!$H$11*Customisation!$H$12))</f>
        <v>5.2353719999999994E-5</v>
      </c>
      <c r="R79" s="54">
        <f>IF($A79&lt;Customisation!$H$13,H79,H79*(1-Customisation!$H$11*Customisation!$H$12))</f>
        <v>8.132093990039897E-6</v>
      </c>
      <c r="S79" s="54">
        <f>IF($A79&lt;Customisation!$H$13,I79,I79*(1-Customisation!$H$11*Customisation!$H$12))</f>
        <v>3.9584519999999995E-5</v>
      </c>
      <c r="T79" s="54">
        <f>IF($A79&lt;Customisation!$H$13,J79,J79*(1-Customisation!$H$11*Customisation!$H$12))</f>
        <v>6.1486564314935806E-6</v>
      </c>
      <c r="U79" s="54">
        <f>IF($A79&lt;Customisation!$H$13,K79,K79*(1-Customisation!$H$11*Customisation!$H$12))</f>
        <v>4.4846546166126211E-4</v>
      </c>
      <c r="V79" s="54">
        <f>IF($A79&lt;Customisation!$H$13,L79,L79*(1-Customisation!$H$11*Customisation!$H$12))</f>
        <v>6.9660060173680458E-5</v>
      </c>
      <c r="W79" s="54">
        <f>IF($A79&lt;Customisation!$H$13,M79,M79*(1-Customisation!$H$11*Customisation!$H$12))</f>
        <v>4.06826712E-5</v>
      </c>
      <c r="X79" s="54">
        <f>IF($A79&lt;Customisation!$H$13,N79,N79*(1-Customisation!$H$11*Customisation!$H$12))</f>
        <v>6.1178211968597396E-6</v>
      </c>
      <c r="Y79" s="54">
        <f>IF($A79&lt;Customisation!$H$13,O79,O79*(1-Customisation!$H$11*Customisation!$H$12))</f>
        <v>3.889894853523726E-2</v>
      </c>
      <c r="Z79" s="54">
        <f>IF($A79&lt;Customisation!$H$13,P79,P79*(1-Customisation!$H$11*Customisation!$H$12))</f>
        <v>6.0421667381472454E-3</v>
      </c>
      <c r="AA79" s="54">
        <f t="shared" ref="AA79:AJ79" si="107">G79-Q79</f>
        <v>2.0941488000000006E-4</v>
      </c>
      <c r="AB79" s="54">
        <f t="shared" si="107"/>
        <v>3.2528375960159602E-5</v>
      </c>
      <c r="AC79" s="54">
        <f t="shared" si="107"/>
        <v>1.5833808000000003E-4</v>
      </c>
      <c r="AD79" s="54">
        <f t="shared" si="107"/>
        <v>2.4594625725974329E-5</v>
      </c>
      <c r="AE79" s="54">
        <f t="shared" si="107"/>
        <v>1.7938618466450491E-3</v>
      </c>
      <c r="AF79" s="54">
        <f t="shared" si="107"/>
        <v>2.7864024069472189E-4</v>
      </c>
      <c r="AG79" s="54">
        <f t="shared" si="107"/>
        <v>1.6273068480000005E-4</v>
      </c>
      <c r="AH79" s="54">
        <f t="shared" si="107"/>
        <v>2.4471284787438965E-5</v>
      </c>
      <c r="AI79" s="54">
        <f t="shared" si="107"/>
        <v>0.1555957941409491</v>
      </c>
      <c r="AJ79" s="54">
        <f t="shared" si="107"/>
        <v>2.4168666952588989E-2</v>
      </c>
      <c r="AK79" s="1"/>
      <c r="AL79" s="56">
        <f t="shared" si="7"/>
        <v>26.176860000000005</v>
      </c>
      <c r="AM79" s="56">
        <f t="shared" si="8"/>
        <v>5.235371999999999</v>
      </c>
      <c r="AN79" s="1"/>
      <c r="AO79" s="1"/>
      <c r="AP79" s="1"/>
      <c r="AQ79" s="1"/>
      <c r="AR79" s="1"/>
      <c r="AS79" s="1"/>
      <c r="AT79" s="1"/>
      <c r="AU79" s="1"/>
      <c r="AV79" s="1"/>
      <c r="AW79" s="1"/>
      <c r="AX79" s="1"/>
      <c r="AY79" s="54">
        <f>IF($A79&lt;Customisation!$H$13,G79,G79*(1-Customisation!$H$24*Customisation!$H$12))</f>
        <v>2.6176859999999997E-5</v>
      </c>
      <c r="AZ79" s="54">
        <f>IF($A79&lt;Customisation!$H$13,H79,H79*(1-Customisation!$H$24*Customisation!$H$12))</f>
        <v>4.0660469950199485E-6</v>
      </c>
      <c r="BA79" s="54">
        <f>IF($A79&lt;Customisation!$H$13,I79,I79*(1-Customisation!$H$24*Customisation!$H$12))</f>
        <v>1.9792259999999997E-5</v>
      </c>
      <c r="BB79" s="54">
        <f>IF($A79&lt;Customisation!$H$13,J79,J79*(1-Customisation!$H$24*Customisation!$H$12))</f>
        <v>3.0743282157467903E-6</v>
      </c>
      <c r="BC79" s="54">
        <f>IF($A79&lt;Customisation!$H$13,K79,K79*(1-Customisation!$H$24*Customisation!$H$12))</f>
        <v>2.2423273083063106E-4</v>
      </c>
      <c r="BD79" s="54">
        <f>IF($A79&lt;Customisation!$H$13,L79,L79*(1-Customisation!$H$24*Customisation!$H$12))</f>
        <v>3.4830030086840229E-5</v>
      </c>
      <c r="BE79" s="54">
        <f>IF($A79&lt;Customisation!$H$13,M79,M79*(1-Customisation!$H$24*Customisation!$H$12))</f>
        <v>2.03413356E-5</v>
      </c>
      <c r="BF79" s="54">
        <f>IF($A79&lt;Customisation!$H$13,N79,N79*(1-Customisation!$H$24*Customisation!$H$12))</f>
        <v>3.0589105984298698E-6</v>
      </c>
      <c r="BG79" s="54">
        <f>IF($A79&lt;Customisation!$H$13,O79,O79*(1-Customisation!$H$24*Customisation!$H$12))</f>
        <v>1.944947426761863E-2</v>
      </c>
      <c r="BH79" s="54">
        <f>IF($A79&lt;Customisation!$H$13,P79,P79*(1-Customisation!$H$24*Customisation!$H$12))</f>
        <v>3.0210833690736227E-3</v>
      </c>
      <c r="BI79" s="54">
        <f t="shared" si="88"/>
        <v>2.6176859999999997E-5</v>
      </c>
      <c r="BJ79" s="54">
        <f t="shared" si="89"/>
        <v>4.0660469950199485E-6</v>
      </c>
      <c r="BK79" s="54">
        <f t="shared" si="90"/>
        <v>1.9792259999999997E-5</v>
      </c>
      <c r="BL79" s="54">
        <f t="shared" si="91"/>
        <v>3.0743282157467903E-6</v>
      </c>
      <c r="BM79" s="54">
        <f t="shared" si="92"/>
        <v>2.2423273083063106E-4</v>
      </c>
      <c r="BN79" s="54">
        <f t="shared" si="93"/>
        <v>3.4830030086840229E-5</v>
      </c>
      <c r="BO79" s="54">
        <f t="shared" si="94"/>
        <v>2.03413356E-5</v>
      </c>
      <c r="BP79" s="54">
        <f t="shared" si="95"/>
        <v>3.0589105984298698E-6</v>
      </c>
      <c r="BQ79" s="54">
        <f t="shared" si="96"/>
        <v>1.944947426761863E-2</v>
      </c>
      <c r="BR79" s="54">
        <f t="shared" si="97"/>
        <v>3.0210833690736227E-3</v>
      </c>
      <c r="BS79" s="126"/>
    </row>
    <row r="80" spans="1:71" ht="14.25" customHeight="1" x14ac:dyDescent="0.3">
      <c r="A80" s="1">
        <f t="shared" si="34"/>
        <v>76</v>
      </c>
      <c r="B80" s="53">
        <f>'Life table'!D78</f>
        <v>0.69382656280731458</v>
      </c>
      <c r="C80" s="53">
        <f>IF($A80&lt;Customisation!$H$13,0,B80)/LOOKUP(Customisation!$H$13,$A$4:$A$104,$B$4:$B$104)</f>
        <v>0.7046566739762623</v>
      </c>
      <c r="D80" s="1">
        <f>IF($A80&lt;=Customisation!$H$13,1,1/(1+Customisation!$H$21)^($A80-Customisation!$H$13))</f>
        <v>0.15080565208229488</v>
      </c>
      <c r="E80" s="1">
        <f t="shared" si="11"/>
        <v>41.155672611841226</v>
      </c>
      <c r="F80" s="1">
        <f t="shared" si="2"/>
        <v>0.1062662092131313</v>
      </c>
      <c r="G80" s="54">
        <f>'Age data'!M84*Customisation!$H$22</f>
        <v>2.6176860000000005E-4</v>
      </c>
      <c r="H80" s="54">
        <f t="shared" si="3"/>
        <v>3.9476184417669422E-5</v>
      </c>
      <c r="I80" s="54">
        <f>'Age data'!N84*Customisation!$H$22</f>
        <v>1.9792260000000002E-4</v>
      </c>
      <c r="J80" s="55">
        <f t="shared" si="4"/>
        <v>2.9847846754823221E-5</v>
      </c>
      <c r="K80" s="54">
        <f>I80*'Life table'!I78</f>
        <v>2.1225577484300811E-3</v>
      </c>
      <c r="L80" s="54">
        <f>J80*'Life table'!J78</f>
        <v>3.2009370533432602E-4</v>
      </c>
      <c r="M80" s="54">
        <f t="shared" si="5"/>
        <v>2.0341335600000004E-4</v>
      </c>
      <c r="N80" s="54">
        <f>((G80-I80)*$AW$5+I80*$AW$6)/(1+Customisation!$H$21)^($A80-Customisation!$E$13)</f>
        <v>2.9698161149804573E-5</v>
      </c>
      <c r="O80" s="54">
        <f>G80*Customisation!$H$17</f>
        <v>0.19449474267618636</v>
      </c>
      <c r="P80" s="121">
        <f>O80/(1+Customisation!$H$21)^($A80-Customisation!$E$13)</f>
        <v>2.9330906495860429E-2</v>
      </c>
      <c r="Q80" s="54">
        <f>IF($A80&lt;Customisation!$H$13,G80,G80*(1-Customisation!$H$11*Customisation!$H$12))</f>
        <v>5.2353719999999994E-5</v>
      </c>
      <c r="R80" s="54">
        <f>IF($A80&lt;Customisation!$H$13,H80,H80*(1-Customisation!$H$11*Customisation!$H$12))</f>
        <v>7.8952368835338826E-6</v>
      </c>
      <c r="S80" s="54">
        <f>IF($A80&lt;Customisation!$H$13,I80,I80*(1-Customisation!$H$11*Customisation!$H$12))</f>
        <v>3.9584519999999995E-5</v>
      </c>
      <c r="T80" s="54">
        <f>IF($A80&lt;Customisation!$H$13,J80,J80*(1-Customisation!$H$11*Customisation!$H$12))</f>
        <v>5.969569350964643E-6</v>
      </c>
      <c r="U80" s="54">
        <f>IF($A80&lt;Customisation!$H$13,K80,K80*(1-Customisation!$H$11*Customisation!$H$12))</f>
        <v>4.2451154968601613E-4</v>
      </c>
      <c r="V80" s="54">
        <f>IF($A80&lt;Customisation!$H$13,L80,L80*(1-Customisation!$H$11*Customisation!$H$12))</f>
        <v>6.401874106686519E-5</v>
      </c>
      <c r="W80" s="54">
        <f>IF($A80&lt;Customisation!$H$13,M80,M80*(1-Customisation!$H$11*Customisation!$H$12))</f>
        <v>4.06826712E-5</v>
      </c>
      <c r="X80" s="54">
        <f>IF($A80&lt;Customisation!$H$13,N80,N80*(1-Customisation!$H$11*Customisation!$H$12))</f>
        <v>5.9396322299609129E-6</v>
      </c>
      <c r="Y80" s="54">
        <f>IF($A80&lt;Customisation!$H$13,O80,O80*(1-Customisation!$H$11*Customisation!$H$12))</f>
        <v>3.889894853523726E-2</v>
      </c>
      <c r="Z80" s="54">
        <f>IF($A80&lt;Customisation!$H$13,P80,P80*(1-Customisation!$H$11*Customisation!$H$12))</f>
        <v>5.8661812991720845E-3</v>
      </c>
      <c r="AA80" s="54">
        <f t="shared" ref="AA80:AJ80" si="108">G80-Q80</f>
        <v>2.0941488000000006E-4</v>
      </c>
      <c r="AB80" s="54">
        <f t="shared" si="108"/>
        <v>3.1580947534135537E-5</v>
      </c>
      <c r="AC80" s="54">
        <f t="shared" si="108"/>
        <v>1.5833808000000003E-4</v>
      </c>
      <c r="AD80" s="54">
        <f t="shared" si="108"/>
        <v>2.3878277403858579E-5</v>
      </c>
      <c r="AE80" s="54">
        <f t="shared" si="108"/>
        <v>1.698046198744065E-3</v>
      </c>
      <c r="AF80" s="54">
        <f t="shared" si="108"/>
        <v>2.5607496426746082E-4</v>
      </c>
      <c r="AG80" s="54">
        <f t="shared" si="108"/>
        <v>1.6273068480000005E-4</v>
      </c>
      <c r="AH80" s="54">
        <f t="shared" si="108"/>
        <v>2.3758528919843658E-5</v>
      </c>
      <c r="AI80" s="54">
        <f t="shared" si="108"/>
        <v>0.1555957941409491</v>
      </c>
      <c r="AJ80" s="54">
        <f t="shared" si="108"/>
        <v>2.3464725196688345E-2</v>
      </c>
      <c r="AK80" s="1"/>
      <c r="AL80" s="56">
        <f t="shared" si="7"/>
        <v>26.176860000000005</v>
      </c>
      <c r="AM80" s="56">
        <f t="shared" si="8"/>
        <v>5.235371999999999</v>
      </c>
      <c r="AN80" s="1"/>
      <c r="AO80" s="1"/>
      <c r="AP80" s="1"/>
      <c r="AQ80" s="1"/>
      <c r="AR80" s="1"/>
      <c r="AS80" s="1"/>
      <c r="AT80" s="1"/>
      <c r="AU80" s="1"/>
      <c r="AV80" s="1"/>
      <c r="AW80" s="1"/>
      <c r="AX80" s="1"/>
      <c r="AY80" s="54">
        <f>IF($A80&lt;Customisation!$H$13,G80,G80*(1-Customisation!$H$24*Customisation!$H$12))</f>
        <v>2.6176859999999997E-5</v>
      </c>
      <c r="AZ80" s="54">
        <f>IF($A80&lt;Customisation!$H$13,H80,H80*(1-Customisation!$H$24*Customisation!$H$12))</f>
        <v>3.9476184417669413E-6</v>
      </c>
      <c r="BA80" s="54">
        <f>IF($A80&lt;Customisation!$H$13,I80,I80*(1-Customisation!$H$24*Customisation!$H$12))</f>
        <v>1.9792259999999997E-5</v>
      </c>
      <c r="BB80" s="54">
        <f>IF($A80&lt;Customisation!$H$13,J80,J80*(1-Customisation!$H$24*Customisation!$H$12))</f>
        <v>2.9847846754823215E-6</v>
      </c>
      <c r="BC80" s="54">
        <f>IF($A80&lt;Customisation!$H$13,K80,K80*(1-Customisation!$H$24*Customisation!$H$12))</f>
        <v>2.1225577484300807E-4</v>
      </c>
      <c r="BD80" s="54">
        <f>IF($A80&lt;Customisation!$H$13,L80,L80*(1-Customisation!$H$24*Customisation!$H$12))</f>
        <v>3.2009370533432595E-5</v>
      </c>
      <c r="BE80" s="54">
        <f>IF($A80&lt;Customisation!$H$13,M80,M80*(1-Customisation!$H$24*Customisation!$H$12))</f>
        <v>2.03413356E-5</v>
      </c>
      <c r="BF80" s="54">
        <f>IF($A80&lt;Customisation!$H$13,N80,N80*(1-Customisation!$H$24*Customisation!$H$12))</f>
        <v>2.9698161149804565E-6</v>
      </c>
      <c r="BG80" s="54">
        <f>IF($A80&lt;Customisation!$H$13,O80,O80*(1-Customisation!$H$24*Customisation!$H$12))</f>
        <v>1.944947426761863E-2</v>
      </c>
      <c r="BH80" s="54">
        <f>IF($A80&lt;Customisation!$H$13,P80,P80*(1-Customisation!$H$24*Customisation!$H$12))</f>
        <v>2.9330906495860423E-3</v>
      </c>
      <c r="BI80" s="54">
        <f t="shared" si="88"/>
        <v>2.6176859999999997E-5</v>
      </c>
      <c r="BJ80" s="54">
        <f t="shared" si="89"/>
        <v>3.9476184417669413E-6</v>
      </c>
      <c r="BK80" s="54">
        <f t="shared" si="90"/>
        <v>1.9792259999999997E-5</v>
      </c>
      <c r="BL80" s="54">
        <f t="shared" si="91"/>
        <v>2.9847846754823215E-6</v>
      </c>
      <c r="BM80" s="54">
        <f t="shared" si="92"/>
        <v>2.1225577484300807E-4</v>
      </c>
      <c r="BN80" s="54">
        <f t="shared" si="93"/>
        <v>3.2009370533432595E-5</v>
      </c>
      <c r="BO80" s="54">
        <f t="shared" si="94"/>
        <v>2.03413356E-5</v>
      </c>
      <c r="BP80" s="54">
        <f t="shared" si="95"/>
        <v>2.9698161149804565E-6</v>
      </c>
      <c r="BQ80" s="54">
        <f t="shared" si="96"/>
        <v>1.944947426761863E-2</v>
      </c>
      <c r="BR80" s="54">
        <f t="shared" si="97"/>
        <v>2.9330906495860423E-3</v>
      </c>
      <c r="BS80" s="126"/>
    </row>
    <row r="81" spans="1:71" ht="14.25" customHeight="1" x14ac:dyDescent="0.3">
      <c r="A81" s="1">
        <f t="shared" si="34"/>
        <v>77</v>
      </c>
      <c r="B81" s="53">
        <f>'Life table'!D79</f>
        <v>0.66941774432775325</v>
      </c>
      <c r="C81" s="53">
        <f>IF($A81&lt;Customisation!$H$13,0,B81)/LOOKUP(Customisation!$H$13,$A$4:$A$104,$B$4:$B$104)</f>
        <v>0.67986685218577736</v>
      </c>
      <c r="D81" s="1">
        <f>IF($A81&lt;=Customisation!$H$13,1,1/(1+Customisation!$H$21)^($A81-Customisation!$H$13))</f>
        <v>0.14641325444882999</v>
      </c>
      <c r="E81" s="1">
        <f t="shared" si="11"/>
        <v>41.306478263923523</v>
      </c>
      <c r="F81" s="1">
        <f t="shared" si="2"/>
        <v>9.9541518420401306E-2</v>
      </c>
      <c r="G81" s="54">
        <f>'Age data'!M85*Customisation!$H$22</f>
        <v>2.6176860000000005E-4</v>
      </c>
      <c r="H81" s="54">
        <f t="shared" si="3"/>
        <v>3.8326392638514006E-5</v>
      </c>
      <c r="I81" s="54">
        <f>'Age data'!N85*Customisation!$H$22</f>
        <v>1.9792260000000002E-4</v>
      </c>
      <c r="J81" s="55">
        <f t="shared" si="4"/>
        <v>2.8978491994974003E-5</v>
      </c>
      <c r="K81" s="54">
        <f>I81*'Life table'!I79</f>
        <v>1.9984210598495899E-3</v>
      </c>
      <c r="L81" s="54">
        <f>J81*'Life table'!J79</f>
        <v>2.9259533113165854E-4</v>
      </c>
      <c r="M81" s="54">
        <f t="shared" si="5"/>
        <v>2.0341335600000004E-4</v>
      </c>
      <c r="N81" s="54">
        <f>((G81-I81)*$AW$5+I81*$AW$6)/(1+Customisation!$H$21)^($A81-Customisation!$E$13)</f>
        <v>2.8833166164858809E-5</v>
      </c>
      <c r="O81" s="54">
        <f>G81*Customisation!$H$17</f>
        <v>0.19449474267618636</v>
      </c>
      <c r="P81" s="121">
        <f>O81/(1+Customisation!$H$21)^($A81-Customisation!$E$13)</f>
        <v>2.8476608248408183E-2</v>
      </c>
      <c r="Q81" s="54">
        <f>IF($A81&lt;Customisation!$H$13,G81,G81*(1-Customisation!$H$11*Customisation!$H$12))</f>
        <v>5.2353719999999994E-5</v>
      </c>
      <c r="R81" s="54">
        <f>IF($A81&lt;Customisation!$H$13,H81,H81*(1-Customisation!$H$11*Customisation!$H$12))</f>
        <v>7.6652785277027992E-6</v>
      </c>
      <c r="S81" s="54">
        <f>IF($A81&lt;Customisation!$H$13,I81,I81*(1-Customisation!$H$11*Customisation!$H$12))</f>
        <v>3.9584519999999995E-5</v>
      </c>
      <c r="T81" s="54">
        <f>IF($A81&lt;Customisation!$H$13,J81,J81*(1-Customisation!$H$11*Customisation!$H$12))</f>
        <v>5.7956983989947993E-6</v>
      </c>
      <c r="U81" s="54">
        <f>IF($A81&lt;Customisation!$H$13,K81,K81*(1-Customisation!$H$11*Customisation!$H$12))</f>
        <v>3.9968421196991789E-4</v>
      </c>
      <c r="V81" s="54">
        <f>IF($A81&lt;Customisation!$H$13,L81,L81*(1-Customisation!$H$11*Customisation!$H$12))</f>
        <v>5.8519066226331697E-5</v>
      </c>
      <c r="W81" s="54">
        <f>IF($A81&lt;Customisation!$H$13,M81,M81*(1-Customisation!$H$11*Customisation!$H$12))</f>
        <v>4.06826712E-5</v>
      </c>
      <c r="X81" s="54">
        <f>IF($A81&lt;Customisation!$H$13,N81,N81*(1-Customisation!$H$11*Customisation!$H$12))</f>
        <v>5.7666332329717605E-6</v>
      </c>
      <c r="Y81" s="54">
        <f>IF($A81&lt;Customisation!$H$13,O81,O81*(1-Customisation!$H$11*Customisation!$H$12))</f>
        <v>3.889894853523726E-2</v>
      </c>
      <c r="Z81" s="54">
        <f>IF($A81&lt;Customisation!$H$13,P81,P81*(1-Customisation!$H$11*Customisation!$H$12))</f>
        <v>5.6953216496816355E-3</v>
      </c>
      <c r="AA81" s="54">
        <f t="shared" ref="AA81:AJ81" si="109">G81-Q81</f>
        <v>2.0941488000000006E-4</v>
      </c>
      <c r="AB81" s="54">
        <f t="shared" si="109"/>
        <v>3.066111411081121E-5</v>
      </c>
      <c r="AC81" s="54">
        <f t="shared" si="109"/>
        <v>1.5833808000000003E-4</v>
      </c>
      <c r="AD81" s="54">
        <f t="shared" si="109"/>
        <v>2.3182793595979204E-5</v>
      </c>
      <c r="AE81" s="54">
        <f t="shared" si="109"/>
        <v>1.598736847879672E-3</v>
      </c>
      <c r="AF81" s="54">
        <f t="shared" si="109"/>
        <v>2.3407626490532684E-4</v>
      </c>
      <c r="AG81" s="54">
        <f t="shared" si="109"/>
        <v>1.6273068480000005E-4</v>
      </c>
      <c r="AH81" s="54">
        <f t="shared" si="109"/>
        <v>2.3066532931887049E-5</v>
      </c>
      <c r="AI81" s="54">
        <f t="shared" si="109"/>
        <v>0.1555957941409491</v>
      </c>
      <c r="AJ81" s="54">
        <f t="shared" si="109"/>
        <v>2.2781286598726549E-2</v>
      </c>
      <c r="AK81" s="1"/>
      <c r="AL81" s="56">
        <f t="shared" si="7"/>
        <v>26.176860000000005</v>
      </c>
      <c r="AM81" s="56">
        <f t="shared" si="8"/>
        <v>5.235371999999999</v>
      </c>
      <c r="AN81" s="1"/>
      <c r="AO81" s="1"/>
      <c r="AP81" s="1"/>
      <c r="AQ81" s="1"/>
      <c r="AR81" s="1"/>
      <c r="AS81" s="1"/>
      <c r="AT81" s="1"/>
      <c r="AU81" s="1"/>
      <c r="AV81" s="1"/>
      <c r="AW81" s="1"/>
      <c r="AX81" s="1"/>
      <c r="AY81" s="54">
        <f>IF($A81&lt;Customisation!$H$13,G81,G81*(1-Customisation!$H$24*Customisation!$H$12))</f>
        <v>2.6176859999999997E-5</v>
      </c>
      <c r="AZ81" s="54">
        <f>IF($A81&lt;Customisation!$H$13,H81,H81*(1-Customisation!$H$24*Customisation!$H$12))</f>
        <v>3.8326392638513996E-6</v>
      </c>
      <c r="BA81" s="54">
        <f>IF($A81&lt;Customisation!$H$13,I81,I81*(1-Customisation!$H$24*Customisation!$H$12))</f>
        <v>1.9792259999999997E-5</v>
      </c>
      <c r="BB81" s="54">
        <f>IF($A81&lt;Customisation!$H$13,J81,J81*(1-Customisation!$H$24*Customisation!$H$12))</f>
        <v>2.8978491994973996E-6</v>
      </c>
      <c r="BC81" s="54">
        <f>IF($A81&lt;Customisation!$H$13,K81,K81*(1-Customisation!$H$24*Customisation!$H$12))</f>
        <v>1.9984210598495894E-4</v>
      </c>
      <c r="BD81" s="54">
        <f>IF($A81&lt;Customisation!$H$13,L81,L81*(1-Customisation!$H$24*Customisation!$H$12))</f>
        <v>2.9259533113165848E-5</v>
      </c>
      <c r="BE81" s="54">
        <f>IF($A81&lt;Customisation!$H$13,M81,M81*(1-Customisation!$H$24*Customisation!$H$12))</f>
        <v>2.03413356E-5</v>
      </c>
      <c r="BF81" s="54">
        <f>IF($A81&lt;Customisation!$H$13,N81,N81*(1-Customisation!$H$24*Customisation!$H$12))</f>
        <v>2.8833166164858802E-6</v>
      </c>
      <c r="BG81" s="54">
        <f>IF($A81&lt;Customisation!$H$13,O81,O81*(1-Customisation!$H$24*Customisation!$H$12))</f>
        <v>1.944947426761863E-2</v>
      </c>
      <c r="BH81" s="54">
        <f>IF($A81&lt;Customisation!$H$13,P81,P81*(1-Customisation!$H$24*Customisation!$H$12))</f>
        <v>2.8476608248408177E-3</v>
      </c>
      <c r="BI81" s="54">
        <f t="shared" si="88"/>
        <v>2.6176859999999997E-5</v>
      </c>
      <c r="BJ81" s="54">
        <f t="shared" si="89"/>
        <v>3.8326392638513996E-6</v>
      </c>
      <c r="BK81" s="54">
        <f t="shared" si="90"/>
        <v>1.9792259999999997E-5</v>
      </c>
      <c r="BL81" s="54">
        <f t="shared" si="91"/>
        <v>2.8978491994973996E-6</v>
      </c>
      <c r="BM81" s="54">
        <f t="shared" si="92"/>
        <v>1.9984210598495894E-4</v>
      </c>
      <c r="BN81" s="54">
        <f t="shared" si="93"/>
        <v>2.9259533113165848E-5</v>
      </c>
      <c r="BO81" s="54">
        <f t="shared" si="94"/>
        <v>2.03413356E-5</v>
      </c>
      <c r="BP81" s="54">
        <f t="shared" si="95"/>
        <v>2.8833166164858802E-6</v>
      </c>
      <c r="BQ81" s="54">
        <f t="shared" si="96"/>
        <v>1.944947426761863E-2</v>
      </c>
      <c r="BR81" s="54">
        <f t="shared" si="97"/>
        <v>2.8476608248408177E-3</v>
      </c>
      <c r="BS81" s="126"/>
    </row>
    <row r="82" spans="1:71" ht="14.25" customHeight="1" x14ac:dyDescent="0.3">
      <c r="A82" s="1">
        <f t="shared" si="34"/>
        <v>78</v>
      </c>
      <c r="B82" s="53">
        <f>'Life table'!D80</f>
        <v>0.64586762808230291</v>
      </c>
      <c r="C82" s="53">
        <f>IF($A82&lt;Customisation!$H$13,0,B82)/LOOKUP(Customisation!$H$13,$A$4:$A$104,$B$4:$B$104)</f>
        <v>0.65594913632588181</v>
      </c>
      <c r="D82" s="1">
        <f>IF($A82&lt;=Customisation!$H$13,1,1/(1+Customisation!$H$21)^($A82-Customisation!$H$13))</f>
        <v>0.14214879072701941</v>
      </c>
      <c r="E82" s="1">
        <f t="shared" si="11"/>
        <v>41.452891518372354</v>
      </c>
      <c r="F82" s="1">
        <f t="shared" si="2"/>
        <v>9.3242376507156902E-2</v>
      </c>
      <c r="G82" s="54">
        <f>'Age data'!M86*Customisation!$H$22</f>
        <v>2.6176860000000005E-4</v>
      </c>
      <c r="H82" s="54">
        <f t="shared" si="3"/>
        <v>3.7210089940304862E-5</v>
      </c>
      <c r="I82" s="54">
        <f>'Age data'!N86*Customisation!$H$22</f>
        <v>1.9792260000000002E-4</v>
      </c>
      <c r="J82" s="55">
        <f t="shared" si="4"/>
        <v>2.8134458247547576E-5</v>
      </c>
      <c r="K82" s="54">
        <f>I82*'Life table'!I80</f>
        <v>1.8697580049994713E-3</v>
      </c>
      <c r="L82" s="54">
        <f>J82*'Life table'!J80</f>
        <v>2.6578383936283917E-4</v>
      </c>
      <c r="M82" s="54">
        <f t="shared" si="5"/>
        <v>2.0341335600000004E-4</v>
      </c>
      <c r="N82" s="54">
        <f>((G82-I82)*$AW$5+I82*$AW$6)/(1+Customisation!$H$21)^($A82-Customisation!$E$13)</f>
        <v>2.7993365208600786E-5</v>
      </c>
      <c r="O82" s="54">
        <f>G82*Customisation!$H$17</f>
        <v>0.19449474267618636</v>
      </c>
      <c r="P82" s="121">
        <f>O82/(1+Customisation!$H$21)^($A82-Customisation!$E$13)</f>
        <v>2.7647192474182705E-2</v>
      </c>
      <c r="Q82" s="54">
        <f>IF($A82&lt;Customisation!$H$13,G82,G82*(1-Customisation!$H$11*Customisation!$H$12))</f>
        <v>5.2353719999999994E-5</v>
      </c>
      <c r="R82" s="54">
        <f>IF($A82&lt;Customisation!$H$13,H82,H82*(1-Customisation!$H$11*Customisation!$H$12))</f>
        <v>7.4420179880609708E-6</v>
      </c>
      <c r="S82" s="54">
        <f>IF($A82&lt;Customisation!$H$13,I82,I82*(1-Customisation!$H$11*Customisation!$H$12))</f>
        <v>3.9584519999999995E-5</v>
      </c>
      <c r="T82" s="54">
        <f>IF($A82&lt;Customisation!$H$13,J82,J82*(1-Customisation!$H$11*Customisation!$H$12))</f>
        <v>5.626891649509514E-6</v>
      </c>
      <c r="U82" s="54">
        <f>IF($A82&lt;Customisation!$H$13,K82,K82*(1-Customisation!$H$11*Customisation!$H$12))</f>
        <v>3.7395160099989419E-4</v>
      </c>
      <c r="V82" s="54">
        <f>IF($A82&lt;Customisation!$H$13,L82,L82*(1-Customisation!$H$11*Customisation!$H$12))</f>
        <v>5.3156767872567821E-5</v>
      </c>
      <c r="W82" s="54">
        <f>IF($A82&lt;Customisation!$H$13,M82,M82*(1-Customisation!$H$11*Customisation!$H$12))</f>
        <v>4.06826712E-5</v>
      </c>
      <c r="X82" s="54">
        <f>IF($A82&lt;Customisation!$H$13,N82,N82*(1-Customisation!$H$11*Customisation!$H$12))</f>
        <v>5.5986730417201561E-6</v>
      </c>
      <c r="Y82" s="54">
        <f>IF($A82&lt;Customisation!$H$13,O82,O82*(1-Customisation!$H$11*Customisation!$H$12))</f>
        <v>3.889894853523726E-2</v>
      </c>
      <c r="Z82" s="54">
        <f>IF($A82&lt;Customisation!$H$13,P82,P82*(1-Customisation!$H$11*Customisation!$H$12))</f>
        <v>5.52943849483654E-3</v>
      </c>
      <c r="AA82" s="54">
        <f t="shared" ref="AA82:AJ82" si="110">G82-Q82</f>
        <v>2.0941488000000006E-4</v>
      </c>
      <c r="AB82" s="54">
        <f t="shared" si="110"/>
        <v>2.976807195224389E-5</v>
      </c>
      <c r="AC82" s="54">
        <f t="shared" si="110"/>
        <v>1.5833808000000003E-4</v>
      </c>
      <c r="AD82" s="54">
        <f t="shared" si="110"/>
        <v>2.2507566598038063E-5</v>
      </c>
      <c r="AE82" s="54">
        <f t="shared" si="110"/>
        <v>1.4958064039995772E-3</v>
      </c>
      <c r="AF82" s="54">
        <f t="shared" si="110"/>
        <v>2.1262707149027134E-4</v>
      </c>
      <c r="AG82" s="54">
        <f t="shared" si="110"/>
        <v>1.6273068480000005E-4</v>
      </c>
      <c r="AH82" s="54">
        <f t="shared" si="110"/>
        <v>2.2394692166880631E-5</v>
      </c>
      <c r="AI82" s="54">
        <f t="shared" si="110"/>
        <v>0.1555957941409491</v>
      </c>
      <c r="AJ82" s="54">
        <f t="shared" si="110"/>
        <v>2.2117753979346164E-2</v>
      </c>
      <c r="AK82" s="1"/>
      <c r="AL82" s="56">
        <f t="shared" si="7"/>
        <v>26.176860000000005</v>
      </c>
      <c r="AM82" s="56">
        <f t="shared" si="8"/>
        <v>5.235371999999999</v>
      </c>
      <c r="AN82" s="1"/>
      <c r="AO82" s="1"/>
      <c r="AP82" s="1"/>
      <c r="AQ82" s="1"/>
      <c r="AR82" s="1"/>
      <c r="AS82" s="1"/>
      <c r="AT82" s="1"/>
      <c r="AU82" s="1"/>
      <c r="AV82" s="1"/>
      <c r="AW82" s="1"/>
      <c r="AX82" s="1"/>
      <c r="AY82" s="54">
        <f>IF($A82&lt;Customisation!$H$13,G82,G82*(1-Customisation!$H$24*Customisation!$H$12))</f>
        <v>2.6176859999999997E-5</v>
      </c>
      <c r="AZ82" s="54">
        <f>IF($A82&lt;Customisation!$H$13,H82,H82*(1-Customisation!$H$24*Customisation!$H$12))</f>
        <v>3.7210089940304854E-6</v>
      </c>
      <c r="BA82" s="54">
        <f>IF($A82&lt;Customisation!$H$13,I82,I82*(1-Customisation!$H$24*Customisation!$H$12))</f>
        <v>1.9792259999999997E-5</v>
      </c>
      <c r="BB82" s="54">
        <f>IF($A82&lt;Customisation!$H$13,J82,J82*(1-Customisation!$H$24*Customisation!$H$12))</f>
        <v>2.813445824754757E-6</v>
      </c>
      <c r="BC82" s="54">
        <f>IF($A82&lt;Customisation!$H$13,K82,K82*(1-Customisation!$H$24*Customisation!$H$12))</f>
        <v>1.869758004999471E-4</v>
      </c>
      <c r="BD82" s="54">
        <f>IF($A82&lt;Customisation!$H$13,L82,L82*(1-Customisation!$H$24*Customisation!$H$12))</f>
        <v>2.6578383936283911E-5</v>
      </c>
      <c r="BE82" s="54">
        <f>IF($A82&lt;Customisation!$H$13,M82,M82*(1-Customisation!$H$24*Customisation!$H$12))</f>
        <v>2.03413356E-5</v>
      </c>
      <c r="BF82" s="54">
        <f>IF($A82&lt;Customisation!$H$13,N82,N82*(1-Customisation!$H$24*Customisation!$H$12))</f>
        <v>2.799336520860078E-6</v>
      </c>
      <c r="BG82" s="54">
        <f>IF($A82&lt;Customisation!$H$13,O82,O82*(1-Customisation!$H$24*Customisation!$H$12))</f>
        <v>1.944947426761863E-2</v>
      </c>
      <c r="BH82" s="54">
        <f>IF($A82&lt;Customisation!$H$13,P82,P82*(1-Customisation!$H$24*Customisation!$H$12))</f>
        <v>2.76471924741827E-3</v>
      </c>
      <c r="BI82" s="54">
        <f t="shared" si="88"/>
        <v>2.6176859999999997E-5</v>
      </c>
      <c r="BJ82" s="54">
        <f t="shared" si="89"/>
        <v>3.7210089940304854E-6</v>
      </c>
      <c r="BK82" s="54">
        <f t="shared" si="90"/>
        <v>1.9792259999999997E-5</v>
      </c>
      <c r="BL82" s="54">
        <f t="shared" si="91"/>
        <v>2.813445824754757E-6</v>
      </c>
      <c r="BM82" s="54">
        <f t="shared" si="92"/>
        <v>1.869758004999471E-4</v>
      </c>
      <c r="BN82" s="54">
        <f t="shared" si="93"/>
        <v>2.6578383936283911E-5</v>
      </c>
      <c r="BO82" s="54">
        <f t="shared" si="94"/>
        <v>2.03413356E-5</v>
      </c>
      <c r="BP82" s="54">
        <f t="shared" si="95"/>
        <v>2.799336520860078E-6</v>
      </c>
      <c r="BQ82" s="54">
        <f t="shared" si="96"/>
        <v>1.944947426761863E-2</v>
      </c>
      <c r="BR82" s="54">
        <f t="shared" si="97"/>
        <v>2.76471924741827E-3</v>
      </c>
      <c r="BS82" s="126"/>
    </row>
    <row r="83" spans="1:71" ht="14.25" customHeight="1" x14ac:dyDescent="0.3">
      <c r="A83" s="1">
        <f t="shared" si="34"/>
        <v>79</v>
      </c>
      <c r="B83" s="53">
        <f>'Life table'!D81</f>
        <v>0.62314600492636751</v>
      </c>
      <c r="C83" s="53">
        <f>IF($A83&lt;Customisation!$H$13,0,B83)/LOOKUP(Customisation!$H$13,$A$4:$A$104,$B$4:$B$104)</f>
        <v>0.63287284570993729</v>
      </c>
      <c r="D83" s="1">
        <f>IF($A83&lt;=Customisation!$H$13,1,1/(1+Customisation!$H$21)^($A83-Customisation!$H$13))</f>
        <v>0.1380085346864266</v>
      </c>
      <c r="E83" s="1">
        <f t="shared" si="11"/>
        <v>41.595040309099375</v>
      </c>
      <c r="F83" s="1">
        <f t="shared" si="2"/>
        <v>8.7341854079257389E-2</v>
      </c>
      <c r="G83" s="54">
        <f>'Age data'!M87*Customisation!$H$22</f>
        <v>2.6176860000000005E-4</v>
      </c>
      <c r="H83" s="54">
        <f t="shared" si="3"/>
        <v>3.6126300912917338E-5</v>
      </c>
      <c r="I83" s="54">
        <f>'Age data'!N87*Customisation!$H$22</f>
        <v>1.9792260000000002E-4</v>
      </c>
      <c r="J83" s="55">
        <f t="shared" si="4"/>
        <v>2.731500800732774E-5</v>
      </c>
      <c r="K83" s="54">
        <f>I83*'Life table'!I81</f>
        <v>1.7364035400732479E-3</v>
      </c>
      <c r="L83" s="54">
        <f>J83*'Life table'!J81</f>
        <v>2.3963850818983277E-4</v>
      </c>
      <c r="M83" s="54">
        <f t="shared" si="5"/>
        <v>2.0341335600000004E-4</v>
      </c>
      <c r="N83" s="54">
        <f>((G83-I83)*$AW$5+I83*$AW$6)/(1+Customisation!$H$21)^($A83-Customisation!$E$13)</f>
        <v>2.7178024474369694E-5</v>
      </c>
      <c r="O83" s="54">
        <f>G83*Customisation!$H$17</f>
        <v>0.19449474267618636</v>
      </c>
      <c r="P83" s="121">
        <f>O83/(1+Customisation!$H$21)^($A83-Customisation!$E$13)</f>
        <v>2.684193444095408E-2</v>
      </c>
      <c r="Q83" s="54">
        <f>IF($A83&lt;Customisation!$H$13,G83,G83*(1-Customisation!$H$11*Customisation!$H$12))</f>
        <v>5.2353719999999994E-5</v>
      </c>
      <c r="R83" s="54">
        <f>IF($A83&lt;Customisation!$H$13,H83,H83*(1-Customisation!$H$11*Customisation!$H$12))</f>
        <v>7.2252601825834658E-6</v>
      </c>
      <c r="S83" s="54">
        <f>IF($A83&lt;Customisation!$H$13,I83,I83*(1-Customisation!$H$11*Customisation!$H$12))</f>
        <v>3.9584519999999995E-5</v>
      </c>
      <c r="T83" s="54">
        <f>IF($A83&lt;Customisation!$H$13,J83,J83*(1-Customisation!$H$11*Customisation!$H$12))</f>
        <v>5.4630016014655465E-6</v>
      </c>
      <c r="U83" s="54">
        <f>IF($A83&lt;Customisation!$H$13,K83,K83*(1-Customisation!$H$11*Customisation!$H$12))</f>
        <v>3.4728070801464951E-4</v>
      </c>
      <c r="V83" s="54">
        <f>IF($A83&lt;Customisation!$H$13,L83,L83*(1-Customisation!$H$11*Customisation!$H$12))</f>
        <v>4.7927701637966542E-5</v>
      </c>
      <c r="W83" s="54">
        <f>IF($A83&lt;Customisation!$H$13,M83,M83*(1-Customisation!$H$11*Customisation!$H$12))</f>
        <v>4.06826712E-5</v>
      </c>
      <c r="X83" s="54">
        <f>IF($A83&lt;Customisation!$H$13,N83,N83*(1-Customisation!$H$11*Customisation!$H$12))</f>
        <v>5.4356048948739375E-6</v>
      </c>
      <c r="Y83" s="54">
        <f>IF($A83&lt;Customisation!$H$13,O83,O83*(1-Customisation!$H$11*Customisation!$H$12))</f>
        <v>3.889894853523726E-2</v>
      </c>
      <c r="Z83" s="54">
        <f>IF($A83&lt;Customisation!$H$13,P83,P83*(1-Customisation!$H$11*Customisation!$H$12))</f>
        <v>5.3683868881908145E-3</v>
      </c>
      <c r="AA83" s="54">
        <f t="shared" ref="AA83:AJ83" si="111">G83-Q83</f>
        <v>2.0941488000000006E-4</v>
      </c>
      <c r="AB83" s="54">
        <f t="shared" si="111"/>
        <v>2.8901040730333873E-5</v>
      </c>
      <c r="AC83" s="54">
        <f t="shared" si="111"/>
        <v>1.5833808000000003E-4</v>
      </c>
      <c r="AD83" s="54">
        <f t="shared" si="111"/>
        <v>2.1852006405862193E-5</v>
      </c>
      <c r="AE83" s="54">
        <f t="shared" si="111"/>
        <v>1.3891228320585985E-3</v>
      </c>
      <c r="AF83" s="54">
        <f t="shared" si="111"/>
        <v>1.9171080655186622E-4</v>
      </c>
      <c r="AG83" s="54">
        <f t="shared" si="111"/>
        <v>1.6273068480000005E-4</v>
      </c>
      <c r="AH83" s="54">
        <f t="shared" si="111"/>
        <v>2.1742419579495757E-5</v>
      </c>
      <c r="AI83" s="54">
        <f t="shared" si="111"/>
        <v>0.1555957941409491</v>
      </c>
      <c r="AJ83" s="54">
        <f t="shared" si="111"/>
        <v>2.1473547552763265E-2</v>
      </c>
      <c r="AK83" s="1"/>
      <c r="AL83" s="56">
        <f t="shared" si="7"/>
        <v>26.176860000000005</v>
      </c>
      <c r="AM83" s="56">
        <f t="shared" si="8"/>
        <v>5.235371999999999</v>
      </c>
      <c r="AN83" s="1"/>
      <c r="AO83" s="1"/>
      <c r="AP83" s="1"/>
      <c r="AQ83" s="1"/>
      <c r="AR83" s="1"/>
      <c r="AS83" s="1"/>
      <c r="AT83" s="1"/>
      <c r="AU83" s="1"/>
      <c r="AV83" s="1"/>
      <c r="AW83" s="1"/>
      <c r="AX83" s="1"/>
      <c r="AY83" s="54">
        <f>IF($A83&lt;Customisation!$H$13,G83,G83*(1-Customisation!$H$24*Customisation!$H$12))</f>
        <v>2.6176859999999997E-5</v>
      </c>
      <c r="AZ83" s="54">
        <f>IF($A83&lt;Customisation!$H$13,H83,H83*(1-Customisation!$H$24*Customisation!$H$12))</f>
        <v>3.6126300912917329E-6</v>
      </c>
      <c r="BA83" s="54">
        <f>IF($A83&lt;Customisation!$H$13,I83,I83*(1-Customisation!$H$24*Customisation!$H$12))</f>
        <v>1.9792259999999997E-5</v>
      </c>
      <c r="BB83" s="54">
        <f>IF($A83&lt;Customisation!$H$13,J83,J83*(1-Customisation!$H$24*Customisation!$H$12))</f>
        <v>2.7315008007327732E-6</v>
      </c>
      <c r="BC83" s="54">
        <f>IF($A83&lt;Customisation!$H$13,K83,K83*(1-Customisation!$H$24*Customisation!$H$12))</f>
        <v>1.7364035400732475E-4</v>
      </c>
      <c r="BD83" s="54">
        <f>IF($A83&lt;Customisation!$H$13,L83,L83*(1-Customisation!$H$24*Customisation!$H$12))</f>
        <v>2.3963850818983271E-5</v>
      </c>
      <c r="BE83" s="54">
        <f>IF($A83&lt;Customisation!$H$13,M83,M83*(1-Customisation!$H$24*Customisation!$H$12))</f>
        <v>2.03413356E-5</v>
      </c>
      <c r="BF83" s="54">
        <f>IF($A83&lt;Customisation!$H$13,N83,N83*(1-Customisation!$H$24*Customisation!$H$12))</f>
        <v>2.7178024474369688E-6</v>
      </c>
      <c r="BG83" s="54">
        <f>IF($A83&lt;Customisation!$H$13,O83,O83*(1-Customisation!$H$24*Customisation!$H$12))</f>
        <v>1.944947426761863E-2</v>
      </c>
      <c r="BH83" s="54">
        <f>IF($A83&lt;Customisation!$H$13,P83,P83*(1-Customisation!$H$24*Customisation!$H$12))</f>
        <v>2.6841934440954072E-3</v>
      </c>
      <c r="BI83" s="54">
        <f t="shared" si="88"/>
        <v>2.6176859999999997E-5</v>
      </c>
      <c r="BJ83" s="54">
        <f t="shared" si="89"/>
        <v>3.6126300912917329E-6</v>
      </c>
      <c r="BK83" s="54">
        <f t="shared" si="90"/>
        <v>1.9792259999999997E-5</v>
      </c>
      <c r="BL83" s="54">
        <f t="shared" si="91"/>
        <v>2.7315008007327732E-6</v>
      </c>
      <c r="BM83" s="54">
        <f t="shared" si="92"/>
        <v>1.7364035400732475E-4</v>
      </c>
      <c r="BN83" s="54">
        <f t="shared" si="93"/>
        <v>2.3963850818983271E-5</v>
      </c>
      <c r="BO83" s="54">
        <f t="shared" si="94"/>
        <v>2.03413356E-5</v>
      </c>
      <c r="BP83" s="54">
        <f t="shared" si="95"/>
        <v>2.7178024474369688E-6</v>
      </c>
      <c r="BQ83" s="54">
        <f t="shared" si="96"/>
        <v>1.944947426761863E-2</v>
      </c>
      <c r="BR83" s="54">
        <f t="shared" si="97"/>
        <v>2.6841934440954072E-3</v>
      </c>
      <c r="BS83" s="126"/>
    </row>
    <row r="84" spans="1:71" ht="14.25" customHeight="1" x14ac:dyDescent="0.3">
      <c r="A84" s="1">
        <f t="shared" si="34"/>
        <v>80</v>
      </c>
      <c r="B84" s="53">
        <f>'Life table'!D82</f>
        <v>0.60122372847305794</v>
      </c>
      <c r="C84" s="53">
        <f>IF($A84&lt;Customisation!$H$13,0,B84)/LOOKUP(Customisation!$H$13,$A$4:$A$104,$B$4:$B$104)</f>
        <v>0.61060837899786169</v>
      </c>
      <c r="D84" s="1">
        <f>IF($A84&lt;=Customisation!$H$13,1,1/(1+Customisation!$H$21)^($A84-Customisation!$H$13))</f>
        <v>0.13398886862759865</v>
      </c>
      <c r="E84" s="1">
        <f t="shared" si="11"/>
        <v>41.733048843785802</v>
      </c>
      <c r="F84" s="1">
        <f t="shared" si="2"/>
        <v>8.1814725876455455E-2</v>
      </c>
      <c r="G84" s="54">
        <f>'Age data'!M88*Customisation!$H$22</f>
        <v>2.6176860000000005E-4</v>
      </c>
      <c r="H84" s="54">
        <f t="shared" si="3"/>
        <v>3.5074078556230426E-5</v>
      </c>
      <c r="I84" s="54">
        <f>'Age data'!N88*Customisation!$H$22</f>
        <v>1.9792260000000002E-4</v>
      </c>
      <c r="J84" s="55">
        <f t="shared" si="4"/>
        <v>2.6519425249832758E-5</v>
      </c>
      <c r="K84" s="54">
        <f>I84*'Life table'!I82</f>
        <v>1.5981866033117559E-3</v>
      </c>
      <c r="L84" s="54">
        <f>J84*'Life table'!J82</f>
        <v>2.1413921483352699E-4</v>
      </c>
      <c r="M84" s="54">
        <f t="shared" si="5"/>
        <v>2.0341335600000004E-4</v>
      </c>
      <c r="N84" s="54">
        <f>((G84-I84)*$AW$5+I84*$AW$6)/(1+Customisation!$H$21)^($A84-Customisation!$E$13)</f>
        <v>2.6386431528514268E-5</v>
      </c>
      <c r="O84" s="54">
        <f>G84*Customisation!$H$17</f>
        <v>0.19449474267618636</v>
      </c>
      <c r="P84" s="121">
        <f>O84/(1+Customisation!$H$21)^($A84-Customisation!$E$13)</f>
        <v>2.6060130525198139E-2</v>
      </c>
      <c r="Q84" s="54">
        <f>IF($A84&lt;Customisation!$H$13,G84,G84*(1-Customisation!$H$11*Customisation!$H$12))</f>
        <v>5.2353719999999994E-5</v>
      </c>
      <c r="R84" s="54">
        <f>IF($A84&lt;Customisation!$H$13,H84,H84*(1-Customisation!$H$11*Customisation!$H$12))</f>
        <v>7.0148157112460835E-6</v>
      </c>
      <c r="S84" s="54">
        <f>IF($A84&lt;Customisation!$H$13,I84,I84*(1-Customisation!$H$11*Customisation!$H$12))</f>
        <v>3.9584519999999995E-5</v>
      </c>
      <c r="T84" s="54">
        <f>IF($A84&lt;Customisation!$H$13,J84,J84*(1-Customisation!$H$11*Customisation!$H$12))</f>
        <v>5.3038850499665506E-6</v>
      </c>
      <c r="U84" s="54">
        <f>IF($A84&lt;Customisation!$H$13,K84,K84*(1-Customisation!$H$11*Customisation!$H$12))</f>
        <v>3.1963732066235111E-4</v>
      </c>
      <c r="V84" s="54">
        <f>IF($A84&lt;Customisation!$H$13,L84,L84*(1-Customisation!$H$11*Customisation!$H$12))</f>
        <v>4.2827842966705386E-5</v>
      </c>
      <c r="W84" s="54">
        <f>IF($A84&lt;Customisation!$H$13,M84,M84*(1-Customisation!$H$11*Customisation!$H$12))</f>
        <v>4.06826712E-5</v>
      </c>
      <c r="X84" s="54">
        <f>IF($A84&lt;Customisation!$H$13,N84,N84*(1-Customisation!$H$11*Customisation!$H$12))</f>
        <v>5.2772863057028527E-6</v>
      </c>
      <c r="Y84" s="54">
        <f>IF($A84&lt;Customisation!$H$13,O84,O84*(1-Customisation!$H$11*Customisation!$H$12))</f>
        <v>3.889894853523726E-2</v>
      </c>
      <c r="Z84" s="54">
        <f>IF($A84&lt;Customisation!$H$13,P84,P84*(1-Customisation!$H$11*Customisation!$H$12))</f>
        <v>5.212026105039627E-3</v>
      </c>
      <c r="AA84" s="54">
        <f t="shared" ref="AA84:AJ84" si="112">G84-Q84</f>
        <v>2.0941488000000006E-4</v>
      </c>
      <c r="AB84" s="54">
        <f t="shared" si="112"/>
        <v>2.8059262844984341E-5</v>
      </c>
      <c r="AC84" s="54">
        <f t="shared" si="112"/>
        <v>1.5833808000000003E-4</v>
      </c>
      <c r="AD84" s="54">
        <f t="shared" si="112"/>
        <v>2.1215540199866209E-5</v>
      </c>
      <c r="AE84" s="54">
        <f t="shared" si="112"/>
        <v>1.2785492826494049E-3</v>
      </c>
      <c r="AF84" s="54">
        <f t="shared" si="112"/>
        <v>1.713113718668216E-4</v>
      </c>
      <c r="AG84" s="54">
        <f t="shared" si="112"/>
        <v>1.6273068480000005E-4</v>
      </c>
      <c r="AH84" s="54">
        <f t="shared" si="112"/>
        <v>2.1109145222811414E-5</v>
      </c>
      <c r="AI84" s="54">
        <f t="shared" si="112"/>
        <v>0.1555957941409491</v>
      </c>
      <c r="AJ84" s="54">
        <f t="shared" si="112"/>
        <v>2.0848104420158511E-2</v>
      </c>
      <c r="AK84" s="1"/>
      <c r="AL84" s="56">
        <f t="shared" si="7"/>
        <v>26.176860000000005</v>
      </c>
      <c r="AM84" s="56">
        <f t="shared" si="8"/>
        <v>5.235371999999999</v>
      </c>
      <c r="AN84" s="1"/>
      <c r="AO84" s="1"/>
      <c r="AP84" s="1"/>
      <c r="AQ84" s="1"/>
      <c r="AR84" s="1"/>
      <c r="AS84" s="1"/>
      <c r="AT84" s="1"/>
      <c r="AU84" s="1"/>
      <c r="AV84" s="1"/>
      <c r="AW84" s="1"/>
      <c r="AX84" s="1"/>
      <c r="AY84" s="54">
        <f>IF($A84&lt;Customisation!$H$13,G84,G84*(1-Customisation!$H$24*Customisation!$H$12))</f>
        <v>2.6176859999999997E-5</v>
      </c>
      <c r="AZ84" s="54">
        <f>IF($A84&lt;Customisation!$H$13,H84,H84*(1-Customisation!$H$24*Customisation!$H$12))</f>
        <v>3.5074078556230417E-6</v>
      </c>
      <c r="BA84" s="54">
        <f>IF($A84&lt;Customisation!$H$13,I84,I84*(1-Customisation!$H$24*Customisation!$H$12))</f>
        <v>1.9792259999999997E-5</v>
      </c>
      <c r="BB84" s="54">
        <f>IF($A84&lt;Customisation!$H$13,J84,J84*(1-Customisation!$H$24*Customisation!$H$12))</f>
        <v>2.6519425249832753E-6</v>
      </c>
      <c r="BC84" s="54">
        <f>IF($A84&lt;Customisation!$H$13,K84,K84*(1-Customisation!$H$24*Customisation!$H$12))</f>
        <v>1.5981866033117556E-4</v>
      </c>
      <c r="BD84" s="54">
        <f>IF($A84&lt;Customisation!$H$13,L84,L84*(1-Customisation!$H$24*Customisation!$H$12))</f>
        <v>2.1413921483352693E-5</v>
      </c>
      <c r="BE84" s="54">
        <f>IF($A84&lt;Customisation!$H$13,M84,M84*(1-Customisation!$H$24*Customisation!$H$12))</f>
        <v>2.03413356E-5</v>
      </c>
      <c r="BF84" s="54">
        <f>IF($A84&lt;Customisation!$H$13,N84,N84*(1-Customisation!$H$24*Customisation!$H$12))</f>
        <v>2.6386431528514264E-6</v>
      </c>
      <c r="BG84" s="54">
        <f>IF($A84&lt;Customisation!$H$13,O84,O84*(1-Customisation!$H$24*Customisation!$H$12))</f>
        <v>1.944947426761863E-2</v>
      </c>
      <c r="BH84" s="54">
        <f>IF($A84&lt;Customisation!$H$13,P84,P84*(1-Customisation!$H$24*Customisation!$H$12))</f>
        <v>2.6060130525198135E-3</v>
      </c>
      <c r="BI84" s="54">
        <f t="shared" si="88"/>
        <v>2.6176859999999997E-5</v>
      </c>
      <c r="BJ84" s="54">
        <f t="shared" si="89"/>
        <v>3.5074078556230417E-6</v>
      </c>
      <c r="BK84" s="54">
        <f t="shared" si="90"/>
        <v>1.9792259999999997E-5</v>
      </c>
      <c r="BL84" s="54">
        <f t="shared" si="91"/>
        <v>2.6519425249832753E-6</v>
      </c>
      <c r="BM84" s="54">
        <f t="shared" si="92"/>
        <v>1.5981866033117556E-4</v>
      </c>
      <c r="BN84" s="54">
        <f t="shared" si="93"/>
        <v>2.1413921483352693E-5</v>
      </c>
      <c r="BO84" s="54">
        <f t="shared" si="94"/>
        <v>2.03413356E-5</v>
      </c>
      <c r="BP84" s="54">
        <f t="shared" si="95"/>
        <v>2.6386431528514264E-6</v>
      </c>
      <c r="BQ84" s="54">
        <f t="shared" si="96"/>
        <v>1.944947426761863E-2</v>
      </c>
      <c r="BR84" s="54">
        <f t="shared" si="97"/>
        <v>2.6060130525198135E-3</v>
      </c>
      <c r="BS84" s="126"/>
    </row>
    <row r="85" spans="1:71" ht="14.25" customHeight="1" x14ac:dyDescent="0.3">
      <c r="A85" s="1">
        <f t="shared" si="34"/>
        <v>81</v>
      </c>
      <c r="B85" s="53">
        <f>'Life table'!D83</f>
        <v>0.56003389083536881</v>
      </c>
      <c r="C85" s="53">
        <f>IF($A85&lt;Customisation!$H$13,0,B85)/LOOKUP(Customisation!$H$13,$A$4:$A$104,$B$4:$B$104)</f>
        <v>0.56877559895271823</v>
      </c>
      <c r="D85" s="1">
        <f>IF($A85&lt;=Customisation!$H$13,1,1/(1+Customisation!$H$21)^($A85-Customisation!$H$13))</f>
        <v>0.13008628022096957</v>
      </c>
      <c r="E85" s="1">
        <f t="shared" si="11"/>
        <v>41.867037712413399</v>
      </c>
      <c r="F85" s="1">
        <f t="shared" si="2"/>
        <v>7.3989901948213116E-2</v>
      </c>
      <c r="G85" s="54">
        <f>'Age data'!M89*Customisation!$H$22</f>
        <v>2.6176860000000005E-4</v>
      </c>
      <c r="H85" s="54">
        <f t="shared" si="3"/>
        <v>3.4052503452650905E-5</v>
      </c>
      <c r="I85" s="54">
        <f>'Age data'!N89*Customisation!$H$22</f>
        <v>1.9792260000000002E-4</v>
      </c>
      <c r="J85" s="55">
        <f t="shared" si="4"/>
        <v>2.5747014805662877E-5</v>
      </c>
      <c r="K85" s="54">
        <f>I85*'Life table'!I83</f>
        <v>1.5105302708292687E-3</v>
      </c>
      <c r="L85" s="54">
        <f>J85*'Life table'!J83</f>
        <v>1.9649926409335332E-4</v>
      </c>
      <c r="M85" s="54">
        <f t="shared" si="5"/>
        <v>2.0341335600000004E-4</v>
      </c>
      <c r="N85" s="54">
        <f>((G85-I85)*$AW$5+I85*$AW$6)/(1+Customisation!$H$21)^($A85-Customisation!$E$13)</f>
        <v>2.5617894687877931E-5</v>
      </c>
      <c r="O85" s="54">
        <f>G85*Customisation!$H$17</f>
        <v>0.19449474267618636</v>
      </c>
      <c r="P85" s="121">
        <f>O85/(1+Customisation!$H$21)^($A85-Customisation!$E$13)</f>
        <v>2.5301097597279748E-2</v>
      </c>
      <c r="Q85" s="54">
        <f>IF($A85&lt;Customisation!$H$13,G85,G85*(1-Customisation!$H$11*Customisation!$H$12))</f>
        <v>5.2353719999999994E-5</v>
      </c>
      <c r="R85" s="54">
        <f>IF($A85&lt;Customisation!$H$13,H85,H85*(1-Customisation!$H$11*Customisation!$H$12))</f>
        <v>6.8105006905301791E-6</v>
      </c>
      <c r="S85" s="54">
        <f>IF($A85&lt;Customisation!$H$13,I85,I85*(1-Customisation!$H$11*Customisation!$H$12))</f>
        <v>3.9584519999999995E-5</v>
      </c>
      <c r="T85" s="54">
        <f>IF($A85&lt;Customisation!$H$13,J85,J85*(1-Customisation!$H$11*Customisation!$H$12))</f>
        <v>5.1494029611325745E-6</v>
      </c>
      <c r="U85" s="54">
        <f>IF($A85&lt;Customisation!$H$13,K85,K85*(1-Customisation!$H$11*Customisation!$H$12))</f>
        <v>3.0210605416585367E-4</v>
      </c>
      <c r="V85" s="54">
        <f>IF($A85&lt;Customisation!$H$13,L85,L85*(1-Customisation!$H$11*Customisation!$H$12))</f>
        <v>3.9299852818670654E-5</v>
      </c>
      <c r="W85" s="54">
        <f>IF($A85&lt;Customisation!$H$13,M85,M85*(1-Customisation!$H$11*Customisation!$H$12))</f>
        <v>4.06826712E-5</v>
      </c>
      <c r="X85" s="54">
        <f>IF($A85&lt;Customisation!$H$13,N85,N85*(1-Customisation!$H$11*Customisation!$H$12))</f>
        <v>5.1235789375755848E-6</v>
      </c>
      <c r="Y85" s="54">
        <f>IF($A85&lt;Customisation!$H$13,O85,O85*(1-Customisation!$H$11*Customisation!$H$12))</f>
        <v>3.889894853523726E-2</v>
      </c>
      <c r="Z85" s="54">
        <f>IF($A85&lt;Customisation!$H$13,P85,P85*(1-Customisation!$H$11*Customisation!$H$12))</f>
        <v>5.0602195194559482E-3</v>
      </c>
      <c r="AA85" s="54">
        <f t="shared" ref="AA85:AJ85" si="113">G85-Q85</f>
        <v>2.0941488000000006E-4</v>
      </c>
      <c r="AB85" s="54">
        <f t="shared" si="113"/>
        <v>2.7242002762120727E-5</v>
      </c>
      <c r="AC85" s="54">
        <f t="shared" si="113"/>
        <v>1.5833808000000003E-4</v>
      </c>
      <c r="AD85" s="54">
        <f t="shared" si="113"/>
        <v>2.0597611844530301E-5</v>
      </c>
      <c r="AE85" s="54">
        <f t="shared" si="113"/>
        <v>1.2084242166634151E-3</v>
      </c>
      <c r="AF85" s="54">
        <f t="shared" si="113"/>
        <v>1.5719941127468267E-4</v>
      </c>
      <c r="AG85" s="54">
        <f t="shared" si="113"/>
        <v>1.6273068480000005E-4</v>
      </c>
      <c r="AH85" s="54">
        <f t="shared" si="113"/>
        <v>2.0494315750302346E-5</v>
      </c>
      <c r="AI85" s="54">
        <f t="shared" si="113"/>
        <v>0.1555957941409491</v>
      </c>
      <c r="AJ85" s="54">
        <f t="shared" si="113"/>
        <v>2.02408780778238E-2</v>
      </c>
      <c r="AK85" s="1"/>
      <c r="AL85" s="56">
        <f t="shared" si="7"/>
        <v>26.176860000000005</v>
      </c>
      <c r="AM85" s="56">
        <f t="shared" si="8"/>
        <v>5.235371999999999</v>
      </c>
      <c r="AN85" s="1"/>
      <c r="AO85" s="1"/>
      <c r="AP85" s="1"/>
      <c r="AQ85" s="1"/>
      <c r="AR85" s="1"/>
      <c r="AS85" s="1"/>
      <c r="AT85" s="1"/>
      <c r="AU85" s="1"/>
      <c r="AV85" s="1"/>
      <c r="AW85" s="1"/>
      <c r="AX85" s="1"/>
      <c r="AY85" s="54">
        <f>IF($A85&lt;Customisation!$H$13,G85,G85*(1-Customisation!$H$24*Customisation!$H$12))</f>
        <v>2.6176859999999997E-5</v>
      </c>
      <c r="AZ85" s="54">
        <f>IF($A85&lt;Customisation!$H$13,H85,H85*(1-Customisation!$H$24*Customisation!$H$12))</f>
        <v>3.4052503452650896E-6</v>
      </c>
      <c r="BA85" s="54">
        <f>IF($A85&lt;Customisation!$H$13,I85,I85*(1-Customisation!$H$24*Customisation!$H$12))</f>
        <v>1.9792259999999997E-5</v>
      </c>
      <c r="BB85" s="54">
        <f>IF($A85&lt;Customisation!$H$13,J85,J85*(1-Customisation!$H$24*Customisation!$H$12))</f>
        <v>2.5747014805662872E-6</v>
      </c>
      <c r="BC85" s="54">
        <f>IF($A85&lt;Customisation!$H$13,K85,K85*(1-Customisation!$H$24*Customisation!$H$12))</f>
        <v>1.5105302708292684E-4</v>
      </c>
      <c r="BD85" s="54">
        <f>IF($A85&lt;Customisation!$H$13,L85,L85*(1-Customisation!$H$24*Customisation!$H$12))</f>
        <v>1.9649926409335327E-5</v>
      </c>
      <c r="BE85" s="54">
        <f>IF($A85&lt;Customisation!$H$13,M85,M85*(1-Customisation!$H$24*Customisation!$H$12))</f>
        <v>2.03413356E-5</v>
      </c>
      <c r="BF85" s="54">
        <f>IF($A85&lt;Customisation!$H$13,N85,N85*(1-Customisation!$H$24*Customisation!$H$12))</f>
        <v>2.5617894687877924E-6</v>
      </c>
      <c r="BG85" s="54">
        <f>IF($A85&lt;Customisation!$H$13,O85,O85*(1-Customisation!$H$24*Customisation!$H$12))</f>
        <v>1.944947426761863E-2</v>
      </c>
      <c r="BH85" s="54">
        <f>IF($A85&lt;Customisation!$H$13,P85,P85*(1-Customisation!$H$24*Customisation!$H$12))</f>
        <v>2.5301097597279741E-3</v>
      </c>
      <c r="BI85" s="54">
        <f t="shared" si="88"/>
        <v>2.6176859999999997E-5</v>
      </c>
      <c r="BJ85" s="54">
        <f t="shared" si="89"/>
        <v>3.4052503452650896E-6</v>
      </c>
      <c r="BK85" s="54">
        <f t="shared" si="90"/>
        <v>1.9792259999999997E-5</v>
      </c>
      <c r="BL85" s="54">
        <f t="shared" si="91"/>
        <v>2.5747014805662872E-6</v>
      </c>
      <c r="BM85" s="54">
        <f t="shared" si="92"/>
        <v>1.5105302708292684E-4</v>
      </c>
      <c r="BN85" s="54">
        <f t="shared" si="93"/>
        <v>1.9649926409335327E-5</v>
      </c>
      <c r="BO85" s="54">
        <f t="shared" si="94"/>
        <v>2.03413356E-5</v>
      </c>
      <c r="BP85" s="54">
        <f t="shared" si="95"/>
        <v>2.5617894687877924E-6</v>
      </c>
      <c r="BQ85" s="54">
        <f t="shared" si="96"/>
        <v>1.944947426761863E-2</v>
      </c>
      <c r="BR85" s="54">
        <f t="shared" si="97"/>
        <v>2.5301097597279741E-3</v>
      </c>
      <c r="BS85" s="126"/>
    </row>
    <row r="86" spans="1:71" ht="14.25" customHeight="1" x14ac:dyDescent="0.3">
      <c r="A86" s="1">
        <f t="shared" si="34"/>
        <v>82</v>
      </c>
      <c r="B86" s="53">
        <f>'Life table'!D84</f>
        <v>0.52166596897423767</v>
      </c>
      <c r="C86" s="53">
        <f>IF($A86&lt;Customisation!$H$13,0,B86)/LOOKUP(Customisation!$H$13,$A$4:$A$104,$B$4:$B$104)</f>
        <v>0.52980878266846754</v>
      </c>
      <c r="D86" s="1">
        <f>IF($A86&lt;=Customisation!$H$13,1,1/(1+Customisation!$H$21)^($A86-Customisation!$H$13))</f>
        <v>0.12629735943783454</v>
      </c>
      <c r="E86" s="1">
        <f t="shared" si="11"/>
        <v>41.997123992634371</v>
      </c>
      <c r="F86" s="1">
        <f t="shared" si="2"/>
        <v>6.6913450258001009E-2</v>
      </c>
      <c r="G86" s="54">
        <f>'Age data'!M90*Customisation!$H$22</f>
        <v>2.6176860000000005E-4</v>
      </c>
      <c r="H86" s="54">
        <f t="shared" si="3"/>
        <v>3.3060682963738743E-5</v>
      </c>
      <c r="I86" s="54">
        <f>'Age data'!N90*Customisation!$H$22</f>
        <v>1.9792260000000002E-4</v>
      </c>
      <c r="J86" s="55">
        <f t="shared" si="4"/>
        <v>2.4997101753070753E-5</v>
      </c>
      <c r="K86" s="54">
        <f>I86*'Life table'!I84</f>
        <v>1.4164269176182979E-3</v>
      </c>
      <c r="L86" s="54">
        <f>J86*'Life table'!J84</f>
        <v>1.7889097953186221E-4</v>
      </c>
      <c r="M86" s="54">
        <f t="shared" si="5"/>
        <v>2.0341335600000004E-4</v>
      </c>
      <c r="N86" s="54">
        <f>((G86-I86)*$AW$5+I86*$AW$6)/(1+Customisation!$H$21)^($A86-Customisation!$E$13)</f>
        <v>2.4871742415415467E-5</v>
      </c>
      <c r="O86" s="54">
        <f>G86*Customisation!$H$17</f>
        <v>0.19449474267618636</v>
      </c>
      <c r="P86" s="121">
        <f>O86/(1+Customisation!$H$21)^($A86-Customisation!$E$13)</f>
        <v>2.4564172424543444E-2</v>
      </c>
      <c r="Q86" s="54">
        <f>IF($A86&lt;Customisation!$H$13,G86,G86*(1-Customisation!$H$11*Customisation!$H$12))</f>
        <v>5.2353719999999994E-5</v>
      </c>
      <c r="R86" s="54">
        <f>IF($A86&lt;Customisation!$H$13,H86,H86*(1-Customisation!$H$11*Customisation!$H$12))</f>
        <v>6.6121365927477475E-6</v>
      </c>
      <c r="S86" s="54">
        <f>IF($A86&lt;Customisation!$H$13,I86,I86*(1-Customisation!$H$11*Customisation!$H$12))</f>
        <v>3.9584519999999995E-5</v>
      </c>
      <c r="T86" s="54">
        <f>IF($A86&lt;Customisation!$H$13,J86,J86*(1-Customisation!$H$11*Customisation!$H$12))</f>
        <v>4.9994203506141491E-6</v>
      </c>
      <c r="U86" s="54">
        <f>IF($A86&lt;Customisation!$H$13,K86,K86*(1-Customisation!$H$11*Customisation!$H$12))</f>
        <v>2.8328538352365954E-4</v>
      </c>
      <c r="V86" s="54">
        <f>IF($A86&lt;Customisation!$H$13,L86,L86*(1-Customisation!$H$11*Customisation!$H$12))</f>
        <v>3.5778195906372432E-5</v>
      </c>
      <c r="W86" s="54">
        <f>IF($A86&lt;Customisation!$H$13,M86,M86*(1-Customisation!$H$11*Customisation!$H$12))</f>
        <v>4.06826712E-5</v>
      </c>
      <c r="X86" s="54">
        <f>IF($A86&lt;Customisation!$H$13,N86,N86*(1-Customisation!$H$11*Customisation!$H$12))</f>
        <v>4.974348483083092E-6</v>
      </c>
      <c r="Y86" s="54">
        <f>IF($A86&lt;Customisation!$H$13,O86,O86*(1-Customisation!$H$11*Customisation!$H$12))</f>
        <v>3.889894853523726E-2</v>
      </c>
      <c r="Z86" s="54">
        <f>IF($A86&lt;Customisation!$H$13,P86,P86*(1-Customisation!$H$11*Customisation!$H$12))</f>
        <v>4.9128344849086875E-3</v>
      </c>
      <c r="AA86" s="54">
        <f t="shared" ref="AA86:AJ86" si="114">G86-Q86</f>
        <v>2.0941488000000006E-4</v>
      </c>
      <c r="AB86" s="54">
        <f t="shared" si="114"/>
        <v>2.6448546370990997E-5</v>
      </c>
      <c r="AC86" s="54">
        <f t="shared" si="114"/>
        <v>1.5833808000000003E-4</v>
      </c>
      <c r="AD86" s="54">
        <f t="shared" si="114"/>
        <v>1.9997681402456603E-5</v>
      </c>
      <c r="AE86" s="54">
        <f t="shared" si="114"/>
        <v>1.1331415340946384E-3</v>
      </c>
      <c r="AF86" s="54">
        <f t="shared" si="114"/>
        <v>1.4311278362548978E-4</v>
      </c>
      <c r="AG86" s="54">
        <f t="shared" si="114"/>
        <v>1.6273068480000005E-4</v>
      </c>
      <c r="AH86" s="54">
        <f t="shared" si="114"/>
        <v>1.9897393932332375E-5</v>
      </c>
      <c r="AI86" s="54">
        <f t="shared" si="114"/>
        <v>0.1555957941409491</v>
      </c>
      <c r="AJ86" s="54">
        <f t="shared" si="114"/>
        <v>1.9651337939634757E-2</v>
      </c>
      <c r="AK86" s="1"/>
      <c r="AL86" s="56">
        <f t="shared" si="7"/>
        <v>26.176860000000005</v>
      </c>
      <c r="AM86" s="56">
        <f t="shared" si="8"/>
        <v>5.235371999999999</v>
      </c>
      <c r="AN86" s="1"/>
      <c r="AO86" s="1"/>
      <c r="AP86" s="1"/>
      <c r="AQ86" s="1"/>
      <c r="AR86" s="1"/>
      <c r="AS86" s="1"/>
      <c r="AT86" s="1"/>
      <c r="AU86" s="1"/>
      <c r="AV86" s="1"/>
      <c r="AW86" s="1"/>
      <c r="AX86" s="1"/>
      <c r="AY86" s="54">
        <f>IF($A86&lt;Customisation!$H$13,G86,G86*(1-Customisation!$H$24*Customisation!$H$12))</f>
        <v>2.6176859999999997E-5</v>
      </c>
      <c r="AZ86" s="54">
        <f>IF($A86&lt;Customisation!$H$13,H86,H86*(1-Customisation!$H$24*Customisation!$H$12))</f>
        <v>3.3060682963738737E-6</v>
      </c>
      <c r="BA86" s="54">
        <f>IF($A86&lt;Customisation!$H$13,I86,I86*(1-Customisation!$H$24*Customisation!$H$12))</f>
        <v>1.9792259999999997E-5</v>
      </c>
      <c r="BB86" s="54">
        <f>IF($A86&lt;Customisation!$H$13,J86,J86*(1-Customisation!$H$24*Customisation!$H$12))</f>
        <v>2.4997101753070746E-6</v>
      </c>
      <c r="BC86" s="54">
        <f>IF($A86&lt;Customisation!$H$13,K86,K86*(1-Customisation!$H$24*Customisation!$H$12))</f>
        <v>1.4164269176182977E-4</v>
      </c>
      <c r="BD86" s="54">
        <f>IF($A86&lt;Customisation!$H$13,L86,L86*(1-Customisation!$H$24*Customisation!$H$12))</f>
        <v>1.7889097953186216E-5</v>
      </c>
      <c r="BE86" s="54">
        <f>IF($A86&lt;Customisation!$H$13,M86,M86*(1-Customisation!$H$24*Customisation!$H$12))</f>
        <v>2.03413356E-5</v>
      </c>
      <c r="BF86" s="54">
        <f>IF($A86&lt;Customisation!$H$13,N86,N86*(1-Customisation!$H$24*Customisation!$H$12))</f>
        <v>2.487174241541546E-6</v>
      </c>
      <c r="BG86" s="54">
        <f>IF($A86&lt;Customisation!$H$13,O86,O86*(1-Customisation!$H$24*Customisation!$H$12))</f>
        <v>1.944947426761863E-2</v>
      </c>
      <c r="BH86" s="54">
        <f>IF($A86&lt;Customisation!$H$13,P86,P86*(1-Customisation!$H$24*Customisation!$H$12))</f>
        <v>2.4564172424543437E-3</v>
      </c>
      <c r="BI86" s="54">
        <f t="shared" si="88"/>
        <v>2.6176859999999997E-5</v>
      </c>
      <c r="BJ86" s="54">
        <f t="shared" si="89"/>
        <v>3.3060682963738737E-6</v>
      </c>
      <c r="BK86" s="54">
        <f t="shared" si="90"/>
        <v>1.9792259999999997E-5</v>
      </c>
      <c r="BL86" s="54">
        <f t="shared" si="91"/>
        <v>2.4997101753070746E-6</v>
      </c>
      <c r="BM86" s="54">
        <f t="shared" si="92"/>
        <v>1.4164269176182977E-4</v>
      </c>
      <c r="BN86" s="54">
        <f t="shared" si="93"/>
        <v>1.7889097953186216E-5</v>
      </c>
      <c r="BO86" s="54">
        <f t="shared" si="94"/>
        <v>2.03413356E-5</v>
      </c>
      <c r="BP86" s="54">
        <f t="shared" si="95"/>
        <v>2.487174241541546E-6</v>
      </c>
      <c r="BQ86" s="54">
        <f t="shared" si="96"/>
        <v>1.944947426761863E-2</v>
      </c>
      <c r="BR86" s="54">
        <f t="shared" si="97"/>
        <v>2.4564172424543437E-3</v>
      </c>
      <c r="BS86" s="126"/>
    </row>
    <row r="87" spans="1:71" ht="14.25" customHeight="1" x14ac:dyDescent="0.3">
      <c r="A87" s="1">
        <f t="shared" si="34"/>
        <v>83</v>
      </c>
      <c r="B87" s="53">
        <f>'Life table'!D85</f>
        <v>0.48592663343981268</v>
      </c>
      <c r="C87" s="53">
        <f>IF($A87&lt;Customisation!$H$13,0,B87)/LOOKUP(Customisation!$H$13,$A$4:$A$104,$B$4:$B$104)</f>
        <v>0.49351158296785086</v>
      </c>
      <c r="D87" s="1">
        <f>IF($A87&lt;=Customisation!$H$13,1,1/(1+Customisation!$H$21)^($A87-Customisation!$H$13))</f>
        <v>0.12261879557071313</v>
      </c>
      <c r="E87" s="1">
        <f t="shared" si="11"/>
        <v>42.123421352072207</v>
      </c>
      <c r="F87" s="1">
        <f t="shared" si="2"/>
        <v>6.0513795903713939E-2</v>
      </c>
      <c r="G87" s="54">
        <f>'Age data'!M91*Customisation!$H$22</f>
        <v>2.6176860000000005E-4</v>
      </c>
      <c r="H87" s="54">
        <f t="shared" si="3"/>
        <v>3.2097750450231784E-5</v>
      </c>
      <c r="I87" s="54">
        <f>'Age data'!N91*Customisation!$H$22</f>
        <v>1.9792260000000002E-4</v>
      </c>
      <c r="J87" s="55">
        <f t="shared" si="4"/>
        <v>2.4269030828224028E-5</v>
      </c>
      <c r="K87" s="54">
        <f>I87*'Life table'!I85</f>
        <v>1.3154023728449021E-3</v>
      </c>
      <c r="L87" s="54">
        <f>J87*'Life table'!J85</f>
        <v>1.6129305464910001E-4</v>
      </c>
      <c r="M87" s="54">
        <f t="shared" si="5"/>
        <v>2.0341335600000004E-4</v>
      </c>
      <c r="N87" s="54">
        <f>((G87-I87)*$AW$5+I87*$AW$6)/(1+Customisation!$H$21)^($A87-Customisation!$E$13)</f>
        <v>2.4147322733413071E-5</v>
      </c>
      <c r="O87" s="54">
        <f>G87*Customisation!$H$17</f>
        <v>0.19449474267618636</v>
      </c>
      <c r="P87" s="121">
        <f>O87/(1+Customisation!$H$21)^($A87-Customisation!$E$13)</f>
        <v>2.3848711091789748E-2</v>
      </c>
      <c r="Q87" s="54">
        <f>IF($A87&lt;Customisation!$H$13,G87,G87*(1-Customisation!$H$11*Customisation!$H$12))</f>
        <v>5.2353719999999994E-5</v>
      </c>
      <c r="R87" s="54">
        <f>IF($A87&lt;Customisation!$H$13,H87,H87*(1-Customisation!$H$11*Customisation!$H$12))</f>
        <v>6.4195500900463551E-6</v>
      </c>
      <c r="S87" s="54">
        <f>IF($A87&lt;Customisation!$H$13,I87,I87*(1-Customisation!$H$11*Customisation!$H$12))</f>
        <v>3.9584519999999995E-5</v>
      </c>
      <c r="T87" s="54">
        <f>IF($A87&lt;Customisation!$H$13,J87,J87*(1-Customisation!$H$11*Customisation!$H$12))</f>
        <v>4.8538061656448049E-6</v>
      </c>
      <c r="U87" s="54">
        <f>IF($A87&lt;Customisation!$H$13,K87,K87*(1-Customisation!$H$11*Customisation!$H$12))</f>
        <v>2.6308047456898037E-4</v>
      </c>
      <c r="V87" s="54">
        <f>IF($A87&lt;Customisation!$H$13,L87,L87*(1-Customisation!$H$11*Customisation!$H$12))</f>
        <v>3.2258610929819993E-5</v>
      </c>
      <c r="W87" s="54">
        <f>IF($A87&lt;Customisation!$H$13,M87,M87*(1-Customisation!$H$11*Customisation!$H$12))</f>
        <v>4.06826712E-5</v>
      </c>
      <c r="X87" s="54">
        <f>IF($A87&lt;Customisation!$H$13,N87,N87*(1-Customisation!$H$11*Customisation!$H$12))</f>
        <v>4.8294645466826129E-6</v>
      </c>
      <c r="Y87" s="54">
        <f>IF($A87&lt;Customisation!$H$13,O87,O87*(1-Customisation!$H$11*Customisation!$H$12))</f>
        <v>3.889894853523726E-2</v>
      </c>
      <c r="Z87" s="54">
        <f>IF($A87&lt;Customisation!$H$13,P87,P87*(1-Customisation!$H$11*Customisation!$H$12))</f>
        <v>4.7697422183579485E-3</v>
      </c>
      <c r="AA87" s="54">
        <f t="shared" ref="AA87:AJ87" si="115">G87-Q87</f>
        <v>2.0941488000000006E-4</v>
      </c>
      <c r="AB87" s="54">
        <f t="shared" si="115"/>
        <v>2.5678200360185427E-5</v>
      </c>
      <c r="AC87" s="54">
        <f t="shared" si="115"/>
        <v>1.5833808000000003E-4</v>
      </c>
      <c r="AD87" s="54">
        <f t="shared" si="115"/>
        <v>1.9415224662579223E-5</v>
      </c>
      <c r="AE87" s="54">
        <f t="shared" si="115"/>
        <v>1.0523218982759217E-3</v>
      </c>
      <c r="AF87" s="54">
        <f t="shared" si="115"/>
        <v>1.2903444371928003E-4</v>
      </c>
      <c r="AG87" s="54">
        <f t="shared" si="115"/>
        <v>1.6273068480000005E-4</v>
      </c>
      <c r="AH87" s="54">
        <f t="shared" si="115"/>
        <v>1.9317858186730458E-5</v>
      </c>
      <c r="AI87" s="54">
        <f t="shared" si="115"/>
        <v>0.1555957941409491</v>
      </c>
      <c r="AJ87" s="54">
        <f t="shared" si="115"/>
        <v>1.9078968873431801E-2</v>
      </c>
      <c r="AK87" s="1"/>
      <c r="AL87" s="56">
        <f t="shared" si="7"/>
        <v>26.176860000000005</v>
      </c>
      <c r="AM87" s="56">
        <f t="shared" si="8"/>
        <v>5.235371999999999</v>
      </c>
      <c r="AN87" s="1"/>
      <c r="AO87" s="1"/>
      <c r="AP87" s="1"/>
      <c r="AQ87" s="1"/>
      <c r="AR87" s="1"/>
      <c r="AS87" s="1"/>
      <c r="AT87" s="1"/>
      <c r="AU87" s="1"/>
      <c r="AV87" s="1"/>
      <c r="AW87" s="1"/>
      <c r="AX87" s="1"/>
      <c r="AY87" s="54">
        <f>IF($A87&lt;Customisation!$H$13,G87,G87*(1-Customisation!$H$24*Customisation!$H$12))</f>
        <v>2.6176859999999997E-5</v>
      </c>
      <c r="AZ87" s="54">
        <f>IF($A87&lt;Customisation!$H$13,H87,H87*(1-Customisation!$H$24*Customisation!$H$12))</f>
        <v>3.2097750450231775E-6</v>
      </c>
      <c r="BA87" s="54">
        <f>IF($A87&lt;Customisation!$H$13,I87,I87*(1-Customisation!$H$24*Customisation!$H$12))</f>
        <v>1.9792259999999997E-5</v>
      </c>
      <c r="BB87" s="54">
        <f>IF($A87&lt;Customisation!$H$13,J87,J87*(1-Customisation!$H$24*Customisation!$H$12))</f>
        <v>2.4269030828224025E-6</v>
      </c>
      <c r="BC87" s="54">
        <f>IF($A87&lt;Customisation!$H$13,K87,K87*(1-Customisation!$H$24*Customisation!$H$12))</f>
        <v>1.3154023728449018E-4</v>
      </c>
      <c r="BD87" s="54">
        <f>IF($A87&lt;Customisation!$H$13,L87,L87*(1-Customisation!$H$24*Customisation!$H$12))</f>
        <v>1.6129305464909997E-5</v>
      </c>
      <c r="BE87" s="54">
        <f>IF($A87&lt;Customisation!$H$13,M87,M87*(1-Customisation!$H$24*Customisation!$H$12))</f>
        <v>2.03413356E-5</v>
      </c>
      <c r="BF87" s="54">
        <f>IF($A87&lt;Customisation!$H$13,N87,N87*(1-Customisation!$H$24*Customisation!$H$12))</f>
        <v>2.4147322733413064E-6</v>
      </c>
      <c r="BG87" s="54">
        <f>IF($A87&lt;Customisation!$H$13,O87,O87*(1-Customisation!$H$24*Customisation!$H$12))</f>
        <v>1.944947426761863E-2</v>
      </c>
      <c r="BH87" s="54">
        <f>IF($A87&lt;Customisation!$H$13,P87,P87*(1-Customisation!$H$24*Customisation!$H$12))</f>
        <v>2.3848711091789742E-3</v>
      </c>
      <c r="BI87" s="54">
        <f t="shared" si="88"/>
        <v>2.6176859999999997E-5</v>
      </c>
      <c r="BJ87" s="54">
        <f t="shared" si="89"/>
        <v>3.2097750450231775E-6</v>
      </c>
      <c r="BK87" s="54">
        <f t="shared" si="90"/>
        <v>1.9792259999999997E-5</v>
      </c>
      <c r="BL87" s="54">
        <f t="shared" si="91"/>
        <v>2.4269030828224025E-6</v>
      </c>
      <c r="BM87" s="54">
        <f t="shared" si="92"/>
        <v>1.3154023728449018E-4</v>
      </c>
      <c r="BN87" s="54">
        <f t="shared" si="93"/>
        <v>1.6129305464909997E-5</v>
      </c>
      <c r="BO87" s="54">
        <f t="shared" si="94"/>
        <v>2.03413356E-5</v>
      </c>
      <c r="BP87" s="54">
        <f t="shared" si="95"/>
        <v>2.4147322733413064E-6</v>
      </c>
      <c r="BQ87" s="54">
        <f t="shared" si="96"/>
        <v>1.944947426761863E-2</v>
      </c>
      <c r="BR87" s="54">
        <f t="shared" si="97"/>
        <v>2.3848711091789742E-3</v>
      </c>
      <c r="BS87" s="126"/>
    </row>
    <row r="88" spans="1:71" ht="14.25" customHeight="1" x14ac:dyDescent="0.3">
      <c r="A88" s="1">
        <f t="shared" si="34"/>
        <v>84</v>
      </c>
      <c r="B88" s="53">
        <f>'Life table'!D86</f>
        <v>0.45263579978285112</v>
      </c>
      <c r="C88" s="53">
        <f>IF($A88&lt;Customisation!$H$13,0,B88)/LOOKUP(Customisation!$H$13,$A$4:$A$104,$B$4:$B$104)</f>
        <v>0.45970110441872342</v>
      </c>
      <c r="D88" s="1">
        <f>IF($A88&lt;=Customisation!$H$13,1,1/(1+Customisation!$H$21)^($A88-Customisation!$H$13))</f>
        <v>0.1190473743404982</v>
      </c>
      <c r="E88" s="1">
        <f t="shared" si="11"/>
        <v>42.246040147642923</v>
      </c>
      <c r="F88" s="1">
        <f t="shared" si="2"/>
        <v>5.4726209462476215E-2</v>
      </c>
      <c r="G88" s="54">
        <f>'Age data'!M92*Customisation!$H$22</f>
        <v>2.6176860000000005E-4</v>
      </c>
      <c r="H88" s="54">
        <f t="shared" si="3"/>
        <v>3.1162864514788144E-5</v>
      </c>
      <c r="I88" s="54">
        <f>'Age data'!N92*Customisation!$H$22</f>
        <v>1.9792260000000002E-4</v>
      </c>
      <c r="J88" s="55">
        <f t="shared" si="4"/>
        <v>2.356216585264469E-5</v>
      </c>
      <c r="K88" s="54">
        <f>I88*'Life table'!I86</f>
        <v>1.206947590964908E-3</v>
      </c>
      <c r="L88" s="54">
        <f>J88*'Life table'!J86</f>
        <v>1.4368394167096188E-4</v>
      </c>
      <c r="M88" s="54">
        <f t="shared" si="5"/>
        <v>2.0341335600000004E-4</v>
      </c>
      <c r="N88" s="54">
        <f>((G88-I88)*$AW$5+I88*$AW$6)/(1+Customisation!$H$21)^($A88-Customisation!$E$13)</f>
        <v>2.3444002653799101E-5</v>
      </c>
      <c r="O88" s="54">
        <f>G88*Customisation!$H$17</f>
        <v>0.19449474267618636</v>
      </c>
      <c r="P88" s="121">
        <f>O88/(1+Customisation!$H$21)^($A88-Customisation!$E$13)</f>
        <v>2.3154088438630826E-2</v>
      </c>
      <c r="Q88" s="54">
        <f>IF($A88&lt;Customisation!$H$13,G88,G88*(1-Customisation!$H$11*Customisation!$H$12))</f>
        <v>5.2353719999999994E-5</v>
      </c>
      <c r="R88" s="54">
        <f>IF($A88&lt;Customisation!$H$13,H88,H88*(1-Customisation!$H$11*Customisation!$H$12))</f>
        <v>6.2325729029576271E-6</v>
      </c>
      <c r="S88" s="54">
        <f>IF($A88&lt;Customisation!$H$13,I88,I88*(1-Customisation!$H$11*Customisation!$H$12))</f>
        <v>3.9584519999999995E-5</v>
      </c>
      <c r="T88" s="54">
        <f>IF($A88&lt;Customisation!$H$13,J88,J88*(1-Customisation!$H$11*Customisation!$H$12))</f>
        <v>4.7124331705289372E-6</v>
      </c>
      <c r="U88" s="54">
        <f>IF($A88&lt;Customisation!$H$13,K88,K88*(1-Customisation!$H$11*Customisation!$H$12))</f>
        <v>2.4138951819298153E-4</v>
      </c>
      <c r="V88" s="54">
        <f>IF($A88&lt;Customisation!$H$13,L88,L88*(1-Customisation!$H$11*Customisation!$H$12))</f>
        <v>2.873678833419237E-5</v>
      </c>
      <c r="W88" s="54">
        <f>IF($A88&lt;Customisation!$H$13,M88,M88*(1-Customisation!$H$11*Customisation!$H$12))</f>
        <v>4.06826712E-5</v>
      </c>
      <c r="X88" s="54">
        <f>IF($A88&lt;Customisation!$H$13,N88,N88*(1-Customisation!$H$11*Customisation!$H$12))</f>
        <v>4.688800530759819E-6</v>
      </c>
      <c r="Y88" s="54">
        <f>IF($A88&lt;Customisation!$H$13,O88,O88*(1-Customisation!$H$11*Customisation!$H$12))</f>
        <v>3.889894853523726E-2</v>
      </c>
      <c r="Z88" s="54">
        <f>IF($A88&lt;Customisation!$H$13,P88,P88*(1-Customisation!$H$11*Customisation!$H$12))</f>
        <v>4.630817687726164E-3</v>
      </c>
      <c r="AA88" s="54">
        <f t="shared" ref="AA88:AJ88" si="116">G88-Q88</f>
        <v>2.0941488000000006E-4</v>
      </c>
      <c r="AB88" s="54">
        <f t="shared" si="116"/>
        <v>2.4930291611830515E-5</v>
      </c>
      <c r="AC88" s="54">
        <f t="shared" si="116"/>
        <v>1.5833808000000003E-4</v>
      </c>
      <c r="AD88" s="54">
        <f t="shared" si="116"/>
        <v>1.8849732682115752E-5</v>
      </c>
      <c r="AE88" s="54">
        <f t="shared" si="116"/>
        <v>9.6555807277192644E-4</v>
      </c>
      <c r="AF88" s="54">
        <f t="shared" si="116"/>
        <v>1.1494715333676951E-4</v>
      </c>
      <c r="AG88" s="54">
        <f t="shared" si="116"/>
        <v>1.6273068480000005E-4</v>
      </c>
      <c r="AH88" s="54">
        <f t="shared" si="116"/>
        <v>1.8755202123039283E-5</v>
      </c>
      <c r="AI88" s="54">
        <f t="shared" si="116"/>
        <v>0.1555957941409491</v>
      </c>
      <c r="AJ88" s="54">
        <f t="shared" si="116"/>
        <v>1.8523270750904663E-2</v>
      </c>
      <c r="AK88" s="1"/>
      <c r="AL88" s="56">
        <f t="shared" si="7"/>
        <v>26.176860000000005</v>
      </c>
      <c r="AM88" s="56">
        <f t="shared" si="8"/>
        <v>5.235371999999999</v>
      </c>
      <c r="AN88" s="1"/>
      <c r="AO88" s="1"/>
      <c r="AP88" s="1"/>
      <c r="AQ88" s="1"/>
      <c r="AR88" s="1"/>
      <c r="AS88" s="1"/>
      <c r="AT88" s="1"/>
      <c r="AU88" s="1"/>
      <c r="AV88" s="1"/>
      <c r="AW88" s="1"/>
      <c r="AX88" s="1"/>
      <c r="AY88" s="54">
        <f>IF($A88&lt;Customisation!$H$13,G88,G88*(1-Customisation!$H$24*Customisation!$H$12))</f>
        <v>2.6176859999999997E-5</v>
      </c>
      <c r="AZ88" s="54">
        <f>IF($A88&lt;Customisation!$H$13,H88,H88*(1-Customisation!$H$24*Customisation!$H$12))</f>
        <v>3.1162864514788135E-6</v>
      </c>
      <c r="BA88" s="54">
        <f>IF($A88&lt;Customisation!$H$13,I88,I88*(1-Customisation!$H$24*Customisation!$H$12))</f>
        <v>1.9792259999999997E-5</v>
      </c>
      <c r="BB88" s="54">
        <f>IF($A88&lt;Customisation!$H$13,J88,J88*(1-Customisation!$H$24*Customisation!$H$12))</f>
        <v>2.3562165852644686E-6</v>
      </c>
      <c r="BC88" s="54">
        <f>IF($A88&lt;Customisation!$H$13,K88,K88*(1-Customisation!$H$24*Customisation!$H$12))</f>
        <v>1.2069475909649076E-4</v>
      </c>
      <c r="BD88" s="54">
        <f>IF($A88&lt;Customisation!$H$13,L88,L88*(1-Customisation!$H$24*Customisation!$H$12))</f>
        <v>1.4368394167096185E-5</v>
      </c>
      <c r="BE88" s="54">
        <f>IF($A88&lt;Customisation!$H$13,M88,M88*(1-Customisation!$H$24*Customisation!$H$12))</f>
        <v>2.03413356E-5</v>
      </c>
      <c r="BF88" s="54">
        <f>IF($A88&lt;Customisation!$H$13,N88,N88*(1-Customisation!$H$24*Customisation!$H$12))</f>
        <v>2.3444002653799095E-6</v>
      </c>
      <c r="BG88" s="54">
        <f>IF($A88&lt;Customisation!$H$13,O88,O88*(1-Customisation!$H$24*Customisation!$H$12))</f>
        <v>1.944947426761863E-2</v>
      </c>
      <c r="BH88" s="54">
        <f>IF($A88&lt;Customisation!$H$13,P88,P88*(1-Customisation!$H$24*Customisation!$H$12))</f>
        <v>2.315408843863082E-3</v>
      </c>
      <c r="BI88" s="54">
        <f t="shared" si="88"/>
        <v>2.6176859999999997E-5</v>
      </c>
      <c r="BJ88" s="54">
        <f t="shared" si="89"/>
        <v>3.1162864514788135E-6</v>
      </c>
      <c r="BK88" s="54">
        <f t="shared" si="90"/>
        <v>1.9792259999999997E-5</v>
      </c>
      <c r="BL88" s="54">
        <f t="shared" si="91"/>
        <v>2.3562165852644686E-6</v>
      </c>
      <c r="BM88" s="54">
        <f t="shared" si="92"/>
        <v>1.2069475909649076E-4</v>
      </c>
      <c r="BN88" s="54">
        <f t="shared" si="93"/>
        <v>1.4368394167096185E-5</v>
      </c>
      <c r="BO88" s="54">
        <f t="shared" si="94"/>
        <v>2.03413356E-5</v>
      </c>
      <c r="BP88" s="54">
        <f t="shared" si="95"/>
        <v>2.3444002653799095E-6</v>
      </c>
      <c r="BQ88" s="54">
        <f t="shared" si="96"/>
        <v>1.944947426761863E-2</v>
      </c>
      <c r="BR88" s="54">
        <f t="shared" si="97"/>
        <v>2.315408843863082E-3</v>
      </c>
      <c r="BS88" s="126"/>
    </row>
    <row r="89" spans="1:71" ht="14.25" customHeight="1" x14ac:dyDescent="0.3">
      <c r="A89" s="1">
        <f t="shared" si="34"/>
        <v>85</v>
      </c>
      <c r="B89" s="53">
        <f>'Life table'!D87</f>
        <v>0.42162572113972802</v>
      </c>
      <c r="C89" s="53">
        <f>IF($A89&lt;Customisation!$H$13,0,B89)/LOOKUP(Customisation!$H$13,$A$4:$A$104,$B$4:$B$104)</f>
        <v>0.42820698175499666</v>
      </c>
      <c r="D89" s="1">
        <f>IF($A89&lt;=Customisation!$H$13,1,1/(1+Customisation!$H$21)^($A89-Customisation!$H$13))</f>
        <v>0.11557997508786232</v>
      </c>
      <c r="E89" s="1">
        <f t="shared" si="11"/>
        <v>42.365087521983419</v>
      </c>
      <c r="F89" s="1">
        <f t="shared" si="2"/>
        <v>4.9492152283691228E-2</v>
      </c>
      <c r="G89" s="54">
        <f>'Age data'!M93*Customisation!$H$22</f>
        <v>2.6176860000000005E-4</v>
      </c>
      <c r="H89" s="54">
        <f t="shared" si="3"/>
        <v>3.02552082667846E-5</v>
      </c>
      <c r="I89" s="54">
        <f>'Age data'!N93*Customisation!$H$22</f>
        <v>1.9792260000000002E-4</v>
      </c>
      <c r="J89" s="55">
        <f t="shared" si="4"/>
        <v>2.287588917732494E-5</v>
      </c>
      <c r="K89" s="54">
        <f>I89*'Life table'!I87</f>
        <v>1.0905160867297637E-3</v>
      </c>
      <c r="L89" s="54">
        <f>J89*'Life table'!J87</f>
        <v>1.260418221371392E-4</v>
      </c>
      <c r="M89" s="54">
        <f t="shared" si="5"/>
        <v>2.0341335600000004E-4</v>
      </c>
      <c r="N89" s="54">
        <f>((G89-I89)*$AW$5+I89*$AW$6)/(1+Customisation!$H$21)^($A89-Customisation!$E$13)</f>
        <v>2.276116762504767E-5</v>
      </c>
      <c r="O89" s="54">
        <f>G89*Customisation!$H$17</f>
        <v>0.19449474267618636</v>
      </c>
      <c r="P89" s="121">
        <f>O89/(1+Customisation!$H$21)^($A89-Customisation!$E$13)</f>
        <v>2.2479697513233813E-2</v>
      </c>
      <c r="Q89" s="54">
        <f>IF($A89&lt;Customisation!$H$13,G89,G89*(1-Customisation!$H$11*Customisation!$H$12))</f>
        <v>5.2353719999999994E-5</v>
      </c>
      <c r="R89" s="54">
        <f>IF($A89&lt;Customisation!$H$13,H89,H89*(1-Customisation!$H$11*Customisation!$H$12))</f>
        <v>6.0510416533569189E-6</v>
      </c>
      <c r="S89" s="54">
        <f>IF($A89&lt;Customisation!$H$13,I89,I89*(1-Customisation!$H$11*Customisation!$H$12))</f>
        <v>3.9584519999999995E-5</v>
      </c>
      <c r="T89" s="54">
        <f>IF($A89&lt;Customisation!$H$13,J89,J89*(1-Customisation!$H$11*Customisation!$H$12))</f>
        <v>4.5751778354649872E-6</v>
      </c>
      <c r="U89" s="54">
        <f>IF($A89&lt;Customisation!$H$13,K89,K89*(1-Customisation!$H$11*Customisation!$H$12))</f>
        <v>2.1810321734595269E-4</v>
      </c>
      <c r="V89" s="54">
        <f>IF($A89&lt;Customisation!$H$13,L89,L89*(1-Customisation!$H$11*Customisation!$H$12))</f>
        <v>2.5208364427427837E-5</v>
      </c>
      <c r="W89" s="54">
        <f>IF($A89&lt;Customisation!$H$13,M89,M89*(1-Customisation!$H$11*Customisation!$H$12))</f>
        <v>4.06826712E-5</v>
      </c>
      <c r="X89" s="54">
        <f>IF($A89&lt;Customisation!$H$13,N89,N89*(1-Customisation!$H$11*Customisation!$H$12))</f>
        <v>4.5522335250095331E-6</v>
      </c>
      <c r="Y89" s="54">
        <f>IF($A89&lt;Customisation!$H$13,O89,O89*(1-Customisation!$H$11*Customisation!$H$12))</f>
        <v>3.889894853523726E-2</v>
      </c>
      <c r="Z89" s="54">
        <f>IF($A89&lt;Customisation!$H$13,P89,P89*(1-Customisation!$H$11*Customisation!$H$12))</f>
        <v>4.4959395026467619E-3</v>
      </c>
      <c r="AA89" s="54">
        <f t="shared" ref="AA89:AJ89" si="117">G89-Q89</f>
        <v>2.0941488000000006E-4</v>
      </c>
      <c r="AB89" s="54">
        <f t="shared" si="117"/>
        <v>2.4204166613427682E-5</v>
      </c>
      <c r="AC89" s="54">
        <f t="shared" si="117"/>
        <v>1.5833808000000003E-4</v>
      </c>
      <c r="AD89" s="54">
        <f t="shared" si="117"/>
        <v>1.8300711341859952E-5</v>
      </c>
      <c r="AE89" s="54">
        <f t="shared" si="117"/>
        <v>8.7241286938381096E-4</v>
      </c>
      <c r="AF89" s="54">
        <f t="shared" si="117"/>
        <v>1.0083345770971137E-4</v>
      </c>
      <c r="AG89" s="54">
        <f t="shared" si="117"/>
        <v>1.6273068480000005E-4</v>
      </c>
      <c r="AH89" s="54">
        <f t="shared" si="117"/>
        <v>1.8208934100038136E-5</v>
      </c>
      <c r="AI89" s="54">
        <f t="shared" si="117"/>
        <v>0.1555957941409491</v>
      </c>
      <c r="AJ89" s="54">
        <f t="shared" si="117"/>
        <v>1.7983758010587051E-2</v>
      </c>
      <c r="AK89" s="1"/>
      <c r="AL89" s="56">
        <f t="shared" si="7"/>
        <v>26.176860000000005</v>
      </c>
      <c r="AM89" s="56">
        <f t="shared" si="8"/>
        <v>5.235371999999999</v>
      </c>
      <c r="AN89" s="1"/>
      <c r="AO89" s="1"/>
      <c r="AP89" s="1"/>
      <c r="AQ89" s="1"/>
      <c r="AR89" s="1"/>
      <c r="AS89" s="1"/>
      <c r="AT89" s="1"/>
      <c r="AU89" s="1"/>
      <c r="AV89" s="1"/>
      <c r="AW89" s="1"/>
      <c r="AX89" s="1"/>
      <c r="AY89" s="54">
        <f>IF($A89&lt;Customisation!$H$13,G89,G89*(1-Customisation!$H$24*Customisation!$H$12))</f>
        <v>2.6176859999999997E-5</v>
      </c>
      <c r="AZ89" s="54">
        <f>IF($A89&lt;Customisation!$H$13,H89,H89*(1-Customisation!$H$24*Customisation!$H$12))</f>
        <v>3.0255208266784594E-6</v>
      </c>
      <c r="BA89" s="54">
        <f>IF($A89&lt;Customisation!$H$13,I89,I89*(1-Customisation!$H$24*Customisation!$H$12))</f>
        <v>1.9792259999999997E-5</v>
      </c>
      <c r="BB89" s="54">
        <f>IF($A89&lt;Customisation!$H$13,J89,J89*(1-Customisation!$H$24*Customisation!$H$12))</f>
        <v>2.2875889177324936E-6</v>
      </c>
      <c r="BC89" s="54">
        <f>IF($A89&lt;Customisation!$H$13,K89,K89*(1-Customisation!$H$24*Customisation!$H$12))</f>
        <v>1.0905160867297634E-4</v>
      </c>
      <c r="BD89" s="54">
        <f>IF($A89&lt;Customisation!$H$13,L89,L89*(1-Customisation!$H$24*Customisation!$H$12))</f>
        <v>1.2604182213713918E-5</v>
      </c>
      <c r="BE89" s="54">
        <f>IF($A89&lt;Customisation!$H$13,M89,M89*(1-Customisation!$H$24*Customisation!$H$12))</f>
        <v>2.03413356E-5</v>
      </c>
      <c r="BF89" s="54">
        <f>IF($A89&lt;Customisation!$H$13,N89,N89*(1-Customisation!$H$24*Customisation!$H$12))</f>
        <v>2.2761167625047666E-6</v>
      </c>
      <c r="BG89" s="54">
        <f>IF($A89&lt;Customisation!$H$13,O89,O89*(1-Customisation!$H$24*Customisation!$H$12))</f>
        <v>1.944947426761863E-2</v>
      </c>
      <c r="BH89" s="54">
        <f>IF($A89&lt;Customisation!$H$13,P89,P89*(1-Customisation!$H$24*Customisation!$H$12))</f>
        <v>2.2479697513233809E-3</v>
      </c>
      <c r="BI89" s="54">
        <f t="shared" si="88"/>
        <v>2.6176859999999997E-5</v>
      </c>
      <c r="BJ89" s="54">
        <f t="shared" si="89"/>
        <v>3.0255208266784594E-6</v>
      </c>
      <c r="BK89" s="54">
        <f t="shared" si="90"/>
        <v>1.9792259999999997E-5</v>
      </c>
      <c r="BL89" s="54">
        <f t="shared" si="91"/>
        <v>2.2875889177324936E-6</v>
      </c>
      <c r="BM89" s="54">
        <f t="shared" si="92"/>
        <v>1.0905160867297634E-4</v>
      </c>
      <c r="BN89" s="54">
        <f t="shared" si="93"/>
        <v>1.2604182213713918E-5</v>
      </c>
      <c r="BO89" s="54">
        <f t="shared" si="94"/>
        <v>2.03413356E-5</v>
      </c>
      <c r="BP89" s="54">
        <f t="shared" si="95"/>
        <v>2.2761167625047666E-6</v>
      </c>
      <c r="BQ89" s="54">
        <f t="shared" si="96"/>
        <v>1.944947426761863E-2</v>
      </c>
      <c r="BR89" s="54">
        <f t="shared" si="97"/>
        <v>2.2479697513233809E-3</v>
      </c>
      <c r="BS89" s="126"/>
    </row>
    <row r="90" spans="1:71" ht="14.25" customHeight="1" x14ac:dyDescent="0.3">
      <c r="A90" s="1">
        <f t="shared" si="34"/>
        <v>86</v>
      </c>
      <c r="B90" s="53">
        <f>'Life table'!D88</f>
        <v>0.36905320997081537</v>
      </c>
      <c r="C90" s="53">
        <f>IF($A90&lt;Customisation!$H$13,0,B90)/LOOKUP(Customisation!$H$13,$A$4:$A$104,$B$4:$B$104)</f>
        <v>0.37481385319996618</v>
      </c>
      <c r="D90" s="1">
        <f>IF($A90&lt;=Customisation!$H$13,1,1/(1+Customisation!$H$21)^($A90-Customisation!$H$13))</f>
        <v>0.11221356804646829</v>
      </c>
      <c r="E90" s="1">
        <f t="shared" si="11"/>
        <v>42.480667497071281</v>
      </c>
      <c r="F90" s="1">
        <f t="shared" si="2"/>
        <v>4.2059199820813381E-2</v>
      </c>
      <c r="G90" s="54">
        <f>'Age data'!M94*Customisation!$H$22</f>
        <v>2.6176860000000005E-4</v>
      </c>
      <c r="H90" s="54">
        <f t="shared" si="3"/>
        <v>2.9373988608528745E-5</v>
      </c>
      <c r="I90" s="54">
        <f>'Age data'!N94*Customisation!$H$22</f>
        <v>1.9792260000000002E-4</v>
      </c>
      <c r="J90" s="55">
        <f t="shared" si="4"/>
        <v>2.2209601143033928E-5</v>
      </c>
      <c r="K90" s="54">
        <f>I90*'Life table'!I88</f>
        <v>1.0338428342264612E-3</v>
      </c>
      <c r="L90" s="54">
        <f>J90*'Life table'!J88</f>
        <v>1.1601119322782465E-4</v>
      </c>
      <c r="M90" s="54">
        <f t="shared" si="5"/>
        <v>2.0341335600000004E-4</v>
      </c>
      <c r="N90" s="54">
        <f>((G90-I90)*$AW$5+I90*$AW$6)/(1+Customisation!$H$21)^($A90-Customisation!$E$13)</f>
        <v>2.2098220995191914E-5</v>
      </c>
      <c r="O90" s="54">
        <f>G90*Customisation!$H$17</f>
        <v>0.19449474267618636</v>
      </c>
      <c r="P90" s="121">
        <f>O90/(1+Customisation!$H$21)^($A90-Customisation!$E$13)</f>
        <v>2.1824949041974576E-2</v>
      </c>
      <c r="Q90" s="54">
        <f>IF($A90&lt;Customisation!$H$13,G90,G90*(1-Customisation!$H$11*Customisation!$H$12))</f>
        <v>5.2353719999999994E-5</v>
      </c>
      <c r="R90" s="54">
        <f>IF($A90&lt;Customisation!$H$13,H90,H90*(1-Customisation!$H$11*Customisation!$H$12))</f>
        <v>5.8747977217057476E-6</v>
      </c>
      <c r="S90" s="54">
        <f>IF($A90&lt;Customisation!$H$13,I90,I90*(1-Customisation!$H$11*Customisation!$H$12))</f>
        <v>3.9584519999999995E-5</v>
      </c>
      <c r="T90" s="54">
        <f>IF($A90&lt;Customisation!$H$13,J90,J90*(1-Customisation!$H$11*Customisation!$H$12))</f>
        <v>4.4419202286067846E-6</v>
      </c>
      <c r="U90" s="54">
        <f>IF($A90&lt;Customisation!$H$13,K90,K90*(1-Customisation!$H$11*Customisation!$H$12))</f>
        <v>2.0676856684529219E-4</v>
      </c>
      <c r="V90" s="54">
        <f>IF($A90&lt;Customisation!$H$13,L90,L90*(1-Customisation!$H$11*Customisation!$H$12))</f>
        <v>2.3202238645564924E-5</v>
      </c>
      <c r="W90" s="54">
        <f>IF($A90&lt;Customisation!$H$13,M90,M90*(1-Customisation!$H$11*Customisation!$H$12))</f>
        <v>4.06826712E-5</v>
      </c>
      <c r="X90" s="54">
        <f>IF($A90&lt;Customisation!$H$13,N90,N90*(1-Customisation!$H$11*Customisation!$H$12))</f>
        <v>4.4196441990383815E-6</v>
      </c>
      <c r="Y90" s="54">
        <f>IF($A90&lt;Customisation!$H$13,O90,O90*(1-Customisation!$H$11*Customisation!$H$12))</f>
        <v>3.889894853523726E-2</v>
      </c>
      <c r="Z90" s="54">
        <f>IF($A90&lt;Customisation!$H$13,P90,P90*(1-Customisation!$H$11*Customisation!$H$12))</f>
        <v>4.3649898083949141E-3</v>
      </c>
      <c r="AA90" s="54">
        <f t="shared" ref="AA90:AJ90" si="118">G90-Q90</f>
        <v>2.0941488000000006E-4</v>
      </c>
      <c r="AB90" s="54">
        <f t="shared" si="118"/>
        <v>2.3499190886822997E-5</v>
      </c>
      <c r="AC90" s="54">
        <f t="shared" si="118"/>
        <v>1.5833808000000003E-4</v>
      </c>
      <c r="AD90" s="54">
        <f t="shared" si="118"/>
        <v>1.7767680914427145E-5</v>
      </c>
      <c r="AE90" s="54">
        <f t="shared" si="118"/>
        <v>8.2707426738116898E-4</v>
      </c>
      <c r="AF90" s="54">
        <f t="shared" si="118"/>
        <v>9.2808954582259724E-5</v>
      </c>
      <c r="AG90" s="54">
        <f t="shared" si="118"/>
        <v>1.6273068480000005E-4</v>
      </c>
      <c r="AH90" s="54">
        <f t="shared" si="118"/>
        <v>1.7678576796153533E-5</v>
      </c>
      <c r="AI90" s="54">
        <f t="shared" si="118"/>
        <v>0.1555957941409491</v>
      </c>
      <c r="AJ90" s="54">
        <f t="shared" si="118"/>
        <v>1.7459959233579663E-2</v>
      </c>
      <c r="AK90" s="1"/>
      <c r="AL90" s="56">
        <f t="shared" si="7"/>
        <v>26.176860000000005</v>
      </c>
      <c r="AM90" s="56">
        <f t="shared" si="8"/>
        <v>5.235371999999999</v>
      </c>
      <c r="AN90" s="1"/>
      <c r="AO90" s="1"/>
      <c r="AP90" s="1"/>
      <c r="AQ90" s="1"/>
      <c r="AR90" s="1"/>
      <c r="AS90" s="1"/>
      <c r="AT90" s="1"/>
      <c r="AU90" s="1"/>
      <c r="AV90" s="1"/>
      <c r="AW90" s="1"/>
      <c r="AX90" s="1"/>
      <c r="AY90" s="54">
        <f>IF($A90&lt;Customisation!$H$13,G90,G90*(1-Customisation!$H$24*Customisation!$H$12))</f>
        <v>2.6176859999999997E-5</v>
      </c>
      <c r="AZ90" s="54">
        <f>IF($A90&lt;Customisation!$H$13,H90,H90*(1-Customisation!$H$24*Customisation!$H$12))</f>
        <v>2.9373988608528738E-6</v>
      </c>
      <c r="BA90" s="54">
        <f>IF($A90&lt;Customisation!$H$13,I90,I90*(1-Customisation!$H$24*Customisation!$H$12))</f>
        <v>1.9792259999999997E-5</v>
      </c>
      <c r="BB90" s="54">
        <f>IF($A90&lt;Customisation!$H$13,J90,J90*(1-Customisation!$H$24*Customisation!$H$12))</f>
        <v>2.2209601143033923E-6</v>
      </c>
      <c r="BC90" s="54">
        <f>IF($A90&lt;Customisation!$H$13,K90,K90*(1-Customisation!$H$24*Customisation!$H$12))</f>
        <v>1.033842834226461E-4</v>
      </c>
      <c r="BD90" s="54">
        <f>IF($A90&lt;Customisation!$H$13,L90,L90*(1-Customisation!$H$24*Customisation!$H$12))</f>
        <v>1.1601119322782462E-5</v>
      </c>
      <c r="BE90" s="54">
        <f>IF($A90&lt;Customisation!$H$13,M90,M90*(1-Customisation!$H$24*Customisation!$H$12))</f>
        <v>2.03413356E-5</v>
      </c>
      <c r="BF90" s="54">
        <f>IF($A90&lt;Customisation!$H$13,N90,N90*(1-Customisation!$H$24*Customisation!$H$12))</f>
        <v>2.2098220995191908E-6</v>
      </c>
      <c r="BG90" s="54">
        <f>IF($A90&lt;Customisation!$H$13,O90,O90*(1-Customisation!$H$24*Customisation!$H$12))</f>
        <v>1.944947426761863E-2</v>
      </c>
      <c r="BH90" s="54">
        <f>IF($A90&lt;Customisation!$H$13,P90,P90*(1-Customisation!$H$24*Customisation!$H$12))</f>
        <v>2.182494904197457E-3</v>
      </c>
      <c r="BI90" s="54">
        <f t="shared" si="88"/>
        <v>2.6176859999999997E-5</v>
      </c>
      <c r="BJ90" s="54">
        <f t="shared" si="89"/>
        <v>2.9373988608528738E-6</v>
      </c>
      <c r="BK90" s="54">
        <f t="shared" si="90"/>
        <v>1.9792259999999997E-5</v>
      </c>
      <c r="BL90" s="54">
        <f t="shared" si="91"/>
        <v>2.2209601143033923E-6</v>
      </c>
      <c r="BM90" s="54">
        <f t="shared" si="92"/>
        <v>1.033842834226461E-4</v>
      </c>
      <c r="BN90" s="54">
        <f t="shared" si="93"/>
        <v>1.1601119322782462E-5</v>
      </c>
      <c r="BO90" s="54">
        <f t="shared" si="94"/>
        <v>2.03413356E-5</v>
      </c>
      <c r="BP90" s="54">
        <f t="shared" si="95"/>
        <v>2.2098220995191908E-6</v>
      </c>
      <c r="BQ90" s="54">
        <f t="shared" si="96"/>
        <v>1.944947426761863E-2</v>
      </c>
      <c r="BR90" s="54">
        <f t="shared" si="97"/>
        <v>2.182494904197457E-3</v>
      </c>
      <c r="BS90" s="126"/>
    </row>
    <row r="91" spans="1:71" ht="14.25" customHeight="1" x14ac:dyDescent="0.3">
      <c r="A91" s="1">
        <f t="shared" si="34"/>
        <v>87</v>
      </c>
      <c r="B91" s="53">
        <f>'Life table'!D89</f>
        <v>0.32303596521955441</v>
      </c>
      <c r="C91" s="53">
        <f>IF($A91&lt;Customisation!$H$13,0,B91)/LOOKUP(Customisation!$H$13,$A$4:$A$104,$B$4:$B$104)</f>
        <v>0.3280783138444624</v>
      </c>
      <c r="D91" s="1">
        <f>IF($A91&lt;=Customisation!$H$13,1,1/(1+Customisation!$H$21)^($A91-Customisation!$H$13))</f>
        <v>0.10894521169560026</v>
      </c>
      <c r="E91" s="1">
        <f t="shared" si="11"/>
        <v>42.592881065117751</v>
      </c>
      <c r="F91" s="1">
        <f t="shared" si="2"/>
        <v>3.5742561354520537E-2</v>
      </c>
      <c r="G91" s="54">
        <f>'Age data'!M95*Customisation!$H$22</f>
        <v>2.6176860000000005E-4</v>
      </c>
      <c r="H91" s="54">
        <f t="shared" si="3"/>
        <v>2.8518435542260912E-5</v>
      </c>
      <c r="I91" s="54">
        <f>'Age data'!N95*Customisation!$H$22</f>
        <v>1.9792260000000002E-4</v>
      </c>
      <c r="J91" s="55">
        <f t="shared" si="4"/>
        <v>2.1562719556343615E-5</v>
      </c>
      <c r="K91" s="54">
        <f>I91*'Life table'!I89</f>
        <v>9.6909634155152005E-4</v>
      </c>
      <c r="L91" s="54">
        <f>J91*'Life table'!J89</f>
        <v>1.0557840608376209E-4</v>
      </c>
      <c r="M91" s="54">
        <f t="shared" si="5"/>
        <v>2.0341335600000004E-4</v>
      </c>
      <c r="N91" s="54">
        <f>((G91-I91)*$AW$5+I91*$AW$6)/(1+Customisation!$H$21)^($A91-Customisation!$E$13)</f>
        <v>2.1454583490477586E-5</v>
      </c>
      <c r="O91" s="54">
        <f>G91*Customisation!$H$17</f>
        <v>0.19449474267618636</v>
      </c>
      <c r="P91" s="121">
        <f>O91/(1+Customisation!$H$21)^($A91-Customisation!$E$13)</f>
        <v>2.118927091453842E-2</v>
      </c>
      <c r="Q91" s="54">
        <f>IF($A91&lt;Customisation!$H$13,G91,G91*(1-Customisation!$H$11*Customisation!$H$12))</f>
        <v>5.2353719999999994E-5</v>
      </c>
      <c r="R91" s="54">
        <f>IF($A91&lt;Customisation!$H$13,H91,H91*(1-Customisation!$H$11*Customisation!$H$12))</f>
        <v>5.7036871084521813E-6</v>
      </c>
      <c r="S91" s="54">
        <f>IF($A91&lt;Customisation!$H$13,I91,I91*(1-Customisation!$H$11*Customisation!$H$12))</f>
        <v>3.9584519999999995E-5</v>
      </c>
      <c r="T91" s="54">
        <f>IF($A91&lt;Customisation!$H$13,J91,J91*(1-Customisation!$H$11*Customisation!$H$12))</f>
        <v>4.3125439112687216E-6</v>
      </c>
      <c r="U91" s="54">
        <f>IF($A91&lt;Customisation!$H$13,K91,K91*(1-Customisation!$H$11*Customisation!$H$12))</f>
        <v>1.9381926831030396E-4</v>
      </c>
      <c r="V91" s="54">
        <f>IF($A91&lt;Customisation!$H$13,L91,L91*(1-Customisation!$H$11*Customisation!$H$12))</f>
        <v>2.1115681216752414E-5</v>
      </c>
      <c r="W91" s="54">
        <f>IF($A91&lt;Customisation!$H$13,M91,M91*(1-Customisation!$H$11*Customisation!$H$12))</f>
        <v>4.06826712E-5</v>
      </c>
      <c r="X91" s="54">
        <f>IF($A91&lt;Customisation!$H$13,N91,N91*(1-Customisation!$H$11*Customisation!$H$12))</f>
        <v>4.2909166980955158E-6</v>
      </c>
      <c r="Y91" s="54">
        <f>IF($A91&lt;Customisation!$H$13,O91,O91*(1-Customisation!$H$11*Customisation!$H$12))</f>
        <v>3.889894853523726E-2</v>
      </c>
      <c r="Z91" s="54">
        <f>IF($A91&lt;Customisation!$H$13,P91,P91*(1-Customisation!$H$11*Customisation!$H$12))</f>
        <v>4.237854182907683E-3</v>
      </c>
      <c r="AA91" s="54">
        <f t="shared" ref="AA91:AJ91" si="119">G91-Q91</f>
        <v>2.0941488000000006E-4</v>
      </c>
      <c r="AB91" s="54">
        <f t="shared" si="119"/>
        <v>2.2814748433808732E-5</v>
      </c>
      <c r="AC91" s="54">
        <f t="shared" si="119"/>
        <v>1.5833808000000003E-4</v>
      </c>
      <c r="AD91" s="54">
        <f t="shared" si="119"/>
        <v>1.7250175645074893E-5</v>
      </c>
      <c r="AE91" s="54">
        <f t="shared" si="119"/>
        <v>7.7527707324121604E-4</v>
      </c>
      <c r="AF91" s="54">
        <f t="shared" si="119"/>
        <v>8.446272486700967E-5</v>
      </c>
      <c r="AG91" s="54">
        <f t="shared" si="119"/>
        <v>1.6273068480000005E-4</v>
      </c>
      <c r="AH91" s="54">
        <f t="shared" si="119"/>
        <v>1.716366679238207E-5</v>
      </c>
      <c r="AI91" s="54">
        <f t="shared" si="119"/>
        <v>0.1555957941409491</v>
      </c>
      <c r="AJ91" s="54">
        <f t="shared" si="119"/>
        <v>1.6951416731630739E-2</v>
      </c>
      <c r="AK91" s="1"/>
      <c r="AL91" s="56">
        <f t="shared" si="7"/>
        <v>26.176860000000005</v>
      </c>
      <c r="AM91" s="56">
        <f t="shared" si="8"/>
        <v>5.235371999999999</v>
      </c>
      <c r="AN91" s="1"/>
      <c r="AO91" s="1"/>
      <c r="AP91" s="1"/>
      <c r="AQ91" s="1"/>
      <c r="AR91" s="1"/>
      <c r="AS91" s="1"/>
      <c r="AT91" s="1"/>
      <c r="AU91" s="1"/>
      <c r="AV91" s="1"/>
      <c r="AW91" s="1"/>
      <c r="AX91" s="1"/>
      <c r="AY91" s="54">
        <f>IF($A91&lt;Customisation!$H$13,G91,G91*(1-Customisation!$H$24*Customisation!$H$12))</f>
        <v>2.6176859999999997E-5</v>
      </c>
      <c r="AZ91" s="54">
        <f>IF($A91&lt;Customisation!$H$13,H91,H91*(1-Customisation!$H$24*Customisation!$H$12))</f>
        <v>2.8518435542260906E-6</v>
      </c>
      <c r="BA91" s="54">
        <f>IF($A91&lt;Customisation!$H$13,I91,I91*(1-Customisation!$H$24*Customisation!$H$12))</f>
        <v>1.9792259999999997E-5</v>
      </c>
      <c r="BB91" s="54">
        <f>IF($A91&lt;Customisation!$H$13,J91,J91*(1-Customisation!$H$24*Customisation!$H$12))</f>
        <v>2.1562719556343608E-6</v>
      </c>
      <c r="BC91" s="54">
        <f>IF($A91&lt;Customisation!$H$13,K91,K91*(1-Customisation!$H$24*Customisation!$H$12))</f>
        <v>9.6909634155151978E-5</v>
      </c>
      <c r="BD91" s="54">
        <f>IF($A91&lt;Customisation!$H$13,L91,L91*(1-Customisation!$H$24*Customisation!$H$12))</f>
        <v>1.0557840608376207E-5</v>
      </c>
      <c r="BE91" s="54">
        <f>IF($A91&lt;Customisation!$H$13,M91,M91*(1-Customisation!$H$24*Customisation!$H$12))</f>
        <v>2.03413356E-5</v>
      </c>
      <c r="BF91" s="54">
        <f>IF($A91&lt;Customisation!$H$13,N91,N91*(1-Customisation!$H$24*Customisation!$H$12))</f>
        <v>2.1454583490477579E-6</v>
      </c>
      <c r="BG91" s="54">
        <f>IF($A91&lt;Customisation!$H$13,O91,O91*(1-Customisation!$H$24*Customisation!$H$12))</f>
        <v>1.944947426761863E-2</v>
      </c>
      <c r="BH91" s="54">
        <f>IF($A91&lt;Customisation!$H$13,P91,P91*(1-Customisation!$H$24*Customisation!$H$12))</f>
        <v>2.1189270914538415E-3</v>
      </c>
      <c r="BI91" s="54">
        <f t="shared" si="88"/>
        <v>2.6176859999999997E-5</v>
      </c>
      <c r="BJ91" s="54">
        <f t="shared" si="89"/>
        <v>2.8518435542260906E-6</v>
      </c>
      <c r="BK91" s="54">
        <f t="shared" si="90"/>
        <v>1.9792259999999997E-5</v>
      </c>
      <c r="BL91" s="54">
        <f t="shared" si="91"/>
        <v>2.1562719556343608E-6</v>
      </c>
      <c r="BM91" s="54">
        <f t="shared" si="92"/>
        <v>9.6909634155151978E-5</v>
      </c>
      <c r="BN91" s="54">
        <f t="shared" si="93"/>
        <v>1.0557840608376207E-5</v>
      </c>
      <c r="BO91" s="54">
        <f t="shared" si="94"/>
        <v>2.03413356E-5</v>
      </c>
      <c r="BP91" s="54">
        <f t="shared" si="95"/>
        <v>2.1454583490477579E-6</v>
      </c>
      <c r="BQ91" s="54">
        <f t="shared" si="96"/>
        <v>1.944947426761863E-2</v>
      </c>
      <c r="BR91" s="54">
        <f t="shared" si="97"/>
        <v>2.1189270914538415E-3</v>
      </c>
      <c r="BS91" s="126"/>
    </row>
    <row r="92" spans="1:71" ht="14.25" customHeight="1" x14ac:dyDescent="0.3">
      <c r="A92" s="1">
        <f t="shared" si="34"/>
        <v>88</v>
      </c>
      <c r="B92" s="53">
        <f>'Life table'!D90</f>
        <v>0.28275661071632818</v>
      </c>
      <c r="C92" s="53">
        <f>IF($A92&lt;Customisation!$H$13,0,B92)/LOOKUP(Customisation!$H$13,$A$4:$A$104,$B$4:$B$104)</f>
        <v>0.28717022889119642</v>
      </c>
      <c r="D92" s="1">
        <f>IF($A92&lt;=Customisation!$H$13,1,1/(1+Customisation!$H$21)^($A92-Customisation!$H$13))</f>
        <v>0.10577205018990318</v>
      </c>
      <c r="E92" s="1">
        <f t="shared" si="11"/>
        <v>42.70182627681335</v>
      </c>
      <c r="F92" s="1">
        <f t="shared" si="2"/>
        <v>3.0374583863325613E-2</v>
      </c>
      <c r="G92" s="54">
        <f>'Age data'!M96*Customisation!$H$22</f>
        <v>2.6176860000000005E-4</v>
      </c>
      <c r="H92" s="54">
        <f t="shared" si="3"/>
        <v>2.7687801497340696E-5</v>
      </c>
      <c r="I92" s="54">
        <f>'Age data'!N96*Customisation!$H$22</f>
        <v>1.9792260000000002E-4</v>
      </c>
      <c r="J92" s="55">
        <f t="shared" si="4"/>
        <v>2.0934679180916135E-5</v>
      </c>
      <c r="K92" s="54">
        <f>I92*'Life table'!I90</f>
        <v>8.9512655636119778E-4</v>
      </c>
      <c r="L92" s="54">
        <f>J92*'Life table'!J90</f>
        <v>9.4679371045751815E-5</v>
      </c>
      <c r="M92" s="54">
        <f t="shared" si="5"/>
        <v>2.0341335600000004E-4</v>
      </c>
      <c r="N92" s="54">
        <f>((G92-I92)*$AW$5+I92*$AW$6)/(1+Customisation!$H$21)^($A92-Customisation!$E$13)</f>
        <v>2.0829692709201543E-5</v>
      </c>
      <c r="O92" s="54">
        <f>G92*Customisation!$H$17</f>
        <v>0.19449474267618636</v>
      </c>
      <c r="P92" s="121">
        <f>O92/(1+Customisation!$H$21)^($A92-Customisation!$E$13)</f>
        <v>2.0572107684017887E-2</v>
      </c>
      <c r="Q92" s="54">
        <f>IF($A92&lt;Customisation!$H$13,G92,G92*(1-Customisation!$H$11*Customisation!$H$12))</f>
        <v>5.2353719999999994E-5</v>
      </c>
      <c r="R92" s="54">
        <f>IF($A92&lt;Customisation!$H$13,H92,H92*(1-Customisation!$H$11*Customisation!$H$12))</f>
        <v>5.5375602994681384E-6</v>
      </c>
      <c r="S92" s="148">
        <f>IF($A92&lt;Customisation!$H$13,I92,I92*(1-Customisation!$H$11*Customisation!$H$12))</f>
        <v>3.9584519999999995E-5</v>
      </c>
      <c r="T92" s="54">
        <f>IF($A92&lt;Customisation!$H$13,J92,J92*(1-Customisation!$H$11*Customisation!$H$12))</f>
        <v>4.1869358361832264E-6</v>
      </c>
      <c r="U92" s="54">
        <f>IF($A92&lt;Customisation!$H$13,K92,K92*(1-Customisation!$H$11*Customisation!$H$12))</f>
        <v>1.7902531127223951E-4</v>
      </c>
      <c r="V92" s="54">
        <f>IF($A92&lt;Customisation!$H$13,L92,L92*(1-Customisation!$H$11*Customisation!$H$12))</f>
        <v>1.893587420915036E-5</v>
      </c>
      <c r="W92" s="54">
        <f>IF($A92&lt;Customisation!$H$13,M92,M92*(1-Customisation!$H$11*Customisation!$H$12))</f>
        <v>4.06826712E-5</v>
      </c>
      <c r="X92" s="54">
        <f>IF($A92&lt;Customisation!$H$13,N92,N92*(1-Customisation!$H$11*Customisation!$H$12))</f>
        <v>4.1659385418403077E-6</v>
      </c>
      <c r="Y92" s="54">
        <f>IF($A92&lt;Customisation!$H$13,O92,O92*(1-Customisation!$H$11*Customisation!$H$12))</f>
        <v>3.889894853523726E-2</v>
      </c>
      <c r="Z92" s="54">
        <f>IF($A92&lt;Customisation!$H$13,P92,P92*(1-Customisation!$H$11*Customisation!$H$12))</f>
        <v>4.1144215368035765E-3</v>
      </c>
      <c r="AA92" s="54">
        <f t="shared" ref="AA92:AJ92" si="120">G92-Q92</f>
        <v>2.0941488000000006E-4</v>
      </c>
      <c r="AB92" s="54">
        <f t="shared" si="120"/>
        <v>2.2150241197872557E-5</v>
      </c>
      <c r="AC92" s="54">
        <f t="shared" si="120"/>
        <v>1.5833808000000003E-4</v>
      </c>
      <c r="AD92" s="54">
        <f t="shared" si="120"/>
        <v>1.6747743344732909E-5</v>
      </c>
      <c r="AE92" s="54">
        <f t="shared" si="120"/>
        <v>7.1610124508895826E-4</v>
      </c>
      <c r="AF92" s="54">
        <f t="shared" si="120"/>
        <v>7.5743496836601452E-5</v>
      </c>
      <c r="AG92" s="54">
        <f t="shared" si="120"/>
        <v>1.6273068480000005E-4</v>
      </c>
      <c r="AH92" s="54">
        <f t="shared" si="120"/>
        <v>1.6663754167361237E-5</v>
      </c>
      <c r="AI92" s="54">
        <f t="shared" si="120"/>
        <v>0.1555957941409491</v>
      </c>
      <c r="AJ92" s="54">
        <f t="shared" si="120"/>
        <v>1.6457686147214309E-2</v>
      </c>
      <c r="AK92" s="1"/>
      <c r="AL92" s="56">
        <f t="shared" si="7"/>
        <v>26.176860000000005</v>
      </c>
      <c r="AM92" s="56">
        <f t="shared" si="8"/>
        <v>5.235371999999999</v>
      </c>
      <c r="AN92" s="1"/>
      <c r="AO92" s="1"/>
      <c r="AP92" s="1"/>
      <c r="AQ92" s="1"/>
      <c r="AR92" s="1"/>
      <c r="AS92" s="1"/>
      <c r="AT92" s="1"/>
      <c r="AU92" s="1"/>
      <c r="AV92" s="1"/>
      <c r="AW92" s="1"/>
      <c r="AX92" s="1"/>
      <c r="AY92" s="54">
        <f>IF($A92&lt;Customisation!$H$13,G92,G92*(1-Customisation!$H$24*Customisation!$H$12))</f>
        <v>2.6176859999999997E-5</v>
      </c>
      <c r="AZ92" s="54">
        <f>IF($A92&lt;Customisation!$H$13,H92,H92*(1-Customisation!$H$24*Customisation!$H$12))</f>
        <v>2.7687801497340692E-6</v>
      </c>
      <c r="BA92" s="54">
        <f>IF($A92&lt;Customisation!$H$13,I92,I92*(1-Customisation!$H$24*Customisation!$H$12))</f>
        <v>1.9792259999999997E-5</v>
      </c>
      <c r="BB92" s="54">
        <f>IF($A92&lt;Customisation!$H$13,J92,J92*(1-Customisation!$H$24*Customisation!$H$12))</f>
        <v>2.0934679180916132E-6</v>
      </c>
      <c r="BC92" s="54">
        <f>IF($A92&lt;Customisation!$H$13,K92,K92*(1-Customisation!$H$24*Customisation!$H$12))</f>
        <v>8.9512655636119756E-5</v>
      </c>
      <c r="BD92" s="54">
        <f>IF($A92&lt;Customisation!$H$13,L92,L92*(1-Customisation!$H$24*Customisation!$H$12))</f>
        <v>9.4679371045751798E-6</v>
      </c>
      <c r="BE92" s="54">
        <f>IF($A92&lt;Customisation!$H$13,M92,M92*(1-Customisation!$H$24*Customisation!$H$12))</f>
        <v>2.03413356E-5</v>
      </c>
      <c r="BF92" s="54">
        <f>IF($A92&lt;Customisation!$H$13,N92,N92*(1-Customisation!$H$24*Customisation!$H$12))</f>
        <v>2.0829692709201538E-6</v>
      </c>
      <c r="BG92" s="54">
        <f>IF($A92&lt;Customisation!$H$13,O92,O92*(1-Customisation!$H$24*Customisation!$H$12))</f>
        <v>1.944947426761863E-2</v>
      </c>
      <c r="BH92" s="54">
        <f>IF($A92&lt;Customisation!$H$13,P92,P92*(1-Customisation!$H$24*Customisation!$H$12))</f>
        <v>2.0572107684017882E-3</v>
      </c>
      <c r="BI92" s="54">
        <f t="shared" si="88"/>
        <v>2.6176859999999997E-5</v>
      </c>
      <c r="BJ92" s="54">
        <f t="shared" si="89"/>
        <v>2.7687801497340692E-6</v>
      </c>
      <c r="BK92" s="54">
        <f t="shared" si="90"/>
        <v>1.9792259999999997E-5</v>
      </c>
      <c r="BL92" s="54">
        <f t="shared" si="91"/>
        <v>2.0934679180916132E-6</v>
      </c>
      <c r="BM92" s="54">
        <f t="shared" si="92"/>
        <v>8.9512655636119756E-5</v>
      </c>
      <c r="BN92" s="54">
        <f t="shared" si="93"/>
        <v>9.4679371045751798E-6</v>
      </c>
      <c r="BO92" s="54">
        <f t="shared" si="94"/>
        <v>2.03413356E-5</v>
      </c>
      <c r="BP92" s="54">
        <f t="shared" si="95"/>
        <v>2.0829692709201538E-6</v>
      </c>
      <c r="BQ92" s="54">
        <f t="shared" si="96"/>
        <v>1.944947426761863E-2</v>
      </c>
      <c r="BR92" s="54">
        <f t="shared" si="97"/>
        <v>2.0572107684017882E-3</v>
      </c>
      <c r="BS92" s="126"/>
    </row>
    <row r="93" spans="1:71" ht="14.25" customHeight="1" x14ac:dyDescent="0.3">
      <c r="A93" s="1">
        <f t="shared" si="34"/>
        <v>89</v>
      </c>
      <c r="B93" s="53">
        <f>'Life table'!D91</f>
        <v>0.24749968892610924</v>
      </c>
      <c r="C93" s="53">
        <f>IF($A93&lt;Customisation!$H$13,0,B93)/LOOKUP(Customisation!$H$13,$A$4:$A$104,$B$4:$B$104)</f>
        <v>0.25136297305075317</v>
      </c>
      <c r="D93" s="1">
        <f>IF($A93&lt;=Customisation!$H$13,1,1/(1+Customisation!$H$21)^($A93-Customisation!$H$13))</f>
        <v>0.10269131086398368</v>
      </c>
      <c r="E93" s="1">
        <f t="shared" si="11"/>
        <v>42.807598327003255</v>
      </c>
      <c r="F93" s="1">
        <f t="shared" si="2"/>
        <v>2.5812793205250047E-2</v>
      </c>
      <c r="G93" s="54">
        <f>'Age data'!M97*Customisation!$H$22</f>
        <v>2.6176860000000005E-4</v>
      </c>
      <c r="H93" s="54">
        <f t="shared" si="3"/>
        <v>2.6881360677029803E-5</v>
      </c>
      <c r="I93" s="54">
        <f>'Age data'!N97*Customisation!$H$22</f>
        <v>1.9792260000000002E-4</v>
      </c>
      <c r="J93" s="55">
        <f t="shared" si="4"/>
        <v>2.0324931243607899E-5</v>
      </c>
      <c r="K93" s="54">
        <f>I93*'Life table'!I91</f>
        <v>8.1061959860871874E-4</v>
      </c>
      <c r="L93" s="54">
        <f>J93*'Life table'!J91</f>
        <v>8.3243589193165613E-5</v>
      </c>
      <c r="M93" s="54">
        <f t="shared" si="5"/>
        <v>2.0341335600000004E-4</v>
      </c>
      <c r="N93" s="54">
        <f>((G93-I93)*$AW$5+I93*$AW$6)/(1+Customisation!$H$21)^($A93-Customisation!$E$13)</f>
        <v>2.0223002630292762E-5</v>
      </c>
      <c r="O93" s="54">
        <f>G93*Customisation!$H$17</f>
        <v>0.19449474267618636</v>
      </c>
      <c r="P93" s="121">
        <f>O93/(1+Customisation!$H$21)^($A93-Customisation!$E$13)</f>
        <v>1.9972920081570766E-2</v>
      </c>
      <c r="Q93" s="54">
        <f>IF($A93&lt;Customisation!$H$13,G93,G93*(1-Customisation!$H$11*Customisation!$H$12))</f>
        <v>5.2353719999999994E-5</v>
      </c>
      <c r="R93" s="54">
        <f>IF($A93&lt;Customisation!$H$13,H93,H93*(1-Customisation!$H$11*Customisation!$H$12))</f>
        <v>5.3762721354059591E-6</v>
      </c>
      <c r="S93" s="54">
        <f>IF($A93&lt;Customisation!$H$13,I93,I93*(1-Customisation!$H$11*Customisation!$H$12))</f>
        <v>3.9584519999999995E-5</v>
      </c>
      <c r="T93" s="54">
        <f>IF($A93&lt;Customisation!$H$13,J93,J93*(1-Customisation!$H$11*Customisation!$H$12))</f>
        <v>4.064986248721579E-6</v>
      </c>
      <c r="U93" s="54">
        <f>IF($A93&lt;Customisation!$H$13,K93,K93*(1-Customisation!$H$11*Customisation!$H$12))</f>
        <v>1.6212391972174372E-4</v>
      </c>
      <c r="V93" s="54">
        <f>IF($A93&lt;Customisation!$H$13,L93,L93*(1-Customisation!$H$11*Customisation!$H$12))</f>
        <v>1.664871783863312E-5</v>
      </c>
      <c r="W93" s="54">
        <f>IF($A93&lt;Customisation!$H$13,M93,M93*(1-Customisation!$H$11*Customisation!$H$12))</f>
        <v>4.06826712E-5</v>
      </c>
      <c r="X93" s="54">
        <f>IF($A93&lt;Customisation!$H$13,N93,N93*(1-Customisation!$H$11*Customisation!$H$12))</f>
        <v>4.0446005260585518E-6</v>
      </c>
      <c r="Y93" s="54">
        <f>IF($A93&lt;Customisation!$H$13,O93,O93*(1-Customisation!$H$11*Customisation!$H$12))</f>
        <v>3.889894853523726E-2</v>
      </c>
      <c r="Z93" s="54">
        <f>IF($A93&lt;Customisation!$H$13,P93,P93*(1-Customisation!$H$11*Customisation!$H$12))</f>
        <v>3.9945840163141521E-3</v>
      </c>
      <c r="AA93" s="54">
        <f t="shared" ref="AA93:AJ93" si="121">G93-Q93</f>
        <v>2.0941488000000006E-4</v>
      </c>
      <c r="AB93" s="54">
        <f t="shared" si="121"/>
        <v>2.1505088541623843E-5</v>
      </c>
      <c r="AC93" s="54">
        <f t="shared" si="121"/>
        <v>1.5833808000000003E-4</v>
      </c>
      <c r="AD93" s="54">
        <f t="shared" si="121"/>
        <v>1.625994499488632E-5</v>
      </c>
      <c r="AE93" s="54">
        <f t="shared" si="121"/>
        <v>6.4849567888697508E-4</v>
      </c>
      <c r="AF93" s="54">
        <f t="shared" si="121"/>
        <v>6.6594871354532493E-5</v>
      </c>
      <c r="AG93" s="54">
        <f t="shared" si="121"/>
        <v>1.6273068480000005E-4</v>
      </c>
      <c r="AH93" s="54">
        <f t="shared" si="121"/>
        <v>1.6178402104234211E-5</v>
      </c>
      <c r="AI93" s="54">
        <f t="shared" si="121"/>
        <v>0.1555957941409491</v>
      </c>
      <c r="AJ93" s="54">
        <f t="shared" si="121"/>
        <v>1.5978336065256615E-2</v>
      </c>
      <c r="AK93" s="1"/>
      <c r="AL93" s="56">
        <f t="shared" si="7"/>
        <v>26.176860000000005</v>
      </c>
      <c r="AM93" s="56">
        <f t="shared" si="8"/>
        <v>5.235371999999999</v>
      </c>
      <c r="AN93" s="1"/>
      <c r="AO93" s="1"/>
      <c r="AP93" s="1"/>
      <c r="AQ93" s="1"/>
      <c r="AR93" s="1"/>
      <c r="AS93" s="1"/>
      <c r="AT93" s="1"/>
      <c r="AU93" s="1"/>
      <c r="AV93" s="1"/>
      <c r="AW93" s="1"/>
      <c r="AX93" s="1"/>
      <c r="AY93" s="54">
        <f>IF($A93&lt;Customisation!$H$13,G93,G93*(1-Customisation!$H$24*Customisation!$H$12))</f>
        <v>2.6176859999999997E-5</v>
      </c>
      <c r="AZ93" s="54">
        <f>IF($A93&lt;Customisation!$H$13,H93,H93*(1-Customisation!$H$24*Customisation!$H$12))</f>
        <v>2.6881360677029795E-6</v>
      </c>
      <c r="BA93" s="54">
        <f>IF($A93&lt;Customisation!$H$13,I93,I93*(1-Customisation!$H$24*Customisation!$H$12))</f>
        <v>1.9792259999999997E-5</v>
      </c>
      <c r="BB93" s="54">
        <f>IF($A93&lt;Customisation!$H$13,J93,J93*(1-Customisation!$H$24*Customisation!$H$12))</f>
        <v>2.0324931243607895E-6</v>
      </c>
      <c r="BC93" s="54">
        <f>IF($A93&lt;Customisation!$H$13,K93,K93*(1-Customisation!$H$24*Customisation!$H$12))</f>
        <v>8.1061959860871858E-5</v>
      </c>
      <c r="BD93" s="54">
        <f>IF($A93&lt;Customisation!$H$13,L93,L93*(1-Customisation!$H$24*Customisation!$H$12))</f>
        <v>8.32435891931656E-6</v>
      </c>
      <c r="BE93" s="54">
        <f>IF($A93&lt;Customisation!$H$13,M93,M93*(1-Customisation!$H$24*Customisation!$H$12))</f>
        <v>2.03413356E-5</v>
      </c>
      <c r="BF93" s="54">
        <f>IF($A93&lt;Customisation!$H$13,N93,N93*(1-Customisation!$H$24*Customisation!$H$12))</f>
        <v>2.0223002630292759E-6</v>
      </c>
      <c r="BG93" s="54">
        <f>IF($A93&lt;Customisation!$H$13,O93,O93*(1-Customisation!$H$24*Customisation!$H$12))</f>
        <v>1.944947426761863E-2</v>
      </c>
      <c r="BH93" s="54">
        <f>IF($A93&lt;Customisation!$H$13,P93,P93*(1-Customisation!$H$24*Customisation!$H$12))</f>
        <v>1.997292008157076E-3</v>
      </c>
      <c r="BI93" s="54">
        <f t="shared" si="88"/>
        <v>2.6176859999999997E-5</v>
      </c>
      <c r="BJ93" s="54">
        <f t="shared" si="89"/>
        <v>2.6881360677029795E-6</v>
      </c>
      <c r="BK93" s="54">
        <f t="shared" si="90"/>
        <v>1.9792259999999997E-5</v>
      </c>
      <c r="BL93" s="54">
        <f t="shared" si="91"/>
        <v>2.0324931243607895E-6</v>
      </c>
      <c r="BM93" s="54">
        <f t="shared" si="92"/>
        <v>8.1061959860871858E-5</v>
      </c>
      <c r="BN93" s="54">
        <f t="shared" si="93"/>
        <v>8.32435891931656E-6</v>
      </c>
      <c r="BO93" s="54">
        <f t="shared" si="94"/>
        <v>2.03413356E-5</v>
      </c>
      <c r="BP93" s="54">
        <f t="shared" si="95"/>
        <v>2.0223002630292759E-6</v>
      </c>
      <c r="BQ93" s="54">
        <f t="shared" si="96"/>
        <v>1.944947426761863E-2</v>
      </c>
      <c r="BR93" s="54">
        <f t="shared" si="97"/>
        <v>1.997292008157076E-3</v>
      </c>
      <c r="BS93" s="126"/>
    </row>
    <row r="94" spans="1:71" ht="14.25" customHeight="1" x14ac:dyDescent="0.3">
      <c r="A94" s="1">
        <f t="shared" si="34"/>
        <v>90</v>
      </c>
      <c r="B94" s="53">
        <f>'Life table'!D92</f>
        <v>0.21663895271391267</v>
      </c>
      <c r="C94" s="53">
        <f>IF($A94&lt;Customisation!$H$13,0,B94)/LOOKUP(Customisation!$H$13,$A$4:$A$104,$B$4:$B$104)</f>
        <v>0.22002052394105473</v>
      </c>
      <c r="D94" s="1">
        <f>IF($A94&lt;=Customisation!$H$13,1,1/(1+Customisation!$H$21)^($A94-Customisation!$H$13))</f>
        <v>9.9700301809692873E-2</v>
      </c>
      <c r="E94" s="1">
        <f t="shared" si="11"/>
        <v>42.910289637867237</v>
      </c>
      <c r="F94" s="1">
        <f t="shared" si="2"/>
        <v>2.1936112641249911E-2</v>
      </c>
      <c r="G94" s="54">
        <f>'Age data'!M98*Customisation!$H$22</f>
        <v>2.6176860000000005E-4</v>
      </c>
      <c r="H94" s="54">
        <f t="shared" si="3"/>
        <v>2.6098408424300775E-5</v>
      </c>
      <c r="I94" s="54">
        <f>'Age data'!N98*Customisation!$H$22</f>
        <v>1.9792260000000002E-4</v>
      </c>
      <c r="J94" s="55">
        <f t="shared" si="4"/>
        <v>1.9732942954959121E-5</v>
      </c>
      <c r="K94" s="54">
        <f>I94*'Life table'!I92</f>
        <v>7.1407442289670971E-4</v>
      </c>
      <c r="L94" s="54">
        <f>J94*'Life table'!J92</f>
        <v>7.1193435477384223E-5</v>
      </c>
      <c r="M94" s="54">
        <f t="shared" si="5"/>
        <v>2.0341335600000004E-4</v>
      </c>
      <c r="N94" s="54">
        <f>((G94-I94)*$AW$5+I94*$AW$6)/(1+Customisation!$H$21)^($A94-Customisation!$E$13)</f>
        <v>1.9633983136206559E-5</v>
      </c>
      <c r="O94" s="54">
        <f>G94*Customisation!$H$17</f>
        <v>0.19449474267618636</v>
      </c>
      <c r="P94" s="121">
        <f>O94/(1+Customisation!$H$21)^($A94-Customisation!$E$13)</f>
        <v>1.9391184545214331E-2</v>
      </c>
      <c r="Q94" s="54">
        <f>IF($A94&lt;Customisation!$H$13,G94,G94*(1-Customisation!$H$11*Customisation!$H$12))</f>
        <v>5.2353719999999994E-5</v>
      </c>
      <c r="R94" s="54">
        <f>IF($A94&lt;Customisation!$H$13,H94,H94*(1-Customisation!$H$11*Customisation!$H$12))</f>
        <v>5.2196816848601537E-6</v>
      </c>
      <c r="S94" s="54">
        <f>IF($A94&lt;Customisation!$H$13,I94,I94*(1-Customisation!$H$11*Customisation!$H$12))</f>
        <v>3.9584519999999995E-5</v>
      </c>
      <c r="T94" s="54">
        <f>IF($A94&lt;Customisation!$H$13,J94,J94*(1-Customisation!$H$11*Customisation!$H$12))</f>
        <v>3.946588590991823E-6</v>
      </c>
      <c r="U94" s="54">
        <f>IF($A94&lt;Customisation!$H$13,K94,K94*(1-Customisation!$H$11*Customisation!$H$12))</f>
        <v>1.4281488457934191E-4</v>
      </c>
      <c r="V94" s="54">
        <f>IF($A94&lt;Customisation!$H$13,L94,L94*(1-Customisation!$H$11*Customisation!$H$12))</f>
        <v>1.4238687095476841E-5</v>
      </c>
      <c r="W94" s="54">
        <f>IF($A94&lt;Customisation!$H$13,M94,M94*(1-Customisation!$H$11*Customisation!$H$12))</f>
        <v>4.06826712E-5</v>
      </c>
      <c r="X94" s="54">
        <f>IF($A94&lt;Customisation!$H$13,N94,N94*(1-Customisation!$H$11*Customisation!$H$12))</f>
        <v>3.9267966272413112E-6</v>
      </c>
      <c r="Y94" s="54">
        <f>IF($A94&lt;Customisation!$H$13,O94,O94*(1-Customisation!$H$11*Customisation!$H$12))</f>
        <v>3.889894853523726E-2</v>
      </c>
      <c r="Z94" s="54">
        <f>IF($A94&lt;Customisation!$H$13,P94,P94*(1-Customisation!$H$11*Customisation!$H$12))</f>
        <v>3.8782369090428655E-3</v>
      </c>
      <c r="AA94" s="54">
        <f t="shared" ref="AA94:AJ94" si="122">G94-Q94</f>
        <v>2.0941488000000006E-4</v>
      </c>
      <c r="AB94" s="54">
        <f t="shared" si="122"/>
        <v>2.0878726739440622E-5</v>
      </c>
      <c r="AC94" s="54">
        <f t="shared" si="122"/>
        <v>1.5833808000000003E-4</v>
      </c>
      <c r="AD94" s="54">
        <f t="shared" si="122"/>
        <v>1.5786354363967299E-5</v>
      </c>
      <c r="AE94" s="54">
        <f t="shared" si="122"/>
        <v>5.7125953831736785E-4</v>
      </c>
      <c r="AF94" s="54">
        <f t="shared" si="122"/>
        <v>5.6954748381907379E-5</v>
      </c>
      <c r="AG94" s="54">
        <f t="shared" si="122"/>
        <v>1.6273068480000005E-4</v>
      </c>
      <c r="AH94" s="54">
        <f t="shared" si="122"/>
        <v>1.5707186508965248E-5</v>
      </c>
      <c r="AI94" s="54">
        <f t="shared" si="122"/>
        <v>0.1555957941409491</v>
      </c>
      <c r="AJ94" s="54">
        <f t="shared" si="122"/>
        <v>1.5512947636171465E-2</v>
      </c>
      <c r="AK94" s="1"/>
      <c r="AL94" s="56">
        <f t="shared" si="7"/>
        <v>26.176860000000005</v>
      </c>
      <c r="AM94" s="56">
        <f t="shared" si="8"/>
        <v>5.235371999999999</v>
      </c>
      <c r="AN94" s="1"/>
      <c r="AO94" s="1"/>
      <c r="AP94" s="1"/>
      <c r="AQ94" s="1"/>
      <c r="AR94" s="1"/>
      <c r="AS94" s="1"/>
      <c r="AT94" s="1"/>
      <c r="AU94" s="1"/>
      <c r="AV94" s="1"/>
      <c r="AW94" s="1"/>
      <c r="AX94" s="1"/>
      <c r="AY94" s="54">
        <f>IF($A94&lt;Customisation!$H$13,G94,G94*(1-Customisation!$H$24*Customisation!$H$12))</f>
        <v>2.6176859999999997E-5</v>
      </c>
      <c r="AZ94" s="54">
        <f>IF($A94&lt;Customisation!$H$13,H94,H94*(1-Customisation!$H$24*Customisation!$H$12))</f>
        <v>2.6098408424300769E-6</v>
      </c>
      <c r="BA94" s="54">
        <f>IF($A94&lt;Customisation!$H$13,I94,I94*(1-Customisation!$H$24*Customisation!$H$12))</f>
        <v>1.9792259999999997E-5</v>
      </c>
      <c r="BB94" s="54">
        <f>IF($A94&lt;Customisation!$H$13,J94,J94*(1-Customisation!$H$24*Customisation!$H$12))</f>
        <v>1.9732942954959115E-6</v>
      </c>
      <c r="BC94" s="54">
        <f>IF($A94&lt;Customisation!$H$13,K94,K94*(1-Customisation!$H$24*Customisation!$H$12))</f>
        <v>7.1407442289670955E-5</v>
      </c>
      <c r="BD94" s="54">
        <f>IF($A94&lt;Customisation!$H$13,L94,L94*(1-Customisation!$H$24*Customisation!$H$12))</f>
        <v>7.1193435477384207E-6</v>
      </c>
      <c r="BE94" s="54">
        <f>IF($A94&lt;Customisation!$H$13,M94,M94*(1-Customisation!$H$24*Customisation!$H$12))</f>
        <v>2.03413356E-5</v>
      </c>
      <c r="BF94" s="54">
        <f>IF($A94&lt;Customisation!$H$13,N94,N94*(1-Customisation!$H$24*Customisation!$H$12))</f>
        <v>1.9633983136206556E-6</v>
      </c>
      <c r="BG94" s="54">
        <f>IF($A94&lt;Customisation!$H$13,O94,O94*(1-Customisation!$H$24*Customisation!$H$12))</f>
        <v>1.944947426761863E-2</v>
      </c>
      <c r="BH94" s="54">
        <f>IF($A94&lt;Customisation!$H$13,P94,P94*(1-Customisation!$H$24*Customisation!$H$12))</f>
        <v>1.9391184545214327E-3</v>
      </c>
      <c r="BI94" s="54">
        <f t="shared" si="88"/>
        <v>2.6176859999999997E-5</v>
      </c>
      <c r="BJ94" s="54">
        <f t="shared" si="89"/>
        <v>2.6098408424300769E-6</v>
      </c>
      <c r="BK94" s="54">
        <f t="shared" si="90"/>
        <v>1.9792259999999997E-5</v>
      </c>
      <c r="BL94" s="54">
        <f t="shared" si="91"/>
        <v>1.9732942954959115E-6</v>
      </c>
      <c r="BM94" s="54">
        <f t="shared" si="92"/>
        <v>7.1407442289670955E-5</v>
      </c>
      <c r="BN94" s="54">
        <f t="shared" si="93"/>
        <v>7.1193435477384207E-6</v>
      </c>
      <c r="BO94" s="54">
        <f t="shared" si="94"/>
        <v>2.03413356E-5</v>
      </c>
      <c r="BP94" s="54">
        <f t="shared" si="95"/>
        <v>1.9633983136206556E-6</v>
      </c>
      <c r="BQ94" s="54">
        <f t="shared" si="96"/>
        <v>1.944947426761863E-2</v>
      </c>
      <c r="BR94" s="54">
        <f t="shared" si="97"/>
        <v>1.9391184545214327E-3</v>
      </c>
      <c r="BS94" s="126"/>
    </row>
    <row r="95" spans="1:71" ht="14.25" customHeight="1" x14ac:dyDescent="0.3">
      <c r="A95" s="1">
        <f t="shared" si="34"/>
        <v>91</v>
      </c>
      <c r="B95" s="53">
        <f>'Life table'!D93</f>
        <v>0.17069633001187323</v>
      </c>
      <c r="C95" s="53">
        <f>IF($A95&lt;Customisation!$H$13,0,B95)/LOOKUP(Customisation!$H$13,$A$4:$A$104,$B$4:$B$104)</f>
        <v>0.17336077142887527</v>
      </c>
      <c r="D95" s="1">
        <f>IF($A95&lt;=Customisation!$H$13,1,1/(1+Customisation!$H$21)^($A95-Customisation!$H$13))</f>
        <v>9.679640952397367E-2</v>
      </c>
      <c r="E95" s="1">
        <f t="shared" si="11"/>
        <v>43.009989939676927</v>
      </c>
      <c r="F95" s="1">
        <f t="shared" si="2"/>
        <v>1.6780700226621405E-2</v>
      </c>
      <c r="G95" s="54">
        <f>'Age data'!M99*Customisation!$H$22</f>
        <v>2.6176860000000005E-4</v>
      </c>
      <c r="H95" s="54">
        <f t="shared" si="3"/>
        <v>2.533826060611726E-5</v>
      </c>
      <c r="I95" s="54">
        <f>'Age data'!N99*Customisation!$H$22</f>
        <v>1.9792260000000002E-4</v>
      </c>
      <c r="J95" s="55">
        <f t="shared" si="4"/>
        <v>1.9158197043649635E-5</v>
      </c>
      <c r="K95" s="54">
        <f>I95*'Life table'!I93</f>
        <v>6.8170845860382218E-4</v>
      </c>
      <c r="L95" s="54">
        <f>J95*'Life table'!J93</f>
        <v>6.5986931134972432E-5</v>
      </c>
      <c r="M95" s="54">
        <f t="shared" si="5"/>
        <v>2.0341335600000004E-4</v>
      </c>
      <c r="N95" s="54">
        <f>((G95-I95)*$AW$5+I95*$AW$6)/(1+Customisation!$H$21)^($A95-Customisation!$E$13)</f>
        <v>1.9062119549715106E-5</v>
      </c>
      <c r="O95" s="54">
        <f>G95*Customisation!$H$17</f>
        <v>0.19449474267618636</v>
      </c>
      <c r="P95" s="121">
        <f>O95/(1+Customisation!$H$21)^($A95-Customisation!$E$13)</f>
        <v>1.8826392762344012E-2</v>
      </c>
      <c r="Q95" s="54">
        <f>IF($A95&lt;Customisation!$H$13,G95,G95*(1-Customisation!$H$11*Customisation!$H$12))</f>
        <v>5.2353719999999994E-5</v>
      </c>
      <c r="R95" s="54">
        <f>IF($A95&lt;Customisation!$H$13,H95,H95*(1-Customisation!$H$11*Customisation!$H$12))</f>
        <v>5.0676521212234507E-6</v>
      </c>
      <c r="S95" s="54">
        <f>IF($A95&lt;Customisation!$H$13,I95,I95*(1-Customisation!$H$11*Customisation!$H$12))</f>
        <v>3.9584519999999995E-5</v>
      </c>
      <c r="T95" s="54">
        <f>IF($A95&lt;Customisation!$H$13,J95,J95*(1-Customisation!$H$11*Customisation!$H$12))</f>
        <v>3.8316394087299261E-6</v>
      </c>
      <c r="U95" s="54">
        <f>IF($A95&lt;Customisation!$H$13,K95,K95*(1-Customisation!$H$11*Customisation!$H$12))</f>
        <v>1.3634169172076441E-4</v>
      </c>
      <c r="V95" s="54">
        <f>IF($A95&lt;Customisation!$H$13,L95,L95*(1-Customisation!$H$11*Customisation!$H$12))</f>
        <v>1.3197386226994483E-5</v>
      </c>
      <c r="W95" s="54">
        <f>IF($A95&lt;Customisation!$H$13,M95,M95*(1-Customisation!$H$11*Customisation!$H$12))</f>
        <v>4.06826712E-5</v>
      </c>
      <c r="X95" s="54">
        <f>IF($A95&lt;Customisation!$H$13,N95,N95*(1-Customisation!$H$11*Customisation!$H$12))</f>
        <v>3.8124239099430203E-6</v>
      </c>
      <c r="Y95" s="54">
        <f>IF($A95&lt;Customisation!$H$13,O95,O95*(1-Customisation!$H$11*Customisation!$H$12))</f>
        <v>3.889894853523726E-2</v>
      </c>
      <c r="Z95" s="54">
        <f>IF($A95&lt;Customisation!$H$13,P95,P95*(1-Customisation!$H$11*Customisation!$H$12))</f>
        <v>3.7652785524688016E-3</v>
      </c>
      <c r="AA95" s="54">
        <f t="shared" ref="AA95:AJ95" si="123">G95-Q95</f>
        <v>2.0941488000000006E-4</v>
      </c>
      <c r="AB95" s="54">
        <f t="shared" si="123"/>
        <v>2.027060848489381E-5</v>
      </c>
      <c r="AC95" s="54">
        <f t="shared" si="123"/>
        <v>1.5833808000000003E-4</v>
      </c>
      <c r="AD95" s="54">
        <f t="shared" si="123"/>
        <v>1.5326557634919708E-5</v>
      </c>
      <c r="AE95" s="54">
        <f t="shared" si="123"/>
        <v>5.4536676688305774E-4</v>
      </c>
      <c r="AF95" s="54">
        <f t="shared" si="123"/>
        <v>5.2789544907977951E-5</v>
      </c>
      <c r="AG95" s="54">
        <f t="shared" si="123"/>
        <v>1.6273068480000005E-4</v>
      </c>
      <c r="AH95" s="54">
        <f t="shared" si="123"/>
        <v>1.5249695639772086E-5</v>
      </c>
      <c r="AI95" s="54">
        <f t="shared" si="123"/>
        <v>0.1555957941409491</v>
      </c>
      <c r="AJ95" s="54">
        <f t="shared" si="123"/>
        <v>1.506111420987521E-2</v>
      </c>
      <c r="AK95" s="1"/>
      <c r="AL95" s="56">
        <f t="shared" si="7"/>
        <v>26.176860000000005</v>
      </c>
      <c r="AM95" s="56">
        <f t="shared" si="8"/>
        <v>5.235371999999999</v>
      </c>
      <c r="AN95" s="1"/>
      <c r="AO95" s="1"/>
      <c r="AP95" s="1"/>
      <c r="AQ95" s="1"/>
      <c r="AR95" s="1"/>
      <c r="AS95" s="1"/>
      <c r="AT95" s="1"/>
      <c r="AU95" s="1"/>
      <c r="AV95" s="1"/>
      <c r="AW95" s="1"/>
      <c r="AX95" s="1"/>
      <c r="AY95" s="54">
        <f>IF($A95&lt;Customisation!$H$13,G95,G95*(1-Customisation!$H$24*Customisation!$H$12))</f>
        <v>2.6176859999999997E-5</v>
      </c>
      <c r="AZ95" s="54">
        <f>IF($A95&lt;Customisation!$H$13,H95,H95*(1-Customisation!$H$24*Customisation!$H$12))</f>
        <v>2.5338260606117254E-6</v>
      </c>
      <c r="BA95" s="54">
        <f>IF($A95&lt;Customisation!$H$13,I95,I95*(1-Customisation!$H$24*Customisation!$H$12))</f>
        <v>1.9792259999999997E-5</v>
      </c>
      <c r="BB95" s="54">
        <f>IF($A95&lt;Customisation!$H$13,J95,J95*(1-Customisation!$H$24*Customisation!$H$12))</f>
        <v>1.915819704364963E-6</v>
      </c>
      <c r="BC95" s="54">
        <f>IF($A95&lt;Customisation!$H$13,K95,K95*(1-Customisation!$H$24*Customisation!$H$12))</f>
        <v>6.8170845860382204E-5</v>
      </c>
      <c r="BD95" s="54">
        <f>IF($A95&lt;Customisation!$H$13,L95,L95*(1-Customisation!$H$24*Customisation!$H$12))</f>
        <v>6.5986931134972413E-6</v>
      </c>
      <c r="BE95" s="54">
        <f>IF($A95&lt;Customisation!$H$13,M95,M95*(1-Customisation!$H$24*Customisation!$H$12))</f>
        <v>2.03413356E-5</v>
      </c>
      <c r="BF95" s="54">
        <f>IF($A95&lt;Customisation!$H$13,N95,N95*(1-Customisation!$H$24*Customisation!$H$12))</f>
        <v>1.9062119549715102E-6</v>
      </c>
      <c r="BG95" s="54">
        <f>IF($A95&lt;Customisation!$H$13,O95,O95*(1-Customisation!$H$24*Customisation!$H$12))</f>
        <v>1.944947426761863E-2</v>
      </c>
      <c r="BH95" s="54">
        <f>IF($A95&lt;Customisation!$H$13,P95,P95*(1-Customisation!$H$24*Customisation!$H$12))</f>
        <v>1.8826392762344008E-3</v>
      </c>
      <c r="BI95" s="54">
        <f t="shared" si="88"/>
        <v>2.6176859999999997E-5</v>
      </c>
      <c r="BJ95" s="54">
        <f t="shared" si="89"/>
        <v>2.5338260606117254E-6</v>
      </c>
      <c r="BK95" s="54">
        <f t="shared" si="90"/>
        <v>1.9792259999999997E-5</v>
      </c>
      <c r="BL95" s="54">
        <f t="shared" si="91"/>
        <v>1.915819704364963E-6</v>
      </c>
      <c r="BM95" s="54">
        <f t="shared" si="92"/>
        <v>6.8170845860382204E-5</v>
      </c>
      <c r="BN95" s="54">
        <f t="shared" si="93"/>
        <v>6.5986931134972413E-6</v>
      </c>
      <c r="BO95" s="54">
        <f t="shared" si="94"/>
        <v>2.03413356E-5</v>
      </c>
      <c r="BP95" s="54">
        <f t="shared" si="95"/>
        <v>1.9062119549715102E-6</v>
      </c>
      <c r="BQ95" s="54">
        <f t="shared" si="96"/>
        <v>1.944947426761863E-2</v>
      </c>
      <c r="BR95" s="54">
        <f t="shared" si="97"/>
        <v>1.8826392762344008E-3</v>
      </c>
      <c r="BS95" s="126"/>
    </row>
    <row r="96" spans="1:71" ht="14.25" customHeight="1" x14ac:dyDescent="0.3">
      <c r="A96" s="1">
        <f t="shared" si="34"/>
        <v>92</v>
      </c>
      <c r="B96" s="53">
        <f>'Life table'!D94</f>
        <v>0.13449675930625529</v>
      </c>
      <c r="C96" s="53">
        <f>IF($A96&lt;Customisation!$H$13,0,B96)/LOOKUP(Customisation!$H$13,$A$4:$A$104,$B$4:$B$104)</f>
        <v>0.13659615263195371</v>
      </c>
      <c r="D96" s="1">
        <f>IF($A96&lt;=Customisation!$H$13,1,1/(1+Customisation!$H$21)^($A96-Customisation!$H$13))</f>
        <v>9.3977096625217166E-2</v>
      </c>
      <c r="E96" s="1">
        <f t="shared" si="11"/>
        <v>43.106786349200902</v>
      </c>
      <c r="F96" s="1">
        <f t="shared" si="2"/>
        <v>1.2836909834526025E-2</v>
      </c>
      <c r="G96" s="54">
        <f>'Age data'!M100*Customisation!$H$22</f>
        <v>2.6176860000000005E-4</v>
      </c>
      <c r="H96" s="54">
        <f t="shared" si="3"/>
        <v>2.4600253015647826E-5</v>
      </c>
      <c r="I96" s="54">
        <f>'Age data'!N100*Customisation!$H$22</f>
        <v>1.9792260000000002E-4</v>
      </c>
      <c r="J96" s="55">
        <f t="shared" si="4"/>
        <v>1.860019130451421E-5</v>
      </c>
      <c r="K96" s="54">
        <f>I96*'Life table'!I94</f>
        <v>6.4063125086596777E-4</v>
      </c>
      <c r="L96" s="54">
        <f>J96*'Life table'!J94</f>
        <v>6.0204664963764792E-5</v>
      </c>
      <c r="M96" s="54">
        <f t="shared" si="5"/>
        <v>2.0341335600000004E-4</v>
      </c>
      <c r="N96" s="54">
        <f>((G96-I96)*$AW$5+I96*$AW$6)/(1+Customisation!$H$21)^($A96-Customisation!$E$13)</f>
        <v>1.8506912184189429E-5</v>
      </c>
      <c r="O96" s="54">
        <f>G96*Customisation!$H$17</f>
        <v>0.19449474267618636</v>
      </c>
      <c r="P96" s="121">
        <f>O96/(1+Customisation!$H$21)^($A96-Customisation!$E$13)</f>
        <v>1.8278051225576714E-2</v>
      </c>
      <c r="Q96" s="54">
        <f>IF($A96&lt;Customisation!$H$13,G96,G96*(1-Customisation!$H$11*Customisation!$H$12))</f>
        <v>5.2353719999999994E-5</v>
      </c>
      <c r="R96" s="54">
        <f>IF($A96&lt;Customisation!$H$13,H96,H96*(1-Customisation!$H$11*Customisation!$H$12))</f>
        <v>4.920050603129564E-6</v>
      </c>
      <c r="S96" s="54">
        <f>IF($A96&lt;Customisation!$H$13,I96,I96*(1-Customisation!$H$11*Customisation!$H$12))</f>
        <v>3.9584519999999995E-5</v>
      </c>
      <c r="T96" s="54">
        <f>IF($A96&lt;Customisation!$H$13,J96,J96*(1-Customisation!$H$11*Customisation!$H$12))</f>
        <v>3.7200382609028412E-6</v>
      </c>
      <c r="U96" s="54">
        <f>IF($A96&lt;Customisation!$H$13,K96,K96*(1-Customisation!$H$11*Customisation!$H$12))</f>
        <v>1.2812625017319352E-4</v>
      </c>
      <c r="V96" s="54">
        <f>IF($A96&lt;Customisation!$H$13,L96,L96*(1-Customisation!$H$11*Customisation!$H$12))</f>
        <v>1.2040932992752956E-5</v>
      </c>
      <c r="W96" s="54">
        <f>IF($A96&lt;Customisation!$H$13,M96,M96*(1-Customisation!$H$11*Customisation!$H$12))</f>
        <v>4.06826712E-5</v>
      </c>
      <c r="X96" s="54">
        <f>IF($A96&lt;Customisation!$H$13,N96,N96*(1-Customisation!$H$11*Customisation!$H$12))</f>
        <v>3.7013824368378851E-6</v>
      </c>
      <c r="Y96" s="54">
        <f>IF($A96&lt;Customisation!$H$13,O96,O96*(1-Customisation!$H$11*Customisation!$H$12))</f>
        <v>3.889894853523726E-2</v>
      </c>
      <c r="Z96" s="54">
        <f>IF($A96&lt;Customisation!$H$13,P96,P96*(1-Customisation!$H$11*Customisation!$H$12))</f>
        <v>3.6556102451153418E-3</v>
      </c>
      <c r="AA96" s="54">
        <f t="shared" ref="AA96:AJ96" si="124">G96-Q96</f>
        <v>2.0941488000000006E-4</v>
      </c>
      <c r="AB96" s="54">
        <f t="shared" si="124"/>
        <v>1.9680202412518263E-5</v>
      </c>
      <c r="AC96" s="54">
        <f t="shared" si="124"/>
        <v>1.5833808000000003E-4</v>
      </c>
      <c r="AD96" s="54">
        <f t="shared" si="124"/>
        <v>1.4880153043611368E-5</v>
      </c>
      <c r="AE96" s="54">
        <f t="shared" si="124"/>
        <v>5.125050006927743E-4</v>
      </c>
      <c r="AF96" s="54">
        <f t="shared" si="124"/>
        <v>4.8163731971011837E-5</v>
      </c>
      <c r="AG96" s="54">
        <f t="shared" si="124"/>
        <v>1.6273068480000005E-4</v>
      </c>
      <c r="AH96" s="54">
        <f t="shared" si="124"/>
        <v>1.4805529747351544E-5</v>
      </c>
      <c r="AI96" s="54">
        <f t="shared" si="124"/>
        <v>0.1555957941409491</v>
      </c>
      <c r="AJ96" s="54">
        <f t="shared" si="124"/>
        <v>1.4622440980461372E-2</v>
      </c>
      <c r="AK96" s="1"/>
      <c r="AL96" s="56">
        <f t="shared" si="7"/>
        <v>26.176860000000005</v>
      </c>
      <c r="AM96" s="56">
        <f t="shared" si="8"/>
        <v>5.235371999999999</v>
      </c>
      <c r="AN96" s="1"/>
      <c r="AO96" s="1"/>
      <c r="AP96" s="1"/>
      <c r="AQ96" s="1"/>
      <c r="AR96" s="1"/>
      <c r="AS96" s="1"/>
      <c r="AT96" s="1"/>
      <c r="AU96" s="1"/>
      <c r="AV96" s="1"/>
      <c r="AW96" s="1"/>
      <c r="AX96" s="1"/>
      <c r="AY96" s="54">
        <f>IF($A96&lt;Customisation!$H$13,G96,G96*(1-Customisation!$H$24*Customisation!$H$12))</f>
        <v>2.6176859999999997E-5</v>
      </c>
      <c r="AZ96" s="54">
        <f>IF($A96&lt;Customisation!$H$13,H96,H96*(1-Customisation!$H$24*Customisation!$H$12))</f>
        <v>2.460025301564782E-6</v>
      </c>
      <c r="BA96" s="54">
        <f>IF($A96&lt;Customisation!$H$13,I96,I96*(1-Customisation!$H$24*Customisation!$H$12))</f>
        <v>1.9792259999999997E-5</v>
      </c>
      <c r="BB96" s="54">
        <f>IF($A96&lt;Customisation!$H$13,J96,J96*(1-Customisation!$H$24*Customisation!$H$12))</f>
        <v>1.8600191304514206E-6</v>
      </c>
      <c r="BC96" s="54">
        <f>IF($A96&lt;Customisation!$H$13,K96,K96*(1-Customisation!$H$24*Customisation!$H$12))</f>
        <v>6.4063125086596761E-5</v>
      </c>
      <c r="BD96" s="54">
        <f>IF($A96&lt;Customisation!$H$13,L96,L96*(1-Customisation!$H$24*Customisation!$H$12))</f>
        <v>6.020466496376478E-6</v>
      </c>
      <c r="BE96" s="54">
        <f>IF($A96&lt;Customisation!$H$13,M96,M96*(1-Customisation!$H$24*Customisation!$H$12))</f>
        <v>2.03413356E-5</v>
      </c>
      <c r="BF96" s="54">
        <f>IF($A96&lt;Customisation!$H$13,N96,N96*(1-Customisation!$H$24*Customisation!$H$12))</f>
        <v>1.8506912184189425E-6</v>
      </c>
      <c r="BG96" s="54">
        <f>IF($A96&lt;Customisation!$H$13,O96,O96*(1-Customisation!$H$24*Customisation!$H$12))</f>
        <v>1.944947426761863E-2</v>
      </c>
      <c r="BH96" s="54">
        <f>IF($A96&lt;Customisation!$H$13,P96,P96*(1-Customisation!$H$24*Customisation!$H$12))</f>
        <v>1.8278051225576709E-3</v>
      </c>
      <c r="BI96" s="54">
        <f t="shared" si="88"/>
        <v>2.6176859999999997E-5</v>
      </c>
      <c r="BJ96" s="54">
        <f t="shared" si="89"/>
        <v>2.460025301564782E-6</v>
      </c>
      <c r="BK96" s="54">
        <f t="shared" si="90"/>
        <v>1.9792259999999997E-5</v>
      </c>
      <c r="BL96" s="54">
        <f t="shared" si="91"/>
        <v>1.8600191304514206E-6</v>
      </c>
      <c r="BM96" s="54">
        <f t="shared" si="92"/>
        <v>6.4063125086596761E-5</v>
      </c>
      <c r="BN96" s="54">
        <f t="shared" si="93"/>
        <v>6.020466496376478E-6</v>
      </c>
      <c r="BO96" s="54">
        <f t="shared" si="94"/>
        <v>2.03413356E-5</v>
      </c>
      <c r="BP96" s="54">
        <f t="shared" si="95"/>
        <v>1.8506912184189425E-6</v>
      </c>
      <c r="BQ96" s="54">
        <f t="shared" si="96"/>
        <v>1.944947426761863E-2</v>
      </c>
      <c r="BR96" s="54">
        <f t="shared" si="97"/>
        <v>1.8278051225576709E-3</v>
      </c>
      <c r="BS96" s="126"/>
    </row>
    <row r="97" spans="1:71" ht="14.25" customHeight="1" x14ac:dyDescent="0.3">
      <c r="A97" s="1">
        <f t="shared" si="34"/>
        <v>93</v>
      </c>
      <c r="B97" s="53">
        <f>'Life table'!D95</f>
        <v>0.10597403156017773</v>
      </c>
      <c r="C97" s="53">
        <f>IF($A97&lt;Customisation!$H$13,0,B97)/LOOKUP(Customisation!$H$13,$A$4:$A$104,$B$4:$B$104)</f>
        <v>0.10762820654329529</v>
      </c>
      <c r="D97" s="1">
        <f>IF($A97&lt;=Customisation!$H$13,1,1/(1+Customisation!$H$21)^($A97-Customisation!$H$13))</f>
        <v>9.1239899636133173E-2</v>
      </c>
      <c r="E97" s="1">
        <f t="shared" si="11"/>
        <v>43.200763445826119</v>
      </c>
      <c r="F97" s="1">
        <f t="shared" si="2"/>
        <v>9.8199867630272743E-3</v>
      </c>
      <c r="G97" s="54">
        <f>'Age data'!M101*Customisation!$H$22</f>
        <v>2.6176860000000005E-4</v>
      </c>
      <c r="H97" s="54">
        <f t="shared" si="3"/>
        <v>2.3883740791891095E-5</v>
      </c>
      <c r="I97" s="54">
        <f>'Age data'!N101*Customisation!$H$22</f>
        <v>1.9792260000000002E-4</v>
      </c>
      <c r="J97" s="55">
        <f t="shared" si="4"/>
        <v>1.8058438159722533E-5</v>
      </c>
      <c r="K97" s="54">
        <f>I97*'Life table'!I95</f>
        <v>5.8849818354037508E-4</v>
      </c>
      <c r="L97" s="54">
        <f>J97*'Life table'!J95</f>
        <v>5.3694515202270506E-5</v>
      </c>
      <c r="M97" s="54">
        <f t="shared" si="5"/>
        <v>2.0341335600000004E-4</v>
      </c>
      <c r="N97" s="54">
        <f>((G97-I97)*$AW$5+I97*$AW$6)/(1+Customisation!$H$21)^($A97-Customisation!$E$13)</f>
        <v>1.7967875906980026E-5</v>
      </c>
      <c r="O97" s="54">
        <f>G97*Customisation!$H$17</f>
        <v>0.19449474267618636</v>
      </c>
      <c r="P97" s="121">
        <f>O97/(1+Customisation!$H$21)^($A97-Customisation!$E$13)</f>
        <v>1.7745680801530789E-2</v>
      </c>
      <c r="Q97" s="54">
        <f>IF($A97&lt;Customisation!$H$13,G97,G97*(1-Customisation!$H$11*Customisation!$H$12))</f>
        <v>5.2353719999999994E-5</v>
      </c>
      <c r="R97" s="54">
        <f>IF($A97&lt;Customisation!$H$13,H97,H97*(1-Customisation!$H$11*Customisation!$H$12))</f>
        <v>4.7767481583782179E-6</v>
      </c>
      <c r="S97" s="54">
        <f>IF($A97&lt;Customisation!$H$13,I97,I97*(1-Customisation!$H$11*Customisation!$H$12))</f>
        <v>3.9584519999999995E-5</v>
      </c>
      <c r="T97" s="54">
        <f>IF($A97&lt;Customisation!$H$13,J97,J97*(1-Customisation!$H$11*Customisation!$H$12))</f>
        <v>3.6116876319445059E-6</v>
      </c>
      <c r="U97" s="54">
        <f>IF($A97&lt;Customisation!$H$13,K97,K97*(1-Customisation!$H$11*Customisation!$H$12))</f>
        <v>1.1769963670807499E-4</v>
      </c>
      <c r="V97" s="54">
        <f>IF($A97&lt;Customisation!$H$13,L97,L97*(1-Customisation!$H$11*Customisation!$H$12))</f>
        <v>1.0738903040454098E-5</v>
      </c>
      <c r="W97" s="54">
        <f>IF($A97&lt;Customisation!$H$13,M97,M97*(1-Customisation!$H$11*Customisation!$H$12))</f>
        <v>4.06826712E-5</v>
      </c>
      <c r="X97" s="54">
        <f>IF($A97&lt;Customisation!$H$13,N97,N97*(1-Customisation!$H$11*Customisation!$H$12))</f>
        <v>3.5935751813960047E-6</v>
      </c>
      <c r="Y97" s="54">
        <f>IF($A97&lt;Customisation!$H$13,O97,O97*(1-Customisation!$H$11*Customisation!$H$12))</f>
        <v>3.889894853523726E-2</v>
      </c>
      <c r="Z97" s="54">
        <f>IF($A97&lt;Customisation!$H$13,P97,P97*(1-Customisation!$H$11*Customisation!$H$12))</f>
        <v>3.5491361603061573E-3</v>
      </c>
      <c r="AA97" s="54">
        <f t="shared" ref="AA97:AJ97" si="125">G97-Q97</f>
        <v>2.0941488000000006E-4</v>
      </c>
      <c r="AB97" s="54">
        <f t="shared" si="125"/>
        <v>1.9106992633512878E-5</v>
      </c>
      <c r="AC97" s="54">
        <f t="shared" si="125"/>
        <v>1.5833808000000003E-4</v>
      </c>
      <c r="AD97" s="54">
        <f t="shared" si="125"/>
        <v>1.4446750527778027E-5</v>
      </c>
      <c r="AE97" s="54">
        <f t="shared" si="125"/>
        <v>4.7079854683230006E-4</v>
      </c>
      <c r="AF97" s="54">
        <f t="shared" si="125"/>
        <v>4.2955612161816407E-5</v>
      </c>
      <c r="AG97" s="54">
        <f t="shared" si="125"/>
        <v>1.6273068480000005E-4</v>
      </c>
      <c r="AH97" s="54">
        <f t="shared" si="125"/>
        <v>1.4374300725584022E-5</v>
      </c>
      <c r="AI97" s="54">
        <f t="shared" si="125"/>
        <v>0.1555957941409491</v>
      </c>
      <c r="AJ97" s="54">
        <f t="shared" si="125"/>
        <v>1.4196544641224633E-2</v>
      </c>
      <c r="AK97" s="1"/>
      <c r="AL97" s="56">
        <f t="shared" si="7"/>
        <v>26.176860000000005</v>
      </c>
      <c r="AM97" s="56">
        <f t="shared" si="8"/>
        <v>5.235371999999999</v>
      </c>
      <c r="AN97" s="1"/>
      <c r="AO97" s="1"/>
      <c r="AP97" s="1"/>
      <c r="AQ97" s="1"/>
      <c r="AR97" s="1"/>
      <c r="AS97" s="1"/>
      <c r="AT97" s="1"/>
      <c r="AU97" s="1"/>
      <c r="AV97" s="1"/>
      <c r="AW97" s="1"/>
      <c r="AX97" s="1"/>
      <c r="AY97" s="54">
        <f>IF($A97&lt;Customisation!$H$13,G97,G97*(1-Customisation!$H$24*Customisation!$H$12))</f>
        <v>2.6176859999999997E-5</v>
      </c>
      <c r="AZ97" s="54">
        <f>IF($A97&lt;Customisation!$H$13,H97,H97*(1-Customisation!$H$24*Customisation!$H$12))</f>
        <v>2.388374079189109E-6</v>
      </c>
      <c r="BA97" s="54">
        <f>IF($A97&lt;Customisation!$H$13,I97,I97*(1-Customisation!$H$24*Customisation!$H$12))</f>
        <v>1.9792259999999997E-5</v>
      </c>
      <c r="BB97" s="54">
        <f>IF($A97&lt;Customisation!$H$13,J97,J97*(1-Customisation!$H$24*Customisation!$H$12))</f>
        <v>1.8058438159722529E-6</v>
      </c>
      <c r="BC97" s="54">
        <f>IF($A97&lt;Customisation!$H$13,K97,K97*(1-Customisation!$H$24*Customisation!$H$12))</f>
        <v>5.8849818354037494E-5</v>
      </c>
      <c r="BD97" s="54">
        <f>IF($A97&lt;Customisation!$H$13,L97,L97*(1-Customisation!$H$24*Customisation!$H$12))</f>
        <v>5.3694515202270492E-6</v>
      </c>
      <c r="BE97" s="54">
        <f>IF($A97&lt;Customisation!$H$13,M97,M97*(1-Customisation!$H$24*Customisation!$H$12))</f>
        <v>2.03413356E-5</v>
      </c>
      <c r="BF97" s="54">
        <f>IF($A97&lt;Customisation!$H$13,N97,N97*(1-Customisation!$H$24*Customisation!$H$12))</f>
        <v>1.7967875906980023E-6</v>
      </c>
      <c r="BG97" s="54">
        <f>IF($A97&lt;Customisation!$H$13,O97,O97*(1-Customisation!$H$24*Customisation!$H$12))</f>
        <v>1.944947426761863E-2</v>
      </c>
      <c r="BH97" s="54">
        <f>IF($A97&lt;Customisation!$H$13,P97,P97*(1-Customisation!$H$24*Customisation!$H$12))</f>
        <v>1.7745680801530786E-3</v>
      </c>
      <c r="BI97" s="54">
        <f t="shared" si="88"/>
        <v>2.6176859999999997E-5</v>
      </c>
      <c r="BJ97" s="54">
        <f t="shared" si="89"/>
        <v>2.388374079189109E-6</v>
      </c>
      <c r="BK97" s="54">
        <f t="shared" si="90"/>
        <v>1.9792259999999997E-5</v>
      </c>
      <c r="BL97" s="54">
        <f t="shared" si="91"/>
        <v>1.8058438159722529E-6</v>
      </c>
      <c r="BM97" s="54">
        <f t="shared" si="92"/>
        <v>5.8849818354037494E-5</v>
      </c>
      <c r="BN97" s="54">
        <f t="shared" si="93"/>
        <v>5.3694515202270492E-6</v>
      </c>
      <c r="BO97" s="54">
        <f t="shared" si="94"/>
        <v>2.03413356E-5</v>
      </c>
      <c r="BP97" s="54">
        <f t="shared" si="95"/>
        <v>1.7967875906980023E-6</v>
      </c>
      <c r="BQ97" s="54">
        <f t="shared" si="96"/>
        <v>1.944947426761863E-2</v>
      </c>
      <c r="BR97" s="54">
        <f t="shared" si="97"/>
        <v>1.7745680801530786E-3</v>
      </c>
      <c r="BS97" s="126"/>
    </row>
    <row r="98" spans="1:71" ht="14.25" customHeight="1" x14ac:dyDescent="0.3">
      <c r="A98" s="1">
        <f t="shared" si="34"/>
        <v>94</v>
      </c>
      <c r="B98" s="53">
        <f>'Life table'!D96</f>
        <v>8.3500118687210842E-2</v>
      </c>
      <c r="C98" s="53">
        <f>IF($A98&lt;Customisation!$H$13,0,B98)/LOOKUP(Customisation!$H$13,$A$4:$A$104,$B$4:$B$104)</f>
        <v>8.4803492781658663E-2</v>
      </c>
      <c r="D98" s="1">
        <f>IF($A98&lt;=Customisation!$H$13,1,1/(1+Customisation!$H$21)^($A98-Customisation!$H$13))</f>
        <v>8.8582426831197242E-2</v>
      </c>
      <c r="E98" s="1">
        <f t="shared" si="11"/>
        <v>43.292003345462255</v>
      </c>
      <c r="F98" s="1">
        <f t="shared" si="2"/>
        <v>7.5120991943612419E-3</v>
      </c>
      <c r="G98" s="54">
        <f>'Age data'!M102*Customisation!$H$22</f>
        <v>2.6176860000000005E-4</v>
      </c>
      <c r="H98" s="54">
        <f t="shared" si="3"/>
        <v>2.3188097856204943E-5</v>
      </c>
      <c r="I98" s="54">
        <f>'Age data'!N102*Customisation!$H$22</f>
        <v>1.9792260000000002E-4</v>
      </c>
      <c r="J98" s="55">
        <f t="shared" si="4"/>
        <v>1.753246423274032E-5</v>
      </c>
      <c r="K98" s="54">
        <f>I98*'Life table'!I96</f>
        <v>5.2233359109486277E-4</v>
      </c>
      <c r="L98" s="54">
        <f>J98*'Life table'!J96</f>
        <v>4.626957711463718E-5</v>
      </c>
      <c r="M98" s="54">
        <f t="shared" si="5"/>
        <v>2.0341335600000004E-4</v>
      </c>
      <c r="N98" s="54">
        <f>((G98-I98)*$AW$5+I98*$AW$6)/(1+Customisation!$H$21)^($A98-Customisation!$E$13)</f>
        <v>1.7444539715514588E-5</v>
      </c>
      <c r="O98" s="54">
        <f>G98*Customisation!$H$17</f>
        <v>0.19449474267618636</v>
      </c>
      <c r="P98" s="121">
        <f>O98/(1+Customisation!$H$21)^($A98-Customisation!$E$13)</f>
        <v>1.7228816312165815E-2</v>
      </c>
      <c r="Q98" s="54">
        <f>IF($A98&lt;Customisation!$H$13,G98,G98*(1-Customisation!$H$11*Customisation!$H$12))</f>
        <v>5.2353719999999994E-5</v>
      </c>
      <c r="R98" s="54">
        <f>IF($A98&lt;Customisation!$H$13,H98,H98*(1-Customisation!$H$11*Customisation!$H$12))</f>
        <v>4.6376195712409879E-6</v>
      </c>
      <c r="S98" s="54">
        <f>IF($A98&lt;Customisation!$H$13,I98,I98*(1-Customisation!$H$11*Customisation!$H$12))</f>
        <v>3.9584519999999995E-5</v>
      </c>
      <c r="T98" s="54">
        <f>IF($A98&lt;Customisation!$H$13,J98,J98*(1-Customisation!$H$11*Customisation!$H$12))</f>
        <v>3.5064928465480632E-6</v>
      </c>
      <c r="U98" s="54">
        <f>IF($A98&lt;Customisation!$H$13,K98,K98*(1-Customisation!$H$11*Customisation!$H$12))</f>
        <v>1.0446671821897253E-4</v>
      </c>
      <c r="V98" s="54">
        <f>IF($A98&lt;Customisation!$H$13,L98,L98*(1-Customisation!$H$11*Customisation!$H$12))</f>
        <v>9.253915422927434E-6</v>
      </c>
      <c r="W98" s="54">
        <f>IF($A98&lt;Customisation!$H$13,M98,M98*(1-Customisation!$H$11*Customisation!$H$12))</f>
        <v>4.06826712E-5</v>
      </c>
      <c r="X98" s="54">
        <f>IF($A98&lt;Customisation!$H$13,N98,N98*(1-Customisation!$H$11*Customisation!$H$12))</f>
        <v>3.4889079431029169E-6</v>
      </c>
      <c r="Y98" s="54">
        <f>IF($A98&lt;Customisation!$H$13,O98,O98*(1-Customisation!$H$11*Customisation!$H$12))</f>
        <v>3.889894853523726E-2</v>
      </c>
      <c r="Z98" s="54">
        <f>IF($A98&lt;Customisation!$H$13,P98,P98*(1-Customisation!$H$11*Customisation!$H$12))</f>
        <v>3.4457632624331621E-3</v>
      </c>
      <c r="AA98" s="54">
        <f t="shared" ref="AA98:AJ98" si="126">G98-Q98</f>
        <v>2.0941488000000006E-4</v>
      </c>
      <c r="AB98" s="54">
        <f t="shared" si="126"/>
        <v>1.8550478284963955E-5</v>
      </c>
      <c r="AC98" s="54">
        <f t="shared" si="126"/>
        <v>1.5833808000000003E-4</v>
      </c>
      <c r="AD98" s="54">
        <f t="shared" si="126"/>
        <v>1.4025971386192256E-5</v>
      </c>
      <c r="AE98" s="54">
        <f t="shared" si="126"/>
        <v>4.1786687287589025E-4</v>
      </c>
      <c r="AF98" s="54">
        <f t="shared" si="126"/>
        <v>3.701566169170975E-5</v>
      </c>
      <c r="AG98" s="54">
        <f t="shared" si="126"/>
        <v>1.6273068480000005E-4</v>
      </c>
      <c r="AH98" s="54">
        <f t="shared" si="126"/>
        <v>1.3955631772411671E-5</v>
      </c>
      <c r="AI98" s="54">
        <f t="shared" si="126"/>
        <v>0.1555957941409491</v>
      </c>
      <c r="AJ98" s="54">
        <f t="shared" si="126"/>
        <v>1.3783053049732652E-2</v>
      </c>
      <c r="AK98" s="1"/>
      <c r="AL98" s="56">
        <f t="shared" si="7"/>
        <v>26.176860000000005</v>
      </c>
      <c r="AM98" s="56">
        <f t="shared" si="8"/>
        <v>5.235371999999999</v>
      </c>
      <c r="AN98" s="1"/>
      <c r="AO98" s="1"/>
      <c r="AP98" s="1"/>
      <c r="AQ98" s="1"/>
      <c r="AR98" s="1"/>
      <c r="AS98" s="1"/>
      <c r="AT98" s="1"/>
      <c r="AU98" s="1"/>
      <c r="AV98" s="1"/>
      <c r="AW98" s="1"/>
      <c r="AX98" s="1"/>
      <c r="AY98" s="54">
        <f>IF($A98&lt;Customisation!$H$13,G98,G98*(1-Customisation!$H$24*Customisation!$H$12))</f>
        <v>2.6176859999999997E-5</v>
      </c>
      <c r="AZ98" s="54">
        <f>IF($A98&lt;Customisation!$H$13,H98,H98*(1-Customisation!$H$24*Customisation!$H$12))</f>
        <v>2.3188097856204939E-6</v>
      </c>
      <c r="BA98" s="54">
        <f>IF($A98&lt;Customisation!$H$13,I98,I98*(1-Customisation!$H$24*Customisation!$H$12))</f>
        <v>1.9792259999999997E-5</v>
      </c>
      <c r="BB98" s="54">
        <f>IF($A98&lt;Customisation!$H$13,J98,J98*(1-Customisation!$H$24*Customisation!$H$12))</f>
        <v>1.7532464232740316E-6</v>
      </c>
      <c r="BC98" s="54">
        <f>IF($A98&lt;Customisation!$H$13,K98,K98*(1-Customisation!$H$24*Customisation!$H$12))</f>
        <v>5.2233359109486267E-5</v>
      </c>
      <c r="BD98" s="54">
        <f>IF($A98&lt;Customisation!$H$13,L98,L98*(1-Customisation!$H$24*Customisation!$H$12))</f>
        <v>4.626957711463717E-6</v>
      </c>
      <c r="BE98" s="54">
        <f>IF($A98&lt;Customisation!$H$13,M98,M98*(1-Customisation!$H$24*Customisation!$H$12))</f>
        <v>2.03413356E-5</v>
      </c>
      <c r="BF98" s="54">
        <f>IF($A98&lt;Customisation!$H$13,N98,N98*(1-Customisation!$H$24*Customisation!$H$12))</f>
        <v>1.7444539715514585E-6</v>
      </c>
      <c r="BG98" s="54">
        <f>IF($A98&lt;Customisation!$H$13,O98,O98*(1-Customisation!$H$24*Customisation!$H$12))</f>
        <v>1.944947426761863E-2</v>
      </c>
      <c r="BH98" s="54">
        <f>IF($A98&lt;Customisation!$H$13,P98,P98*(1-Customisation!$H$24*Customisation!$H$12))</f>
        <v>1.7228816312165811E-3</v>
      </c>
      <c r="BI98" s="54">
        <f t="shared" si="88"/>
        <v>2.6176859999999997E-5</v>
      </c>
      <c r="BJ98" s="54">
        <f t="shared" si="89"/>
        <v>2.3188097856204939E-6</v>
      </c>
      <c r="BK98" s="54">
        <f t="shared" si="90"/>
        <v>1.9792259999999997E-5</v>
      </c>
      <c r="BL98" s="54">
        <f t="shared" si="91"/>
        <v>1.7532464232740316E-6</v>
      </c>
      <c r="BM98" s="54">
        <f t="shared" si="92"/>
        <v>5.2233359109486267E-5</v>
      </c>
      <c r="BN98" s="54">
        <f t="shared" si="93"/>
        <v>4.626957711463717E-6</v>
      </c>
      <c r="BO98" s="54">
        <f t="shared" si="94"/>
        <v>2.03413356E-5</v>
      </c>
      <c r="BP98" s="54">
        <f t="shared" si="95"/>
        <v>1.7444539715514585E-6</v>
      </c>
      <c r="BQ98" s="54">
        <f t="shared" si="96"/>
        <v>1.944947426761863E-2</v>
      </c>
      <c r="BR98" s="54">
        <f t="shared" si="97"/>
        <v>1.7228816312165811E-3</v>
      </c>
      <c r="BS98" s="126"/>
    </row>
    <row r="99" spans="1:71" ht="14.25" customHeight="1" x14ac:dyDescent="0.3">
      <c r="A99" s="1">
        <f t="shared" si="34"/>
        <v>95</v>
      </c>
      <c r="B99" s="53">
        <f>'Life table'!D97</f>
        <v>6.5792248517214047E-2</v>
      </c>
      <c r="C99" s="53">
        <f>IF($A99&lt;Customisation!$H$13,0,B99)/LOOKUP(Customisation!$H$13,$A$4:$A$104,$B$4:$B$104)</f>
        <v>6.6819216067452308E-2</v>
      </c>
      <c r="D99" s="1">
        <f>IF($A99&lt;=Customisation!$H$13,1,1/(1+Customisation!$H$21)^($A99-Customisation!$H$13))</f>
        <v>8.6002356146793454E-2</v>
      </c>
      <c r="E99" s="1">
        <f t="shared" si="11"/>
        <v>43.38058577229345</v>
      </c>
      <c r="F99" s="1">
        <f t="shared" si="2"/>
        <v>5.7466100176825768E-3</v>
      </c>
      <c r="G99" s="54">
        <f>'Age data'!M103*Customisation!$H$22</f>
        <v>2.6176860000000005E-4</v>
      </c>
      <c r="H99" s="54">
        <f t="shared" si="3"/>
        <v>2.2512716365247521E-5</v>
      </c>
      <c r="I99" s="54">
        <f>'Age data'!N103*Customisation!$H$22</f>
        <v>1.9792260000000002E-4</v>
      </c>
      <c r="J99" s="55">
        <f t="shared" si="4"/>
        <v>1.7021809934699344E-5</v>
      </c>
      <c r="K99" s="54">
        <f>I99*'Life table'!I97</f>
        <v>4.383609127534967E-4</v>
      </c>
      <c r="L99" s="54">
        <f>J99*'Life table'!J97</f>
        <v>3.7700071339459678E-5</v>
      </c>
      <c r="M99" s="54">
        <f t="shared" si="5"/>
        <v>2.0341335600000004E-4</v>
      </c>
      <c r="N99" s="54">
        <f>((G99-I99)*$AW$5+I99*$AW$6)/(1+Customisation!$H$21)^($A99-Customisation!$E$13)</f>
        <v>1.6936446325742321E-5</v>
      </c>
      <c r="O99" s="54">
        <f>G99*Customisation!$H$17</f>
        <v>0.19449474267618636</v>
      </c>
      <c r="P99" s="121">
        <f>O99/(1+Customisation!$H$21)^($A99-Customisation!$E$13)</f>
        <v>1.6727006128316325E-2</v>
      </c>
      <c r="Q99" s="54">
        <f>IF($A99&lt;Customisation!$H$13,G99,G99*(1-Customisation!$H$11*Customisation!$H$12))</f>
        <v>5.2353719999999994E-5</v>
      </c>
      <c r="R99" s="54">
        <f>IF($A99&lt;Customisation!$H$13,H99,H99*(1-Customisation!$H$11*Customisation!$H$12))</f>
        <v>4.5025432730495034E-6</v>
      </c>
      <c r="S99" s="54">
        <f>IF($A99&lt;Customisation!$H$13,I99,I99*(1-Customisation!$H$11*Customisation!$H$12))</f>
        <v>3.9584519999999995E-5</v>
      </c>
      <c r="T99" s="54">
        <f>IF($A99&lt;Customisation!$H$13,J99,J99*(1-Customisation!$H$11*Customisation!$H$12))</f>
        <v>3.4043619869398681E-6</v>
      </c>
      <c r="U99" s="54">
        <f>IF($A99&lt;Customisation!$H$13,K99,K99*(1-Customisation!$H$11*Customisation!$H$12))</f>
        <v>8.7672182550699326E-5</v>
      </c>
      <c r="V99" s="54">
        <f>IF($A99&lt;Customisation!$H$13,L99,L99*(1-Customisation!$H$11*Customisation!$H$12))</f>
        <v>7.5400142678919342E-6</v>
      </c>
      <c r="W99" s="54">
        <f>IF($A99&lt;Customisation!$H$13,M99,M99*(1-Customisation!$H$11*Customisation!$H$12))</f>
        <v>4.06826712E-5</v>
      </c>
      <c r="X99" s="54">
        <f>IF($A99&lt;Customisation!$H$13,N99,N99*(1-Customisation!$H$11*Customisation!$H$12))</f>
        <v>3.3872892651484634E-6</v>
      </c>
      <c r="Y99" s="54">
        <f>IF($A99&lt;Customisation!$H$13,O99,O99*(1-Customisation!$H$11*Customisation!$H$12))</f>
        <v>3.889894853523726E-2</v>
      </c>
      <c r="Z99" s="54">
        <f>IF($A99&lt;Customisation!$H$13,P99,P99*(1-Customisation!$H$11*Customisation!$H$12))</f>
        <v>3.3454012256632641E-3</v>
      </c>
      <c r="AA99" s="54">
        <f t="shared" ref="AA99:AJ99" si="127">G99-Q99</f>
        <v>2.0941488000000006E-4</v>
      </c>
      <c r="AB99" s="54">
        <f t="shared" si="127"/>
        <v>1.8010173092198017E-5</v>
      </c>
      <c r="AC99" s="54">
        <f t="shared" si="127"/>
        <v>1.5833808000000003E-4</v>
      </c>
      <c r="AD99" s="54">
        <f t="shared" si="127"/>
        <v>1.3617447947759476E-5</v>
      </c>
      <c r="AE99" s="54">
        <f t="shared" si="127"/>
        <v>3.5068873020279736E-4</v>
      </c>
      <c r="AF99" s="54">
        <f t="shared" si="127"/>
        <v>3.0160057071567743E-5</v>
      </c>
      <c r="AG99" s="54">
        <f t="shared" si="127"/>
        <v>1.6273068480000005E-4</v>
      </c>
      <c r="AH99" s="54">
        <f t="shared" si="127"/>
        <v>1.3549157060593857E-5</v>
      </c>
      <c r="AI99" s="54">
        <f t="shared" si="127"/>
        <v>0.1555957941409491</v>
      </c>
      <c r="AJ99" s="54">
        <f t="shared" si="127"/>
        <v>1.3381604902653062E-2</v>
      </c>
      <c r="AK99" s="1"/>
      <c r="AL99" s="56">
        <f t="shared" si="7"/>
        <v>26.176860000000005</v>
      </c>
      <c r="AM99" s="56">
        <f t="shared" si="8"/>
        <v>5.235371999999999</v>
      </c>
      <c r="AN99" s="1"/>
      <c r="AO99" s="1"/>
      <c r="AP99" s="1"/>
      <c r="AQ99" s="1"/>
      <c r="AR99" s="1"/>
      <c r="AS99" s="1"/>
      <c r="AT99" s="1"/>
      <c r="AU99" s="1"/>
      <c r="AV99" s="1"/>
      <c r="AW99" s="1"/>
      <c r="AX99" s="1"/>
      <c r="AY99" s="54">
        <f>IF($A99&lt;Customisation!$H$13,G99,G99*(1-Customisation!$H$24*Customisation!$H$12))</f>
        <v>2.6176859999999997E-5</v>
      </c>
      <c r="AZ99" s="54">
        <f>IF($A99&lt;Customisation!$H$13,H99,H99*(1-Customisation!$H$24*Customisation!$H$12))</f>
        <v>2.2512716365247517E-6</v>
      </c>
      <c r="BA99" s="54">
        <f>IF($A99&lt;Customisation!$H$13,I99,I99*(1-Customisation!$H$24*Customisation!$H$12))</f>
        <v>1.9792259999999997E-5</v>
      </c>
      <c r="BB99" s="54">
        <f>IF($A99&lt;Customisation!$H$13,J99,J99*(1-Customisation!$H$24*Customisation!$H$12))</f>
        <v>1.7021809934699341E-6</v>
      </c>
      <c r="BC99" s="54">
        <f>IF($A99&lt;Customisation!$H$13,K99,K99*(1-Customisation!$H$24*Customisation!$H$12))</f>
        <v>4.3836091275349663E-5</v>
      </c>
      <c r="BD99" s="54">
        <f>IF($A99&lt;Customisation!$H$13,L99,L99*(1-Customisation!$H$24*Customisation!$H$12))</f>
        <v>3.7700071339459671E-6</v>
      </c>
      <c r="BE99" s="54">
        <f>IF($A99&lt;Customisation!$H$13,M99,M99*(1-Customisation!$H$24*Customisation!$H$12))</f>
        <v>2.03413356E-5</v>
      </c>
      <c r="BF99" s="54">
        <f>IF($A99&lt;Customisation!$H$13,N99,N99*(1-Customisation!$H$24*Customisation!$H$12))</f>
        <v>1.6936446325742317E-6</v>
      </c>
      <c r="BG99" s="54">
        <f>IF($A99&lt;Customisation!$H$13,O99,O99*(1-Customisation!$H$24*Customisation!$H$12))</f>
        <v>1.944947426761863E-2</v>
      </c>
      <c r="BH99" s="54">
        <f>IF($A99&lt;Customisation!$H$13,P99,P99*(1-Customisation!$H$24*Customisation!$H$12))</f>
        <v>1.6727006128316321E-3</v>
      </c>
      <c r="BI99" s="54">
        <f t="shared" si="88"/>
        <v>2.6176859999999997E-5</v>
      </c>
      <c r="BJ99" s="54">
        <f t="shared" si="89"/>
        <v>2.2512716365247517E-6</v>
      </c>
      <c r="BK99" s="54">
        <f t="shared" si="90"/>
        <v>1.9792259999999997E-5</v>
      </c>
      <c r="BL99" s="54">
        <f t="shared" si="91"/>
        <v>1.7021809934699341E-6</v>
      </c>
      <c r="BM99" s="54">
        <f t="shared" si="92"/>
        <v>4.3836091275349663E-5</v>
      </c>
      <c r="BN99" s="54">
        <f t="shared" si="93"/>
        <v>3.7700071339459671E-6</v>
      </c>
      <c r="BO99" s="54">
        <f t="shared" si="94"/>
        <v>2.03413356E-5</v>
      </c>
      <c r="BP99" s="54">
        <f t="shared" si="95"/>
        <v>1.6936446325742317E-6</v>
      </c>
      <c r="BQ99" s="54">
        <f t="shared" si="96"/>
        <v>1.944947426761863E-2</v>
      </c>
      <c r="BR99" s="54">
        <f t="shared" si="97"/>
        <v>1.6727006128316321E-3</v>
      </c>
      <c r="BS99" s="126"/>
    </row>
    <row r="100" spans="1:71" ht="14.25" customHeight="1" x14ac:dyDescent="0.3">
      <c r="A100" s="1">
        <f t="shared" si="34"/>
        <v>96</v>
      </c>
      <c r="B100" s="53">
        <f>'Life table'!D98</f>
        <v>4.3614339464546362E-2</v>
      </c>
      <c r="C100" s="53">
        <f>IF($A100&lt;Customisation!$H$13,0,B100)/LOOKUP(Customisation!$H$13,$A$4:$A$104,$B$4:$B$104)</f>
        <v>4.429512652327481E-2</v>
      </c>
      <c r="D100" s="1">
        <f>IF($A100&lt;=Customisation!$H$13,1,1/(1+Customisation!$H$21)^($A100-Customisation!$H$13))</f>
        <v>8.3497433152226644E-2</v>
      </c>
      <c r="E100" s="1">
        <f t="shared" si="11"/>
        <v>43.466588128440243</v>
      </c>
      <c r="F100" s="1">
        <f t="shared" si="2"/>
        <v>3.69852936584656E-3</v>
      </c>
      <c r="G100" s="54">
        <f>'Age data'!M104*Customisation!$H$22</f>
        <v>2.6176860000000005E-4</v>
      </c>
      <c r="H100" s="54">
        <f t="shared" si="3"/>
        <v>2.185700617985196E-5</v>
      </c>
      <c r="I100" s="54">
        <f>'Age data'!N104*Customisation!$H$22</f>
        <v>1.9792260000000002E-4</v>
      </c>
      <c r="J100" s="55">
        <f t="shared" si="4"/>
        <v>1.6526029062814896E-5</v>
      </c>
      <c r="K100" s="54">
        <f>I100*'Life table'!I98</f>
        <v>4.1302315151452949E-4</v>
      </c>
      <c r="L100" s="54">
        <f>J100*'Life table'!J98</f>
        <v>3.4486372983906403E-5</v>
      </c>
      <c r="M100" s="54">
        <f t="shared" si="5"/>
        <v>2.0341335600000004E-4</v>
      </c>
      <c r="N100" s="54">
        <f>((G100-I100)*$AW$5+I100*$AW$6)/(1+Customisation!$H$21)^($A100-Customisation!$E$13)</f>
        <v>1.6443151772565359E-5</v>
      </c>
      <c r="O100" s="54">
        <f>G100*Customisation!$H$17</f>
        <v>0.19449474267618636</v>
      </c>
      <c r="P100" s="121">
        <f>O100/(1+Customisation!$H$21)^($A100-Customisation!$E$13)</f>
        <v>1.6239811775064394E-2</v>
      </c>
      <c r="Q100" s="54">
        <f>IF($A100&lt;Customisation!$H$13,G100,G100*(1-Customisation!$H$11*Customisation!$H$12))</f>
        <v>5.2353719999999994E-5</v>
      </c>
      <c r="R100" s="54">
        <f>IF($A100&lt;Customisation!$H$13,H100,H100*(1-Customisation!$H$11*Customisation!$H$12))</f>
        <v>4.3714012359703911E-6</v>
      </c>
      <c r="S100" s="54">
        <f>IF($A100&lt;Customisation!$H$13,I100,I100*(1-Customisation!$H$11*Customisation!$H$12))</f>
        <v>3.9584519999999995E-5</v>
      </c>
      <c r="T100" s="54">
        <f>IF($A100&lt;Customisation!$H$13,J100,J100*(1-Customisation!$H$11*Customisation!$H$12))</f>
        <v>3.3052058125629784E-6</v>
      </c>
      <c r="U100" s="54">
        <f>IF($A100&lt;Customisation!$H$13,K100,K100*(1-Customisation!$H$11*Customisation!$H$12))</f>
        <v>8.2604630302905881E-5</v>
      </c>
      <c r="V100" s="54">
        <f>IF($A100&lt;Customisation!$H$13,L100,L100*(1-Customisation!$H$11*Customisation!$H$12))</f>
        <v>6.8972745967812792E-6</v>
      </c>
      <c r="W100" s="54">
        <f>IF($A100&lt;Customisation!$H$13,M100,M100*(1-Customisation!$H$11*Customisation!$H$12))</f>
        <v>4.06826712E-5</v>
      </c>
      <c r="X100" s="54">
        <f>IF($A100&lt;Customisation!$H$13,N100,N100*(1-Customisation!$H$11*Customisation!$H$12))</f>
        <v>3.2886303545130711E-6</v>
      </c>
      <c r="Y100" s="54">
        <f>IF($A100&lt;Customisation!$H$13,O100,O100*(1-Customisation!$H$11*Customisation!$H$12))</f>
        <v>3.889894853523726E-2</v>
      </c>
      <c r="Z100" s="54">
        <f>IF($A100&lt;Customisation!$H$13,P100,P100*(1-Customisation!$H$11*Customisation!$H$12))</f>
        <v>3.2479623550128781E-3</v>
      </c>
      <c r="AA100" s="54">
        <f t="shared" ref="AA100:AJ100" si="128">G100-Q100</f>
        <v>2.0941488000000006E-4</v>
      </c>
      <c r="AB100" s="54">
        <f t="shared" si="128"/>
        <v>1.7485604943881568E-5</v>
      </c>
      <c r="AC100" s="54">
        <f t="shared" si="128"/>
        <v>1.5833808000000003E-4</v>
      </c>
      <c r="AD100" s="54">
        <f t="shared" si="128"/>
        <v>1.3220823250251917E-5</v>
      </c>
      <c r="AE100" s="54">
        <f t="shared" si="128"/>
        <v>3.3041852121162363E-4</v>
      </c>
      <c r="AF100" s="54">
        <f t="shared" si="128"/>
        <v>2.7589098387125124E-5</v>
      </c>
      <c r="AG100" s="54">
        <f t="shared" si="128"/>
        <v>1.6273068480000005E-4</v>
      </c>
      <c r="AH100" s="54">
        <f t="shared" si="128"/>
        <v>1.3154521418052288E-5</v>
      </c>
      <c r="AI100" s="54">
        <f t="shared" si="128"/>
        <v>0.1555957941409491</v>
      </c>
      <c r="AJ100" s="54">
        <f t="shared" si="128"/>
        <v>1.2991849420051516E-2</v>
      </c>
      <c r="AK100" s="1"/>
      <c r="AL100" s="56">
        <f t="shared" si="7"/>
        <v>26.176860000000005</v>
      </c>
      <c r="AM100" s="56">
        <f t="shared" si="8"/>
        <v>5.235371999999999</v>
      </c>
      <c r="AN100" s="1"/>
      <c r="AO100" s="1"/>
      <c r="AP100" s="1"/>
      <c r="AQ100" s="1"/>
      <c r="AR100" s="1"/>
      <c r="AS100" s="1"/>
      <c r="AT100" s="1"/>
      <c r="AU100" s="1"/>
      <c r="AV100" s="1"/>
      <c r="AW100" s="1"/>
      <c r="AX100" s="1"/>
      <c r="AY100" s="54">
        <f>IF($A100&lt;Customisation!$H$13,G100,G100*(1-Customisation!$H$24*Customisation!$H$12))</f>
        <v>2.6176859999999997E-5</v>
      </c>
      <c r="AZ100" s="54">
        <f>IF($A100&lt;Customisation!$H$13,H100,H100*(1-Customisation!$H$24*Customisation!$H$12))</f>
        <v>2.1857006179851956E-6</v>
      </c>
      <c r="BA100" s="54">
        <f>IF($A100&lt;Customisation!$H$13,I100,I100*(1-Customisation!$H$24*Customisation!$H$12))</f>
        <v>1.9792259999999997E-5</v>
      </c>
      <c r="BB100" s="54">
        <f>IF($A100&lt;Customisation!$H$13,J100,J100*(1-Customisation!$H$24*Customisation!$H$12))</f>
        <v>1.6526029062814892E-6</v>
      </c>
      <c r="BC100" s="54">
        <f>IF($A100&lt;Customisation!$H$13,K100,K100*(1-Customisation!$H$24*Customisation!$H$12))</f>
        <v>4.130231515145294E-5</v>
      </c>
      <c r="BD100" s="54">
        <f>IF($A100&lt;Customisation!$H$13,L100,L100*(1-Customisation!$H$24*Customisation!$H$12))</f>
        <v>3.4486372983906396E-6</v>
      </c>
      <c r="BE100" s="54">
        <f>IF($A100&lt;Customisation!$H$13,M100,M100*(1-Customisation!$H$24*Customisation!$H$12))</f>
        <v>2.03413356E-5</v>
      </c>
      <c r="BF100" s="54">
        <f>IF($A100&lt;Customisation!$H$13,N100,N100*(1-Customisation!$H$24*Customisation!$H$12))</f>
        <v>1.6443151772565355E-6</v>
      </c>
      <c r="BG100" s="54">
        <f>IF($A100&lt;Customisation!$H$13,O100,O100*(1-Customisation!$H$24*Customisation!$H$12))</f>
        <v>1.944947426761863E-2</v>
      </c>
      <c r="BH100" s="54">
        <f>IF($A100&lt;Customisation!$H$13,P100,P100*(1-Customisation!$H$24*Customisation!$H$12))</f>
        <v>1.6239811775064391E-3</v>
      </c>
      <c r="BI100" s="54">
        <f t="shared" si="88"/>
        <v>2.6176859999999997E-5</v>
      </c>
      <c r="BJ100" s="54">
        <f t="shared" si="89"/>
        <v>2.1857006179851956E-6</v>
      </c>
      <c r="BK100" s="54">
        <f t="shared" si="90"/>
        <v>1.9792259999999997E-5</v>
      </c>
      <c r="BL100" s="54">
        <f t="shared" si="91"/>
        <v>1.6526029062814892E-6</v>
      </c>
      <c r="BM100" s="54">
        <f t="shared" si="92"/>
        <v>4.130231515145294E-5</v>
      </c>
      <c r="BN100" s="54">
        <f t="shared" si="93"/>
        <v>3.4486372983906396E-6</v>
      </c>
      <c r="BO100" s="54">
        <f t="shared" si="94"/>
        <v>2.03413356E-5</v>
      </c>
      <c r="BP100" s="54">
        <f t="shared" si="95"/>
        <v>1.6443151772565355E-6</v>
      </c>
      <c r="BQ100" s="54">
        <f t="shared" si="96"/>
        <v>1.944947426761863E-2</v>
      </c>
      <c r="BR100" s="54">
        <f t="shared" si="97"/>
        <v>1.6239811775064391E-3</v>
      </c>
      <c r="BS100" s="126"/>
    </row>
    <row r="101" spans="1:71" ht="14.25" customHeight="1" x14ac:dyDescent="0.3">
      <c r="A101" s="1">
        <f t="shared" si="34"/>
        <v>97</v>
      </c>
      <c r="B101" s="53">
        <f>'Life table'!D99</f>
        <v>2.8912381774442428E-2</v>
      </c>
      <c r="C101" s="53">
        <f>IF($A101&lt;Customisation!$H$13,0,B101)/LOOKUP(Customisation!$H$13,$A$4:$A$104,$B$4:$B$104)</f>
        <v>2.9363682323544103E-2</v>
      </c>
      <c r="D101" s="1">
        <f>IF($A101&lt;=Customisation!$H$13,1,1/(1+Customisation!$H$21)^($A101-Customisation!$H$13))</f>
        <v>8.1065469079831712E-2</v>
      </c>
      <c r="E101" s="1">
        <f t="shared" si="11"/>
        <v>43.550085561592468</v>
      </c>
      <c r="F101" s="1">
        <f t="shared" si="2"/>
        <v>2.3803806814692656E-3</v>
      </c>
      <c r="G101" s="54">
        <f>'Age data'!M105*Customisation!$H$22</f>
        <v>2.6176860000000005E-4</v>
      </c>
      <c r="H101" s="54">
        <f t="shared" si="3"/>
        <v>2.1220394349370839E-5</v>
      </c>
      <c r="I101" s="54">
        <f>'Age data'!N105*Customisation!$H$22</f>
        <v>1.9792260000000002E-4</v>
      </c>
      <c r="J101" s="55">
        <f t="shared" si="4"/>
        <v>1.6044688410499901E-5</v>
      </c>
      <c r="K101" s="54">
        <f>I101*'Life table'!I99</f>
        <v>3.7480112855671114E-4</v>
      </c>
      <c r="L101" s="54">
        <f>J101*'Life table'!J99</f>
        <v>3.0383429298100097E-5</v>
      </c>
      <c r="M101" s="54">
        <f t="shared" si="5"/>
        <v>2.0341335600000004E-4</v>
      </c>
      <c r="N101" s="54">
        <f>((G101-I101)*$AW$5+I101*$AW$6)/(1+Customisation!$H$21)^($A101-Customisation!$E$13)</f>
        <v>1.5964225021908118E-5</v>
      </c>
      <c r="O101" s="54">
        <f>G101*Customisation!$H$17</f>
        <v>0.19449474267618636</v>
      </c>
      <c r="P101" s="121">
        <f>O101/(1+Customisation!$H$21)^($A101-Customisation!$E$13)</f>
        <v>1.576680754860621E-2</v>
      </c>
      <c r="Q101" s="54">
        <f>IF($A101&lt;Customisation!$H$13,G101,G101*(1-Customisation!$H$11*Customisation!$H$12))</f>
        <v>5.2353719999999994E-5</v>
      </c>
      <c r="R101" s="54">
        <f>IF($A101&lt;Customisation!$H$13,H101,H101*(1-Customisation!$H$11*Customisation!$H$12))</f>
        <v>4.2440788698741669E-6</v>
      </c>
      <c r="S101" s="54">
        <f>IF($A101&lt;Customisation!$H$13,I101,I101*(1-Customisation!$H$11*Customisation!$H$12))</f>
        <v>3.9584519999999995E-5</v>
      </c>
      <c r="T101" s="54">
        <f>IF($A101&lt;Customisation!$H$13,J101,J101*(1-Customisation!$H$11*Customisation!$H$12))</f>
        <v>3.2089376820999795E-6</v>
      </c>
      <c r="U101" s="54">
        <f>IF($A101&lt;Customisation!$H$13,K101,K101*(1-Customisation!$H$11*Customisation!$H$12))</f>
        <v>7.4960225711342209E-5</v>
      </c>
      <c r="V101" s="54">
        <f>IF($A101&lt;Customisation!$H$13,L101,L101*(1-Customisation!$H$11*Customisation!$H$12))</f>
        <v>6.0766858596200182E-6</v>
      </c>
      <c r="W101" s="54">
        <f>IF($A101&lt;Customisation!$H$13,M101,M101*(1-Customisation!$H$11*Customisation!$H$12))</f>
        <v>4.06826712E-5</v>
      </c>
      <c r="X101" s="54">
        <f>IF($A101&lt;Customisation!$H$13,N101,N101*(1-Customisation!$H$11*Customisation!$H$12))</f>
        <v>3.192845004381623E-6</v>
      </c>
      <c r="Y101" s="54">
        <f>IF($A101&lt;Customisation!$H$13,O101,O101*(1-Customisation!$H$11*Customisation!$H$12))</f>
        <v>3.889894853523726E-2</v>
      </c>
      <c r="Z101" s="54">
        <f>IF($A101&lt;Customisation!$H$13,P101,P101*(1-Customisation!$H$11*Customisation!$H$12))</f>
        <v>3.1533615097212413E-3</v>
      </c>
      <c r="AA101" s="54">
        <f t="shared" ref="AA101:AJ101" si="129">G101-Q101</f>
        <v>2.0941488000000006E-4</v>
      </c>
      <c r="AB101" s="54">
        <f t="shared" si="129"/>
        <v>1.6976315479496674E-5</v>
      </c>
      <c r="AC101" s="54">
        <f t="shared" si="129"/>
        <v>1.5833808000000003E-4</v>
      </c>
      <c r="AD101" s="54">
        <f t="shared" si="129"/>
        <v>1.2835750728399922E-5</v>
      </c>
      <c r="AE101" s="54">
        <f t="shared" si="129"/>
        <v>2.9984090284536894E-4</v>
      </c>
      <c r="AF101" s="54">
        <f t="shared" si="129"/>
        <v>2.430674343848008E-5</v>
      </c>
      <c r="AG101" s="54">
        <f t="shared" si="129"/>
        <v>1.6273068480000005E-4</v>
      </c>
      <c r="AH101" s="54">
        <f t="shared" si="129"/>
        <v>1.2771380017526495E-5</v>
      </c>
      <c r="AI101" s="54">
        <f t="shared" si="129"/>
        <v>0.1555957941409491</v>
      </c>
      <c r="AJ101" s="54">
        <f t="shared" si="129"/>
        <v>1.2613446038884969E-2</v>
      </c>
      <c r="AK101" s="1"/>
      <c r="AL101" s="56">
        <f t="shared" si="7"/>
        <v>26.176860000000005</v>
      </c>
      <c r="AM101" s="56">
        <f t="shared" si="8"/>
        <v>5.235371999999999</v>
      </c>
      <c r="AN101" s="1"/>
      <c r="AO101" s="1"/>
      <c r="AP101" s="1"/>
      <c r="AQ101" s="1"/>
      <c r="AR101" s="1"/>
      <c r="AS101" s="1"/>
      <c r="AT101" s="1"/>
      <c r="AU101" s="1"/>
      <c r="AV101" s="1"/>
      <c r="AW101" s="1"/>
      <c r="AX101" s="1"/>
      <c r="AY101" s="54">
        <f>IF($A101&lt;Customisation!$H$13,G101,G101*(1-Customisation!$H$24*Customisation!$H$12))</f>
        <v>2.6176859999999997E-5</v>
      </c>
      <c r="AZ101" s="54">
        <f>IF($A101&lt;Customisation!$H$13,H101,H101*(1-Customisation!$H$24*Customisation!$H$12))</f>
        <v>2.1220394349370834E-6</v>
      </c>
      <c r="BA101" s="54">
        <f>IF($A101&lt;Customisation!$H$13,I101,I101*(1-Customisation!$H$24*Customisation!$H$12))</f>
        <v>1.9792259999999997E-5</v>
      </c>
      <c r="BB101" s="54">
        <f>IF($A101&lt;Customisation!$H$13,J101,J101*(1-Customisation!$H$24*Customisation!$H$12))</f>
        <v>1.6044688410499898E-6</v>
      </c>
      <c r="BC101" s="54">
        <f>IF($A101&lt;Customisation!$H$13,K101,K101*(1-Customisation!$H$24*Customisation!$H$12))</f>
        <v>3.7480112855671104E-5</v>
      </c>
      <c r="BD101" s="54">
        <f>IF($A101&lt;Customisation!$H$13,L101,L101*(1-Customisation!$H$24*Customisation!$H$12))</f>
        <v>3.0383429298100091E-6</v>
      </c>
      <c r="BE101" s="54">
        <f>IF($A101&lt;Customisation!$H$13,M101,M101*(1-Customisation!$H$24*Customisation!$H$12))</f>
        <v>2.03413356E-5</v>
      </c>
      <c r="BF101" s="54">
        <f>IF($A101&lt;Customisation!$H$13,N101,N101*(1-Customisation!$H$24*Customisation!$H$12))</f>
        <v>1.5964225021908115E-6</v>
      </c>
      <c r="BG101" s="54">
        <f>IF($A101&lt;Customisation!$H$13,O101,O101*(1-Customisation!$H$24*Customisation!$H$12))</f>
        <v>1.944947426761863E-2</v>
      </c>
      <c r="BH101" s="54">
        <f>IF($A101&lt;Customisation!$H$13,P101,P101*(1-Customisation!$H$24*Customisation!$H$12))</f>
        <v>1.5766807548606206E-3</v>
      </c>
      <c r="BI101" s="54">
        <f t="shared" si="88"/>
        <v>2.6176859999999997E-5</v>
      </c>
      <c r="BJ101" s="54">
        <f t="shared" si="89"/>
        <v>2.1220394349370834E-6</v>
      </c>
      <c r="BK101" s="54">
        <f t="shared" si="90"/>
        <v>1.9792259999999997E-5</v>
      </c>
      <c r="BL101" s="54">
        <f t="shared" si="91"/>
        <v>1.6044688410499898E-6</v>
      </c>
      <c r="BM101" s="54">
        <f t="shared" si="92"/>
        <v>3.7480112855671104E-5</v>
      </c>
      <c r="BN101" s="54">
        <f t="shared" si="93"/>
        <v>3.0383429298100091E-6</v>
      </c>
      <c r="BO101" s="54">
        <f t="shared" si="94"/>
        <v>2.03413356E-5</v>
      </c>
      <c r="BP101" s="54">
        <f t="shared" si="95"/>
        <v>1.5964225021908115E-6</v>
      </c>
      <c r="BQ101" s="54">
        <f t="shared" si="96"/>
        <v>1.944947426761863E-2</v>
      </c>
      <c r="BR101" s="54">
        <f t="shared" si="97"/>
        <v>1.5766807548606206E-3</v>
      </c>
      <c r="BS101" s="126"/>
    </row>
    <row r="102" spans="1:71" ht="14.25" customHeight="1" x14ac:dyDescent="0.3">
      <c r="A102" s="1">
        <f t="shared" si="34"/>
        <v>98</v>
      </c>
      <c r="B102" s="53">
        <f>'Life table'!D100</f>
        <v>1.916630700209563E-2</v>
      </c>
      <c r="C102" s="53">
        <f>IF($A102&lt;Customisation!$H$13,0,B102)/LOOKUP(Customisation!$H$13,$A$4:$A$104,$B$4:$B$104)</f>
        <v>1.9465478649100622E-2</v>
      </c>
      <c r="D102" s="1">
        <f>IF($A102&lt;=Customisation!$H$13,1,1/(1+Customisation!$H$21)^($A102-Customisation!$H$13))</f>
        <v>7.8704338912457969E-2</v>
      </c>
      <c r="E102" s="1">
        <f t="shared" si="11"/>
        <v>43.631151030672299</v>
      </c>
      <c r="F102" s="1">
        <f t="shared" si="2"/>
        <v>1.5320176286920297E-3</v>
      </c>
      <c r="G102" s="54">
        <f>'Age data'!M106*Customisation!$H$22</f>
        <v>2.6176860000000005E-4</v>
      </c>
      <c r="H102" s="54">
        <f t="shared" si="3"/>
        <v>2.0602324611039648E-5</v>
      </c>
      <c r="I102" s="54">
        <f>'Age data'!N106*Customisation!$H$22</f>
        <v>1.9792260000000002E-4</v>
      </c>
      <c r="J102" s="55">
        <f t="shared" si="4"/>
        <v>1.5577367388834856E-5</v>
      </c>
      <c r="K102" s="54">
        <f>I102*'Life table'!I100</f>
        <v>3.1714319164548917E-4</v>
      </c>
      <c r="L102" s="54">
        <f>J102*'Life table'!J100</f>
        <v>2.4960545239045189E-5</v>
      </c>
      <c r="M102" s="54">
        <f t="shared" si="5"/>
        <v>2.0341335600000004E-4</v>
      </c>
      <c r="N102" s="54">
        <f>((G102-I102)*$AW$5+I102*$AW$6)/(1+Customisation!$H$21)^($A102-Customisation!$E$13)</f>
        <v>1.5499247594085552E-5</v>
      </c>
      <c r="O102" s="54">
        <f>G102*Customisation!$H$17</f>
        <v>0.19449474267618636</v>
      </c>
      <c r="P102" s="121">
        <f>O102/(1+Customisation!$H$21)^($A102-Customisation!$E$13)</f>
        <v>1.5307580144277874E-2</v>
      </c>
      <c r="Q102" s="54">
        <f>IF($A102&lt;Customisation!$H$13,G102,G102*(1-Customisation!$H$11*Customisation!$H$12))</f>
        <v>5.2353719999999994E-5</v>
      </c>
      <c r="R102" s="54">
        <f>IF($A102&lt;Customisation!$H$13,H102,H102*(1-Customisation!$H$11*Customisation!$H$12))</f>
        <v>4.120464922207929E-6</v>
      </c>
      <c r="S102" s="54">
        <f>IF($A102&lt;Customisation!$H$13,I102,I102*(1-Customisation!$H$11*Customisation!$H$12))</f>
        <v>3.9584519999999995E-5</v>
      </c>
      <c r="T102" s="54">
        <f>IF($A102&lt;Customisation!$H$13,J102,J102*(1-Customisation!$H$11*Customisation!$H$12))</f>
        <v>3.1154734777669704E-6</v>
      </c>
      <c r="U102" s="54">
        <f>IF($A102&lt;Customisation!$H$13,K102,K102*(1-Customisation!$H$11*Customisation!$H$12))</f>
        <v>6.3428638329097821E-5</v>
      </c>
      <c r="V102" s="54">
        <f>IF($A102&lt;Customisation!$H$13,L102,L102*(1-Customisation!$H$11*Customisation!$H$12))</f>
        <v>4.9921090478090362E-6</v>
      </c>
      <c r="W102" s="54">
        <f>IF($A102&lt;Customisation!$H$13,M102,M102*(1-Customisation!$H$11*Customisation!$H$12))</f>
        <v>4.06826712E-5</v>
      </c>
      <c r="X102" s="54">
        <f>IF($A102&lt;Customisation!$H$13,N102,N102*(1-Customisation!$H$11*Customisation!$H$12))</f>
        <v>3.0998495188171096E-6</v>
      </c>
      <c r="Y102" s="54">
        <f>IF($A102&lt;Customisation!$H$13,O102,O102*(1-Customisation!$H$11*Customisation!$H$12))</f>
        <v>3.889894853523726E-2</v>
      </c>
      <c r="Z102" s="54">
        <f>IF($A102&lt;Customisation!$H$13,P102,P102*(1-Customisation!$H$11*Customisation!$H$12))</f>
        <v>3.061516028855574E-3</v>
      </c>
      <c r="AA102" s="54">
        <f t="shared" ref="AA102:AJ102" si="130">G102-Q102</f>
        <v>2.0941488000000006E-4</v>
      </c>
      <c r="AB102" s="54">
        <f t="shared" si="130"/>
        <v>1.6481859688831719E-5</v>
      </c>
      <c r="AC102" s="54">
        <f t="shared" si="130"/>
        <v>1.5833808000000003E-4</v>
      </c>
      <c r="AD102" s="54">
        <f t="shared" si="130"/>
        <v>1.2461893911067885E-5</v>
      </c>
      <c r="AE102" s="54">
        <f t="shared" si="130"/>
        <v>2.5371455331639134E-4</v>
      </c>
      <c r="AF102" s="54">
        <f t="shared" si="130"/>
        <v>1.9968436191236152E-5</v>
      </c>
      <c r="AG102" s="54">
        <f t="shared" si="130"/>
        <v>1.6273068480000005E-4</v>
      </c>
      <c r="AH102" s="54">
        <f t="shared" si="130"/>
        <v>1.2399398075268442E-5</v>
      </c>
      <c r="AI102" s="54">
        <f t="shared" si="130"/>
        <v>0.1555957941409491</v>
      </c>
      <c r="AJ102" s="54">
        <f t="shared" si="130"/>
        <v>1.2246064115422299E-2</v>
      </c>
      <c r="AK102" s="1"/>
      <c r="AL102" s="56">
        <f t="shared" si="7"/>
        <v>26.176860000000005</v>
      </c>
      <c r="AM102" s="56">
        <f t="shared" si="8"/>
        <v>5.235371999999999</v>
      </c>
      <c r="AN102" s="1"/>
      <c r="AO102" s="1"/>
      <c r="AP102" s="1"/>
      <c r="AQ102" s="1"/>
      <c r="AR102" s="1"/>
      <c r="AS102" s="1"/>
      <c r="AT102" s="1"/>
      <c r="AU102" s="1"/>
      <c r="AV102" s="1"/>
      <c r="AW102" s="1"/>
      <c r="AX102" s="1"/>
      <c r="AY102" s="54">
        <f>IF($A102&lt;Customisation!$H$13,G102,G102*(1-Customisation!$H$24*Customisation!$H$12))</f>
        <v>2.6176859999999997E-5</v>
      </c>
      <c r="AZ102" s="54">
        <f>IF($A102&lt;Customisation!$H$13,H102,H102*(1-Customisation!$H$24*Customisation!$H$12))</f>
        <v>2.0602324611039645E-6</v>
      </c>
      <c r="BA102" s="54">
        <f>IF($A102&lt;Customisation!$H$13,I102,I102*(1-Customisation!$H$24*Customisation!$H$12))</f>
        <v>1.9792259999999997E-5</v>
      </c>
      <c r="BB102" s="54">
        <f>IF($A102&lt;Customisation!$H$13,J102,J102*(1-Customisation!$H$24*Customisation!$H$12))</f>
        <v>1.5577367388834852E-6</v>
      </c>
      <c r="BC102" s="54">
        <f>IF($A102&lt;Customisation!$H$13,K102,K102*(1-Customisation!$H$24*Customisation!$H$12))</f>
        <v>3.1714319164548911E-5</v>
      </c>
      <c r="BD102" s="54">
        <f>IF($A102&lt;Customisation!$H$13,L102,L102*(1-Customisation!$H$24*Customisation!$H$12))</f>
        <v>2.4960545239045181E-6</v>
      </c>
      <c r="BE102" s="54">
        <f>IF($A102&lt;Customisation!$H$13,M102,M102*(1-Customisation!$H$24*Customisation!$H$12))</f>
        <v>2.03413356E-5</v>
      </c>
      <c r="BF102" s="54">
        <f>IF($A102&lt;Customisation!$H$13,N102,N102*(1-Customisation!$H$24*Customisation!$H$12))</f>
        <v>1.5499247594085548E-6</v>
      </c>
      <c r="BG102" s="54">
        <f>IF($A102&lt;Customisation!$H$13,O102,O102*(1-Customisation!$H$24*Customisation!$H$12))</f>
        <v>1.944947426761863E-2</v>
      </c>
      <c r="BH102" s="54">
        <f>IF($A102&lt;Customisation!$H$13,P102,P102*(1-Customisation!$H$24*Customisation!$H$12))</f>
        <v>1.530758014427787E-3</v>
      </c>
      <c r="BI102" s="54">
        <f t="shared" si="88"/>
        <v>2.6176859999999997E-5</v>
      </c>
      <c r="BJ102" s="54">
        <f t="shared" si="89"/>
        <v>2.0602324611039645E-6</v>
      </c>
      <c r="BK102" s="54">
        <f t="shared" si="90"/>
        <v>1.9792259999999997E-5</v>
      </c>
      <c r="BL102" s="54">
        <f t="shared" si="91"/>
        <v>1.5577367388834852E-6</v>
      </c>
      <c r="BM102" s="54">
        <f t="shared" si="92"/>
        <v>3.1714319164548911E-5</v>
      </c>
      <c r="BN102" s="54">
        <f t="shared" si="93"/>
        <v>2.4960545239045181E-6</v>
      </c>
      <c r="BO102" s="54">
        <f t="shared" si="94"/>
        <v>2.03413356E-5</v>
      </c>
      <c r="BP102" s="54">
        <f t="shared" si="95"/>
        <v>1.5499247594085548E-6</v>
      </c>
      <c r="BQ102" s="54">
        <f t="shared" si="96"/>
        <v>1.944947426761863E-2</v>
      </c>
      <c r="BR102" s="54">
        <f t="shared" si="97"/>
        <v>1.530758014427787E-3</v>
      </c>
      <c r="BS102" s="126"/>
    </row>
    <row r="103" spans="1:71" ht="14.25" customHeight="1" x14ac:dyDescent="0.3">
      <c r="A103" s="1">
        <f t="shared" si="34"/>
        <v>99</v>
      </c>
      <c r="B103" s="53">
        <f>'Life table'!D101</f>
        <v>1.2705536574759214E-2</v>
      </c>
      <c r="C103" s="53">
        <f>IF($A103&lt;Customisation!$H$13,0,B103)/LOOKUP(Customisation!$H$13,$A$4:$A$104,$B$4:$B$104)</f>
        <v>1.2903860451275293E-2</v>
      </c>
      <c r="D103" s="1">
        <f>IF($A103&lt;=Customisation!$H$13,1,1/(1+Customisation!$H$21)^($A103-Customisation!$H$13))</f>
        <v>7.6411979526658208E-2</v>
      </c>
      <c r="E103" s="1">
        <f t="shared" si="11"/>
        <v>43.709855369584758</v>
      </c>
      <c r="F103" s="1">
        <f t="shared" si="2"/>
        <v>9.8600952061770231E-4</v>
      </c>
      <c r="G103" s="54">
        <f>'Age data'!M107*Customisation!$H$22</f>
        <v>2.6176860000000005E-4</v>
      </c>
      <c r="H103" s="54">
        <f t="shared" si="3"/>
        <v>2.0002256903921987E-5</v>
      </c>
      <c r="I103" s="54">
        <f>'Age data'!N107*Customisation!$H$22</f>
        <v>1.9792260000000002E-4</v>
      </c>
      <c r="J103" s="55">
        <f t="shared" si="4"/>
        <v>1.5123657659062963E-5</v>
      </c>
      <c r="K103" s="54">
        <f>I103*'Life table'!I101</f>
        <v>2.3016617076599999E-4</v>
      </c>
      <c r="L103" s="54">
        <f>J103*'Life table'!J101</f>
        <v>1.758745272830091E-5</v>
      </c>
      <c r="M103" s="54">
        <f t="shared" si="5"/>
        <v>2.0341335600000004E-4</v>
      </c>
      <c r="N103" s="54">
        <f>((G103-I103)*$AW$5+I103*$AW$6)/(1+Customisation!$H$21)^($A103-Customisation!$E$13)</f>
        <v>1.5047813198141309E-5</v>
      </c>
      <c r="O103" s="54">
        <f>G103*Customisation!$H$17</f>
        <v>0.19449474267618636</v>
      </c>
      <c r="P103" s="121">
        <f>O103/(1+Customisation!$H$21)^($A103-Customisation!$E$13)</f>
        <v>1.4861728295415409E-2</v>
      </c>
      <c r="Q103" s="54">
        <f>IF($A103&lt;Customisation!$H$13,G103,G103*(1-Customisation!$H$11*Customisation!$H$12))</f>
        <v>5.2353719999999994E-5</v>
      </c>
      <c r="R103" s="54">
        <f>IF($A103&lt;Customisation!$H$13,H103,H103*(1-Customisation!$H$11*Customisation!$H$12))</f>
        <v>4.0004513807843969E-6</v>
      </c>
      <c r="S103" s="54">
        <f>IF($A103&lt;Customisation!$H$13,I103,I103*(1-Customisation!$H$11*Customisation!$H$12))</f>
        <v>3.9584519999999995E-5</v>
      </c>
      <c r="T103" s="54">
        <f>IF($A103&lt;Customisation!$H$13,J103,J103*(1-Customisation!$H$11*Customisation!$H$12))</f>
        <v>3.0247315318125919E-6</v>
      </c>
      <c r="U103" s="54">
        <f>IF($A103&lt;Customisation!$H$13,K103,K103*(1-Customisation!$H$11*Customisation!$H$12))</f>
        <v>4.6033234153199988E-5</v>
      </c>
      <c r="V103" s="54">
        <f>IF($A103&lt;Customisation!$H$13,L103,L103*(1-Customisation!$H$11*Customisation!$H$12))</f>
        <v>3.517490545660181E-6</v>
      </c>
      <c r="W103" s="54">
        <f>IF($A103&lt;Customisation!$H$13,M103,M103*(1-Customisation!$H$11*Customisation!$H$12))</f>
        <v>4.06826712E-5</v>
      </c>
      <c r="X103" s="54">
        <f>IF($A103&lt;Customisation!$H$13,N103,N103*(1-Customisation!$H$11*Customisation!$H$12))</f>
        <v>3.0095626396282609E-6</v>
      </c>
      <c r="Y103" s="54">
        <f>IF($A103&lt;Customisation!$H$13,O103,O103*(1-Customisation!$H$11*Customisation!$H$12))</f>
        <v>3.889894853523726E-2</v>
      </c>
      <c r="Z103" s="54">
        <f>IF($A103&lt;Customisation!$H$13,P103,P103*(1-Customisation!$H$11*Customisation!$H$12))</f>
        <v>2.972345659083081E-3</v>
      </c>
      <c r="AA103" s="54">
        <f t="shared" ref="AA103:AJ103" si="131">G103-Q103</f>
        <v>2.0941488000000006E-4</v>
      </c>
      <c r="AB103" s="54">
        <f t="shared" si="131"/>
        <v>1.6001805523137591E-5</v>
      </c>
      <c r="AC103" s="54">
        <f t="shared" si="131"/>
        <v>1.5833808000000003E-4</v>
      </c>
      <c r="AD103" s="54">
        <f t="shared" si="131"/>
        <v>1.2098926127250371E-5</v>
      </c>
      <c r="AE103" s="54">
        <f t="shared" si="131"/>
        <v>1.841329366128E-4</v>
      </c>
      <c r="AF103" s="54">
        <f t="shared" si="131"/>
        <v>1.4069962182640729E-5</v>
      </c>
      <c r="AG103" s="54">
        <f t="shared" si="131"/>
        <v>1.6273068480000005E-4</v>
      </c>
      <c r="AH103" s="54">
        <f t="shared" si="131"/>
        <v>1.2038250558513047E-5</v>
      </c>
      <c r="AI103" s="54">
        <f t="shared" si="131"/>
        <v>0.1555957941409491</v>
      </c>
      <c r="AJ103" s="54">
        <f t="shared" si="131"/>
        <v>1.1889382636332328E-2</v>
      </c>
      <c r="AK103" s="1"/>
      <c r="AL103" s="56">
        <f t="shared" si="7"/>
        <v>26.176860000000005</v>
      </c>
      <c r="AM103" s="56">
        <f t="shared" si="8"/>
        <v>5.235371999999999</v>
      </c>
      <c r="AN103" s="1"/>
      <c r="AO103" s="1"/>
      <c r="AP103" s="1"/>
      <c r="AQ103" s="1"/>
      <c r="AR103" s="1"/>
      <c r="AS103" s="1"/>
      <c r="AT103" s="1"/>
      <c r="AU103" s="1"/>
      <c r="AV103" s="1"/>
      <c r="AW103" s="1"/>
      <c r="AX103" s="1"/>
      <c r="AY103" s="54">
        <f>IF($A103&lt;Customisation!$H$13,G103,G103*(1-Customisation!$H$24*Customisation!$H$12))</f>
        <v>2.6176859999999997E-5</v>
      </c>
      <c r="AZ103" s="54">
        <f>IF($A103&lt;Customisation!$H$13,H103,H103*(1-Customisation!$H$24*Customisation!$H$12))</f>
        <v>2.0002256903921984E-6</v>
      </c>
      <c r="BA103" s="54">
        <f>IF($A103&lt;Customisation!$H$13,I103,I103*(1-Customisation!$H$24*Customisation!$H$12))</f>
        <v>1.9792259999999997E-5</v>
      </c>
      <c r="BB103" s="54">
        <f>IF($A103&lt;Customisation!$H$13,J103,J103*(1-Customisation!$H$24*Customisation!$H$12))</f>
        <v>1.512365765906296E-6</v>
      </c>
      <c r="BC103" s="54">
        <f>IF($A103&lt;Customisation!$H$13,K103,K103*(1-Customisation!$H$24*Customisation!$H$12))</f>
        <v>2.3016617076599994E-5</v>
      </c>
      <c r="BD103" s="54">
        <f>IF($A103&lt;Customisation!$H$13,L103,L103*(1-Customisation!$H$24*Customisation!$H$12))</f>
        <v>1.7587452728300905E-6</v>
      </c>
      <c r="BE103" s="54">
        <f>IF($A103&lt;Customisation!$H$13,M103,M103*(1-Customisation!$H$24*Customisation!$H$12))</f>
        <v>2.03413356E-5</v>
      </c>
      <c r="BF103" s="54">
        <f>IF($A103&lt;Customisation!$H$13,N103,N103*(1-Customisation!$H$24*Customisation!$H$12))</f>
        <v>1.5047813198141305E-6</v>
      </c>
      <c r="BG103" s="54">
        <f>IF($A103&lt;Customisation!$H$13,O103,O103*(1-Customisation!$H$24*Customisation!$H$12))</f>
        <v>1.944947426761863E-2</v>
      </c>
      <c r="BH103" s="54">
        <f>IF($A103&lt;Customisation!$H$13,P103,P103*(1-Customisation!$H$24*Customisation!$H$12))</f>
        <v>1.4861728295415405E-3</v>
      </c>
      <c r="BI103" s="54">
        <f t="shared" si="88"/>
        <v>2.6176859999999997E-5</v>
      </c>
      <c r="BJ103" s="54">
        <f t="shared" si="89"/>
        <v>2.0002256903921984E-6</v>
      </c>
      <c r="BK103" s="54">
        <f t="shared" si="90"/>
        <v>1.9792259999999997E-5</v>
      </c>
      <c r="BL103" s="54">
        <f t="shared" si="91"/>
        <v>1.512365765906296E-6</v>
      </c>
      <c r="BM103" s="54">
        <f t="shared" si="92"/>
        <v>2.3016617076599994E-5</v>
      </c>
      <c r="BN103" s="54">
        <f t="shared" si="93"/>
        <v>1.7587452728300905E-6</v>
      </c>
      <c r="BO103" s="54">
        <f t="shared" si="94"/>
        <v>2.03413356E-5</v>
      </c>
      <c r="BP103" s="54">
        <f t="shared" si="95"/>
        <v>1.5047813198141305E-6</v>
      </c>
      <c r="BQ103" s="54">
        <f t="shared" si="96"/>
        <v>1.944947426761863E-2</v>
      </c>
      <c r="BR103" s="54">
        <f t="shared" si="97"/>
        <v>1.4861728295415405E-3</v>
      </c>
      <c r="BS103" s="126"/>
    </row>
    <row r="104" spans="1:71" ht="14.25" customHeight="1" x14ac:dyDescent="0.3">
      <c r="A104" s="1">
        <f t="shared" si="34"/>
        <v>100</v>
      </c>
      <c r="B104" s="53">
        <f>'Life table'!D102</f>
        <v>8.4226272507736313E-3</v>
      </c>
      <c r="C104" s="53">
        <f>IF($A104&lt;Customisation!$H$13,0,B104)/LOOKUP(Customisation!$H$13,$A$4:$A$104,$B$4:$B$104)</f>
        <v>8.5540981317549052E-3</v>
      </c>
      <c r="D104" s="1">
        <f>IF($A104&lt;=Customisation!$H$13,1,1/(1+Customisation!$H$21)^($A104-Customisation!$H$13))</f>
        <v>7.4186387889959446E-2</v>
      </c>
      <c r="E104" s="1">
        <f t="shared" si="11"/>
        <v>43.786267349111419</v>
      </c>
      <c r="F104" s="1">
        <f t="shared" si="2"/>
        <v>6.3459764205114682E-4</v>
      </c>
      <c r="G104" s="54">
        <f>'Age data'!M108*Customisation!$H$22</f>
        <v>2.6176860000000005E-4</v>
      </c>
      <c r="H104" s="54">
        <f t="shared" si="3"/>
        <v>1.9419666897011642E-5</v>
      </c>
      <c r="I104" s="54">
        <f>'Age data'!N108*Customisation!$H$22</f>
        <v>1.9792260000000002E-4</v>
      </c>
      <c r="J104" s="55">
        <f t="shared" si="4"/>
        <v>1.4683162775789289E-5</v>
      </c>
      <c r="K104" s="129">
        <f>I104*'Life table'!I102</f>
        <v>9.8961300000000011E-5</v>
      </c>
      <c r="L104" s="54">
        <f>J104*'Life table'!J102</f>
        <v>7.3415813878946443E-6</v>
      </c>
      <c r="M104" s="54">
        <f t="shared" si="5"/>
        <v>2.0341335600000004E-4</v>
      </c>
      <c r="N104" s="129">
        <f>((G104-I104)*$AW$5+I104*$AW$6)/(1+Customisation!$H$21)^($A104-Customisation!$E$13)</f>
        <v>1.4609527376836225E-5</v>
      </c>
      <c r="O104" s="54">
        <f>G104*Customisation!$H$17</f>
        <v>0.19449474267618636</v>
      </c>
      <c r="P104" s="121">
        <f>O104/(1+Customisation!$H$21)^($A104-Customisation!$E$13)</f>
        <v>1.442886242273341E-2</v>
      </c>
      <c r="Q104" s="129">
        <f>IF($A104&lt;Customisation!$H$13,G104,G104*(1-Customisation!$H$11*Customisation!$H$12))</f>
        <v>5.2353719999999994E-5</v>
      </c>
      <c r="R104" s="54">
        <f>IF($A104&lt;Customisation!$H$13,H104,H104*(1-Customisation!$H$11*Customisation!$H$12))</f>
        <v>3.8839333794023274E-6</v>
      </c>
      <c r="S104" s="54">
        <f>IF($A104&lt;Customisation!$H$13,I104,I104*(1-Customisation!$H$11*Customisation!$H$12))</f>
        <v>3.9584519999999995E-5</v>
      </c>
      <c r="T104" s="54">
        <f>IF($A104&lt;Customisation!$H$13,J104,J104*(1-Customisation!$H$11*Customisation!$H$12))</f>
        <v>2.9366325551578569E-6</v>
      </c>
      <c r="U104" s="128">
        <f>IF($A104&lt;Customisation!$H$13,K104,K104*(1-Customisation!$H$11*Customisation!$H$12))</f>
        <v>1.9792259999999997E-5</v>
      </c>
      <c r="V104" s="54">
        <f>IF($A104&lt;Customisation!$H$13,L104,L104*(1-Customisation!$H$11*Customisation!$H$12))</f>
        <v>1.4683162775789284E-6</v>
      </c>
      <c r="W104" s="54">
        <f>IF($A104&lt;Customisation!$H$13,M104,M104*(1-Customisation!$H$11*Customisation!$H$12))</f>
        <v>4.06826712E-5</v>
      </c>
      <c r="X104" s="55">
        <f>IF($A104&lt;Customisation!$H$13,N104,N104*(1-Customisation!$H$11*Customisation!$H$12))</f>
        <v>2.9219054753672443E-6</v>
      </c>
      <c r="Y104" s="54">
        <f>IF($A104&lt;Customisation!$H$13,O104,O104*(1-Customisation!$H$11*Customisation!$H$12))</f>
        <v>3.889894853523726E-2</v>
      </c>
      <c r="Z104" s="54">
        <f>IF($A104&lt;Customisation!$H$13,P104,P104*(1-Customisation!$H$11*Customisation!$H$12))</f>
        <v>2.8857724845466814E-3</v>
      </c>
      <c r="AA104" s="54">
        <f t="shared" ref="AA104:AJ104" si="132">G104-Q104</f>
        <v>2.0941488000000006E-4</v>
      </c>
      <c r="AB104" s="54">
        <f t="shared" si="132"/>
        <v>1.5535733517609316E-5</v>
      </c>
      <c r="AC104" s="54">
        <f t="shared" si="132"/>
        <v>1.5833808000000003E-4</v>
      </c>
      <c r="AD104" s="54">
        <f t="shared" si="132"/>
        <v>1.1746530220631431E-5</v>
      </c>
      <c r="AE104" s="54">
        <f t="shared" si="132"/>
        <v>7.9169040000000017E-5</v>
      </c>
      <c r="AF104" s="54">
        <f t="shared" si="132"/>
        <v>5.8732651103157155E-6</v>
      </c>
      <c r="AG104" s="54">
        <f t="shared" si="132"/>
        <v>1.6273068480000005E-4</v>
      </c>
      <c r="AH104" s="54">
        <f t="shared" si="132"/>
        <v>1.168762190146898E-5</v>
      </c>
      <c r="AI104" s="54">
        <f t="shared" si="132"/>
        <v>0.1555957941409491</v>
      </c>
      <c r="AJ104" s="54">
        <f t="shared" si="132"/>
        <v>1.1543089938186729E-2</v>
      </c>
      <c r="AK104" s="1"/>
      <c r="AL104" s="56">
        <f t="shared" si="7"/>
        <v>26.176860000000005</v>
      </c>
      <c r="AM104" s="56">
        <f t="shared" si="8"/>
        <v>5.235371999999999</v>
      </c>
      <c r="AN104" s="1"/>
      <c r="AO104" s="1"/>
      <c r="AP104" s="1"/>
      <c r="AQ104" s="1"/>
      <c r="AR104" s="1"/>
      <c r="AS104" s="1"/>
      <c r="AT104" s="1"/>
      <c r="AU104" s="1"/>
      <c r="AV104" s="1"/>
      <c r="AW104" s="1"/>
      <c r="AX104" s="1"/>
      <c r="AY104" s="54">
        <f>IF($A104&lt;Customisation!$H$13,G104,G104*(1-Customisation!$H$24*Customisation!$H$12))</f>
        <v>2.6176859999999997E-5</v>
      </c>
      <c r="AZ104" s="54">
        <f>IF($A104&lt;Customisation!$H$13,H104,H104*(1-Customisation!$H$24*Customisation!$H$12))</f>
        <v>1.9419666897011637E-6</v>
      </c>
      <c r="BA104" s="54">
        <f>IF($A104&lt;Customisation!$H$13,I104,I104*(1-Customisation!$H$24*Customisation!$H$12))</f>
        <v>1.9792259999999997E-5</v>
      </c>
      <c r="BB104" s="54">
        <f>IF($A104&lt;Customisation!$H$13,J104,J104*(1-Customisation!$H$24*Customisation!$H$12))</f>
        <v>1.4683162775789284E-6</v>
      </c>
      <c r="BC104" s="54">
        <f>IF($A104&lt;Customisation!$H$13,K104,K104*(1-Customisation!$H$24*Customisation!$H$12))</f>
        <v>9.8961299999999987E-6</v>
      </c>
      <c r="BD104" s="54">
        <f>IF($A104&lt;Customisation!$H$13,L104,L104*(1-Customisation!$H$24*Customisation!$H$12))</f>
        <v>7.3415813878946422E-7</v>
      </c>
      <c r="BE104" s="54">
        <f>IF($A104&lt;Customisation!$H$13,M104,M104*(1-Customisation!$H$24*Customisation!$H$12))</f>
        <v>2.03413356E-5</v>
      </c>
      <c r="BF104" s="54">
        <f>IF($A104&lt;Customisation!$H$13,N104,N104*(1-Customisation!$H$24*Customisation!$H$12))</f>
        <v>1.4609527376836221E-6</v>
      </c>
      <c r="BG104" s="54">
        <f>IF($A104&lt;Customisation!$H$13,O104,O104*(1-Customisation!$H$24*Customisation!$H$12))</f>
        <v>1.944947426761863E-2</v>
      </c>
      <c r="BH104" s="54">
        <f>IF($A104&lt;Customisation!$H$13,P104,P104*(1-Customisation!$H$24*Customisation!$H$12))</f>
        <v>1.4428862422733407E-3</v>
      </c>
      <c r="BI104" s="54">
        <f t="shared" si="88"/>
        <v>2.6176859999999997E-5</v>
      </c>
      <c r="BJ104" s="54">
        <f t="shared" si="89"/>
        <v>1.9419666897011637E-6</v>
      </c>
      <c r="BK104" s="54">
        <f t="shared" si="90"/>
        <v>1.9792259999999997E-5</v>
      </c>
      <c r="BL104" s="54">
        <f t="shared" si="91"/>
        <v>1.4683162775789284E-6</v>
      </c>
      <c r="BM104" s="54">
        <f t="shared" si="92"/>
        <v>9.8961299999999987E-6</v>
      </c>
      <c r="BN104" s="54">
        <f t="shared" si="93"/>
        <v>7.3415813878946422E-7</v>
      </c>
      <c r="BO104" s="54">
        <f t="shared" si="94"/>
        <v>2.03413356E-5</v>
      </c>
      <c r="BP104" s="54">
        <f t="shared" si="95"/>
        <v>1.4609527376836221E-6</v>
      </c>
      <c r="BQ104" s="54">
        <f t="shared" si="96"/>
        <v>1.944947426761863E-2</v>
      </c>
      <c r="BR104" s="54">
        <f t="shared" si="97"/>
        <v>1.4428862422733407E-3</v>
      </c>
      <c r="BS104" s="126"/>
    </row>
    <row r="105" spans="1:71" ht="14.25" customHeight="1" x14ac:dyDescent="0.3">
      <c r="A105" s="1"/>
      <c r="B105" s="1"/>
      <c r="C105" s="1"/>
      <c r="D105" s="1"/>
      <c r="E105" s="1"/>
      <c r="F105" s="1"/>
      <c r="G105" s="1"/>
      <c r="H105" s="1"/>
      <c r="I105" s="1"/>
      <c r="J105" s="1"/>
      <c r="K105" s="1"/>
      <c r="L105" s="1"/>
      <c r="M105" s="1"/>
      <c r="N105" s="1"/>
      <c r="O105" s="1"/>
      <c r="P105" s="118"/>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1" ht="14.25" customHeight="1" x14ac:dyDescent="0.3">
      <c r="A106" s="1"/>
      <c r="B106" s="1"/>
      <c r="C106" s="1"/>
      <c r="D106" s="1"/>
      <c r="E106" s="1"/>
      <c r="F106" s="1"/>
      <c r="G106" s="1"/>
      <c r="H106" s="1"/>
      <c r="I106" s="1"/>
      <c r="J106" s="1"/>
      <c r="K106" s="1"/>
      <c r="L106" s="1"/>
      <c r="M106" s="1"/>
      <c r="N106" s="1"/>
      <c r="O106" s="1"/>
      <c r="P106" s="118"/>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1" ht="14.25" customHeight="1" x14ac:dyDescent="0.3">
      <c r="A107" s="1"/>
      <c r="B107" s="1"/>
      <c r="C107" s="1"/>
      <c r="D107" s="1"/>
      <c r="E107" s="1"/>
      <c r="F107" s="1"/>
      <c r="G107" s="1"/>
      <c r="H107" s="1"/>
      <c r="I107" s="1"/>
      <c r="J107" s="1"/>
      <c r="K107" s="1"/>
      <c r="L107" s="1"/>
      <c r="M107" s="1"/>
      <c r="N107" s="1"/>
      <c r="O107" s="1"/>
      <c r="P107" s="118"/>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1" ht="14.25" customHeight="1" x14ac:dyDescent="0.3">
      <c r="A108" s="1"/>
      <c r="B108" s="1"/>
      <c r="C108" s="1"/>
      <c r="D108" s="1"/>
      <c r="E108" s="1"/>
      <c r="F108" s="1"/>
      <c r="G108" s="1"/>
      <c r="H108" s="1"/>
      <c r="I108" s="1"/>
      <c r="J108" s="1"/>
      <c r="K108" s="1"/>
      <c r="L108" s="1"/>
      <c r="M108" s="1"/>
      <c r="N108" s="1"/>
      <c r="O108" s="1"/>
      <c r="P108" s="118"/>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1" ht="14.25" customHeight="1" x14ac:dyDescent="0.3">
      <c r="A109" s="1"/>
      <c r="B109" s="1"/>
      <c r="C109" s="1"/>
      <c r="D109" s="1"/>
      <c r="E109" s="1"/>
      <c r="F109" s="1"/>
      <c r="G109" s="1"/>
      <c r="H109" s="1"/>
      <c r="I109" s="1"/>
      <c r="J109" s="1"/>
      <c r="K109" s="1"/>
      <c r="L109" s="1"/>
      <c r="M109" s="1"/>
      <c r="N109" s="1"/>
      <c r="O109" s="1"/>
      <c r="P109" s="118"/>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1" ht="14.25" customHeight="1" x14ac:dyDescent="0.3">
      <c r="A110" s="1"/>
      <c r="B110" s="1"/>
      <c r="C110" s="1"/>
      <c r="D110" s="1"/>
      <c r="E110" s="1"/>
      <c r="F110" s="1"/>
      <c r="G110" s="1"/>
      <c r="H110" s="1"/>
      <c r="I110" s="1"/>
      <c r="J110" s="1"/>
      <c r="K110" s="1"/>
      <c r="L110" s="1"/>
      <c r="M110" s="1"/>
      <c r="N110" s="1"/>
      <c r="O110" s="1"/>
      <c r="P110" s="118"/>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1" ht="14.25" customHeight="1" x14ac:dyDescent="0.3">
      <c r="A111" s="1"/>
      <c r="B111" s="1"/>
      <c r="C111" s="1"/>
      <c r="D111" s="1"/>
      <c r="E111" s="1"/>
      <c r="F111" s="1"/>
      <c r="G111" s="1"/>
      <c r="H111" s="1"/>
      <c r="I111" s="1"/>
      <c r="J111" s="1"/>
      <c r="K111" s="1"/>
      <c r="L111" s="1"/>
      <c r="M111" s="1"/>
      <c r="N111" s="1"/>
      <c r="O111" s="1"/>
      <c r="P111" s="118"/>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1" ht="14.25" customHeight="1" x14ac:dyDescent="0.3">
      <c r="A112" s="1"/>
      <c r="B112" s="1"/>
      <c r="C112" s="1"/>
      <c r="D112" s="1"/>
      <c r="E112" s="1"/>
      <c r="F112" s="1"/>
      <c r="G112" s="1"/>
      <c r="H112" s="1"/>
      <c r="I112" s="1"/>
      <c r="J112" s="1"/>
      <c r="K112" s="1"/>
      <c r="L112" s="1"/>
      <c r="M112" s="1"/>
      <c r="N112" s="1"/>
      <c r="O112" s="1"/>
      <c r="P112" s="118"/>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18"/>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18"/>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18"/>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18"/>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18"/>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18"/>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18"/>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18"/>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18"/>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18"/>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18"/>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18"/>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18"/>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18"/>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18"/>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18"/>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18"/>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18"/>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18"/>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18"/>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18"/>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18"/>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18"/>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18"/>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18"/>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18"/>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18"/>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18"/>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18"/>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18"/>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18"/>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18"/>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18"/>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18"/>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18"/>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18"/>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18"/>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18"/>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18"/>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18"/>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18"/>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18"/>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18"/>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18"/>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18"/>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18"/>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18"/>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18"/>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18"/>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18"/>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18"/>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18"/>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18"/>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18"/>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18"/>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18"/>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18"/>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18"/>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18"/>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18"/>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18"/>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18"/>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18"/>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18"/>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18"/>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18"/>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18"/>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18"/>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18"/>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18"/>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18"/>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18"/>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18"/>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18"/>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18"/>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18"/>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18"/>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18"/>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18"/>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18"/>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18"/>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18"/>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18"/>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18"/>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18"/>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18"/>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18"/>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18"/>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18"/>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18"/>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18"/>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18"/>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18"/>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18"/>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18"/>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18"/>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18"/>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18"/>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18"/>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18"/>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18"/>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18"/>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18"/>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18"/>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18"/>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18"/>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18"/>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18"/>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18"/>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18"/>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18"/>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18"/>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18"/>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18"/>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18"/>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18"/>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18"/>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18"/>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18"/>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18"/>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18"/>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18"/>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18"/>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18"/>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18"/>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18"/>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18"/>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18"/>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18"/>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18"/>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18"/>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18"/>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18"/>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18"/>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18"/>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18"/>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18"/>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18"/>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18"/>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18"/>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18"/>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18"/>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18"/>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18"/>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18"/>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18"/>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18"/>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18"/>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18"/>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18"/>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18"/>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18"/>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18"/>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18"/>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18"/>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18"/>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18"/>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18"/>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18"/>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18"/>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18"/>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18"/>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18"/>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18"/>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18"/>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18"/>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18"/>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18"/>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18"/>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18"/>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18"/>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18"/>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18"/>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18"/>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18"/>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18"/>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18"/>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18"/>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18"/>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18"/>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18"/>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18"/>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18"/>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18"/>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18"/>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18"/>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18"/>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18"/>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18"/>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18"/>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18"/>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18"/>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18"/>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18"/>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18"/>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18"/>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18"/>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18"/>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18"/>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18"/>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18"/>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18"/>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18"/>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18"/>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18"/>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18"/>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18"/>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18"/>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18"/>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18"/>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18"/>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18"/>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18"/>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18"/>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18"/>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18"/>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18"/>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18"/>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18"/>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18"/>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18"/>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18"/>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18"/>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18"/>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18"/>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18"/>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18"/>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18"/>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18"/>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18"/>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18"/>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18"/>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18"/>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18"/>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18"/>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18"/>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18"/>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18"/>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18"/>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18"/>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18"/>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18"/>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18"/>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18"/>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18"/>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18"/>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18"/>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18"/>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18"/>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18"/>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18"/>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18"/>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18"/>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18"/>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18"/>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18"/>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18"/>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18"/>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18"/>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18"/>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18"/>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18"/>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18"/>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18"/>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18"/>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18"/>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18"/>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18"/>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18"/>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18"/>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18"/>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18"/>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18"/>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18"/>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18"/>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18"/>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18"/>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18"/>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18"/>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18"/>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18"/>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18"/>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18"/>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18"/>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18"/>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18"/>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18"/>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18"/>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18"/>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18"/>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18"/>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18"/>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18"/>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18"/>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18"/>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18"/>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18"/>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18"/>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18"/>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18"/>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18"/>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18"/>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18"/>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18"/>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18"/>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18"/>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18"/>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18"/>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18"/>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18"/>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18"/>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18"/>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18"/>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18"/>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18"/>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18"/>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18"/>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18"/>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18"/>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18"/>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18"/>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18"/>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18"/>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18"/>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18"/>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18"/>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18"/>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18"/>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18"/>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18"/>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18"/>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18"/>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18"/>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18"/>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18"/>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18"/>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18"/>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18"/>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18"/>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18"/>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18"/>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18"/>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18"/>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18"/>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18"/>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18"/>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18"/>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18"/>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18"/>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18"/>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18"/>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18"/>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18"/>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18"/>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18"/>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18"/>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18"/>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18"/>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18"/>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18"/>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18"/>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18"/>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18"/>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18"/>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18"/>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18"/>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18"/>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18"/>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18"/>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18"/>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18"/>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18"/>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18"/>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18"/>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18"/>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18"/>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18"/>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18"/>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18"/>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18"/>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18"/>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18"/>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18"/>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18"/>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18"/>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18"/>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18"/>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18"/>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18"/>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18"/>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18"/>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18"/>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18"/>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18"/>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18"/>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18"/>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18"/>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18"/>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18"/>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18"/>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18"/>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18"/>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18"/>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18"/>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18"/>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18"/>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18"/>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18"/>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18"/>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18"/>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18"/>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18"/>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18"/>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18"/>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18"/>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18"/>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18"/>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18"/>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18"/>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18"/>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18"/>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18"/>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18"/>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18"/>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18"/>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18"/>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18"/>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18"/>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18"/>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18"/>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18"/>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18"/>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18"/>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18"/>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18"/>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18"/>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18"/>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18"/>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18"/>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18"/>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18"/>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18"/>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18"/>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18"/>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18"/>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18"/>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18"/>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18"/>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18"/>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18"/>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18"/>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18"/>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18"/>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18"/>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18"/>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18"/>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18"/>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18"/>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18"/>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18"/>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18"/>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18"/>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18"/>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18"/>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18"/>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18"/>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18"/>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18"/>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18"/>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18"/>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18"/>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18"/>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18"/>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18"/>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18"/>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18"/>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18"/>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18"/>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18"/>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18"/>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18"/>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18"/>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18"/>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18"/>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18"/>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18"/>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18"/>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18"/>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18"/>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18"/>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18"/>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18"/>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18"/>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18"/>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18"/>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18"/>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18"/>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18"/>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18"/>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18"/>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18"/>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18"/>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18"/>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18"/>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18"/>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18"/>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18"/>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18"/>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18"/>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18"/>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18"/>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18"/>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18"/>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18"/>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18"/>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18"/>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18"/>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18"/>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18"/>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18"/>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18"/>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18"/>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18"/>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18"/>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18"/>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18"/>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18"/>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18"/>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18"/>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18"/>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18"/>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18"/>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18"/>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18"/>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18"/>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18"/>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18"/>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18"/>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18"/>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18"/>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18"/>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18"/>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18"/>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18"/>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18"/>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18"/>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18"/>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18"/>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18"/>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18"/>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18"/>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18"/>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18"/>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18"/>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18"/>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18"/>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18"/>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18"/>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18"/>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18"/>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18"/>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18"/>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18"/>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18"/>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18"/>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18"/>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18"/>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18"/>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18"/>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18"/>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18"/>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18"/>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18"/>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18"/>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18"/>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18"/>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18"/>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18"/>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18"/>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18"/>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18"/>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18"/>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18"/>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18"/>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18"/>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18"/>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18"/>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18"/>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18"/>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18"/>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18"/>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18"/>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18"/>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18"/>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18"/>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18"/>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18"/>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18"/>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18"/>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18"/>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18"/>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18"/>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18"/>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18"/>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18"/>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18"/>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18"/>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18"/>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18"/>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18"/>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18"/>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18"/>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18"/>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18"/>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18"/>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18"/>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18"/>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18"/>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18"/>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18"/>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18"/>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18"/>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18"/>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18"/>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18"/>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18"/>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18"/>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18"/>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18"/>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18"/>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18"/>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18"/>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18"/>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18"/>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18"/>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18"/>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18"/>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18"/>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18"/>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18"/>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18"/>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18"/>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18"/>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18"/>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18"/>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18"/>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18"/>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18"/>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18"/>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18"/>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18"/>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18"/>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18"/>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18"/>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18"/>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18"/>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18"/>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18"/>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18"/>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18"/>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18"/>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18"/>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18"/>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18"/>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18"/>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18"/>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18"/>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18"/>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18"/>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18"/>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18"/>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18"/>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18"/>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18"/>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18"/>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18"/>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18"/>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18"/>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18"/>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18"/>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18"/>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18"/>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18"/>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18"/>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18"/>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18"/>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18"/>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18"/>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18"/>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18"/>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18"/>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18"/>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18"/>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18"/>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18"/>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18"/>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18"/>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18"/>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18"/>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18"/>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18"/>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18"/>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18"/>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18"/>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18"/>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18"/>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18"/>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18"/>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18"/>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18"/>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18"/>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18"/>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18"/>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18"/>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18"/>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18"/>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18"/>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18"/>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18"/>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18"/>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18"/>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18"/>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18"/>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18"/>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18"/>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18"/>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18"/>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18"/>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18"/>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18"/>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18"/>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18"/>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18"/>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18"/>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18"/>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18"/>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18"/>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18"/>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18"/>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18"/>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18"/>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18"/>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18"/>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18"/>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18"/>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18"/>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18"/>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18"/>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18"/>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18"/>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18"/>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18"/>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18"/>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18"/>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18"/>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18"/>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18"/>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18"/>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18"/>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18"/>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18"/>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18"/>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18"/>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18"/>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18"/>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18"/>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18"/>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18"/>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18"/>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18"/>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18"/>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18"/>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18"/>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18"/>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18"/>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18"/>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18"/>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18"/>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18"/>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18"/>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18"/>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18"/>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18"/>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18"/>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18"/>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18"/>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18"/>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18"/>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18"/>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18"/>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18"/>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18"/>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18"/>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18"/>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18"/>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18"/>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18"/>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18"/>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18"/>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18"/>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18"/>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18"/>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18"/>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18"/>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18"/>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18"/>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18"/>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18"/>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18"/>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18"/>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18"/>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18"/>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18"/>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18"/>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18"/>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18"/>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18"/>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18"/>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18"/>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18"/>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18"/>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18"/>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18"/>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18"/>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18"/>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18"/>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18"/>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18"/>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18"/>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18"/>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18"/>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18"/>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18"/>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18"/>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18"/>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18"/>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18"/>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18"/>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18"/>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18"/>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18"/>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18"/>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18"/>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18"/>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18"/>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18"/>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18"/>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18"/>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18"/>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18"/>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18"/>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18"/>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18"/>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18"/>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18"/>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18"/>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18"/>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18"/>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18"/>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18"/>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18"/>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18"/>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18"/>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18"/>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18"/>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18"/>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18"/>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18"/>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18"/>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18"/>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18"/>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18"/>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18"/>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18"/>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18"/>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18"/>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18"/>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18"/>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18"/>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18"/>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18"/>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18"/>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18"/>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18"/>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18"/>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18"/>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18"/>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18"/>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AA1000"/>
  <sheetViews>
    <sheetView workbookViewId="0">
      <selection activeCell="K2" sqref="K2"/>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9" width="8.6640625" customWidth="1"/>
    <col min="20" max="20" width="11.6640625" customWidth="1"/>
    <col min="21" max="22" width="13.6640625" customWidth="1"/>
    <col min="23" max="26" width="8.6640625" customWidth="1"/>
    <col min="27" max="27" width="13.33203125" customWidth="1"/>
  </cols>
  <sheetData>
    <row r="1" spans="1:27" ht="45.75" customHeight="1" x14ac:dyDescent="0.3">
      <c r="A1" s="58" t="s">
        <v>6</v>
      </c>
      <c r="B1" s="48" t="s">
        <v>83</v>
      </c>
      <c r="C1" s="58" t="s">
        <v>84</v>
      </c>
      <c r="D1" s="58" t="s">
        <v>85</v>
      </c>
      <c r="E1" s="58" t="s">
        <v>86</v>
      </c>
      <c r="F1" s="58" t="s">
        <v>87</v>
      </c>
      <c r="G1" s="58" t="s">
        <v>88</v>
      </c>
      <c r="H1" s="59" t="s">
        <v>89</v>
      </c>
      <c r="I1" s="59" t="s">
        <v>90</v>
      </c>
      <c r="J1" s="59" t="s">
        <v>91</v>
      </c>
      <c r="K1" s="58" t="s">
        <v>9</v>
      </c>
      <c r="L1" s="58" t="s">
        <v>92</v>
      </c>
      <c r="M1" s="60" t="s">
        <v>93</v>
      </c>
      <c r="N1" s="61" t="s">
        <v>94</v>
      </c>
      <c r="O1" s="61" t="s">
        <v>95</v>
      </c>
      <c r="P1" s="61" t="s">
        <v>96</v>
      </c>
      <c r="Q1" s="61" t="s">
        <v>97</v>
      </c>
      <c r="R1" s="58" t="s">
        <v>19</v>
      </c>
      <c r="S1" s="58" t="s">
        <v>98</v>
      </c>
      <c r="T1" s="62" t="s">
        <v>99</v>
      </c>
      <c r="U1" s="62" t="s">
        <v>100</v>
      </c>
      <c r="V1" s="62" t="s">
        <v>101</v>
      </c>
      <c r="W1" s="58" t="s">
        <v>525</v>
      </c>
      <c r="Z1" s="62" t="s">
        <v>102</v>
      </c>
      <c r="AA1" s="62" t="s">
        <v>101</v>
      </c>
    </row>
    <row r="2" spans="1:27" ht="14.25" customHeight="1" x14ac:dyDescent="0.3">
      <c r="A2" s="63" t="s">
        <v>103</v>
      </c>
      <c r="B2" s="45" t="s">
        <v>104</v>
      </c>
      <c r="C2" s="45" t="s">
        <v>105</v>
      </c>
      <c r="D2" s="45" t="s">
        <v>106</v>
      </c>
      <c r="E2" s="63" t="s">
        <v>107</v>
      </c>
      <c r="F2" s="63" t="s">
        <v>108</v>
      </c>
      <c r="G2" s="64" t="str">
        <f t="shared" ref="G2:G31" si="0">IF(C2="AMRO","Participating","Not Eligible")</f>
        <v>Not Eligible</v>
      </c>
      <c r="H2" s="65">
        <v>482350.8</v>
      </c>
      <c r="I2" s="65">
        <v>478638.60000000003</v>
      </c>
      <c r="J2" s="65">
        <v>434718.6</v>
      </c>
      <c r="K2" s="66">
        <v>0.8</v>
      </c>
      <c r="L2" s="66">
        <v>1</v>
      </c>
      <c r="M2" s="67">
        <v>12</v>
      </c>
      <c r="N2" s="68">
        <v>13.5</v>
      </c>
      <c r="O2" s="69">
        <f t="shared" ref="O2:O195" si="1">IF(E2="High income",25,IF(E2="Low-income",5,15))</f>
        <v>5</v>
      </c>
      <c r="P2" s="69">
        <v>603.06939599999998</v>
      </c>
      <c r="Q2" s="69">
        <v>361.84163760000001</v>
      </c>
      <c r="R2" s="66">
        <v>0.03</v>
      </c>
      <c r="S2" s="67">
        <v>0.81889999999999996</v>
      </c>
      <c r="T2" s="69">
        <v>542.93687522482469</v>
      </c>
      <c r="U2" s="70">
        <v>1201.92643112576</v>
      </c>
      <c r="V2" s="45">
        <f t="shared" ref="V2:V195" si="2">LOOKUP($D2,$Z$2:$Z$6,$AA$2:$AA$6)</f>
        <v>0.17</v>
      </c>
      <c r="W2" s="66">
        <v>0.9</v>
      </c>
      <c r="Z2" s="45" t="s">
        <v>109</v>
      </c>
      <c r="AA2" s="45">
        <v>0.04</v>
      </c>
    </row>
    <row r="3" spans="1:27" ht="14.25" customHeight="1" x14ac:dyDescent="0.3">
      <c r="A3" s="63" t="s">
        <v>110</v>
      </c>
      <c r="B3" s="45" t="s">
        <v>111</v>
      </c>
      <c r="C3" s="45" t="s">
        <v>112</v>
      </c>
      <c r="D3" s="45" t="s">
        <v>113</v>
      </c>
      <c r="E3" s="63" t="s">
        <v>114</v>
      </c>
      <c r="F3" s="63" t="s">
        <v>115</v>
      </c>
      <c r="G3" s="64" t="str">
        <f t="shared" si="0"/>
        <v>Not Eligible</v>
      </c>
      <c r="H3" s="71">
        <v>17861.600000000002</v>
      </c>
      <c r="I3" s="71">
        <v>14934.2</v>
      </c>
      <c r="J3" s="71">
        <v>18868.199999999997</v>
      </c>
      <c r="K3" s="66">
        <v>0.8</v>
      </c>
      <c r="L3" s="66">
        <v>1</v>
      </c>
      <c r="M3" s="67">
        <v>12</v>
      </c>
      <c r="N3" s="68">
        <v>40.44</v>
      </c>
      <c r="O3" s="69">
        <f t="shared" si="1"/>
        <v>15</v>
      </c>
      <c r="P3" s="69">
        <v>588.11935960000005</v>
      </c>
      <c r="Q3" s="69">
        <v>470.49548770000001</v>
      </c>
      <c r="R3" s="66">
        <v>0.03</v>
      </c>
      <c r="S3" s="67">
        <v>0.7659999999999999</v>
      </c>
      <c r="T3" s="72">
        <v>4029.7301800882033</v>
      </c>
      <c r="U3" s="73">
        <v>8944.3675496628766</v>
      </c>
      <c r="V3" s="45">
        <f t="shared" si="2"/>
        <v>0.11</v>
      </c>
      <c r="W3" s="66">
        <v>0.9</v>
      </c>
      <c r="Z3" s="45" t="s">
        <v>113</v>
      </c>
      <c r="AA3" s="45">
        <v>0.11</v>
      </c>
    </row>
    <row r="4" spans="1:27" ht="14.25" customHeight="1" x14ac:dyDescent="0.3">
      <c r="A4" s="63" t="s">
        <v>116</v>
      </c>
      <c r="B4" s="45" t="s">
        <v>117</v>
      </c>
      <c r="C4" s="45" t="s">
        <v>118</v>
      </c>
      <c r="D4" s="45" t="s">
        <v>106</v>
      </c>
      <c r="E4" s="63" t="s">
        <v>119</v>
      </c>
      <c r="F4" s="63" t="s">
        <v>115</v>
      </c>
      <c r="G4" s="64" t="str">
        <f t="shared" si="0"/>
        <v>Not Eligible</v>
      </c>
      <c r="H4" s="71">
        <v>451236.8</v>
      </c>
      <c r="I4" s="71">
        <v>375880.60000000003</v>
      </c>
      <c r="J4" s="71">
        <v>286731.59999999998</v>
      </c>
      <c r="K4" s="66">
        <v>0.8</v>
      </c>
      <c r="L4" s="66">
        <v>1</v>
      </c>
      <c r="M4" s="67">
        <v>12</v>
      </c>
      <c r="N4" s="68">
        <v>40.44</v>
      </c>
      <c r="O4" s="69">
        <f t="shared" si="1"/>
        <v>15</v>
      </c>
      <c r="P4" s="69">
        <v>538.36166230000003</v>
      </c>
      <c r="Q4" s="69">
        <v>753.70632720000003</v>
      </c>
      <c r="R4" s="66">
        <v>0.03</v>
      </c>
      <c r="S4" s="67">
        <v>0.74319999999999997</v>
      </c>
      <c r="T4" s="72">
        <v>5244.0268786502629</v>
      </c>
      <c r="U4" s="73">
        <v>8714.5725275533205</v>
      </c>
      <c r="V4" s="45">
        <f t="shared" si="2"/>
        <v>0.17</v>
      </c>
      <c r="W4" s="66">
        <v>0.9</v>
      </c>
      <c r="Z4" s="45" t="s">
        <v>120</v>
      </c>
      <c r="AA4" s="45">
        <v>0.13</v>
      </c>
    </row>
    <row r="5" spans="1:27" ht="14.25" customHeight="1" x14ac:dyDescent="0.3">
      <c r="A5" s="63" t="s">
        <v>121</v>
      </c>
      <c r="B5" s="45" t="s">
        <v>122</v>
      </c>
      <c r="C5" s="45" t="s">
        <v>112</v>
      </c>
      <c r="D5" s="45" t="s">
        <v>109</v>
      </c>
      <c r="E5" s="63" t="s">
        <v>123</v>
      </c>
      <c r="F5" s="63" t="s">
        <v>115</v>
      </c>
      <c r="G5" s="64" t="str">
        <f t="shared" si="0"/>
        <v>Not Eligible</v>
      </c>
      <c r="H5" s="71" t="e">
        <v>#N/A</v>
      </c>
      <c r="I5" s="71" t="e">
        <v>#N/A</v>
      </c>
      <c r="J5" s="71" t="e">
        <v>#N/A</v>
      </c>
      <c r="K5" s="66">
        <v>0.8</v>
      </c>
      <c r="L5" s="66">
        <v>1</v>
      </c>
      <c r="M5" s="67">
        <v>12</v>
      </c>
      <c r="N5" s="68">
        <v>390</v>
      </c>
      <c r="O5" s="69">
        <f t="shared" si="1"/>
        <v>25</v>
      </c>
      <c r="P5" s="69">
        <v>1325.425371</v>
      </c>
      <c r="Q5" s="69">
        <v>1060.340297</v>
      </c>
      <c r="R5" s="66">
        <v>0.03</v>
      </c>
      <c r="S5" s="67">
        <v>0.7659999999999999</v>
      </c>
      <c r="T5" s="74">
        <v>34891.997663271039</v>
      </c>
      <c r="U5" s="75">
        <v>35305.844379786402</v>
      </c>
      <c r="V5" s="45">
        <f t="shared" si="2"/>
        <v>0.04</v>
      </c>
      <c r="W5" s="66">
        <v>0.9</v>
      </c>
      <c r="Z5" s="45" t="s">
        <v>106</v>
      </c>
      <c r="AA5" s="45">
        <v>0.17</v>
      </c>
    </row>
    <row r="6" spans="1:27" ht="14.25" customHeight="1" x14ac:dyDescent="0.3">
      <c r="A6" s="63" t="s">
        <v>124</v>
      </c>
      <c r="B6" s="45" t="s">
        <v>125</v>
      </c>
      <c r="C6" s="45" t="s">
        <v>118</v>
      </c>
      <c r="D6" s="45" t="s">
        <v>106</v>
      </c>
      <c r="E6" s="63" t="s">
        <v>119</v>
      </c>
      <c r="F6" s="63" t="s">
        <v>126</v>
      </c>
      <c r="G6" s="64" t="str">
        <f t="shared" si="0"/>
        <v>Not Eligible</v>
      </c>
      <c r="H6" s="71">
        <v>468910</v>
      </c>
      <c r="I6" s="71">
        <v>392212.60000000003</v>
      </c>
      <c r="J6" s="71">
        <v>326352.39999999997</v>
      </c>
      <c r="K6" s="66">
        <v>0.8</v>
      </c>
      <c r="L6" s="66">
        <v>1</v>
      </c>
      <c r="M6" s="67">
        <v>12</v>
      </c>
      <c r="N6" s="68">
        <v>13.5</v>
      </c>
      <c r="O6" s="69">
        <f t="shared" si="1"/>
        <v>15</v>
      </c>
      <c r="P6" s="69">
        <v>538.36166230000003</v>
      </c>
      <c r="Q6" s="69">
        <v>753.70632720000003</v>
      </c>
      <c r="R6" s="66">
        <v>0.03</v>
      </c>
      <c r="S6" s="67">
        <v>0.74319999999999997</v>
      </c>
      <c r="T6" s="72">
        <v>5318.040368201604</v>
      </c>
      <c r="U6" s="73">
        <v>5930.41543589914</v>
      </c>
      <c r="V6" s="45">
        <f t="shared" si="2"/>
        <v>0.17</v>
      </c>
      <c r="W6" s="66">
        <v>0.9</v>
      </c>
      <c r="Z6" s="45" t="s">
        <v>127</v>
      </c>
      <c r="AA6" s="45">
        <v>0.17</v>
      </c>
    </row>
    <row r="7" spans="1:27" ht="14.25" customHeight="1" x14ac:dyDescent="0.3">
      <c r="A7" s="63" t="s">
        <v>128</v>
      </c>
      <c r="B7" s="45" t="s">
        <v>129</v>
      </c>
      <c r="C7" s="45" t="s">
        <v>130</v>
      </c>
      <c r="D7" s="45" t="s">
        <v>113</v>
      </c>
      <c r="E7" s="63" t="s">
        <v>119</v>
      </c>
      <c r="F7" s="63" t="s">
        <v>115</v>
      </c>
      <c r="G7" s="64" t="str">
        <f t="shared" si="0"/>
        <v>Not Eligible</v>
      </c>
      <c r="H7" s="76">
        <v>724.19999999999993</v>
      </c>
      <c r="I7" s="76">
        <v>729.19999999999993</v>
      </c>
      <c r="J7" s="76">
        <v>761.4</v>
      </c>
      <c r="K7" s="66">
        <v>0.8</v>
      </c>
      <c r="L7" s="66">
        <v>1</v>
      </c>
      <c r="M7" s="67">
        <v>12</v>
      </c>
      <c r="N7" s="68">
        <v>40.44</v>
      </c>
      <c r="O7" s="69">
        <f t="shared" si="1"/>
        <v>15</v>
      </c>
      <c r="P7" s="69">
        <v>743.00257050000005</v>
      </c>
      <c r="Q7" s="69">
        <v>891.60308459999999</v>
      </c>
      <c r="R7" s="66">
        <v>0.03</v>
      </c>
      <c r="S7" s="67">
        <v>0.70940000000000003</v>
      </c>
      <c r="T7" s="72">
        <v>12479.549382440513</v>
      </c>
      <c r="U7" s="73">
        <v>16121.022563282817</v>
      </c>
      <c r="V7" s="45">
        <f t="shared" si="2"/>
        <v>0.11</v>
      </c>
      <c r="W7" s="66">
        <v>0.9</v>
      </c>
    </row>
    <row r="8" spans="1:27" ht="14.25" customHeight="1" x14ac:dyDescent="0.3">
      <c r="A8" s="63" t="s">
        <v>2</v>
      </c>
      <c r="B8" s="45" t="s">
        <v>131</v>
      </c>
      <c r="C8" s="45" t="s">
        <v>130</v>
      </c>
      <c r="D8" s="45" t="s">
        <v>113</v>
      </c>
      <c r="E8" s="63" t="s">
        <v>119</v>
      </c>
      <c r="F8" s="63" t="s">
        <v>115</v>
      </c>
      <c r="G8" s="64" t="str">
        <f t="shared" si="0"/>
        <v>Not Eligible</v>
      </c>
      <c r="H8" s="76">
        <v>365284.2</v>
      </c>
      <c r="I8" s="76">
        <v>357582.4</v>
      </c>
      <c r="J8" s="76">
        <v>352162.2</v>
      </c>
      <c r="K8" s="66">
        <v>0.8</v>
      </c>
      <c r="L8" s="66">
        <v>1</v>
      </c>
      <c r="M8" s="67">
        <v>12</v>
      </c>
      <c r="N8" s="68">
        <v>40.44</v>
      </c>
      <c r="O8" s="69">
        <f t="shared" si="1"/>
        <v>15</v>
      </c>
      <c r="P8" s="69">
        <v>743.00257050000005</v>
      </c>
      <c r="Q8" s="69">
        <v>891.60308459999999</v>
      </c>
      <c r="R8" s="66">
        <v>0.03</v>
      </c>
      <c r="S8" s="67">
        <v>0.70940000000000003</v>
      </c>
      <c r="T8" s="72">
        <v>10941.958717432743</v>
      </c>
      <c r="U8" s="73">
        <v>17674.371992435284</v>
      </c>
      <c r="V8" s="45">
        <f t="shared" si="2"/>
        <v>0.11</v>
      </c>
      <c r="W8" s="66">
        <v>0.9</v>
      </c>
    </row>
    <row r="9" spans="1:27" ht="14.25" customHeight="1" x14ac:dyDescent="0.3">
      <c r="A9" s="63" t="s">
        <v>132</v>
      </c>
      <c r="B9" s="45" t="s">
        <v>133</v>
      </c>
      <c r="C9" s="45" t="s">
        <v>112</v>
      </c>
      <c r="D9" s="45" t="s">
        <v>113</v>
      </c>
      <c r="E9" s="63" t="s">
        <v>114</v>
      </c>
      <c r="F9" s="63" t="s">
        <v>126</v>
      </c>
      <c r="G9" s="64" t="str">
        <f t="shared" si="0"/>
        <v>Not Eligible</v>
      </c>
      <c r="H9" s="76">
        <v>20136.000000000004</v>
      </c>
      <c r="I9" s="76">
        <v>18298.2</v>
      </c>
      <c r="J9" s="76">
        <v>15060.599999999999</v>
      </c>
      <c r="K9" s="66">
        <v>0.8</v>
      </c>
      <c r="L9" s="66">
        <v>1</v>
      </c>
      <c r="M9" s="67">
        <v>12</v>
      </c>
      <c r="N9" s="68">
        <v>13.5</v>
      </c>
      <c r="O9" s="69">
        <f t="shared" si="1"/>
        <v>15</v>
      </c>
      <c r="P9" s="69">
        <v>588.11935960000005</v>
      </c>
      <c r="Q9" s="69">
        <v>470.49548770000001</v>
      </c>
      <c r="R9" s="66">
        <v>0.03</v>
      </c>
      <c r="S9" s="67">
        <v>0.7659999999999999</v>
      </c>
      <c r="T9" s="72">
        <v>3305.4867040621434</v>
      </c>
      <c r="U9" s="73">
        <v>5829.0413261806061</v>
      </c>
      <c r="V9" s="45">
        <f t="shared" si="2"/>
        <v>0.11</v>
      </c>
      <c r="W9" s="66">
        <v>0.9</v>
      </c>
    </row>
    <row r="10" spans="1:27" ht="14.25" customHeight="1" x14ac:dyDescent="0.3">
      <c r="A10" s="63" t="s">
        <v>134</v>
      </c>
      <c r="B10" s="45" t="s">
        <v>135</v>
      </c>
      <c r="C10" s="45" t="s">
        <v>136</v>
      </c>
      <c r="D10" s="45" t="s">
        <v>109</v>
      </c>
      <c r="E10" s="63" t="s">
        <v>123</v>
      </c>
      <c r="F10" s="63" t="s">
        <v>115</v>
      </c>
      <c r="G10" s="64" t="str">
        <f t="shared" si="0"/>
        <v>Not Eligible</v>
      </c>
      <c r="H10" s="71">
        <v>150373.6</v>
      </c>
      <c r="I10" s="71">
        <v>148066</v>
      </c>
      <c r="J10" s="71">
        <v>137705.19999999998</v>
      </c>
      <c r="K10" s="66">
        <v>0.8</v>
      </c>
      <c r="L10" s="66">
        <v>1</v>
      </c>
      <c r="M10" s="67">
        <v>12</v>
      </c>
      <c r="N10" s="68">
        <v>390</v>
      </c>
      <c r="O10" s="69">
        <f t="shared" si="1"/>
        <v>25</v>
      </c>
      <c r="P10" s="69">
        <v>1472.623308</v>
      </c>
      <c r="Q10" s="69">
        <v>2061.6726319999998</v>
      </c>
      <c r="R10" s="66">
        <v>0.03</v>
      </c>
      <c r="S10" s="67">
        <v>0.76080000000000003</v>
      </c>
      <c r="T10" s="72">
        <v>60979.028936239723</v>
      </c>
      <c r="U10" s="73">
        <v>39438.156582873104</v>
      </c>
      <c r="V10" s="45">
        <f t="shared" si="2"/>
        <v>0.04</v>
      </c>
      <c r="W10" s="66">
        <v>0.9</v>
      </c>
    </row>
    <row r="11" spans="1:27" ht="14.25" customHeight="1" x14ac:dyDescent="0.3">
      <c r="A11" s="63" t="s">
        <v>137</v>
      </c>
      <c r="B11" s="45" t="s">
        <v>138</v>
      </c>
      <c r="C11" s="45" t="s">
        <v>112</v>
      </c>
      <c r="D11" s="45" t="s">
        <v>109</v>
      </c>
      <c r="E11" s="63" t="s">
        <v>123</v>
      </c>
      <c r="F11" s="63" t="s">
        <v>115</v>
      </c>
      <c r="G11" s="64" t="str">
        <f t="shared" si="0"/>
        <v>Not Eligible</v>
      </c>
      <c r="H11" s="71">
        <v>39316.6</v>
      </c>
      <c r="I11" s="71">
        <v>38699</v>
      </c>
      <c r="J11" s="71">
        <v>40631.4</v>
      </c>
      <c r="K11" s="66">
        <v>0.8</v>
      </c>
      <c r="L11" s="66">
        <v>1</v>
      </c>
      <c r="M11" s="67">
        <v>12</v>
      </c>
      <c r="N11" s="68">
        <v>390</v>
      </c>
      <c r="O11" s="69">
        <f t="shared" si="1"/>
        <v>25</v>
      </c>
      <c r="P11" s="69">
        <v>1325.425371</v>
      </c>
      <c r="Q11" s="69">
        <v>1590.5104449999999</v>
      </c>
      <c r="R11" s="66">
        <v>0.03</v>
      </c>
      <c r="S11" s="67">
        <v>0.7659999999999999</v>
      </c>
      <c r="T11" s="72">
        <v>49608.761432474166</v>
      </c>
      <c r="U11" s="73">
        <v>42225.212958475</v>
      </c>
      <c r="V11" s="45">
        <f t="shared" si="2"/>
        <v>0.04</v>
      </c>
      <c r="W11" s="66">
        <v>0.9</v>
      </c>
    </row>
    <row r="12" spans="1:27" ht="14.25" customHeight="1" x14ac:dyDescent="0.3">
      <c r="A12" s="63" t="s">
        <v>139</v>
      </c>
      <c r="B12" s="45" t="s">
        <v>140</v>
      </c>
      <c r="C12" s="45" t="s">
        <v>112</v>
      </c>
      <c r="D12" s="45" t="s">
        <v>113</v>
      </c>
      <c r="E12" s="63" t="s">
        <v>119</v>
      </c>
      <c r="F12" s="63" t="s">
        <v>126</v>
      </c>
      <c r="G12" s="64" t="str">
        <f t="shared" si="0"/>
        <v>Not Eligible</v>
      </c>
      <c r="H12" s="71">
        <v>85024</v>
      </c>
      <c r="I12" s="71">
        <v>58036.6</v>
      </c>
      <c r="J12" s="71">
        <v>55464</v>
      </c>
      <c r="K12" s="66">
        <v>0.8</v>
      </c>
      <c r="L12" s="66">
        <v>1</v>
      </c>
      <c r="M12" s="67">
        <v>12</v>
      </c>
      <c r="N12" s="68">
        <v>13.5</v>
      </c>
      <c r="O12" s="69">
        <f t="shared" si="1"/>
        <v>15</v>
      </c>
      <c r="P12" s="69">
        <v>588.11935960000005</v>
      </c>
      <c r="Q12" s="69">
        <v>705.74323159999994</v>
      </c>
      <c r="R12" s="66">
        <v>0.03</v>
      </c>
      <c r="S12" s="67">
        <v>0.7659999999999999</v>
      </c>
      <c r="T12" s="72">
        <v>6915.7559714249555</v>
      </c>
      <c r="U12" s="73">
        <v>10136.053736744267</v>
      </c>
      <c r="V12" s="45">
        <f t="shared" si="2"/>
        <v>0.11</v>
      </c>
      <c r="W12" s="66">
        <v>0.9</v>
      </c>
    </row>
    <row r="13" spans="1:27" ht="14.25" customHeight="1" x14ac:dyDescent="0.3">
      <c r="A13" s="63" t="s">
        <v>141</v>
      </c>
      <c r="B13" s="45" t="s">
        <v>142</v>
      </c>
      <c r="C13" s="45" t="s">
        <v>130</v>
      </c>
      <c r="D13" s="45" t="s">
        <v>113</v>
      </c>
      <c r="E13" s="63" t="s">
        <v>123</v>
      </c>
      <c r="F13" s="63" t="s">
        <v>115</v>
      </c>
      <c r="G13" s="64" t="str">
        <f t="shared" si="0"/>
        <v>Not Eligible</v>
      </c>
      <c r="H13" s="76">
        <v>2834.2000000000003</v>
      </c>
      <c r="I13" s="76">
        <v>2651.3999999999996</v>
      </c>
      <c r="J13" s="76">
        <v>2440.4</v>
      </c>
      <c r="K13" s="66">
        <v>0.8</v>
      </c>
      <c r="L13" s="66">
        <v>1</v>
      </c>
      <c r="M13" s="67">
        <v>12</v>
      </c>
      <c r="N13" s="68">
        <v>390</v>
      </c>
      <c r="O13" s="69">
        <f t="shared" si="1"/>
        <v>25</v>
      </c>
      <c r="P13" s="69">
        <v>743.00257050000005</v>
      </c>
      <c r="Q13" s="69">
        <v>1040.2035989999999</v>
      </c>
      <c r="R13" s="66">
        <v>0.03</v>
      </c>
      <c r="S13" s="67">
        <v>0.70940000000000003</v>
      </c>
      <c r="T13" s="72">
        <v>22431.026338226144</v>
      </c>
      <c r="U13" s="73">
        <v>32197.539472015102</v>
      </c>
      <c r="V13" s="45">
        <f t="shared" si="2"/>
        <v>0.11</v>
      </c>
      <c r="W13" s="66">
        <v>0.9</v>
      </c>
    </row>
    <row r="14" spans="1:27" ht="14.25" customHeight="1" x14ac:dyDescent="0.3">
      <c r="A14" s="63" t="s">
        <v>143</v>
      </c>
      <c r="B14" s="45" t="s">
        <v>144</v>
      </c>
      <c r="C14" s="45" t="s">
        <v>105</v>
      </c>
      <c r="D14" s="45" t="s">
        <v>113</v>
      </c>
      <c r="E14" s="63" t="s">
        <v>123</v>
      </c>
      <c r="F14" s="63" t="s">
        <v>115</v>
      </c>
      <c r="G14" s="64" t="str">
        <f t="shared" si="0"/>
        <v>Not Eligible</v>
      </c>
      <c r="H14" s="71">
        <v>10562.000000000002</v>
      </c>
      <c r="I14" s="71">
        <v>9711.4000000000015</v>
      </c>
      <c r="J14" s="71">
        <v>8627.2000000000007</v>
      </c>
      <c r="K14" s="66">
        <v>0.8</v>
      </c>
      <c r="L14" s="66">
        <v>1</v>
      </c>
      <c r="M14" s="67">
        <v>12</v>
      </c>
      <c r="N14" s="68">
        <v>390</v>
      </c>
      <c r="O14" s="69">
        <f t="shared" si="1"/>
        <v>25</v>
      </c>
      <c r="P14" s="69">
        <v>811.19980080000005</v>
      </c>
      <c r="Q14" s="69">
        <v>811.19980080000005</v>
      </c>
      <c r="R14" s="66">
        <v>0.03</v>
      </c>
      <c r="S14" s="67">
        <v>0.81889999999999996</v>
      </c>
      <c r="T14" s="77">
        <v>18184.197511213759</v>
      </c>
      <c r="U14" s="78">
        <v>23690.2596443398</v>
      </c>
      <c r="V14" s="45">
        <f t="shared" si="2"/>
        <v>0.11</v>
      </c>
      <c r="W14" s="66">
        <v>0.9</v>
      </c>
    </row>
    <row r="15" spans="1:27" ht="14.25" customHeight="1" x14ac:dyDescent="0.3">
      <c r="A15" s="63" t="s">
        <v>145</v>
      </c>
      <c r="B15" s="45" t="s">
        <v>146</v>
      </c>
      <c r="C15" s="45" t="s">
        <v>147</v>
      </c>
      <c r="D15" s="45" t="s">
        <v>106</v>
      </c>
      <c r="E15" s="63" t="s">
        <v>107</v>
      </c>
      <c r="F15" s="63" t="s">
        <v>108</v>
      </c>
      <c r="G15" s="64" t="str">
        <f t="shared" si="0"/>
        <v>Not Eligible</v>
      </c>
      <c r="H15" s="71">
        <v>1500513.4000000001</v>
      </c>
      <c r="I15" s="71">
        <v>1534455.6</v>
      </c>
      <c r="J15" s="71">
        <v>1606442.2</v>
      </c>
      <c r="K15" s="66">
        <v>0.8</v>
      </c>
      <c r="L15" s="66">
        <v>1</v>
      </c>
      <c r="M15" s="67">
        <v>12</v>
      </c>
      <c r="N15" s="68">
        <v>13.5</v>
      </c>
      <c r="O15" s="69">
        <f t="shared" si="1"/>
        <v>5</v>
      </c>
      <c r="P15" s="69">
        <v>493.69661500000001</v>
      </c>
      <c r="Q15" s="69">
        <v>296.21796899999998</v>
      </c>
      <c r="R15" s="66">
        <v>0.03</v>
      </c>
      <c r="S15" s="67">
        <v>0.68420000000000003</v>
      </c>
      <c r="T15" s="72">
        <v>743.41419577173542</v>
      </c>
      <c r="U15" s="73">
        <v>1788.29764146453</v>
      </c>
      <c r="V15" s="45">
        <f t="shared" si="2"/>
        <v>0.17</v>
      </c>
      <c r="W15" s="66">
        <v>0.9</v>
      </c>
    </row>
    <row r="16" spans="1:27" ht="14.25" customHeight="1" x14ac:dyDescent="0.3">
      <c r="A16" s="63" t="s">
        <v>148</v>
      </c>
      <c r="B16" s="45" t="s">
        <v>149</v>
      </c>
      <c r="C16" s="45" t="s">
        <v>130</v>
      </c>
      <c r="D16" s="45" t="s">
        <v>113</v>
      </c>
      <c r="E16" s="63" t="s">
        <v>123</v>
      </c>
      <c r="F16" s="63" t="s">
        <v>115</v>
      </c>
      <c r="G16" s="64" t="str">
        <f t="shared" si="0"/>
        <v>Not Eligible</v>
      </c>
      <c r="H16" s="71">
        <v>1714.3999999999999</v>
      </c>
      <c r="I16" s="71">
        <v>1809.8</v>
      </c>
      <c r="J16" s="71">
        <v>1855.8</v>
      </c>
      <c r="K16" s="66">
        <v>0.8</v>
      </c>
      <c r="L16" s="66">
        <v>1</v>
      </c>
      <c r="M16" s="67">
        <v>12</v>
      </c>
      <c r="N16" s="68">
        <v>390</v>
      </c>
      <c r="O16" s="69">
        <f t="shared" si="1"/>
        <v>25</v>
      </c>
      <c r="P16" s="69">
        <v>743.00257050000005</v>
      </c>
      <c r="Q16" s="69">
        <v>1040.2035989999999</v>
      </c>
      <c r="R16" s="66">
        <v>0.03</v>
      </c>
      <c r="S16" s="67">
        <v>0.70940000000000003</v>
      </c>
      <c r="T16" s="72">
        <v>13452.587387058502</v>
      </c>
      <c r="U16" s="79">
        <v>19271.981980331799</v>
      </c>
      <c r="V16" s="45">
        <f t="shared" si="2"/>
        <v>0.11</v>
      </c>
      <c r="W16" s="66">
        <v>0.9</v>
      </c>
    </row>
    <row r="17" spans="1:23" ht="14.25" customHeight="1" x14ac:dyDescent="0.3">
      <c r="A17" s="63" t="s">
        <v>150</v>
      </c>
      <c r="B17" s="45" t="s">
        <v>151</v>
      </c>
      <c r="C17" s="45" t="s">
        <v>112</v>
      </c>
      <c r="D17" s="45" t="s">
        <v>120</v>
      </c>
      <c r="E17" s="63" t="s">
        <v>119</v>
      </c>
      <c r="F17" s="63" t="s">
        <v>115</v>
      </c>
      <c r="G17" s="64" t="str">
        <f t="shared" si="0"/>
        <v>Not Eligible</v>
      </c>
      <c r="H17" s="71">
        <v>56879.999999999993</v>
      </c>
      <c r="I17" s="71">
        <v>48362.400000000001</v>
      </c>
      <c r="J17" s="71">
        <v>43053.2</v>
      </c>
      <c r="K17" s="66">
        <v>0.8</v>
      </c>
      <c r="L17" s="66">
        <v>1</v>
      </c>
      <c r="M17" s="67">
        <v>12</v>
      </c>
      <c r="N17" s="68">
        <v>40.44</v>
      </c>
      <c r="O17" s="69">
        <f t="shared" si="1"/>
        <v>15</v>
      </c>
      <c r="P17" s="69">
        <v>744.10140560000002</v>
      </c>
      <c r="Q17" s="69">
        <v>595.28112450000003</v>
      </c>
      <c r="R17" s="66">
        <v>0.03</v>
      </c>
      <c r="S17" s="67">
        <v>0.7659999999999999</v>
      </c>
      <c r="T17" s="72">
        <v>5819.9177031574</v>
      </c>
      <c r="U17" s="73">
        <v>15040.300072541737</v>
      </c>
      <c r="V17" s="45">
        <f t="shared" si="2"/>
        <v>0.13</v>
      </c>
      <c r="W17" s="66">
        <v>0.9</v>
      </c>
    </row>
    <row r="18" spans="1:23" ht="14.25" customHeight="1" x14ac:dyDescent="0.3">
      <c r="A18" s="63" t="s">
        <v>152</v>
      </c>
      <c r="B18" s="45" t="s">
        <v>153</v>
      </c>
      <c r="C18" s="45" t="s">
        <v>112</v>
      </c>
      <c r="D18" s="45" t="s">
        <v>109</v>
      </c>
      <c r="E18" s="63" t="s">
        <v>123</v>
      </c>
      <c r="F18" s="63" t="s">
        <v>115</v>
      </c>
      <c r="G18" s="64" t="str">
        <f t="shared" si="0"/>
        <v>Not Eligible</v>
      </c>
      <c r="H18" s="71">
        <v>63747</v>
      </c>
      <c r="I18" s="71">
        <v>63621.599999999999</v>
      </c>
      <c r="J18" s="71">
        <v>59636.4</v>
      </c>
      <c r="K18" s="66">
        <v>0.8</v>
      </c>
      <c r="L18" s="66">
        <v>1</v>
      </c>
      <c r="M18" s="67">
        <v>12</v>
      </c>
      <c r="N18" s="68">
        <v>390</v>
      </c>
      <c r="O18" s="69">
        <f t="shared" si="1"/>
        <v>25</v>
      </c>
      <c r="P18" s="69">
        <v>1325.425371</v>
      </c>
      <c r="Q18" s="69">
        <v>1590.5104449999999</v>
      </c>
      <c r="R18" s="66">
        <v>0.03</v>
      </c>
      <c r="S18" s="67">
        <v>0.7659999999999999</v>
      </c>
      <c r="T18" s="72">
        <v>46662.528262273903</v>
      </c>
      <c r="U18" s="73">
        <v>38605.223278011392</v>
      </c>
      <c r="V18" s="45">
        <f t="shared" si="2"/>
        <v>0.04</v>
      </c>
      <c r="W18" s="66">
        <v>0.9</v>
      </c>
    </row>
    <row r="19" spans="1:23" ht="14.25" customHeight="1" x14ac:dyDescent="0.3">
      <c r="A19" s="63" t="s">
        <v>154</v>
      </c>
      <c r="B19" s="45" t="s">
        <v>155</v>
      </c>
      <c r="C19" s="45" t="s">
        <v>130</v>
      </c>
      <c r="D19" s="45" t="s">
        <v>113</v>
      </c>
      <c r="E19" s="63" t="s">
        <v>114</v>
      </c>
      <c r="F19" s="63" t="s">
        <v>115</v>
      </c>
      <c r="G19" s="64" t="str">
        <f t="shared" si="0"/>
        <v>Not Eligible</v>
      </c>
      <c r="H19" s="71">
        <v>3893.9999999999995</v>
      </c>
      <c r="I19" s="71">
        <v>3718.8</v>
      </c>
      <c r="J19" s="71">
        <v>3903.1999999999994</v>
      </c>
      <c r="K19" s="66">
        <v>0.8</v>
      </c>
      <c r="L19" s="66">
        <v>1</v>
      </c>
      <c r="M19" s="67">
        <v>12</v>
      </c>
      <c r="N19" s="68">
        <v>40.44</v>
      </c>
      <c r="O19" s="69">
        <f t="shared" si="1"/>
        <v>15</v>
      </c>
      <c r="P19" s="69">
        <v>743.00257050000005</v>
      </c>
      <c r="Q19" s="69">
        <v>445.80154229999999</v>
      </c>
      <c r="R19" s="66">
        <v>0.03</v>
      </c>
      <c r="S19" s="67">
        <v>0.70940000000000003</v>
      </c>
      <c r="T19" s="72">
        <v>4059.1699383062255</v>
      </c>
      <c r="U19" s="73">
        <v>6722.2257632013188</v>
      </c>
      <c r="V19" s="45">
        <f t="shared" si="2"/>
        <v>0.11</v>
      </c>
      <c r="W19" s="66">
        <v>0.9</v>
      </c>
    </row>
    <row r="20" spans="1:23" ht="14.25" customHeight="1" x14ac:dyDescent="0.3">
      <c r="A20" s="63" t="s">
        <v>156</v>
      </c>
      <c r="B20" s="45" t="s">
        <v>157</v>
      </c>
      <c r="C20" s="45" t="s">
        <v>118</v>
      </c>
      <c r="D20" s="45" t="s">
        <v>106</v>
      </c>
      <c r="E20" s="63" t="s">
        <v>107</v>
      </c>
      <c r="F20" s="63" t="s">
        <v>108</v>
      </c>
      <c r="G20" s="64" t="str">
        <f t="shared" si="0"/>
        <v>Not Eligible</v>
      </c>
      <c r="H20" s="71">
        <v>168735.8</v>
      </c>
      <c r="I20" s="71">
        <v>150775.4</v>
      </c>
      <c r="J20" s="71">
        <v>134523.4</v>
      </c>
      <c r="K20" s="66">
        <v>0.8</v>
      </c>
      <c r="L20" s="66">
        <v>1</v>
      </c>
      <c r="M20" s="67">
        <v>12</v>
      </c>
      <c r="N20" s="68">
        <v>13.5</v>
      </c>
      <c r="O20" s="69">
        <f t="shared" si="1"/>
        <v>5</v>
      </c>
      <c r="P20" s="69">
        <v>538.36166230000003</v>
      </c>
      <c r="Q20" s="69">
        <v>538.36166230000003</v>
      </c>
      <c r="R20" s="66">
        <v>0.03</v>
      </c>
      <c r="S20" s="67">
        <v>0.74319999999999997</v>
      </c>
      <c r="T20" s="72">
        <v>801.640480754279</v>
      </c>
      <c r="U20" s="73">
        <v>1627.8247314702649</v>
      </c>
      <c r="V20" s="45">
        <f t="shared" si="2"/>
        <v>0.17</v>
      </c>
      <c r="W20" s="66">
        <v>0.9</v>
      </c>
    </row>
    <row r="21" spans="1:23" ht="14.25" customHeight="1" x14ac:dyDescent="0.3">
      <c r="A21" s="63" t="s">
        <v>158</v>
      </c>
      <c r="B21" s="45" t="s">
        <v>159</v>
      </c>
      <c r="C21" s="45" t="s">
        <v>147</v>
      </c>
      <c r="D21" s="45" t="s">
        <v>106</v>
      </c>
      <c r="E21" s="63" t="s">
        <v>114</v>
      </c>
      <c r="F21" s="63" t="s">
        <v>126</v>
      </c>
      <c r="G21" s="64" t="str">
        <f t="shared" si="0"/>
        <v>Not Eligible</v>
      </c>
      <c r="H21" s="71">
        <v>6485.8</v>
      </c>
      <c r="I21" s="71">
        <v>7049.2000000000007</v>
      </c>
      <c r="J21" s="71">
        <v>6980.8</v>
      </c>
      <c r="K21" s="66">
        <v>0.8</v>
      </c>
      <c r="L21" s="66">
        <v>1</v>
      </c>
      <c r="M21" s="67">
        <v>12</v>
      </c>
      <c r="N21" s="68">
        <v>13.5</v>
      </c>
      <c r="O21" s="69">
        <f t="shared" si="1"/>
        <v>15</v>
      </c>
      <c r="P21" s="69">
        <v>493.69661500000001</v>
      </c>
      <c r="Q21" s="69">
        <v>493.69661500000001</v>
      </c>
      <c r="R21" s="66">
        <v>0.03</v>
      </c>
      <c r="S21" s="67">
        <v>0.68420000000000003</v>
      </c>
      <c r="T21" s="72">
        <v>2346.2868482843501</v>
      </c>
      <c r="U21" s="73">
        <v>5809.8859042398553</v>
      </c>
      <c r="V21" s="45">
        <f t="shared" si="2"/>
        <v>0.17</v>
      </c>
      <c r="W21" s="66">
        <v>0.9</v>
      </c>
    </row>
    <row r="22" spans="1:23" ht="14.25" customHeight="1" x14ac:dyDescent="0.3">
      <c r="A22" s="63" t="s">
        <v>160</v>
      </c>
      <c r="B22" s="45" t="s">
        <v>161</v>
      </c>
      <c r="C22" s="45" t="s">
        <v>130</v>
      </c>
      <c r="D22" s="45" t="s">
        <v>106</v>
      </c>
      <c r="E22" s="63" t="s">
        <v>114</v>
      </c>
      <c r="F22" s="63" t="s">
        <v>126</v>
      </c>
      <c r="G22" s="64" t="str">
        <f t="shared" si="0"/>
        <v>Not Eligible</v>
      </c>
      <c r="H22" s="71">
        <v>116166.39999999999</v>
      </c>
      <c r="I22" s="71">
        <v>113938.4</v>
      </c>
      <c r="J22" s="71">
        <v>111526.8</v>
      </c>
      <c r="K22" s="66">
        <v>0.8</v>
      </c>
      <c r="L22" s="66">
        <v>1</v>
      </c>
      <c r="M22" s="67">
        <v>12</v>
      </c>
      <c r="N22" s="68">
        <v>13.5</v>
      </c>
      <c r="O22" s="69">
        <f t="shared" si="1"/>
        <v>15</v>
      </c>
      <c r="P22" s="69">
        <v>546.30694100000005</v>
      </c>
      <c r="Q22" s="69">
        <v>546.30694100000005</v>
      </c>
      <c r="R22" s="66">
        <v>0.03</v>
      </c>
      <c r="S22" s="67">
        <v>0.70940000000000003</v>
      </c>
      <c r="T22" s="72">
        <v>2373.9506573208314</v>
      </c>
      <c r="U22" s="73">
        <v>5129.8836460342354</v>
      </c>
      <c r="V22" s="45">
        <f t="shared" si="2"/>
        <v>0.17</v>
      </c>
      <c r="W22" s="66">
        <v>0.9</v>
      </c>
    </row>
    <row r="23" spans="1:23" ht="14.25" customHeight="1" x14ac:dyDescent="0.3">
      <c r="A23" s="63" t="s">
        <v>162</v>
      </c>
      <c r="B23" s="45" t="s">
        <v>163</v>
      </c>
      <c r="C23" s="45" t="s">
        <v>112</v>
      </c>
      <c r="D23" s="45" t="s">
        <v>113</v>
      </c>
      <c r="E23" s="63" t="s">
        <v>119</v>
      </c>
      <c r="F23" s="63" t="s">
        <v>115</v>
      </c>
      <c r="G23" s="64" t="str">
        <f t="shared" si="0"/>
        <v>Not Eligible</v>
      </c>
      <c r="H23" s="71">
        <v>16718.399999999998</v>
      </c>
      <c r="I23" s="71">
        <v>17059.400000000001</v>
      </c>
      <c r="J23" s="71">
        <v>16089.199999999999</v>
      </c>
      <c r="K23" s="66">
        <v>0.8</v>
      </c>
      <c r="L23" s="66">
        <v>1</v>
      </c>
      <c r="M23" s="67">
        <v>12</v>
      </c>
      <c r="N23" s="68">
        <v>40.44</v>
      </c>
      <c r="O23" s="69">
        <f t="shared" si="1"/>
        <v>15</v>
      </c>
      <c r="P23" s="69">
        <v>588.11935960000005</v>
      </c>
      <c r="Q23" s="69">
        <v>470.49548770000001</v>
      </c>
      <c r="R23" s="66">
        <v>0.03</v>
      </c>
      <c r="S23" s="67">
        <v>0.7659999999999999</v>
      </c>
      <c r="T23" s="72">
        <v>4820.6660292115448</v>
      </c>
      <c r="U23" s="73">
        <v>9089.1175091704299</v>
      </c>
      <c r="V23" s="45">
        <f t="shared" si="2"/>
        <v>0.11</v>
      </c>
      <c r="W23" s="66">
        <v>0.9</v>
      </c>
    </row>
    <row r="24" spans="1:23" ht="14.25" customHeight="1" x14ac:dyDescent="0.3">
      <c r="A24" s="63" t="s">
        <v>164</v>
      </c>
      <c r="B24" s="45" t="s">
        <v>165</v>
      </c>
      <c r="C24" s="45" t="s">
        <v>118</v>
      </c>
      <c r="D24" s="45" t="s">
        <v>127</v>
      </c>
      <c r="E24" s="63" t="s">
        <v>119</v>
      </c>
      <c r="F24" s="63" t="s">
        <v>115</v>
      </c>
      <c r="G24" s="64" t="str">
        <f t="shared" si="0"/>
        <v>Not Eligible</v>
      </c>
      <c r="H24" s="71">
        <v>26356.2</v>
      </c>
      <c r="I24" s="71">
        <v>23460.2</v>
      </c>
      <c r="J24" s="71">
        <v>21915.199999999997</v>
      </c>
      <c r="K24" s="66">
        <v>0.8</v>
      </c>
      <c r="L24" s="66">
        <v>1</v>
      </c>
      <c r="M24" s="67">
        <v>12</v>
      </c>
      <c r="N24" s="68">
        <v>40.44</v>
      </c>
      <c r="O24" s="69">
        <f t="shared" si="1"/>
        <v>15</v>
      </c>
      <c r="P24" s="69">
        <v>551.90324139999996</v>
      </c>
      <c r="Q24" s="69">
        <v>772.66453799999999</v>
      </c>
      <c r="R24" s="66">
        <v>0.03</v>
      </c>
      <c r="S24" s="67">
        <v>0.74319999999999997</v>
      </c>
      <c r="T24" s="72">
        <v>8532.6172216812374</v>
      </c>
      <c r="U24" s="73">
        <v>14752.698449188203</v>
      </c>
      <c r="V24" s="45">
        <f t="shared" si="2"/>
        <v>0.17</v>
      </c>
      <c r="W24" s="66">
        <v>0.9</v>
      </c>
    </row>
    <row r="25" spans="1:23" ht="14.25" customHeight="1" x14ac:dyDescent="0.3">
      <c r="A25" s="63" t="s">
        <v>166</v>
      </c>
      <c r="B25" s="45" t="s">
        <v>167</v>
      </c>
      <c r="C25" s="45" t="s">
        <v>130</v>
      </c>
      <c r="D25" s="45" t="s">
        <v>113</v>
      </c>
      <c r="E25" s="63" t="s">
        <v>119</v>
      </c>
      <c r="F25" s="63" t="s">
        <v>115</v>
      </c>
      <c r="G25" s="64" t="str">
        <f t="shared" si="0"/>
        <v>Not Eligible</v>
      </c>
      <c r="H25" s="71">
        <v>1472216.7999999998</v>
      </c>
      <c r="I25" s="71">
        <v>1510422.2</v>
      </c>
      <c r="J25" s="71">
        <v>1709038.2000000002</v>
      </c>
      <c r="K25" s="66">
        <v>0.8</v>
      </c>
      <c r="L25" s="66">
        <v>1</v>
      </c>
      <c r="M25" s="67">
        <v>12</v>
      </c>
      <c r="N25" s="68">
        <v>40.44</v>
      </c>
      <c r="O25" s="69">
        <f t="shared" si="1"/>
        <v>15</v>
      </c>
      <c r="P25" s="69">
        <v>743.00257050000005</v>
      </c>
      <c r="Q25" s="69">
        <v>891.60308459999999</v>
      </c>
      <c r="R25" s="66">
        <v>0.03</v>
      </c>
      <c r="S25" s="67">
        <v>0.70940000000000003</v>
      </c>
      <c r="T25" s="72">
        <v>12593.892927030683</v>
      </c>
      <c r="U25" s="73">
        <v>11719.234915727571</v>
      </c>
      <c r="V25" s="45">
        <f t="shared" si="2"/>
        <v>0.11</v>
      </c>
      <c r="W25" s="66">
        <v>0.9</v>
      </c>
    </row>
    <row r="26" spans="1:23" ht="14.25" customHeight="1" x14ac:dyDescent="0.3">
      <c r="A26" s="63" t="s">
        <v>168</v>
      </c>
      <c r="B26" s="45" t="s">
        <v>169</v>
      </c>
      <c r="C26" s="45" t="s">
        <v>136</v>
      </c>
      <c r="D26" s="45" t="s">
        <v>109</v>
      </c>
      <c r="E26" s="63" t="s">
        <v>123</v>
      </c>
      <c r="F26" s="63" t="s">
        <v>115</v>
      </c>
      <c r="G26" s="64" t="str">
        <f t="shared" si="0"/>
        <v>Not Eligible</v>
      </c>
      <c r="H26" s="71">
        <v>3290.2</v>
      </c>
      <c r="I26" s="71">
        <v>2934.4</v>
      </c>
      <c r="J26" s="71">
        <v>3275.6</v>
      </c>
      <c r="K26" s="66">
        <v>0.8</v>
      </c>
      <c r="L26" s="66">
        <v>1</v>
      </c>
      <c r="M26" s="67">
        <v>12</v>
      </c>
      <c r="N26" s="68">
        <v>390</v>
      </c>
      <c r="O26" s="69">
        <f t="shared" si="1"/>
        <v>25</v>
      </c>
      <c r="P26" s="69">
        <v>1472.623308</v>
      </c>
      <c r="Q26" s="69">
        <v>1178.098647</v>
      </c>
      <c r="R26" s="66">
        <v>0.03</v>
      </c>
      <c r="S26" s="67">
        <v>0.76080000000000003</v>
      </c>
      <c r="T26" s="72">
        <v>40301.217638436356</v>
      </c>
      <c r="U26" s="79">
        <v>50506.126052660802</v>
      </c>
      <c r="V26" s="45">
        <f t="shared" si="2"/>
        <v>0.04</v>
      </c>
      <c r="W26" s="66">
        <v>0.9</v>
      </c>
    </row>
    <row r="27" spans="1:23" ht="14.25" customHeight="1" x14ac:dyDescent="0.3">
      <c r="A27" s="63" t="s">
        <v>170</v>
      </c>
      <c r="B27" s="45" t="s">
        <v>171</v>
      </c>
      <c r="C27" s="45" t="s">
        <v>112</v>
      </c>
      <c r="D27" s="45" t="s">
        <v>113</v>
      </c>
      <c r="E27" s="63" t="s">
        <v>119</v>
      </c>
      <c r="F27" s="63" t="s">
        <v>115</v>
      </c>
      <c r="G27" s="64" t="str">
        <f t="shared" si="0"/>
        <v>Not Eligible</v>
      </c>
      <c r="H27" s="71">
        <v>32776.799999999996</v>
      </c>
      <c r="I27" s="71">
        <v>34835.199999999997</v>
      </c>
      <c r="J27" s="71">
        <v>30711.399999999998</v>
      </c>
      <c r="K27" s="66">
        <v>0.8</v>
      </c>
      <c r="L27" s="66">
        <v>1</v>
      </c>
      <c r="M27" s="67">
        <v>12</v>
      </c>
      <c r="N27" s="68">
        <v>40.44</v>
      </c>
      <c r="O27" s="69">
        <f t="shared" si="1"/>
        <v>15</v>
      </c>
      <c r="P27" s="69">
        <v>588.11935960000005</v>
      </c>
      <c r="Q27" s="69">
        <v>705.74323159999994</v>
      </c>
      <c r="R27" s="66">
        <v>0.03</v>
      </c>
      <c r="S27" s="67">
        <v>0.7659999999999999</v>
      </c>
      <c r="T27" s="72">
        <v>7158.1568660927505</v>
      </c>
      <c r="U27" s="73">
        <v>14603.477256390805</v>
      </c>
      <c r="V27" s="45">
        <f t="shared" si="2"/>
        <v>0.11</v>
      </c>
      <c r="W27" s="66">
        <v>0.9</v>
      </c>
    </row>
    <row r="28" spans="1:23" ht="14.25" customHeight="1" x14ac:dyDescent="0.3">
      <c r="A28" s="63" t="s">
        <v>172</v>
      </c>
      <c r="B28" s="45" t="s">
        <v>173</v>
      </c>
      <c r="C28" s="45" t="s">
        <v>118</v>
      </c>
      <c r="D28" s="45" t="s">
        <v>106</v>
      </c>
      <c r="E28" s="63" t="s">
        <v>107</v>
      </c>
      <c r="F28" s="63" t="s">
        <v>108</v>
      </c>
      <c r="G28" s="64" t="str">
        <f t="shared" si="0"/>
        <v>Not Eligible</v>
      </c>
      <c r="H28" s="71">
        <v>310982.2</v>
      </c>
      <c r="I28" s="71">
        <v>274022</v>
      </c>
      <c r="J28" s="71">
        <v>231838.8</v>
      </c>
      <c r="K28" s="66">
        <v>0.8</v>
      </c>
      <c r="L28" s="66">
        <v>1</v>
      </c>
      <c r="M28" s="67">
        <v>12</v>
      </c>
      <c r="N28" s="68">
        <v>13.5</v>
      </c>
      <c r="O28" s="69">
        <f t="shared" si="1"/>
        <v>5</v>
      </c>
      <c r="P28" s="69">
        <v>538.36166230000003</v>
      </c>
      <c r="Q28" s="69">
        <v>430.6893298</v>
      </c>
      <c r="R28" s="66">
        <v>0.03</v>
      </c>
      <c r="S28" s="67">
        <v>0.74319999999999997</v>
      </c>
      <c r="T28" s="80">
        <v>600.38335472682013</v>
      </c>
      <c r="U28" s="73">
        <v>1309.5140073968173</v>
      </c>
      <c r="V28" s="45">
        <f t="shared" si="2"/>
        <v>0.17</v>
      </c>
      <c r="W28" s="66">
        <v>0.9</v>
      </c>
    </row>
    <row r="29" spans="1:23" ht="14.25" customHeight="1" x14ac:dyDescent="0.3">
      <c r="A29" s="63" t="s">
        <v>174</v>
      </c>
      <c r="B29" s="45" t="s">
        <v>175</v>
      </c>
      <c r="C29" s="45" t="s">
        <v>118</v>
      </c>
      <c r="D29" s="45" t="s">
        <v>127</v>
      </c>
      <c r="E29" s="63" t="s">
        <v>107</v>
      </c>
      <c r="F29" s="63" t="s">
        <v>108</v>
      </c>
      <c r="G29" s="64" t="str">
        <f t="shared" si="0"/>
        <v>Not Eligible</v>
      </c>
      <c r="H29" s="71">
        <v>204914.19999999998</v>
      </c>
      <c r="I29" s="71">
        <v>165289.60000000001</v>
      </c>
      <c r="J29" s="71">
        <v>130559.40000000001</v>
      </c>
      <c r="K29" s="66">
        <v>0.8</v>
      </c>
      <c r="L29" s="66">
        <v>1</v>
      </c>
      <c r="M29" s="67">
        <v>12</v>
      </c>
      <c r="N29" s="68">
        <v>13.5</v>
      </c>
      <c r="O29" s="69">
        <f t="shared" si="1"/>
        <v>5</v>
      </c>
      <c r="P29" s="69">
        <v>551.90324139999996</v>
      </c>
      <c r="Q29" s="69">
        <v>331.14194479999998</v>
      </c>
      <c r="R29" s="66">
        <v>0.03</v>
      </c>
      <c r="S29" s="67">
        <v>0.74319999999999997</v>
      </c>
      <c r="T29" s="72">
        <v>271.24495512722251</v>
      </c>
      <c r="U29" s="73">
        <v>608.04884990162896</v>
      </c>
      <c r="V29" s="45">
        <f t="shared" si="2"/>
        <v>0.17</v>
      </c>
      <c r="W29" s="66">
        <v>0.9</v>
      </c>
    </row>
    <row r="30" spans="1:23" ht="14.25" customHeight="1" x14ac:dyDescent="0.3">
      <c r="A30" s="63" t="s">
        <v>176</v>
      </c>
      <c r="B30" s="45" t="s">
        <v>177</v>
      </c>
      <c r="C30" s="45" t="s">
        <v>136</v>
      </c>
      <c r="D30" s="45" t="s">
        <v>113</v>
      </c>
      <c r="E30" s="63" t="s">
        <v>107</v>
      </c>
      <c r="F30" s="63" t="s">
        <v>108</v>
      </c>
      <c r="G30" s="64" t="str">
        <f t="shared" si="0"/>
        <v>Not Eligible</v>
      </c>
      <c r="H30" s="71">
        <v>173581.8</v>
      </c>
      <c r="I30" s="71">
        <v>161877.80000000002</v>
      </c>
      <c r="J30" s="71">
        <v>147906.80000000002</v>
      </c>
      <c r="K30" s="66">
        <v>0.8</v>
      </c>
      <c r="L30" s="66">
        <v>1</v>
      </c>
      <c r="M30" s="67">
        <v>12</v>
      </c>
      <c r="N30" s="68">
        <v>13.5</v>
      </c>
      <c r="O30" s="69">
        <f t="shared" si="1"/>
        <v>5</v>
      </c>
      <c r="P30" s="69">
        <v>650.09150220000004</v>
      </c>
      <c r="Q30" s="69">
        <v>390.05490129999998</v>
      </c>
      <c r="R30" s="66">
        <v>0.03</v>
      </c>
      <c r="S30" s="67">
        <v>0.76080000000000003</v>
      </c>
      <c r="T30" s="72">
        <v>896.84564965142363</v>
      </c>
      <c r="U30" s="73">
        <v>2371.5522254207317</v>
      </c>
      <c r="V30" s="45">
        <f t="shared" si="2"/>
        <v>0.11</v>
      </c>
      <c r="W30" s="66">
        <v>0.9</v>
      </c>
    </row>
    <row r="31" spans="1:23" ht="14.25" customHeight="1" x14ac:dyDescent="0.3">
      <c r="A31" s="63" t="s">
        <v>178</v>
      </c>
      <c r="B31" s="45" t="s">
        <v>179</v>
      </c>
      <c r="C31" s="45" t="s">
        <v>118</v>
      </c>
      <c r="D31" s="45" t="s">
        <v>106</v>
      </c>
      <c r="E31" s="63" t="s">
        <v>114</v>
      </c>
      <c r="F31" s="63" t="s">
        <v>108</v>
      </c>
      <c r="G31" s="64" t="str">
        <f t="shared" si="0"/>
        <v>Not Eligible</v>
      </c>
      <c r="H31" s="71">
        <v>370746.8</v>
      </c>
      <c r="I31" s="71">
        <v>327333.19999999995</v>
      </c>
      <c r="J31" s="71">
        <v>287682.59999999998</v>
      </c>
      <c r="K31" s="66">
        <v>0.8</v>
      </c>
      <c r="L31" s="66">
        <v>1</v>
      </c>
      <c r="M31" s="67">
        <v>12</v>
      </c>
      <c r="N31" s="68">
        <v>13.5</v>
      </c>
      <c r="O31" s="69">
        <f t="shared" si="1"/>
        <v>15</v>
      </c>
      <c r="P31" s="69">
        <v>538.36166230000003</v>
      </c>
      <c r="Q31" s="69">
        <v>646.03399469999999</v>
      </c>
      <c r="R31" s="66">
        <v>0.03</v>
      </c>
      <c r="S31" s="67">
        <v>0.74319999999999997</v>
      </c>
      <c r="T31" s="72">
        <v>1259.8747447411085</v>
      </c>
      <c r="U31" s="73">
        <v>2383.2934731942314</v>
      </c>
      <c r="V31" s="45">
        <f t="shared" si="2"/>
        <v>0.17</v>
      </c>
      <c r="W31" s="66">
        <v>0.9</v>
      </c>
    </row>
    <row r="32" spans="1:23" ht="14.25" customHeight="1" x14ac:dyDescent="0.3">
      <c r="A32" s="63" t="s">
        <v>180</v>
      </c>
      <c r="B32" s="45" t="s">
        <v>181</v>
      </c>
      <c r="C32" s="45" t="s">
        <v>130</v>
      </c>
      <c r="D32" s="45" t="s">
        <v>109</v>
      </c>
      <c r="E32" s="63" t="s">
        <v>123</v>
      </c>
      <c r="F32" s="63" t="s">
        <v>115</v>
      </c>
      <c r="G32" s="64" t="s">
        <v>182</v>
      </c>
      <c r="H32" s="71">
        <v>189461.2</v>
      </c>
      <c r="I32" s="71">
        <v>190116.19999999998</v>
      </c>
      <c r="J32" s="71">
        <v>179750.6</v>
      </c>
      <c r="K32" s="66">
        <v>0.8</v>
      </c>
      <c r="L32" s="66">
        <v>1</v>
      </c>
      <c r="M32" s="67">
        <v>12</v>
      </c>
      <c r="N32" s="68">
        <v>390</v>
      </c>
      <c r="O32" s="69">
        <f t="shared" si="1"/>
        <v>25</v>
      </c>
      <c r="P32" s="69">
        <v>1817.5625600000001</v>
      </c>
      <c r="Q32" s="69">
        <v>2544.5875839999999</v>
      </c>
      <c r="R32" s="66">
        <v>0.03</v>
      </c>
      <c r="S32" s="67">
        <v>0.73180000000000012</v>
      </c>
      <c r="T32" s="72">
        <v>50345.434892312631</v>
      </c>
      <c r="U32" s="73">
        <v>40440.195770502272</v>
      </c>
      <c r="V32" s="45">
        <f t="shared" si="2"/>
        <v>0.04</v>
      </c>
      <c r="W32" s="66">
        <v>0.9</v>
      </c>
    </row>
    <row r="33" spans="1:23" ht="14.25" customHeight="1" x14ac:dyDescent="0.3">
      <c r="A33" s="63" t="s">
        <v>183</v>
      </c>
      <c r="B33" s="45" t="s">
        <v>184</v>
      </c>
      <c r="C33" s="45" t="s">
        <v>118</v>
      </c>
      <c r="D33" s="45" t="s">
        <v>106</v>
      </c>
      <c r="E33" s="63" t="s">
        <v>114</v>
      </c>
      <c r="F33" s="63" t="s">
        <v>115</v>
      </c>
      <c r="G33" s="64" t="str">
        <f t="shared" ref="G33:G112" si="3">IF(C33="AMRO","Participating","Not Eligible")</f>
        <v>Not Eligible</v>
      </c>
      <c r="H33" s="71">
        <v>5290.9999999999991</v>
      </c>
      <c r="I33" s="71">
        <v>5084.0000000000009</v>
      </c>
      <c r="J33" s="71">
        <v>4856</v>
      </c>
      <c r="K33" s="66">
        <v>0.8</v>
      </c>
      <c r="L33" s="66">
        <v>1</v>
      </c>
      <c r="M33" s="67">
        <v>12</v>
      </c>
      <c r="N33" s="68">
        <v>40.44</v>
      </c>
      <c r="O33" s="69">
        <f t="shared" si="1"/>
        <v>15</v>
      </c>
      <c r="P33" s="69">
        <v>538.36166230000003</v>
      </c>
      <c r="Q33" s="69">
        <v>646.03399469999999</v>
      </c>
      <c r="R33" s="66">
        <v>0.03</v>
      </c>
      <c r="S33" s="67">
        <v>0.74319999999999997</v>
      </c>
      <c r="T33" s="72">
        <v>3797.8290008202757</v>
      </c>
      <c r="U33" s="73">
        <v>4122.658433216312</v>
      </c>
      <c r="V33" s="45">
        <f t="shared" si="2"/>
        <v>0.17</v>
      </c>
      <c r="W33" s="66">
        <v>0.9</v>
      </c>
    </row>
    <row r="34" spans="1:23" ht="14.25" customHeight="1" x14ac:dyDescent="0.3">
      <c r="A34" s="63" t="s">
        <v>185</v>
      </c>
      <c r="B34" s="45" t="s">
        <v>186</v>
      </c>
      <c r="C34" s="45" t="s">
        <v>118</v>
      </c>
      <c r="D34" s="45" t="s">
        <v>127</v>
      </c>
      <c r="E34" s="63" t="s">
        <v>107</v>
      </c>
      <c r="F34" s="63" t="s">
        <v>108</v>
      </c>
      <c r="G34" s="64" t="str">
        <f t="shared" si="3"/>
        <v>Not Eligible</v>
      </c>
      <c r="H34" s="71">
        <v>70740</v>
      </c>
      <c r="I34" s="71">
        <v>62441.8</v>
      </c>
      <c r="J34" s="71">
        <v>58927.8</v>
      </c>
      <c r="K34" s="66">
        <v>0.8</v>
      </c>
      <c r="L34" s="66">
        <v>1</v>
      </c>
      <c r="M34" s="67">
        <v>12</v>
      </c>
      <c r="N34" s="68">
        <v>13.5</v>
      </c>
      <c r="O34" s="69">
        <f t="shared" si="1"/>
        <v>5</v>
      </c>
      <c r="P34" s="69">
        <v>551.90324139999996</v>
      </c>
      <c r="Q34" s="69">
        <v>441.52259309999999</v>
      </c>
      <c r="R34" s="66">
        <v>0.03</v>
      </c>
      <c r="S34" s="67">
        <v>0.74319999999999997</v>
      </c>
      <c r="T34" s="72">
        <v>489.14636400148805</v>
      </c>
      <c r="U34" s="73">
        <v>815.93790674201955</v>
      </c>
      <c r="V34" s="45">
        <f t="shared" si="2"/>
        <v>0.17</v>
      </c>
      <c r="W34" s="66">
        <v>0.9</v>
      </c>
    </row>
    <row r="35" spans="1:23" ht="14.25" customHeight="1" x14ac:dyDescent="0.3">
      <c r="A35" s="63" t="s">
        <v>187</v>
      </c>
      <c r="B35" s="45" t="s">
        <v>188</v>
      </c>
      <c r="C35" s="45" t="s">
        <v>118</v>
      </c>
      <c r="D35" s="45" t="s">
        <v>106</v>
      </c>
      <c r="E35" s="63" t="s">
        <v>107</v>
      </c>
      <c r="F35" s="63" t="s">
        <v>189</v>
      </c>
      <c r="G35" s="64" t="str">
        <f t="shared" si="3"/>
        <v>Not Eligible</v>
      </c>
      <c r="H35" s="71">
        <v>260770.20000000004</v>
      </c>
      <c r="I35" s="71">
        <v>218145.80000000002</v>
      </c>
      <c r="J35" s="71">
        <v>185078.8</v>
      </c>
      <c r="K35" s="66">
        <v>0.8</v>
      </c>
      <c r="L35" s="66">
        <v>1</v>
      </c>
      <c r="M35" s="67">
        <v>12</v>
      </c>
      <c r="N35" s="68">
        <v>13.5</v>
      </c>
      <c r="O35" s="69">
        <f t="shared" si="1"/>
        <v>5</v>
      </c>
      <c r="P35" s="69">
        <v>538.36166230000003</v>
      </c>
      <c r="Q35" s="69">
        <v>538.36166230000003</v>
      </c>
      <c r="R35" s="66">
        <v>0.03</v>
      </c>
      <c r="S35" s="67">
        <v>0.74319999999999997</v>
      </c>
      <c r="T35" s="72">
        <v>823.02241400394564</v>
      </c>
      <c r="U35" s="73">
        <v>1530.9857420633205</v>
      </c>
      <c r="V35" s="45">
        <f t="shared" si="2"/>
        <v>0.17</v>
      </c>
      <c r="W35" s="66">
        <v>0.9</v>
      </c>
    </row>
    <row r="36" spans="1:23" ht="14.25" customHeight="1" x14ac:dyDescent="0.3">
      <c r="A36" s="63" t="s">
        <v>190</v>
      </c>
      <c r="B36" s="45" t="s">
        <v>191</v>
      </c>
      <c r="C36" s="45" t="s">
        <v>130</v>
      </c>
      <c r="D36" s="45" t="s">
        <v>113</v>
      </c>
      <c r="E36" s="63" t="s">
        <v>119</v>
      </c>
      <c r="F36" s="63" t="s">
        <v>115</v>
      </c>
      <c r="G36" s="64" t="str">
        <f t="shared" si="3"/>
        <v>Not Eligible</v>
      </c>
      <c r="H36" s="71">
        <v>114928.19999999998</v>
      </c>
      <c r="I36" s="71">
        <v>117924.6</v>
      </c>
      <c r="J36" s="71">
        <v>122323.60000000002</v>
      </c>
      <c r="K36" s="66">
        <v>0.8</v>
      </c>
      <c r="L36" s="66">
        <v>1</v>
      </c>
      <c r="M36" s="67">
        <v>12</v>
      </c>
      <c r="N36" s="68">
        <v>40.44</v>
      </c>
      <c r="O36" s="69">
        <f t="shared" si="1"/>
        <v>15</v>
      </c>
      <c r="P36" s="69">
        <v>743.00257050000005</v>
      </c>
      <c r="Q36" s="69">
        <v>1040.2035989999999</v>
      </c>
      <c r="R36" s="66">
        <v>0.03</v>
      </c>
      <c r="S36" s="67">
        <v>0.70940000000000003</v>
      </c>
      <c r="T36" s="72">
        <v>14394.46075911614</v>
      </c>
      <c r="U36" s="73">
        <v>17310.646250842437</v>
      </c>
      <c r="V36" s="45">
        <f t="shared" si="2"/>
        <v>0.11</v>
      </c>
      <c r="W36" s="66">
        <v>0.9</v>
      </c>
    </row>
    <row r="37" spans="1:23" ht="14.25" customHeight="1" x14ac:dyDescent="0.3">
      <c r="A37" s="63" t="s">
        <v>192</v>
      </c>
      <c r="B37" s="45" t="s">
        <v>193</v>
      </c>
      <c r="C37" s="45" t="s">
        <v>136</v>
      </c>
      <c r="D37" s="45" t="s">
        <v>113</v>
      </c>
      <c r="E37" s="63" t="s">
        <v>119</v>
      </c>
      <c r="F37" s="63" t="s">
        <v>115</v>
      </c>
      <c r="G37" s="64" t="str">
        <f t="shared" si="3"/>
        <v>Not Eligible</v>
      </c>
      <c r="H37" s="71">
        <v>7707500.3999999994</v>
      </c>
      <c r="I37" s="71">
        <v>7257202.4000000004</v>
      </c>
      <c r="J37" s="71">
        <v>6986267.2000000002</v>
      </c>
      <c r="K37" s="66">
        <v>0.8</v>
      </c>
      <c r="L37" s="66">
        <v>1</v>
      </c>
      <c r="M37" s="67">
        <v>12</v>
      </c>
      <c r="N37" s="68">
        <v>40.44</v>
      </c>
      <c r="O37" s="69">
        <f t="shared" si="1"/>
        <v>15</v>
      </c>
      <c r="P37" s="69">
        <v>650.09150220000004</v>
      </c>
      <c r="Q37" s="69">
        <v>910.12810309999998</v>
      </c>
      <c r="R37" s="66">
        <v>0.03</v>
      </c>
      <c r="S37" s="67">
        <v>0.68420000000000003</v>
      </c>
      <c r="T37" s="72">
        <v>5444.7853033333186</v>
      </c>
      <c r="U37" s="73">
        <v>8465.8341863703972</v>
      </c>
      <c r="V37" s="45">
        <f t="shared" si="2"/>
        <v>0.11</v>
      </c>
      <c r="W37" s="66">
        <v>0.9</v>
      </c>
    </row>
    <row r="38" spans="1:23" ht="14.25" customHeight="1" x14ac:dyDescent="0.3">
      <c r="A38" s="63" t="s">
        <v>194</v>
      </c>
      <c r="B38" s="45" t="s">
        <v>195</v>
      </c>
      <c r="C38" s="45" t="s">
        <v>130</v>
      </c>
      <c r="D38" s="45" t="s">
        <v>113</v>
      </c>
      <c r="E38" s="63" t="s">
        <v>119</v>
      </c>
      <c r="F38" s="63" t="s">
        <v>115</v>
      </c>
      <c r="G38" s="64" t="str">
        <f t="shared" si="3"/>
        <v>Not Eligible</v>
      </c>
      <c r="H38" s="71">
        <v>365888.6</v>
      </c>
      <c r="I38" s="71">
        <v>382457.4</v>
      </c>
      <c r="J38" s="71">
        <v>398521.59999999998</v>
      </c>
      <c r="K38" s="66">
        <v>0.8</v>
      </c>
      <c r="L38" s="66">
        <v>1</v>
      </c>
      <c r="M38" s="67">
        <v>12</v>
      </c>
      <c r="N38" s="68">
        <v>40.44</v>
      </c>
      <c r="O38" s="69">
        <f t="shared" si="1"/>
        <v>15</v>
      </c>
      <c r="P38" s="69">
        <v>743.00257050000005</v>
      </c>
      <c r="Q38" s="69">
        <v>594.40205639999999</v>
      </c>
      <c r="R38" s="66">
        <v>0.03</v>
      </c>
      <c r="S38" s="67">
        <v>0.70940000000000003</v>
      </c>
      <c r="T38" s="80">
        <v>7104.0349883562212</v>
      </c>
      <c r="U38" s="73">
        <v>10103.180176403468</v>
      </c>
      <c r="V38" s="45">
        <f t="shared" si="2"/>
        <v>0.11</v>
      </c>
      <c r="W38" s="66">
        <v>0.9</v>
      </c>
    </row>
    <row r="39" spans="1:23" ht="14.25" customHeight="1" x14ac:dyDescent="0.3">
      <c r="A39" s="63" t="s">
        <v>196</v>
      </c>
      <c r="B39" s="45" t="s">
        <v>197</v>
      </c>
      <c r="C39" s="45" t="s">
        <v>118</v>
      </c>
      <c r="D39" s="45" t="s">
        <v>106</v>
      </c>
      <c r="E39" s="63" t="s">
        <v>107</v>
      </c>
      <c r="F39" s="63" t="s">
        <v>108</v>
      </c>
      <c r="G39" s="64" t="str">
        <f t="shared" si="3"/>
        <v>Not Eligible</v>
      </c>
      <c r="H39" s="71">
        <v>11703.4</v>
      </c>
      <c r="I39" s="71">
        <v>10355</v>
      </c>
      <c r="J39" s="71">
        <v>9129.4</v>
      </c>
      <c r="K39" s="66">
        <v>0.8</v>
      </c>
      <c r="L39" s="66">
        <v>1</v>
      </c>
      <c r="M39" s="67">
        <v>12</v>
      </c>
      <c r="N39" s="68">
        <v>13.5</v>
      </c>
      <c r="O39" s="69">
        <f t="shared" si="1"/>
        <v>5</v>
      </c>
      <c r="P39" s="69">
        <v>538.36166230000003</v>
      </c>
      <c r="Q39" s="69">
        <v>538.36166230000003</v>
      </c>
      <c r="R39" s="66">
        <v>0.03</v>
      </c>
      <c r="S39" s="67">
        <v>0.74319999999999997</v>
      </c>
      <c r="T39" s="72">
        <v>809.57406252257988</v>
      </c>
      <c r="U39" s="73">
        <v>1117.4992293405107</v>
      </c>
      <c r="V39" s="45">
        <f t="shared" si="2"/>
        <v>0.17</v>
      </c>
      <c r="W39" s="66">
        <v>0.9</v>
      </c>
    </row>
    <row r="40" spans="1:23" ht="14.25" customHeight="1" x14ac:dyDescent="0.3">
      <c r="A40" s="63" t="s">
        <v>198</v>
      </c>
      <c r="B40" s="45" t="s">
        <v>199</v>
      </c>
      <c r="C40" s="45" t="s">
        <v>118</v>
      </c>
      <c r="D40" s="45" t="s">
        <v>127</v>
      </c>
      <c r="E40" s="63" t="s">
        <v>114</v>
      </c>
      <c r="F40" s="63" t="s">
        <v>126</v>
      </c>
      <c r="G40" s="64" t="str">
        <f t="shared" si="3"/>
        <v>Not Eligible</v>
      </c>
      <c r="H40" s="71">
        <v>75188</v>
      </c>
      <c r="I40" s="71">
        <v>65193.399999999994</v>
      </c>
      <c r="J40" s="71">
        <v>55177</v>
      </c>
      <c r="K40" s="66">
        <v>0.8</v>
      </c>
      <c r="L40" s="66">
        <v>1</v>
      </c>
      <c r="M40" s="67">
        <v>12</v>
      </c>
      <c r="N40" s="68">
        <v>13.5</v>
      </c>
      <c r="O40" s="69">
        <f t="shared" si="1"/>
        <v>15</v>
      </c>
      <c r="P40" s="69">
        <v>551.90324139999996</v>
      </c>
      <c r="Q40" s="69">
        <v>662.28388970000003</v>
      </c>
      <c r="R40" s="66">
        <v>0.03</v>
      </c>
      <c r="S40" s="67">
        <v>0.74319999999999997</v>
      </c>
      <c r="T40" s="72">
        <v>3484.658194995694</v>
      </c>
      <c r="U40" s="73">
        <v>4429.4258930073584</v>
      </c>
      <c r="V40" s="45">
        <f t="shared" si="2"/>
        <v>0.17</v>
      </c>
      <c r="W40" s="66">
        <v>0.9</v>
      </c>
    </row>
    <row r="41" spans="1:23" ht="14.25" customHeight="1" x14ac:dyDescent="0.3">
      <c r="A41" s="63" t="s">
        <v>200</v>
      </c>
      <c r="B41" s="45" t="s">
        <v>201</v>
      </c>
      <c r="C41" s="45" t="s">
        <v>118</v>
      </c>
      <c r="D41" s="45" t="s">
        <v>127</v>
      </c>
      <c r="E41" s="63" t="s">
        <v>107</v>
      </c>
      <c r="F41" s="63" t="s">
        <v>108</v>
      </c>
      <c r="G41" s="64" t="str">
        <f t="shared" si="3"/>
        <v>Not Eligible</v>
      </c>
      <c r="H41" s="71">
        <v>1374058.5999999999</v>
      </c>
      <c r="I41" s="71">
        <v>1164840.2000000002</v>
      </c>
      <c r="J41" s="71">
        <v>986336.6</v>
      </c>
      <c r="K41" s="66">
        <v>0.8</v>
      </c>
      <c r="L41" s="66">
        <v>1</v>
      </c>
      <c r="M41" s="67">
        <v>12</v>
      </c>
      <c r="N41" s="68">
        <v>13.5</v>
      </c>
      <c r="O41" s="69">
        <f t="shared" si="1"/>
        <v>5</v>
      </c>
      <c r="P41" s="69">
        <v>551.90324139999996</v>
      </c>
      <c r="Q41" s="69">
        <v>331.14194479999998</v>
      </c>
      <c r="R41" s="66">
        <v>0.03</v>
      </c>
      <c r="S41" s="67">
        <v>0.74319999999999997</v>
      </c>
      <c r="T41" s="72">
        <v>231.02411176829594</v>
      </c>
      <c r="U41" s="73">
        <v>375.45954644954344</v>
      </c>
      <c r="V41" s="45">
        <f t="shared" si="2"/>
        <v>0.17</v>
      </c>
      <c r="W41" s="66">
        <v>0.9</v>
      </c>
    </row>
    <row r="42" spans="1:23" ht="14.25" customHeight="1" x14ac:dyDescent="0.3">
      <c r="A42" s="63" t="s">
        <v>202</v>
      </c>
      <c r="B42" s="45" t="s">
        <v>203</v>
      </c>
      <c r="C42" s="45" t="s">
        <v>136</v>
      </c>
      <c r="D42" s="45" t="s">
        <v>113</v>
      </c>
      <c r="E42" s="63"/>
      <c r="F42" s="63" t="s">
        <v>115</v>
      </c>
      <c r="G42" s="64" t="str">
        <f t="shared" si="3"/>
        <v>Not Eligible</v>
      </c>
      <c r="H42" s="71" t="e">
        <v>#N/A</v>
      </c>
      <c r="I42" s="71" t="e">
        <v>#N/A</v>
      </c>
      <c r="J42" s="71" t="e">
        <v>#N/A</v>
      </c>
      <c r="K42" s="66">
        <v>0.8</v>
      </c>
      <c r="L42" s="66">
        <v>1</v>
      </c>
      <c r="M42" s="67">
        <v>12</v>
      </c>
      <c r="N42" s="68">
        <v>40.44</v>
      </c>
      <c r="O42" s="69">
        <f t="shared" si="1"/>
        <v>15</v>
      </c>
      <c r="P42" s="69">
        <v>650.09150220000004</v>
      </c>
      <c r="Q42" s="69">
        <v>780.10980270000005</v>
      </c>
      <c r="R42" s="66">
        <v>0.03</v>
      </c>
      <c r="S42" s="67">
        <v>0.76080000000000003</v>
      </c>
      <c r="T42" s="74">
        <v>3259.7875359857308</v>
      </c>
      <c r="U42" s="75">
        <v>4235.4937501481299</v>
      </c>
      <c r="V42" s="45">
        <f t="shared" si="2"/>
        <v>0.11</v>
      </c>
      <c r="W42" s="66">
        <v>0.9</v>
      </c>
    </row>
    <row r="43" spans="1:23" ht="14.25" customHeight="1" x14ac:dyDescent="0.3">
      <c r="A43" s="63" t="s">
        <v>204</v>
      </c>
      <c r="B43" s="45" t="s">
        <v>205</v>
      </c>
      <c r="C43" s="45" t="s">
        <v>130</v>
      </c>
      <c r="D43" s="45" t="s">
        <v>113</v>
      </c>
      <c r="E43" s="63" t="s">
        <v>119</v>
      </c>
      <c r="F43" s="63" t="s">
        <v>115</v>
      </c>
      <c r="G43" s="64" t="str">
        <f t="shared" si="3"/>
        <v>Not Eligible</v>
      </c>
      <c r="H43" s="71">
        <v>34210.400000000001</v>
      </c>
      <c r="I43" s="71">
        <v>35213.4</v>
      </c>
      <c r="J43" s="71">
        <v>35354.400000000001</v>
      </c>
      <c r="K43" s="66">
        <v>0.8</v>
      </c>
      <c r="L43" s="66">
        <v>1</v>
      </c>
      <c r="M43" s="67">
        <v>12</v>
      </c>
      <c r="N43" s="68">
        <v>40.44</v>
      </c>
      <c r="O43" s="69">
        <f t="shared" si="1"/>
        <v>15</v>
      </c>
      <c r="P43" s="69">
        <v>743.00257050000005</v>
      </c>
      <c r="Q43" s="69">
        <v>743.00257050000005</v>
      </c>
      <c r="R43" s="66">
        <v>0.03</v>
      </c>
      <c r="S43" s="67">
        <v>0.70940000000000003</v>
      </c>
      <c r="T43" s="72">
        <v>8646.804190241668</v>
      </c>
      <c r="U43" s="73">
        <v>12236.259092902965</v>
      </c>
      <c r="V43" s="45">
        <f t="shared" si="2"/>
        <v>0.11</v>
      </c>
      <c r="W43" s="66">
        <v>0.9</v>
      </c>
    </row>
    <row r="44" spans="1:23" ht="14.25" customHeight="1" x14ac:dyDescent="0.3">
      <c r="A44" s="63" t="s">
        <v>206</v>
      </c>
      <c r="B44" s="45" t="s">
        <v>207</v>
      </c>
      <c r="C44" s="45" t="s">
        <v>118</v>
      </c>
      <c r="D44" s="45" t="s">
        <v>127</v>
      </c>
      <c r="E44" s="63" t="s">
        <v>114</v>
      </c>
      <c r="F44" s="63" t="s">
        <v>108</v>
      </c>
      <c r="G44" s="64" t="str">
        <f t="shared" si="3"/>
        <v>Not Eligible</v>
      </c>
      <c r="H44" s="71">
        <v>364368.60000000003</v>
      </c>
      <c r="I44" s="71">
        <v>313924.20000000007</v>
      </c>
      <c r="J44" s="71">
        <v>279757</v>
      </c>
      <c r="K44" s="66">
        <v>0.8</v>
      </c>
      <c r="L44" s="66">
        <v>1</v>
      </c>
      <c r="M44" s="67">
        <v>12</v>
      </c>
      <c r="N44" s="68">
        <v>13.5</v>
      </c>
      <c r="O44" s="69">
        <f t="shared" si="1"/>
        <v>15</v>
      </c>
      <c r="P44" s="69">
        <v>551.90324139999996</v>
      </c>
      <c r="Q44" s="69">
        <v>662.28388970000003</v>
      </c>
      <c r="R44" s="66">
        <v>0.03</v>
      </c>
      <c r="S44" s="67">
        <v>0.74319999999999997</v>
      </c>
      <c r="T44" s="72">
        <v>1194.5585993309694</v>
      </c>
      <c r="U44" s="73">
        <v>1803.1309797986396</v>
      </c>
      <c r="V44" s="45">
        <f t="shared" si="2"/>
        <v>0.17</v>
      </c>
      <c r="W44" s="66">
        <v>0.9</v>
      </c>
    </row>
    <row r="45" spans="1:23" ht="14.25" customHeight="1" x14ac:dyDescent="0.3">
      <c r="A45" s="63" t="s">
        <v>208</v>
      </c>
      <c r="B45" s="45" t="s">
        <v>209</v>
      </c>
      <c r="C45" s="45" t="s">
        <v>112</v>
      </c>
      <c r="D45" s="45" t="s">
        <v>109</v>
      </c>
      <c r="E45" s="63" t="s">
        <v>123</v>
      </c>
      <c r="F45" s="63" t="s">
        <v>115</v>
      </c>
      <c r="G45" s="64" t="str">
        <f t="shared" si="3"/>
        <v>Not Eligible</v>
      </c>
      <c r="H45" s="71">
        <v>20145.800000000003</v>
      </c>
      <c r="I45" s="71">
        <v>21115.600000000002</v>
      </c>
      <c r="J45" s="71">
        <v>20111.2</v>
      </c>
      <c r="K45" s="66">
        <v>0.8</v>
      </c>
      <c r="L45" s="66">
        <v>1</v>
      </c>
      <c r="M45" s="67">
        <v>12</v>
      </c>
      <c r="N45" s="68">
        <v>390</v>
      </c>
      <c r="O45" s="69">
        <f t="shared" si="1"/>
        <v>25</v>
      </c>
      <c r="P45" s="69">
        <v>1325.425371</v>
      </c>
      <c r="Q45" s="69">
        <v>795.25522260000002</v>
      </c>
      <c r="R45" s="66">
        <v>0.03</v>
      </c>
      <c r="S45" s="67">
        <v>0.7659999999999999</v>
      </c>
      <c r="T45" s="72">
        <v>14180.444899890439</v>
      </c>
      <c r="U45" s="73">
        <v>20031.03318922787</v>
      </c>
      <c r="V45" s="45">
        <f t="shared" si="2"/>
        <v>0.04</v>
      </c>
      <c r="W45" s="66">
        <v>0.9</v>
      </c>
    </row>
    <row r="46" spans="1:23" ht="14.25" customHeight="1" x14ac:dyDescent="0.3">
      <c r="A46" s="63" t="s">
        <v>210</v>
      </c>
      <c r="B46" s="45" t="s">
        <v>211</v>
      </c>
      <c r="C46" s="45" t="s">
        <v>130</v>
      </c>
      <c r="D46" s="45" t="s">
        <v>109</v>
      </c>
      <c r="E46" s="63" t="s">
        <v>119</v>
      </c>
      <c r="F46" s="63" t="s">
        <v>126</v>
      </c>
      <c r="G46" s="64" t="str">
        <f t="shared" si="3"/>
        <v>Not Eligible</v>
      </c>
      <c r="H46" s="71">
        <v>57161.4</v>
      </c>
      <c r="I46" s="71">
        <v>59597.799999999996</v>
      </c>
      <c r="J46" s="71">
        <v>63325.4</v>
      </c>
      <c r="K46" s="66">
        <v>0.8</v>
      </c>
      <c r="L46" s="66">
        <v>1</v>
      </c>
      <c r="M46" s="67">
        <v>12</v>
      </c>
      <c r="N46" s="68">
        <v>13.5</v>
      </c>
      <c r="O46" s="69">
        <f t="shared" si="1"/>
        <v>15</v>
      </c>
      <c r="P46" s="69">
        <v>1817.5625600000001</v>
      </c>
      <c r="Q46" s="69">
        <v>1090.537536</v>
      </c>
      <c r="R46" s="66">
        <v>0.03</v>
      </c>
      <c r="S46" s="67">
        <v>0.70940000000000003</v>
      </c>
      <c r="T46" s="74">
        <v>9746.9770900242056</v>
      </c>
      <c r="U46" s="75">
        <v>12101.0892536013</v>
      </c>
      <c r="V46" s="45">
        <f t="shared" si="2"/>
        <v>0.04</v>
      </c>
      <c r="W46" s="66">
        <v>0.9</v>
      </c>
    </row>
    <row r="47" spans="1:23" ht="14.25" customHeight="1" x14ac:dyDescent="0.3">
      <c r="A47" s="63" t="s">
        <v>212</v>
      </c>
      <c r="B47" s="45" t="s">
        <v>213</v>
      </c>
      <c r="C47" s="45" t="s">
        <v>112</v>
      </c>
      <c r="D47" s="45" t="s">
        <v>113</v>
      </c>
      <c r="E47" s="63" t="s">
        <v>123</v>
      </c>
      <c r="F47" s="63" t="s">
        <v>115</v>
      </c>
      <c r="G47" s="64" t="str">
        <f t="shared" si="3"/>
        <v>Not Eligible</v>
      </c>
      <c r="H47" s="71">
        <v>6358</v>
      </c>
      <c r="I47" s="71">
        <v>6164.4</v>
      </c>
      <c r="J47" s="71">
        <v>6112</v>
      </c>
      <c r="K47" s="66">
        <v>0.8</v>
      </c>
      <c r="L47" s="66">
        <v>1</v>
      </c>
      <c r="M47" s="67">
        <v>12</v>
      </c>
      <c r="N47" s="68">
        <v>390</v>
      </c>
      <c r="O47" s="69">
        <f t="shared" si="1"/>
        <v>25</v>
      </c>
      <c r="P47" s="69">
        <v>811.19980080000005</v>
      </c>
      <c r="Q47" s="69">
        <v>973.43976099999998</v>
      </c>
      <c r="R47" s="66">
        <v>0.03</v>
      </c>
      <c r="S47" s="67">
        <v>0.7659999999999999</v>
      </c>
      <c r="T47" s="72">
        <v>30670.313598000001</v>
      </c>
      <c r="U47" s="73">
        <v>32086.558191258398</v>
      </c>
      <c r="V47" s="45">
        <f t="shared" si="2"/>
        <v>0.11</v>
      </c>
      <c r="W47" s="66">
        <v>0.9</v>
      </c>
    </row>
    <row r="48" spans="1:23" ht="14.25" customHeight="1" x14ac:dyDescent="0.3">
      <c r="A48" s="63" t="s">
        <v>214</v>
      </c>
      <c r="B48" s="45" t="s">
        <v>215</v>
      </c>
      <c r="C48" s="45" t="s">
        <v>112</v>
      </c>
      <c r="D48" s="45" t="s">
        <v>109</v>
      </c>
      <c r="E48" s="63" t="s">
        <v>123</v>
      </c>
      <c r="F48" s="63" t="s">
        <v>115</v>
      </c>
      <c r="G48" s="64" t="str">
        <f t="shared" si="3"/>
        <v>Not Eligible</v>
      </c>
      <c r="H48" s="71">
        <v>52306</v>
      </c>
      <c r="I48" s="71">
        <v>55369.2</v>
      </c>
      <c r="J48" s="71">
        <v>46661.599999999999</v>
      </c>
      <c r="K48" s="66">
        <v>0.8</v>
      </c>
      <c r="L48" s="66">
        <v>1</v>
      </c>
      <c r="M48" s="67">
        <v>12</v>
      </c>
      <c r="N48" s="68">
        <v>390</v>
      </c>
      <c r="O48" s="69">
        <f t="shared" si="1"/>
        <v>25</v>
      </c>
      <c r="P48" s="69">
        <v>1325.425371</v>
      </c>
      <c r="Q48" s="69">
        <v>795.25522260000002</v>
      </c>
      <c r="R48" s="66">
        <v>0.03</v>
      </c>
      <c r="S48" s="67">
        <v>0.7659999999999999</v>
      </c>
      <c r="T48" s="72">
        <v>20579.039794454427</v>
      </c>
      <c r="U48" s="73">
        <v>26046.195150806376</v>
      </c>
      <c r="V48" s="45">
        <f t="shared" si="2"/>
        <v>0.04</v>
      </c>
      <c r="W48" s="66">
        <v>0.9</v>
      </c>
    </row>
    <row r="49" spans="1:23" ht="14.25" customHeight="1" x14ac:dyDescent="0.3">
      <c r="A49" s="63" t="s">
        <v>216</v>
      </c>
      <c r="B49" s="45" t="s">
        <v>217</v>
      </c>
      <c r="C49" s="45" t="s">
        <v>112</v>
      </c>
      <c r="D49" s="45" t="s">
        <v>109</v>
      </c>
      <c r="E49" s="63" t="s">
        <v>123</v>
      </c>
      <c r="F49" s="63" t="s">
        <v>115</v>
      </c>
      <c r="G49" s="64" t="str">
        <f t="shared" si="3"/>
        <v>Not Eligible</v>
      </c>
      <c r="H49" s="71">
        <v>28717.599999999999</v>
      </c>
      <c r="I49" s="71">
        <v>32350.2</v>
      </c>
      <c r="J49" s="71">
        <v>32294.200000000004</v>
      </c>
      <c r="K49" s="66">
        <v>0.8</v>
      </c>
      <c r="L49" s="66">
        <v>1</v>
      </c>
      <c r="M49" s="67">
        <v>12</v>
      </c>
      <c r="N49" s="68">
        <v>390</v>
      </c>
      <c r="O49" s="69">
        <f t="shared" si="1"/>
        <v>25</v>
      </c>
      <c r="P49" s="69">
        <v>1325.425371</v>
      </c>
      <c r="Q49" s="69">
        <v>1855.595519</v>
      </c>
      <c r="R49" s="66">
        <v>0.03</v>
      </c>
      <c r="S49" s="67">
        <v>0.7659999999999999</v>
      </c>
      <c r="T49" s="72">
        <v>59852.173465658263</v>
      </c>
      <c r="U49" s="73">
        <v>40983.387107446397</v>
      </c>
      <c r="V49" s="45">
        <f t="shared" si="2"/>
        <v>0.04</v>
      </c>
      <c r="W49" s="66">
        <v>0.9</v>
      </c>
    </row>
    <row r="50" spans="1:23" ht="14.25" customHeight="1" x14ac:dyDescent="0.3">
      <c r="A50" s="63" t="s">
        <v>218</v>
      </c>
      <c r="B50" s="45" t="s">
        <v>219</v>
      </c>
      <c r="C50" s="45" t="s">
        <v>105</v>
      </c>
      <c r="D50" s="45" t="s">
        <v>106</v>
      </c>
      <c r="E50" s="63" t="s">
        <v>114</v>
      </c>
      <c r="F50" s="63" t="s">
        <v>108</v>
      </c>
      <c r="G50" s="64" t="str">
        <f t="shared" si="3"/>
        <v>Not Eligible</v>
      </c>
      <c r="H50" s="71">
        <v>10062.200000000001</v>
      </c>
      <c r="I50" s="71">
        <v>9482.8000000000011</v>
      </c>
      <c r="J50" s="71">
        <v>9141.2000000000007</v>
      </c>
      <c r="K50" s="66">
        <v>0.8</v>
      </c>
      <c r="L50" s="66">
        <v>1</v>
      </c>
      <c r="M50" s="67">
        <v>12</v>
      </c>
      <c r="N50" s="68">
        <v>13.5</v>
      </c>
      <c r="O50" s="69">
        <f t="shared" si="1"/>
        <v>15</v>
      </c>
      <c r="P50" s="69">
        <v>603.06939599999998</v>
      </c>
      <c r="Q50" s="69">
        <v>482.4555168</v>
      </c>
      <c r="R50" s="66">
        <v>0.03</v>
      </c>
      <c r="S50" s="67">
        <v>0.81889999999999996</v>
      </c>
      <c r="T50" s="81">
        <v>1202.9199013339803</v>
      </c>
      <c r="U50" s="79">
        <v>2290.0852739337702</v>
      </c>
      <c r="V50" s="45">
        <f t="shared" si="2"/>
        <v>0.17</v>
      </c>
      <c r="W50" s="66">
        <v>0.9</v>
      </c>
    </row>
    <row r="51" spans="1:23" ht="14.25" customHeight="1" x14ac:dyDescent="0.3">
      <c r="A51" s="63" t="s">
        <v>220</v>
      </c>
      <c r="B51" s="45" t="s">
        <v>221</v>
      </c>
      <c r="C51" s="45" t="s">
        <v>130</v>
      </c>
      <c r="D51" s="45" t="s">
        <v>113</v>
      </c>
      <c r="E51" s="63" t="s">
        <v>119</v>
      </c>
      <c r="F51" s="63" t="s">
        <v>115</v>
      </c>
      <c r="G51" s="64" t="str">
        <f t="shared" si="3"/>
        <v>Not Eligible</v>
      </c>
      <c r="H51" s="71" t="e">
        <v>#N/A</v>
      </c>
      <c r="I51" s="71" t="e">
        <v>#N/A</v>
      </c>
      <c r="J51" s="71" t="e">
        <v>#N/A</v>
      </c>
      <c r="K51" s="66">
        <v>0.8</v>
      </c>
      <c r="L51" s="66">
        <v>1</v>
      </c>
      <c r="M51" s="67">
        <v>12</v>
      </c>
      <c r="N51" s="68">
        <v>40.44</v>
      </c>
      <c r="O51" s="69">
        <f t="shared" si="1"/>
        <v>15</v>
      </c>
      <c r="P51" s="69">
        <v>743.00257050000005</v>
      </c>
      <c r="Q51" s="69">
        <v>743.00257050000005</v>
      </c>
      <c r="R51" s="66">
        <v>0.03</v>
      </c>
      <c r="S51" s="67">
        <v>0.70940000000000003</v>
      </c>
      <c r="T51" s="72">
        <v>7153.8553380125595</v>
      </c>
      <c r="U51" s="73">
        <v>12678.327940627352</v>
      </c>
      <c r="V51" s="45">
        <f t="shared" si="2"/>
        <v>0.11</v>
      </c>
      <c r="W51" s="66">
        <v>0.9</v>
      </c>
    </row>
    <row r="52" spans="1:23" ht="14.25" customHeight="1" x14ac:dyDescent="0.3">
      <c r="A52" s="63" t="s">
        <v>222</v>
      </c>
      <c r="B52" s="45" t="s">
        <v>223</v>
      </c>
      <c r="C52" s="45" t="s">
        <v>130</v>
      </c>
      <c r="D52" s="45" t="s">
        <v>113</v>
      </c>
      <c r="E52" s="63" t="s">
        <v>119</v>
      </c>
      <c r="F52" s="63" t="s">
        <v>115</v>
      </c>
      <c r="G52" s="64" t="str">
        <f t="shared" si="3"/>
        <v>Not Eligible</v>
      </c>
      <c r="H52" s="71">
        <v>104033.60000000001</v>
      </c>
      <c r="I52" s="71">
        <v>103919.8</v>
      </c>
      <c r="J52" s="71">
        <v>101661.4</v>
      </c>
      <c r="K52" s="66">
        <v>0.8</v>
      </c>
      <c r="L52" s="66">
        <v>1</v>
      </c>
      <c r="M52" s="67">
        <v>12</v>
      </c>
      <c r="N52" s="68">
        <v>40.44</v>
      </c>
      <c r="O52" s="69">
        <f t="shared" si="1"/>
        <v>15</v>
      </c>
      <c r="P52" s="69">
        <v>743.00257050000005</v>
      </c>
      <c r="Q52" s="69">
        <v>594.40205639999999</v>
      </c>
      <c r="R52" s="66">
        <v>0.03</v>
      </c>
      <c r="S52" s="67">
        <v>0.70940000000000003</v>
      </c>
      <c r="T52" s="72">
        <v>5530.0561531685498</v>
      </c>
      <c r="U52" s="73">
        <v>9863.2326849356214</v>
      </c>
      <c r="V52" s="45">
        <f t="shared" si="2"/>
        <v>0.11</v>
      </c>
      <c r="W52" s="66">
        <v>0.9</v>
      </c>
    </row>
    <row r="53" spans="1:23" ht="14.25" customHeight="1" x14ac:dyDescent="0.3">
      <c r="A53" s="63" t="s">
        <v>224</v>
      </c>
      <c r="B53" s="45" t="s">
        <v>225</v>
      </c>
      <c r="C53" s="45" t="s">
        <v>130</v>
      </c>
      <c r="D53" s="45" t="s">
        <v>106</v>
      </c>
      <c r="E53" s="63" t="s">
        <v>119</v>
      </c>
      <c r="F53" s="63" t="s">
        <v>115</v>
      </c>
      <c r="G53" s="64" t="str">
        <f t="shared" si="3"/>
        <v>Not Eligible</v>
      </c>
      <c r="H53" s="71">
        <v>157299.80000000002</v>
      </c>
      <c r="I53" s="71">
        <v>153347.80000000002</v>
      </c>
      <c r="J53" s="71">
        <v>147677.39999999997</v>
      </c>
      <c r="K53" s="66">
        <v>0.8</v>
      </c>
      <c r="L53" s="66">
        <v>1</v>
      </c>
      <c r="M53" s="67">
        <v>12</v>
      </c>
      <c r="N53" s="68">
        <v>40.44</v>
      </c>
      <c r="O53" s="69">
        <f t="shared" si="1"/>
        <v>15</v>
      </c>
      <c r="P53" s="69">
        <v>546.30694100000005</v>
      </c>
      <c r="Q53" s="69">
        <v>764.82971740000005</v>
      </c>
      <c r="R53" s="66">
        <v>0.03</v>
      </c>
      <c r="S53" s="67">
        <v>0.70940000000000003</v>
      </c>
      <c r="T53" s="72">
        <v>4496.4669987781599</v>
      </c>
      <c r="U53" s="73">
        <v>8486.3963457925656</v>
      </c>
      <c r="V53" s="45">
        <f t="shared" si="2"/>
        <v>0.17</v>
      </c>
      <c r="W53" s="66">
        <v>0.9</v>
      </c>
    </row>
    <row r="54" spans="1:23" ht="14.25" customHeight="1" x14ac:dyDescent="0.3">
      <c r="A54" s="63" t="s">
        <v>226</v>
      </c>
      <c r="B54" s="45" t="s">
        <v>227</v>
      </c>
      <c r="C54" s="45" t="s">
        <v>105</v>
      </c>
      <c r="D54" s="45" t="s">
        <v>106</v>
      </c>
      <c r="E54" s="63" t="s">
        <v>114</v>
      </c>
      <c r="F54" s="63" t="s">
        <v>115</v>
      </c>
      <c r="G54" s="64" t="str">
        <f t="shared" si="3"/>
        <v>Not Eligible</v>
      </c>
      <c r="H54" s="71">
        <v>1174030.4000000001</v>
      </c>
      <c r="I54" s="71">
        <v>929047.2</v>
      </c>
      <c r="J54" s="71">
        <v>839502.6</v>
      </c>
      <c r="K54" s="66">
        <v>0.8</v>
      </c>
      <c r="L54" s="66">
        <v>1</v>
      </c>
      <c r="M54" s="67">
        <v>12</v>
      </c>
      <c r="N54" s="68">
        <v>40.44</v>
      </c>
      <c r="O54" s="69">
        <f t="shared" si="1"/>
        <v>15</v>
      </c>
      <c r="P54" s="69">
        <v>603.06939599999998</v>
      </c>
      <c r="Q54" s="69">
        <v>723.68327520000003</v>
      </c>
      <c r="R54" s="66">
        <v>0.03</v>
      </c>
      <c r="S54" s="67">
        <v>0.81889999999999996</v>
      </c>
      <c r="T54" s="72">
        <v>2780.949245526931</v>
      </c>
      <c r="U54" s="73">
        <v>6324.0234695853696</v>
      </c>
      <c r="V54" s="45">
        <f t="shared" si="2"/>
        <v>0.17</v>
      </c>
      <c r="W54" s="66">
        <v>0.9</v>
      </c>
    </row>
    <row r="55" spans="1:23" ht="14.25" customHeight="1" x14ac:dyDescent="0.3">
      <c r="A55" s="63" t="s">
        <v>228</v>
      </c>
      <c r="B55" s="45" t="s">
        <v>229</v>
      </c>
      <c r="C55" s="45" t="s">
        <v>130</v>
      </c>
      <c r="D55" s="45" t="s">
        <v>113</v>
      </c>
      <c r="E55" s="63" t="s">
        <v>114</v>
      </c>
      <c r="F55" s="63" t="s">
        <v>115</v>
      </c>
      <c r="G55" s="64" t="str">
        <f t="shared" si="3"/>
        <v>Not Eligible</v>
      </c>
      <c r="H55" s="71">
        <v>50789.599999999999</v>
      </c>
      <c r="I55" s="71">
        <v>53311.8</v>
      </c>
      <c r="J55" s="71">
        <v>57927.6</v>
      </c>
      <c r="K55" s="66">
        <v>0.8</v>
      </c>
      <c r="L55" s="66">
        <v>1</v>
      </c>
      <c r="M55" s="67">
        <v>12</v>
      </c>
      <c r="N55" s="68">
        <v>40.44</v>
      </c>
      <c r="O55" s="69">
        <f t="shared" si="1"/>
        <v>15</v>
      </c>
      <c r="P55" s="69">
        <v>743.00257050000005</v>
      </c>
      <c r="Q55" s="69">
        <v>445.80154229999999</v>
      </c>
      <c r="R55" s="66">
        <v>0.03</v>
      </c>
      <c r="S55" s="67">
        <v>0.70940000000000003</v>
      </c>
      <c r="T55" s="72">
        <v>3701.988489425356</v>
      </c>
      <c r="U55" s="73">
        <v>6877.4194215755406</v>
      </c>
      <c r="V55" s="45">
        <f t="shared" si="2"/>
        <v>0.11</v>
      </c>
      <c r="W55" s="66">
        <v>0.9</v>
      </c>
    </row>
    <row r="56" spans="1:23" ht="14.25" customHeight="1" x14ac:dyDescent="0.3">
      <c r="A56" s="63" t="s">
        <v>230</v>
      </c>
      <c r="B56" s="45" t="s">
        <v>231</v>
      </c>
      <c r="C56" s="45" t="s">
        <v>118</v>
      </c>
      <c r="D56" s="45" t="s">
        <v>106</v>
      </c>
      <c r="E56" s="63" t="s">
        <v>123</v>
      </c>
      <c r="F56" s="63" t="s">
        <v>115</v>
      </c>
      <c r="G56" s="64" t="str">
        <f t="shared" si="3"/>
        <v>Not Eligible</v>
      </c>
      <c r="H56" s="71">
        <v>12704.2</v>
      </c>
      <c r="I56" s="71">
        <v>10902.4</v>
      </c>
      <c r="J56" s="71">
        <v>9311.7999999999993</v>
      </c>
      <c r="K56" s="66">
        <v>0.8</v>
      </c>
      <c r="L56" s="66">
        <v>1</v>
      </c>
      <c r="M56" s="67">
        <v>12</v>
      </c>
      <c r="N56" s="68">
        <v>390</v>
      </c>
      <c r="O56" s="69">
        <f t="shared" si="1"/>
        <v>25</v>
      </c>
      <c r="P56" s="69">
        <v>538.36166230000003</v>
      </c>
      <c r="Q56" s="69">
        <v>753.70632720000003</v>
      </c>
      <c r="R56" s="66">
        <v>0.03</v>
      </c>
      <c r="S56" s="67">
        <v>0.74319999999999997</v>
      </c>
      <c r="T56" s="72">
        <v>27477.706462078761</v>
      </c>
      <c r="U56" s="73">
        <v>36515.018624192824</v>
      </c>
      <c r="V56" s="45">
        <f t="shared" si="2"/>
        <v>0.17</v>
      </c>
      <c r="W56" s="66">
        <v>0.9</v>
      </c>
    </row>
    <row r="57" spans="1:23" ht="14.25" customHeight="1" x14ac:dyDescent="0.3">
      <c r="A57" s="63" t="s">
        <v>232</v>
      </c>
      <c r="B57" s="45" t="s">
        <v>233</v>
      </c>
      <c r="C57" s="45" t="s">
        <v>118</v>
      </c>
      <c r="D57" s="45" t="s">
        <v>127</v>
      </c>
      <c r="E57" s="63" t="s">
        <v>107</v>
      </c>
      <c r="F57" s="63" t="s">
        <v>108</v>
      </c>
      <c r="G57" s="64" t="str">
        <f t="shared" si="3"/>
        <v>Not Eligible</v>
      </c>
      <c r="H57" s="71">
        <v>79671.199999999997</v>
      </c>
      <c r="I57" s="71">
        <v>75123.8</v>
      </c>
      <c r="J57" s="71">
        <v>64094.000000000007</v>
      </c>
      <c r="K57" s="66">
        <v>0.8</v>
      </c>
      <c r="L57" s="66">
        <v>1</v>
      </c>
      <c r="M57" s="67">
        <v>12</v>
      </c>
      <c r="N57" s="68">
        <v>13.5</v>
      </c>
      <c r="O57" s="69">
        <f t="shared" si="1"/>
        <v>5</v>
      </c>
      <c r="P57" s="69">
        <v>551.90324139999996</v>
      </c>
      <c r="Q57" s="69">
        <v>441.52259309999999</v>
      </c>
      <c r="R57" s="66">
        <v>0.03</v>
      </c>
      <c r="S57" s="67">
        <v>0.74319999999999997</v>
      </c>
      <c r="T57" s="72">
        <v>481.73232910476861</v>
      </c>
      <c r="U57" s="73">
        <v>588.9013205522798</v>
      </c>
      <c r="V57" s="45">
        <f t="shared" si="2"/>
        <v>0.17</v>
      </c>
      <c r="W57" s="66">
        <v>0.9</v>
      </c>
    </row>
    <row r="58" spans="1:23" ht="14.25" customHeight="1" x14ac:dyDescent="0.3">
      <c r="A58" s="63" t="s">
        <v>234</v>
      </c>
      <c r="B58" s="45" t="s">
        <v>235</v>
      </c>
      <c r="C58" s="45" t="s">
        <v>112</v>
      </c>
      <c r="D58" s="45" t="s">
        <v>120</v>
      </c>
      <c r="E58" s="63" t="s">
        <v>123</v>
      </c>
      <c r="F58" s="63" t="s">
        <v>115</v>
      </c>
      <c r="G58" s="64" t="str">
        <f t="shared" si="3"/>
        <v>Not Eligible</v>
      </c>
      <c r="H58" s="71">
        <v>7028.6</v>
      </c>
      <c r="I58" s="71">
        <v>7435.2</v>
      </c>
      <c r="J58" s="71">
        <v>6065.8</v>
      </c>
      <c r="K58" s="66">
        <v>0.8</v>
      </c>
      <c r="L58" s="66">
        <v>1</v>
      </c>
      <c r="M58" s="67">
        <v>12</v>
      </c>
      <c r="N58" s="68">
        <v>390</v>
      </c>
      <c r="O58" s="69">
        <f t="shared" si="1"/>
        <v>25</v>
      </c>
      <c r="P58" s="69">
        <v>744.10140560000002</v>
      </c>
      <c r="Q58" s="69">
        <v>1041.741968</v>
      </c>
      <c r="R58" s="66">
        <v>0.03</v>
      </c>
      <c r="S58" s="67">
        <v>0.7659999999999999</v>
      </c>
      <c r="T58" s="72">
        <v>16533.374792703151</v>
      </c>
      <c r="U58" s="73">
        <v>21941.676713435172</v>
      </c>
      <c r="V58" s="45">
        <f t="shared" si="2"/>
        <v>0.13</v>
      </c>
      <c r="W58" s="66">
        <v>0.9</v>
      </c>
    </row>
    <row r="59" spans="1:23" ht="14.25" customHeight="1" x14ac:dyDescent="0.3">
      <c r="A59" s="63" t="s">
        <v>236</v>
      </c>
      <c r="B59" s="45" t="s">
        <v>237</v>
      </c>
      <c r="C59" s="45" t="s">
        <v>118</v>
      </c>
      <c r="D59" s="45" t="s">
        <v>127</v>
      </c>
      <c r="E59" s="63" t="s">
        <v>107</v>
      </c>
      <c r="F59" s="63" t="s">
        <v>108</v>
      </c>
      <c r="G59" s="64" t="str">
        <f t="shared" si="3"/>
        <v>Not Eligible</v>
      </c>
      <c r="H59" s="71">
        <v>1440208</v>
      </c>
      <c r="I59" s="71">
        <v>1345895.6</v>
      </c>
      <c r="J59" s="71">
        <v>1284935</v>
      </c>
      <c r="K59" s="66">
        <v>0.8</v>
      </c>
      <c r="L59" s="66">
        <v>1</v>
      </c>
      <c r="M59" s="67">
        <v>12</v>
      </c>
      <c r="N59" s="68">
        <v>13.5</v>
      </c>
      <c r="O59" s="69">
        <f t="shared" si="1"/>
        <v>5</v>
      </c>
      <c r="P59" s="69">
        <v>551.90324139999996</v>
      </c>
      <c r="Q59" s="69">
        <v>331.14194479999998</v>
      </c>
      <c r="R59" s="66">
        <v>0.03</v>
      </c>
      <c r="S59" s="67">
        <v>0.74319999999999997</v>
      </c>
      <c r="T59" s="72">
        <v>356.96728724009165</v>
      </c>
      <c r="U59" s="73">
        <v>1116.474417953475</v>
      </c>
      <c r="V59" s="45">
        <f t="shared" si="2"/>
        <v>0.17</v>
      </c>
      <c r="W59" s="66">
        <v>0.9</v>
      </c>
    </row>
    <row r="60" spans="1:23" ht="14.25" customHeight="1" x14ac:dyDescent="0.3">
      <c r="A60" s="63" t="s">
        <v>238</v>
      </c>
      <c r="B60" s="45" t="s">
        <v>239</v>
      </c>
      <c r="C60" s="45" t="s">
        <v>136</v>
      </c>
      <c r="D60" s="45" t="s">
        <v>113</v>
      </c>
      <c r="E60" s="63" t="s">
        <v>114</v>
      </c>
      <c r="F60" s="63" t="s">
        <v>115</v>
      </c>
      <c r="G60" s="64" t="str">
        <f t="shared" si="3"/>
        <v>Not Eligible</v>
      </c>
      <c r="H60" s="71">
        <v>8564.1999999999989</v>
      </c>
      <c r="I60" s="71">
        <v>8525.8000000000011</v>
      </c>
      <c r="J60" s="71">
        <v>7746.2</v>
      </c>
      <c r="K60" s="66">
        <v>0.8</v>
      </c>
      <c r="L60" s="66">
        <v>1</v>
      </c>
      <c r="M60" s="67">
        <v>12</v>
      </c>
      <c r="N60" s="68">
        <v>40.44</v>
      </c>
      <c r="O60" s="69">
        <f t="shared" si="1"/>
        <v>15</v>
      </c>
      <c r="P60" s="69">
        <v>650.09150220000004</v>
      </c>
      <c r="Q60" s="69">
        <v>910.12810309999998</v>
      </c>
      <c r="R60" s="66">
        <v>0.03</v>
      </c>
      <c r="S60" s="67">
        <v>0.76080000000000003</v>
      </c>
      <c r="T60" s="72">
        <v>4396.7006145265086</v>
      </c>
      <c r="U60" s="73">
        <v>4787.2259963728447</v>
      </c>
      <c r="V60" s="45">
        <f t="shared" si="2"/>
        <v>0.11</v>
      </c>
      <c r="W60" s="66">
        <v>0.9</v>
      </c>
    </row>
    <row r="61" spans="1:23" ht="14.25" customHeight="1" x14ac:dyDescent="0.3">
      <c r="A61" s="63" t="s">
        <v>240</v>
      </c>
      <c r="B61" s="45" t="s">
        <v>241</v>
      </c>
      <c r="C61" s="45" t="s">
        <v>112</v>
      </c>
      <c r="D61" s="45" t="s">
        <v>109</v>
      </c>
      <c r="E61" s="63" t="s">
        <v>123</v>
      </c>
      <c r="F61" s="63" t="s">
        <v>115</v>
      </c>
      <c r="G61" s="64" t="str">
        <f t="shared" si="3"/>
        <v>Not Eligible</v>
      </c>
      <c r="H61" s="71">
        <v>29695.800000000003</v>
      </c>
      <c r="I61" s="71">
        <v>30046.399999999998</v>
      </c>
      <c r="J61" s="71">
        <v>28084.800000000003</v>
      </c>
      <c r="K61" s="66">
        <v>0.8</v>
      </c>
      <c r="L61" s="66">
        <v>1</v>
      </c>
      <c r="M61" s="67">
        <v>12</v>
      </c>
      <c r="N61" s="68">
        <v>390</v>
      </c>
      <c r="O61" s="69">
        <f t="shared" si="1"/>
        <v>25</v>
      </c>
      <c r="P61" s="69">
        <v>1325.425371</v>
      </c>
      <c r="Q61" s="69">
        <v>1590.5104449999999</v>
      </c>
      <c r="R61" s="66">
        <v>0.03</v>
      </c>
      <c r="S61" s="67">
        <v>0.7659999999999999</v>
      </c>
      <c r="T61" s="72">
        <v>48823.298888270117</v>
      </c>
      <c r="U61" s="73">
        <v>38083.16540375146</v>
      </c>
      <c r="V61" s="45">
        <f t="shared" si="2"/>
        <v>0.04</v>
      </c>
      <c r="W61" s="66">
        <v>0.9</v>
      </c>
    </row>
    <row r="62" spans="1:23" ht="14.25" customHeight="1" x14ac:dyDescent="0.3">
      <c r="A62" s="63" t="s">
        <v>242</v>
      </c>
      <c r="B62" s="45" t="s">
        <v>243</v>
      </c>
      <c r="C62" s="45" t="s">
        <v>112</v>
      </c>
      <c r="D62" s="45" t="s">
        <v>109</v>
      </c>
      <c r="E62" s="63" t="s">
        <v>123</v>
      </c>
      <c r="F62" s="63" t="s">
        <v>115</v>
      </c>
      <c r="G62" s="64" t="str">
        <f t="shared" si="3"/>
        <v>Not Eligible</v>
      </c>
      <c r="H62" s="71">
        <v>382887.39999999997</v>
      </c>
      <c r="I62" s="71">
        <v>390221.2</v>
      </c>
      <c r="J62" s="71">
        <v>390222</v>
      </c>
      <c r="K62" s="66">
        <v>0.8</v>
      </c>
      <c r="L62" s="66">
        <v>1</v>
      </c>
      <c r="M62" s="67">
        <v>12</v>
      </c>
      <c r="N62" s="68">
        <v>390</v>
      </c>
      <c r="O62" s="69">
        <f t="shared" si="1"/>
        <v>25</v>
      </c>
      <c r="P62" s="69">
        <v>1325.425371</v>
      </c>
      <c r="Q62" s="69">
        <v>1325.425371</v>
      </c>
      <c r="R62" s="66">
        <v>0.03</v>
      </c>
      <c r="S62" s="67">
        <v>0.7659999999999999</v>
      </c>
      <c r="T62" s="72">
        <v>42377.418128632453</v>
      </c>
      <c r="U62" s="73">
        <v>34993.423793801259</v>
      </c>
      <c r="V62" s="45">
        <f t="shared" si="2"/>
        <v>0.04</v>
      </c>
      <c r="W62" s="66">
        <v>0.9</v>
      </c>
    </row>
    <row r="63" spans="1:23" ht="14.25" customHeight="1" x14ac:dyDescent="0.3">
      <c r="A63" s="63" t="s">
        <v>244</v>
      </c>
      <c r="B63" s="45" t="s">
        <v>245</v>
      </c>
      <c r="C63" s="45" t="s">
        <v>118</v>
      </c>
      <c r="D63" s="45" t="s">
        <v>106</v>
      </c>
      <c r="E63" s="63" t="s">
        <v>119</v>
      </c>
      <c r="F63" s="63" t="s">
        <v>115</v>
      </c>
      <c r="G63" s="64" t="str">
        <f t="shared" si="3"/>
        <v>Not Eligible</v>
      </c>
      <c r="H63" s="71">
        <v>23649.200000000001</v>
      </c>
      <c r="I63" s="71">
        <v>21009.399999999998</v>
      </c>
      <c r="J63" s="71">
        <v>18775.2</v>
      </c>
      <c r="K63" s="66">
        <v>0.8</v>
      </c>
      <c r="L63" s="66">
        <v>1</v>
      </c>
      <c r="M63" s="67">
        <v>12</v>
      </c>
      <c r="N63" s="68">
        <v>40.44</v>
      </c>
      <c r="O63" s="69">
        <f t="shared" si="1"/>
        <v>15</v>
      </c>
      <c r="P63" s="69">
        <v>538.36166230000003</v>
      </c>
      <c r="Q63" s="69">
        <v>753.70632720000003</v>
      </c>
      <c r="R63" s="66">
        <v>0.03</v>
      </c>
      <c r="S63" s="67">
        <v>0.74319999999999997</v>
      </c>
      <c r="T63" s="72">
        <v>11113.888468059946</v>
      </c>
      <c r="U63" s="73">
        <v>15960.122340244341</v>
      </c>
      <c r="V63" s="45">
        <f t="shared" si="2"/>
        <v>0.17</v>
      </c>
      <c r="W63" s="66">
        <v>0.9</v>
      </c>
    </row>
    <row r="64" spans="1:23" ht="14.25" customHeight="1" x14ac:dyDescent="0.3">
      <c r="A64" s="63" t="s">
        <v>246</v>
      </c>
      <c r="B64" s="45" t="s">
        <v>247</v>
      </c>
      <c r="C64" s="45" t="s">
        <v>118</v>
      </c>
      <c r="D64" s="45" t="s">
        <v>106</v>
      </c>
      <c r="E64" s="63" t="s">
        <v>107</v>
      </c>
      <c r="F64" s="63" t="s">
        <v>108</v>
      </c>
      <c r="G64" s="64" t="str">
        <f t="shared" si="3"/>
        <v>Not Eligible</v>
      </c>
      <c r="H64" s="71">
        <v>36230.200000000004</v>
      </c>
      <c r="I64" s="71">
        <v>29822.799999999999</v>
      </c>
      <c r="J64" s="71">
        <v>25058.399999999998</v>
      </c>
      <c r="K64" s="66">
        <v>0.8</v>
      </c>
      <c r="L64" s="66">
        <v>1</v>
      </c>
      <c r="M64" s="67">
        <v>12</v>
      </c>
      <c r="N64" s="68">
        <v>13.5</v>
      </c>
      <c r="O64" s="69">
        <f t="shared" si="1"/>
        <v>5</v>
      </c>
      <c r="P64" s="69">
        <v>538.36166230000003</v>
      </c>
      <c r="Q64" s="69">
        <v>430.6893298</v>
      </c>
      <c r="R64" s="66">
        <v>0.03</v>
      </c>
      <c r="S64" s="67">
        <v>0.74319999999999997</v>
      </c>
      <c r="T64" s="72">
        <v>505.76057013074836</v>
      </c>
      <c r="U64" s="73">
        <v>2135.2990390624586</v>
      </c>
      <c r="V64" s="45">
        <f t="shared" si="2"/>
        <v>0.17</v>
      </c>
      <c r="W64" s="66">
        <v>0.9</v>
      </c>
    </row>
    <row r="65" spans="1:23" ht="14.25" customHeight="1" x14ac:dyDescent="0.3">
      <c r="A65" s="63" t="s">
        <v>248</v>
      </c>
      <c r="B65" s="45" t="s">
        <v>249</v>
      </c>
      <c r="C65" s="45" t="s">
        <v>112</v>
      </c>
      <c r="D65" s="45" t="s">
        <v>113</v>
      </c>
      <c r="E65" s="63" t="s">
        <v>114</v>
      </c>
      <c r="F65" s="63" t="s">
        <v>126</v>
      </c>
      <c r="G65" s="64" t="str">
        <f t="shared" si="3"/>
        <v>Not Eligible</v>
      </c>
      <c r="H65" s="71">
        <v>26542.6</v>
      </c>
      <c r="I65" s="71">
        <v>21437.599999999999</v>
      </c>
      <c r="J65" s="71">
        <v>17717.199999999997</v>
      </c>
      <c r="K65" s="66">
        <v>0.8</v>
      </c>
      <c r="L65" s="66">
        <v>1</v>
      </c>
      <c r="M65" s="67">
        <v>12</v>
      </c>
      <c r="N65" s="68">
        <v>13.5</v>
      </c>
      <c r="O65" s="69">
        <f t="shared" si="1"/>
        <v>15</v>
      </c>
      <c r="P65" s="69">
        <v>588.11935960000005</v>
      </c>
      <c r="Q65" s="69">
        <v>352.87161579999997</v>
      </c>
      <c r="R65" s="66">
        <v>0.03</v>
      </c>
      <c r="S65" s="67">
        <v>0.7659999999999999</v>
      </c>
      <c r="T65" s="72">
        <v>3202.5251182090101</v>
      </c>
      <c r="U65" s="73">
        <v>5502.5150775165303</v>
      </c>
      <c r="V65" s="45">
        <f t="shared" si="2"/>
        <v>0.11</v>
      </c>
      <c r="W65" s="66">
        <v>0.9</v>
      </c>
    </row>
    <row r="66" spans="1:23" ht="14.25" customHeight="1" x14ac:dyDescent="0.3">
      <c r="A66" s="63" t="s">
        <v>250</v>
      </c>
      <c r="B66" s="45" t="s">
        <v>251</v>
      </c>
      <c r="C66" s="45" t="s">
        <v>112</v>
      </c>
      <c r="D66" s="45" t="s">
        <v>109</v>
      </c>
      <c r="E66" s="63" t="s">
        <v>123</v>
      </c>
      <c r="F66" s="63" t="s">
        <v>115</v>
      </c>
      <c r="G66" s="64" t="str">
        <f t="shared" si="3"/>
        <v>Not Eligible</v>
      </c>
      <c r="H66" s="71">
        <v>329104.59999999998</v>
      </c>
      <c r="I66" s="71">
        <v>330261.8</v>
      </c>
      <c r="J66" s="71">
        <v>352646.6</v>
      </c>
      <c r="K66" s="66">
        <v>0.8</v>
      </c>
      <c r="L66" s="66">
        <v>1</v>
      </c>
      <c r="M66" s="67">
        <v>12</v>
      </c>
      <c r="N66" s="68">
        <v>390</v>
      </c>
      <c r="O66" s="69">
        <f t="shared" si="1"/>
        <v>25</v>
      </c>
      <c r="P66" s="69">
        <v>1325.425371</v>
      </c>
      <c r="Q66" s="69">
        <v>1325.425371</v>
      </c>
      <c r="R66" s="66">
        <v>0.03</v>
      </c>
      <c r="S66" s="67">
        <v>0.7659999999999999</v>
      </c>
      <c r="T66" s="72">
        <v>44059.825922391079</v>
      </c>
      <c r="U66" s="73">
        <v>39211.464427243802</v>
      </c>
      <c r="V66" s="45">
        <f t="shared" si="2"/>
        <v>0.04</v>
      </c>
      <c r="W66" s="66">
        <v>0.9</v>
      </c>
    </row>
    <row r="67" spans="1:23" ht="14.25" customHeight="1" x14ac:dyDescent="0.3">
      <c r="A67" s="63" t="s">
        <v>252</v>
      </c>
      <c r="B67" s="45" t="s">
        <v>253</v>
      </c>
      <c r="C67" s="45" t="s">
        <v>118</v>
      </c>
      <c r="D67" s="45" t="s">
        <v>106</v>
      </c>
      <c r="E67" s="63" t="s">
        <v>114</v>
      </c>
      <c r="F67" s="63" t="s">
        <v>108</v>
      </c>
      <c r="G67" s="64" t="str">
        <f t="shared" si="3"/>
        <v>Not Eligible</v>
      </c>
      <c r="H67" s="71">
        <v>396870</v>
      </c>
      <c r="I67" s="71">
        <v>342232.39999999997</v>
      </c>
      <c r="J67" s="71">
        <v>302220.40000000002</v>
      </c>
      <c r="K67" s="66">
        <v>0.8</v>
      </c>
      <c r="L67" s="66">
        <v>1</v>
      </c>
      <c r="M67" s="67">
        <v>12</v>
      </c>
      <c r="N67" s="68">
        <v>13.5</v>
      </c>
      <c r="O67" s="69">
        <f t="shared" si="1"/>
        <v>15</v>
      </c>
      <c r="P67" s="69">
        <v>538.36166230000003</v>
      </c>
      <c r="Q67" s="69">
        <v>646.03399469999999</v>
      </c>
      <c r="R67" s="66">
        <v>0.03</v>
      </c>
      <c r="S67" s="67">
        <v>0.74319999999999997</v>
      </c>
      <c r="T67" s="72">
        <v>1570.1331793254471</v>
      </c>
      <c r="U67" s="73">
        <v>1883.959461242654</v>
      </c>
      <c r="V67" s="45">
        <f t="shared" si="2"/>
        <v>0.17</v>
      </c>
      <c r="W67" s="66">
        <v>0.9</v>
      </c>
    </row>
    <row r="68" spans="1:23" ht="14.25" customHeight="1" x14ac:dyDescent="0.3">
      <c r="A68" s="63" t="s">
        <v>254</v>
      </c>
      <c r="B68" s="45" t="s">
        <v>255</v>
      </c>
      <c r="C68" s="45" t="s">
        <v>112</v>
      </c>
      <c r="D68" s="45" t="s">
        <v>109</v>
      </c>
      <c r="E68" s="63" t="s">
        <v>123</v>
      </c>
      <c r="F68" s="63" t="s">
        <v>115</v>
      </c>
      <c r="G68" s="64" t="str">
        <f t="shared" si="3"/>
        <v>Not Eligible</v>
      </c>
      <c r="H68" s="71">
        <v>51844.6</v>
      </c>
      <c r="I68" s="71">
        <v>52347</v>
      </c>
      <c r="J68" s="71">
        <v>51550.400000000001</v>
      </c>
      <c r="K68" s="66">
        <v>0.8</v>
      </c>
      <c r="L68" s="66">
        <v>1</v>
      </c>
      <c r="M68" s="67">
        <v>12</v>
      </c>
      <c r="N68" s="68">
        <v>390</v>
      </c>
      <c r="O68" s="69">
        <f t="shared" si="1"/>
        <v>25</v>
      </c>
      <c r="P68" s="69">
        <v>1325.425371</v>
      </c>
      <c r="Q68" s="69">
        <v>1060.340297</v>
      </c>
      <c r="R68" s="66">
        <v>0.03</v>
      </c>
      <c r="S68" s="67">
        <v>0.7659999999999999</v>
      </c>
      <c r="T68" s="72">
        <v>25621.670459203237</v>
      </c>
      <c r="U68" s="73">
        <v>26948.104239881945</v>
      </c>
      <c r="V68" s="45">
        <f t="shared" si="2"/>
        <v>0.04</v>
      </c>
      <c r="W68" s="66">
        <v>0.9</v>
      </c>
    </row>
    <row r="69" spans="1:23" ht="14.25" customHeight="1" x14ac:dyDescent="0.3">
      <c r="A69" s="63" t="s">
        <v>256</v>
      </c>
      <c r="B69" s="45" t="s">
        <v>257</v>
      </c>
      <c r="C69" s="45" t="s">
        <v>130</v>
      </c>
      <c r="D69" s="45" t="s">
        <v>113</v>
      </c>
      <c r="E69" s="63" t="s">
        <v>119</v>
      </c>
      <c r="F69" s="63" t="s">
        <v>115</v>
      </c>
      <c r="G69" s="64" t="str">
        <f t="shared" si="3"/>
        <v>Not Eligible</v>
      </c>
      <c r="H69" s="71">
        <v>969.2</v>
      </c>
      <c r="I69" s="71">
        <v>922.19999999999993</v>
      </c>
      <c r="J69" s="71">
        <v>867.2</v>
      </c>
      <c r="K69" s="66">
        <v>0.8</v>
      </c>
      <c r="L69" s="66">
        <v>1</v>
      </c>
      <c r="M69" s="67">
        <v>12</v>
      </c>
      <c r="N69" s="68">
        <v>40.44</v>
      </c>
      <c r="O69" s="69">
        <f t="shared" si="1"/>
        <v>15</v>
      </c>
      <c r="P69" s="69">
        <v>743.00257050000005</v>
      </c>
      <c r="Q69" s="69">
        <v>743.00257050000005</v>
      </c>
      <c r="R69" s="66">
        <v>0.03</v>
      </c>
      <c r="S69" s="67">
        <v>0.70940000000000003</v>
      </c>
      <c r="T69" s="72">
        <v>7780.0973082470528</v>
      </c>
      <c r="U69" s="73">
        <v>11180.410972789898</v>
      </c>
      <c r="V69" s="45">
        <f t="shared" si="2"/>
        <v>0.11</v>
      </c>
      <c r="W69" s="66">
        <v>0.9</v>
      </c>
    </row>
    <row r="70" spans="1:23" ht="14.25" customHeight="1" x14ac:dyDescent="0.3">
      <c r="A70" s="63" t="s">
        <v>258</v>
      </c>
      <c r="B70" s="45" t="s">
        <v>259</v>
      </c>
      <c r="C70" s="45" t="s">
        <v>130</v>
      </c>
      <c r="D70" s="45" t="s">
        <v>106</v>
      </c>
      <c r="E70" s="63" t="s">
        <v>114</v>
      </c>
      <c r="F70" s="63" t="s">
        <v>115</v>
      </c>
      <c r="G70" s="64" t="str">
        <f t="shared" si="3"/>
        <v>Not Eligible</v>
      </c>
      <c r="H70" s="71">
        <v>204885.2</v>
      </c>
      <c r="I70" s="71">
        <v>193610.6</v>
      </c>
      <c r="J70" s="71">
        <v>189273.2</v>
      </c>
      <c r="K70" s="66">
        <v>0.8</v>
      </c>
      <c r="L70" s="66">
        <v>1</v>
      </c>
      <c r="M70" s="67">
        <v>12</v>
      </c>
      <c r="N70" s="68">
        <v>40.44</v>
      </c>
      <c r="O70" s="69">
        <f t="shared" si="1"/>
        <v>15</v>
      </c>
      <c r="P70" s="69">
        <v>546.30694100000005</v>
      </c>
      <c r="Q70" s="69">
        <v>655.56832919999999</v>
      </c>
      <c r="R70" s="66">
        <v>0.03</v>
      </c>
      <c r="S70" s="67">
        <v>0.70940000000000003</v>
      </c>
      <c r="T70" s="72">
        <v>3178.0847043520948</v>
      </c>
      <c r="U70" s="73">
        <v>4961.3220648139013</v>
      </c>
      <c r="V70" s="45">
        <f t="shared" si="2"/>
        <v>0.17</v>
      </c>
      <c r="W70" s="66">
        <v>0.9</v>
      </c>
    </row>
    <row r="71" spans="1:23" ht="14.25" customHeight="1" x14ac:dyDescent="0.3">
      <c r="A71" s="63" t="s">
        <v>260</v>
      </c>
      <c r="B71" s="45" t="s">
        <v>261</v>
      </c>
      <c r="C71" s="45" t="s">
        <v>118</v>
      </c>
      <c r="D71" s="45" t="s">
        <v>106</v>
      </c>
      <c r="E71" s="63" t="s">
        <v>107</v>
      </c>
      <c r="F71" s="63" t="s">
        <v>108</v>
      </c>
      <c r="G71" s="64" t="str">
        <f t="shared" si="3"/>
        <v>Not Eligible</v>
      </c>
      <c r="H71" s="71">
        <v>202767.2</v>
      </c>
      <c r="I71" s="71">
        <v>175815.8</v>
      </c>
      <c r="J71" s="71">
        <v>153324.6</v>
      </c>
      <c r="K71" s="66">
        <v>0.8</v>
      </c>
      <c r="L71" s="66">
        <v>1</v>
      </c>
      <c r="M71" s="67">
        <v>12</v>
      </c>
      <c r="N71" s="68">
        <v>13.5</v>
      </c>
      <c r="O71" s="69">
        <f t="shared" si="1"/>
        <v>5</v>
      </c>
      <c r="P71" s="69">
        <v>538.36166230000003</v>
      </c>
      <c r="Q71" s="69">
        <v>323.01699739999998</v>
      </c>
      <c r="R71" s="66">
        <v>0.03</v>
      </c>
      <c r="S71" s="67">
        <v>0.74319999999999997</v>
      </c>
      <c r="T71" s="72">
        <v>497.90485542704988</v>
      </c>
      <c r="U71" s="73">
        <v>1128.4105179709784</v>
      </c>
      <c r="V71" s="45">
        <f t="shared" si="2"/>
        <v>0.17</v>
      </c>
      <c r="W71" s="66">
        <v>0.9</v>
      </c>
    </row>
    <row r="72" spans="1:23" ht="14.25" customHeight="1" x14ac:dyDescent="0.3">
      <c r="A72" s="63" t="s">
        <v>262</v>
      </c>
      <c r="B72" s="45" t="s">
        <v>263</v>
      </c>
      <c r="C72" s="45" t="s">
        <v>118</v>
      </c>
      <c r="D72" s="45" t="s">
        <v>106</v>
      </c>
      <c r="E72" s="63" t="s">
        <v>107</v>
      </c>
      <c r="F72" s="63" t="s">
        <v>108</v>
      </c>
      <c r="G72" s="64" t="str">
        <f t="shared" si="3"/>
        <v>Not Eligible</v>
      </c>
      <c r="H72" s="71">
        <v>28811.399999999998</v>
      </c>
      <c r="I72" s="71">
        <v>24720</v>
      </c>
      <c r="J72" s="71">
        <v>21710.6</v>
      </c>
      <c r="K72" s="66">
        <v>0.8</v>
      </c>
      <c r="L72" s="66">
        <v>1</v>
      </c>
      <c r="M72" s="67">
        <v>12</v>
      </c>
      <c r="N72" s="68">
        <v>13.5</v>
      </c>
      <c r="O72" s="69">
        <f t="shared" si="1"/>
        <v>5</v>
      </c>
      <c r="P72" s="69">
        <v>538.36166230000003</v>
      </c>
      <c r="Q72" s="69">
        <v>430.6893298</v>
      </c>
      <c r="R72" s="66">
        <v>0.03</v>
      </c>
      <c r="S72" s="67">
        <v>0.74319999999999997</v>
      </c>
      <c r="T72" s="72">
        <v>629.21077869621422</v>
      </c>
      <c r="U72" s="73">
        <v>1251.2866444166934</v>
      </c>
      <c r="V72" s="45">
        <f t="shared" si="2"/>
        <v>0.17</v>
      </c>
      <c r="W72" s="66">
        <v>0.9</v>
      </c>
    </row>
    <row r="73" spans="1:23" ht="14.25" customHeight="1" x14ac:dyDescent="0.3">
      <c r="A73" s="63" t="s">
        <v>264</v>
      </c>
      <c r="B73" s="45" t="s">
        <v>265</v>
      </c>
      <c r="C73" s="45" t="s">
        <v>130</v>
      </c>
      <c r="D73" s="45" t="s">
        <v>113</v>
      </c>
      <c r="E73" s="63" t="s">
        <v>114</v>
      </c>
      <c r="F73" s="63" t="s">
        <v>108</v>
      </c>
      <c r="G73" s="64" t="str">
        <f t="shared" si="3"/>
        <v>Not Eligible</v>
      </c>
      <c r="H73" s="71">
        <v>6544.7999999999993</v>
      </c>
      <c r="I73" s="71">
        <v>6314.4</v>
      </c>
      <c r="J73" s="71">
        <v>8981.6</v>
      </c>
      <c r="K73" s="66">
        <v>0.8</v>
      </c>
      <c r="L73" s="66">
        <v>1</v>
      </c>
      <c r="M73" s="67">
        <v>12</v>
      </c>
      <c r="N73" s="68">
        <v>13.5</v>
      </c>
      <c r="O73" s="69">
        <f t="shared" si="1"/>
        <v>15</v>
      </c>
      <c r="P73" s="69">
        <v>743.00257050000005</v>
      </c>
      <c r="Q73" s="69">
        <v>445.80154229999999</v>
      </c>
      <c r="R73" s="66">
        <v>0.03</v>
      </c>
      <c r="S73" s="67">
        <v>0.70940000000000003</v>
      </c>
      <c r="T73" s="72">
        <v>3408.1948935509208</v>
      </c>
      <c r="U73" s="78">
        <v>3444.7251379895101</v>
      </c>
      <c r="V73" s="45">
        <f t="shared" si="2"/>
        <v>0.11</v>
      </c>
      <c r="W73" s="66">
        <v>0.9</v>
      </c>
    </row>
    <row r="74" spans="1:23" ht="14.25" customHeight="1" x14ac:dyDescent="0.3">
      <c r="A74" s="63" t="s">
        <v>266</v>
      </c>
      <c r="B74" s="45" t="s">
        <v>267</v>
      </c>
      <c r="C74" s="45" t="s">
        <v>130</v>
      </c>
      <c r="D74" s="45" t="s">
        <v>106</v>
      </c>
      <c r="E74" s="63" t="s">
        <v>107</v>
      </c>
      <c r="F74" s="63" t="s">
        <v>108</v>
      </c>
      <c r="G74" s="64" t="str">
        <f t="shared" si="3"/>
        <v>Not Eligible</v>
      </c>
      <c r="H74" s="71">
        <v>121341.2</v>
      </c>
      <c r="I74" s="71">
        <v>119142.39999999999</v>
      </c>
      <c r="J74" s="71">
        <v>114707</v>
      </c>
      <c r="K74" s="66">
        <v>0.8</v>
      </c>
      <c r="L74" s="66">
        <v>1</v>
      </c>
      <c r="M74" s="67">
        <v>12</v>
      </c>
      <c r="N74" s="68">
        <v>13.5</v>
      </c>
      <c r="O74" s="69">
        <f t="shared" si="1"/>
        <v>5</v>
      </c>
      <c r="P74" s="69">
        <v>546.30694100000005</v>
      </c>
      <c r="Q74" s="69">
        <v>327.7841646</v>
      </c>
      <c r="R74" s="66">
        <v>0.03</v>
      </c>
      <c r="S74" s="67">
        <v>0.70940000000000003</v>
      </c>
      <c r="T74" s="72">
        <v>725.63327365978557</v>
      </c>
      <c r="U74" s="73">
        <v>1179.3949767972049</v>
      </c>
      <c r="V74" s="45">
        <f t="shared" si="2"/>
        <v>0.17</v>
      </c>
      <c r="W74" s="66">
        <v>0.9</v>
      </c>
    </row>
    <row r="75" spans="1:23" ht="14.25" customHeight="1" x14ac:dyDescent="0.3">
      <c r="A75" s="63" t="s">
        <v>268</v>
      </c>
      <c r="B75" s="45" t="s">
        <v>269</v>
      </c>
      <c r="C75" s="45" t="s">
        <v>130</v>
      </c>
      <c r="D75" s="45" t="s">
        <v>113</v>
      </c>
      <c r="E75" s="63" t="s">
        <v>114</v>
      </c>
      <c r="F75" s="63" t="s">
        <v>126</v>
      </c>
      <c r="G75" s="64" t="str">
        <f t="shared" si="3"/>
        <v>Not Eligible</v>
      </c>
      <c r="H75" s="71">
        <v>79961.399999999994</v>
      </c>
      <c r="I75" s="71">
        <v>84125.599999999991</v>
      </c>
      <c r="J75" s="71">
        <v>87675.199999999983</v>
      </c>
      <c r="K75" s="66">
        <v>0.8</v>
      </c>
      <c r="L75" s="66">
        <v>1</v>
      </c>
      <c r="M75" s="67">
        <v>12</v>
      </c>
      <c r="N75" s="68">
        <v>13.5</v>
      </c>
      <c r="O75" s="69">
        <f t="shared" si="1"/>
        <v>15</v>
      </c>
      <c r="P75" s="69">
        <v>743.00257050000005</v>
      </c>
      <c r="Q75" s="69">
        <v>445.80154229999999</v>
      </c>
      <c r="R75" s="66">
        <v>0.03</v>
      </c>
      <c r="S75" s="67">
        <v>0.70940000000000003</v>
      </c>
      <c r="T75" s="72">
        <v>2247.231181032661</v>
      </c>
      <c r="U75" s="73">
        <v>4065.8708983744505</v>
      </c>
      <c r="V75" s="45">
        <f t="shared" si="2"/>
        <v>0.11</v>
      </c>
      <c r="W75" s="66">
        <v>0.9</v>
      </c>
    </row>
    <row r="76" spans="1:23" ht="14.25" customHeight="1" x14ac:dyDescent="0.3">
      <c r="A76" s="63" t="s">
        <v>270</v>
      </c>
      <c r="B76" s="45" t="s">
        <v>271</v>
      </c>
      <c r="C76" s="45" t="s">
        <v>112</v>
      </c>
      <c r="D76" s="45" t="s">
        <v>120</v>
      </c>
      <c r="E76" s="63" t="s">
        <v>123</v>
      </c>
      <c r="F76" s="63" t="s">
        <v>115</v>
      </c>
      <c r="G76" s="64" t="str">
        <f t="shared" si="3"/>
        <v>Not Eligible</v>
      </c>
      <c r="H76" s="71">
        <v>44999.4</v>
      </c>
      <c r="I76" s="71">
        <v>47786.200000000004</v>
      </c>
      <c r="J76" s="71">
        <v>46814.6</v>
      </c>
      <c r="K76" s="66">
        <v>0.8</v>
      </c>
      <c r="L76" s="66">
        <v>1</v>
      </c>
      <c r="M76" s="67">
        <v>12</v>
      </c>
      <c r="N76" s="68">
        <v>390</v>
      </c>
      <c r="O76" s="69">
        <f t="shared" si="1"/>
        <v>25</v>
      </c>
      <c r="P76" s="69">
        <v>744.10140560000002</v>
      </c>
      <c r="Q76" s="69">
        <v>1041.741968</v>
      </c>
      <c r="R76" s="66">
        <v>0.03</v>
      </c>
      <c r="S76" s="67">
        <v>0.7659999999999999</v>
      </c>
      <c r="T76" s="72">
        <v>14043.661064515723</v>
      </c>
      <c r="U76" s="73">
        <v>21610.488199759577</v>
      </c>
      <c r="V76" s="45">
        <f t="shared" si="2"/>
        <v>0.13</v>
      </c>
      <c r="W76" s="66">
        <v>0.9</v>
      </c>
    </row>
    <row r="77" spans="1:23" ht="14.25" customHeight="1" x14ac:dyDescent="0.3">
      <c r="A77" s="63" t="s">
        <v>272</v>
      </c>
      <c r="B77" s="45" t="s">
        <v>273</v>
      </c>
      <c r="C77" s="45" t="s">
        <v>112</v>
      </c>
      <c r="D77" s="45" t="s">
        <v>109</v>
      </c>
      <c r="E77" s="63" t="s">
        <v>123</v>
      </c>
      <c r="F77" s="63" t="s">
        <v>115</v>
      </c>
      <c r="G77" s="64" t="str">
        <f t="shared" si="3"/>
        <v>Not Eligible</v>
      </c>
      <c r="H77" s="71">
        <v>2266.6</v>
      </c>
      <c r="I77" s="71">
        <v>2225.4</v>
      </c>
      <c r="J77" s="71">
        <v>2084.4</v>
      </c>
      <c r="K77" s="66">
        <v>0.8</v>
      </c>
      <c r="L77" s="66">
        <v>1</v>
      </c>
      <c r="M77" s="67">
        <v>12</v>
      </c>
      <c r="N77" s="68">
        <v>390</v>
      </c>
      <c r="O77" s="69">
        <f t="shared" si="1"/>
        <v>25</v>
      </c>
      <c r="P77" s="69">
        <v>1325.425371</v>
      </c>
      <c r="Q77" s="69">
        <v>1325.425371</v>
      </c>
      <c r="R77" s="66">
        <v>0.03</v>
      </c>
      <c r="S77" s="67">
        <v>0.7659999999999999</v>
      </c>
      <c r="T77" s="72">
        <v>43969.19210125973</v>
      </c>
      <c r="U77" s="73">
        <v>36085.204399625531</v>
      </c>
      <c r="V77" s="45">
        <f t="shared" si="2"/>
        <v>0.04</v>
      </c>
      <c r="W77" s="66">
        <v>0.9</v>
      </c>
    </row>
    <row r="78" spans="1:23" ht="14.25" customHeight="1" x14ac:dyDescent="0.3">
      <c r="A78" s="63" t="s">
        <v>274</v>
      </c>
      <c r="B78" s="45" t="s">
        <v>275</v>
      </c>
      <c r="C78" s="45" t="s">
        <v>147</v>
      </c>
      <c r="D78" s="45" t="s">
        <v>106</v>
      </c>
      <c r="E78" s="63" t="s">
        <v>114</v>
      </c>
      <c r="F78" s="63" t="s">
        <v>108</v>
      </c>
      <c r="G78" s="64" t="str">
        <f t="shared" si="3"/>
        <v>Not Eligible</v>
      </c>
      <c r="H78" s="71">
        <v>11719276.200000001</v>
      </c>
      <c r="I78" s="71">
        <v>12003831.200000001</v>
      </c>
      <c r="J78" s="71">
        <v>11973173.800000001</v>
      </c>
      <c r="K78" s="66">
        <v>0.8</v>
      </c>
      <c r="L78" s="66">
        <v>1</v>
      </c>
      <c r="M78" s="67">
        <v>12</v>
      </c>
      <c r="N78" s="68">
        <v>13.5</v>
      </c>
      <c r="O78" s="69">
        <f t="shared" si="1"/>
        <v>15</v>
      </c>
      <c r="P78" s="69">
        <v>493.69661500000001</v>
      </c>
      <c r="Q78" s="69">
        <v>394.957292</v>
      </c>
      <c r="R78" s="66">
        <v>0.03</v>
      </c>
      <c r="S78" s="67">
        <v>0.81889999999999996</v>
      </c>
      <c r="T78" s="72">
        <v>1488.5128605113478</v>
      </c>
      <c r="U78" s="73">
        <v>3651.991909369458</v>
      </c>
      <c r="V78" s="45">
        <f t="shared" si="2"/>
        <v>0.17</v>
      </c>
      <c r="W78" s="66">
        <v>0.9</v>
      </c>
    </row>
    <row r="79" spans="1:23" ht="14.25" customHeight="1" x14ac:dyDescent="0.3">
      <c r="A79" s="63" t="s">
        <v>276</v>
      </c>
      <c r="B79" s="45" t="s">
        <v>277</v>
      </c>
      <c r="C79" s="45" t="s">
        <v>147</v>
      </c>
      <c r="D79" s="45" t="s">
        <v>113</v>
      </c>
      <c r="E79" s="63" t="s">
        <v>114</v>
      </c>
      <c r="F79" s="63" t="s">
        <v>126</v>
      </c>
      <c r="G79" s="64" t="str">
        <f t="shared" si="3"/>
        <v>Not Eligible</v>
      </c>
      <c r="H79" s="71">
        <v>2433538.9999999995</v>
      </c>
      <c r="I79" s="71">
        <v>2228057.4000000004</v>
      </c>
      <c r="J79" s="71">
        <v>2283763.7999999998</v>
      </c>
      <c r="K79" s="66">
        <v>0.8</v>
      </c>
      <c r="L79" s="66">
        <v>1</v>
      </c>
      <c r="M79" s="67">
        <v>12</v>
      </c>
      <c r="N79" s="68">
        <v>13.5</v>
      </c>
      <c r="O79" s="69">
        <f t="shared" si="1"/>
        <v>15</v>
      </c>
      <c r="P79" s="69">
        <v>539.82276060000004</v>
      </c>
      <c r="Q79" s="69">
        <v>647.7873128</v>
      </c>
      <c r="R79" s="66">
        <v>0.03</v>
      </c>
      <c r="S79" s="67">
        <v>0.68420000000000003</v>
      </c>
      <c r="T79" s="80">
        <v>3494.6045738883286</v>
      </c>
      <c r="U79" s="73">
        <v>4667.9577728805907</v>
      </c>
      <c r="V79" s="45">
        <f t="shared" si="2"/>
        <v>0.11</v>
      </c>
      <c r="W79" s="66">
        <v>0.9</v>
      </c>
    </row>
    <row r="80" spans="1:23" ht="14.25" customHeight="1" x14ac:dyDescent="0.3">
      <c r="A80" s="63" t="s">
        <v>278</v>
      </c>
      <c r="B80" s="45" t="s">
        <v>279</v>
      </c>
      <c r="C80" s="45" t="s">
        <v>105</v>
      </c>
      <c r="D80" s="45" t="s">
        <v>113</v>
      </c>
      <c r="E80" s="63" t="s">
        <v>119</v>
      </c>
      <c r="F80" s="63" t="s">
        <v>115</v>
      </c>
      <c r="G80" s="64" t="str">
        <f t="shared" si="3"/>
        <v>Not Eligible</v>
      </c>
      <c r="H80" s="71">
        <v>672542.6</v>
      </c>
      <c r="I80" s="71">
        <v>631111.6</v>
      </c>
      <c r="J80" s="71">
        <v>524563</v>
      </c>
      <c r="K80" s="66">
        <v>0.8</v>
      </c>
      <c r="L80" s="66">
        <v>1</v>
      </c>
      <c r="M80" s="67">
        <v>12</v>
      </c>
      <c r="N80" s="68">
        <v>40.44</v>
      </c>
      <c r="O80" s="69">
        <f t="shared" si="1"/>
        <v>15</v>
      </c>
      <c r="P80" s="69">
        <v>811.19980080000005</v>
      </c>
      <c r="Q80" s="69">
        <v>486.71988049999999</v>
      </c>
      <c r="R80" s="66">
        <v>0.03</v>
      </c>
      <c r="S80" s="67">
        <v>0.81889999999999996</v>
      </c>
      <c r="T80" s="81">
        <v>4525.9486080334427</v>
      </c>
      <c r="U80" s="79">
        <v>11479.417657968001</v>
      </c>
      <c r="V80" s="45">
        <f t="shared" si="2"/>
        <v>0.11</v>
      </c>
      <c r="W80" s="66">
        <v>0.9</v>
      </c>
    </row>
    <row r="81" spans="1:23" ht="14.25" customHeight="1" x14ac:dyDescent="0.3">
      <c r="A81" s="63" t="s">
        <v>280</v>
      </c>
      <c r="B81" s="45" t="s">
        <v>281</v>
      </c>
      <c r="C81" s="45" t="s">
        <v>105</v>
      </c>
      <c r="D81" s="45" t="s">
        <v>106</v>
      </c>
      <c r="E81" s="63" t="s">
        <v>114</v>
      </c>
      <c r="F81" s="63" t="s">
        <v>115</v>
      </c>
      <c r="G81" s="64" t="str">
        <f t="shared" si="3"/>
        <v>Not Eligible</v>
      </c>
      <c r="H81" s="71">
        <v>556651.20000000007</v>
      </c>
      <c r="I81" s="71">
        <v>482987.39999999997</v>
      </c>
      <c r="J81" s="71">
        <v>410601.4</v>
      </c>
      <c r="K81" s="66">
        <v>0.8</v>
      </c>
      <c r="L81" s="66">
        <v>1</v>
      </c>
      <c r="M81" s="67">
        <v>12</v>
      </c>
      <c r="N81" s="68">
        <v>40.44</v>
      </c>
      <c r="O81" s="69">
        <f t="shared" si="1"/>
        <v>15</v>
      </c>
      <c r="P81" s="69">
        <v>603.06939599999998</v>
      </c>
      <c r="Q81" s="69">
        <v>844.29715439999995</v>
      </c>
      <c r="R81" s="66">
        <v>0.03</v>
      </c>
      <c r="S81" s="67">
        <v>0.81889999999999996</v>
      </c>
      <c r="T81" s="72">
        <v>3500.6556793047093</v>
      </c>
      <c r="U81" s="73">
        <v>3890.46313405301</v>
      </c>
      <c r="V81" s="45">
        <f t="shared" si="2"/>
        <v>0.17</v>
      </c>
      <c r="W81" s="66">
        <v>0.9</v>
      </c>
    </row>
    <row r="82" spans="1:23" ht="14.25" customHeight="1" x14ac:dyDescent="0.3">
      <c r="A82" s="63" t="s">
        <v>282</v>
      </c>
      <c r="B82" s="45" t="s">
        <v>283</v>
      </c>
      <c r="C82" s="45" t="s">
        <v>112</v>
      </c>
      <c r="D82" s="45" t="s">
        <v>109</v>
      </c>
      <c r="E82" s="63" t="s">
        <v>123</v>
      </c>
      <c r="F82" s="63" t="s">
        <v>115</v>
      </c>
      <c r="G82" s="64" t="str">
        <f t="shared" si="3"/>
        <v>Not Eligible</v>
      </c>
      <c r="H82" s="71">
        <v>34144</v>
      </c>
      <c r="I82" s="71">
        <v>34336.799999999996</v>
      </c>
      <c r="J82" s="71">
        <v>30387.999999999996</v>
      </c>
      <c r="K82" s="66">
        <v>0.8</v>
      </c>
      <c r="L82" s="66">
        <v>1</v>
      </c>
      <c r="M82" s="67">
        <v>12</v>
      </c>
      <c r="N82" s="68">
        <v>390</v>
      </c>
      <c r="O82" s="69">
        <f t="shared" si="1"/>
        <v>25</v>
      </c>
      <c r="P82" s="69">
        <v>1325.425371</v>
      </c>
      <c r="Q82" s="69">
        <v>1590.5104449999999</v>
      </c>
      <c r="R82" s="66">
        <v>0.03</v>
      </c>
      <c r="S82" s="67">
        <v>0.7659999999999999</v>
      </c>
      <c r="T82" s="72">
        <v>48423.211782185579</v>
      </c>
      <c r="U82" s="73">
        <v>41543.272598676107</v>
      </c>
      <c r="V82" s="45">
        <f t="shared" si="2"/>
        <v>0.04</v>
      </c>
      <c r="W82" s="66">
        <v>0.9</v>
      </c>
    </row>
    <row r="83" spans="1:23" ht="14.25" customHeight="1" x14ac:dyDescent="0.3">
      <c r="A83" s="63" t="s">
        <v>284</v>
      </c>
      <c r="B83" s="45" t="s">
        <v>285</v>
      </c>
      <c r="C83" s="45" t="s">
        <v>112</v>
      </c>
      <c r="D83" s="45" t="s">
        <v>109</v>
      </c>
      <c r="E83" s="63" t="s">
        <v>123</v>
      </c>
      <c r="F83" s="63" t="s">
        <v>115</v>
      </c>
      <c r="G83" s="64" t="str">
        <f t="shared" si="3"/>
        <v>Not Eligible</v>
      </c>
      <c r="H83" s="71">
        <v>81009.399999999994</v>
      </c>
      <c r="I83" s="71">
        <v>72026.199999999983</v>
      </c>
      <c r="J83" s="71">
        <v>65367.8</v>
      </c>
      <c r="K83" s="66">
        <v>0.8</v>
      </c>
      <c r="L83" s="66">
        <v>1</v>
      </c>
      <c r="M83" s="67">
        <v>12</v>
      </c>
      <c r="N83" s="68">
        <v>390</v>
      </c>
      <c r="O83" s="69">
        <f t="shared" si="1"/>
        <v>25</v>
      </c>
      <c r="P83" s="69">
        <v>1325.425371</v>
      </c>
      <c r="Q83" s="69">
        <v>1060.340297</v>
      </c>
      <c r="R83" s="66">
        <v>0.03</v>
      </c>
      <c r="S83" s="67">
        <v>0.7659999999999999</v>
      </c>
      <c r="T83" s="72">
        <v>31282.27090084759</v>
      </c>
      <c r="U83" s="73">
        <v>27834.942624323307</v>
      </c>
      <c r="V83" s="45">
        <f t="shared" si="2"/>
        <v>0.04</v>
      </c>
      <c r="W83" s="66">
        <v>0.9</v>
      </c>
    </row>
    <row r="84" spans="1:23" ht="14.25" customHeight="1" x14ac:dyDescent="0.3">
      <c r="A84" s="63" t="s">
        <v>286</v>
      </c>
      <c r="B84" s="45" t="s">
        <v>287</v>
      </c>
      <c r="C84" s="45" t="s">
        <v>112</v>
      </c>
      <c r="D84" s="45" t="s">
        <v>109</v>
      </c>
      <c r="E84" s="63" t="s">
        <v>123</v>
      </c>
      <c r="F84" s="63" t="s">
        <v>115</v>
      </c>
      <c r="G84" s="64" t="str">
        <f t="shared" si="3"/>
        <v>Not Eligible</v>
      </c>
      <c r="H84" s="71">
        <v>249214.6</v>
      </c>
      <c r="I84" s="71">
        <v>273500.59999999998</v>
      </c>
      <c r="J84" s="71">
        <v>273499.8</v>
      </c>
      <c r="K84" s="66">
        <v>0.8</v>
      </c>
      <c r="L84" s="66">
        <v>1</v>
      </c>
      <c r="M84" s="67">
        <v>12</v>
      </c>
      <c r="N84" s="68">
        <v>390</v>
      </c>
      <c r="O84" s="69">
        <f t="shared" si="1"/>
        <v>25</v>
      </c>
      <c r="P84" s="69">
        <v>1325.425371</v>
      </c>
      <c r="Q84" s="69">
        <v>1325.425371</v>
      </c>
      <c r="R84" s="66">
        <v>0.03</v>
      </c>
      <c r="S84" s="67">
        <v>0.7659999999999999</v>
      </c>
      <c r="T84" s="72">
        <v>36102.864293008242</v>
      </c>
      <c r="U84" s="73">
        <v>32927.548858662631</v>
      </c>
      <c r="V84" s="45">
        <f t="shared" si="2"/>
        <v>0.04</v>
      </c>
      <c r="W84" s="66">
        <v>0.9</v>
      </c>
    </row>
    <row r="85" spans="1:23" ht="14.25" customHeight="1" x14ac:dyDescent="0.3">
      <c r="A85" s="63" t="s">
        <v>288</v>
      </c>
      <c r="B85" s="45" t="s">
        <v>289</v>
      </c>
      <c r="C85" s="45" t="s">
        <v>130</v>
      </c>
      <c r="D85" s="45" t="s">
        <v>113</v>
      </c>
      <c r="E85" s="63" t="s">
        <v>119</v>
      </c>
      <c r="F85" s="63" t="s">
        <v>115</v>
      </c>
      <c r="G85" s="64" t="str">
        <f t="shared" si="3"/>
        <v>Not Eligible</v>
      </c>
      <c r="H85" s="71">
        <v>19835</v>
      </c>
      <c r="I85" s="71">
        <v>21440.199999999997</v>
      </c>
      <c r="J85" s="71">
        <v>23156.799999999999</v>
      </c>
      <c r="K85" s="66">
        <v>0.8</v>
      </c>
      <c r="L85" s="66">
        <v>1</v>
      </c>
      <c r="M85" s="67">
        <v>12</v>
      </c>
      <c r="N85" s="68">
        <v>40.44</v>
      </c>
      <c r="O85" s="69">
        <f t="shared" si="1"/>
        <v>15</v>
      </c>
      <c r="P85" s="69">
        <v>743.00257050000005</v>
      </c>
      <c r="Q85" s="69">
        <v>594.40205639999999</v>
      </c>
      <c r="R85" s="66">
        <v>0.03</v>
      </c>
      <c r="S85" s="67">
        <v>0.70940000000000003</v>
      </c>
      <c r="T85" s="72">
        <v>5329.5432013246364</v>
      </c>
      <c r="U85" s="73">
        <v>8065.156370662552</v>
      </c>
      <c r="V85" s="45">
        <f t="shared" si="2"/>
        <v>0.11</v>
      </c>
      <c r="W85" s="66">
        <v>0.9</v>
      </c>
    </row>
    <row r="86" spans="1:23" ht="14.25" customHeight="1" x14ac:dyDescent="0.3">
      <c r="A86" s="63" t="s">
        <v>290</v>
      </c>
      <c r="B86" s="45" t="s">
        <v>291</v>
      </c>
      <c r="C86" s="45" t="s">
        <v>136</v>
      </c>
      <c r="D86" s="45" t="s">
        <v>109</v>
      </c>
      <c r="E86" s="63" t="s">
        <v>123</v>
      </c>
      <c r="F86" s="63" t="s">
        <v>115</v>
      </c>
      <c r="G86" s="64" t="str">
        <f t="shared" si="3"/>
        <v>Not Eligible</v>
      </c>
      <c r="H86" s="71">
        <v>512653</v>
      </c>
      <c r="I86" s="71">
        <v>525834.59999999986</v>
      </c>
      <c r="J86" s="71">
        <v>546709.79999999993</v>
      </c>
      <c r="K86" s="66">
        <v>0.8</v>
      </c>
      <c r="L86" s="66">
        <v>1</v>
      </c>
      <c r="M86" s="67">
        <v>12</v>
      </c>
      <c r="N86" s="68">
        <v>390</v>
      </c>
      <c r="O86" s="69">
        <f t="shared" si="1"/>
        <v>25</v>
      </c>
      <c r="P86" s="69">
        <v>1472.623308</v>
      </c>
      <c r="Q86" s="69">
        <v>1472.623308</v>
      </c>
      <c r="R86" s="66">
        <v>0.03</v>
      </c>
      <c r="S86" s="67">
        <v>0.68420000000000003</v>
      </c>
      <c r="T86" s="72">
        <v>45902.671607675584</v>
      </c>
      <c r="U86" s="73">
        <v>34293.684143572587</v>
      </c>
      <c r="V86" s="45">
        <f t="shared" si="2"/>
        <v>0.04</v>
      </c>
      <c r="W86" s="66">
        <v>0.9</v>
      </c>
    </row>
    <row r="87" spans="1:23" ht="14.25" customHeight="1" x14ac:dyDescent="0.3">
      <c r="A87" s="63" t="s">
        <v>292</v>
      </c>
      <c r="B87" s="45" t="s">
        <v>293</v>
      </c>
      <c r="C87" s="45" t="s">
        <v>105</v>
      </c>
      <c r="D87" s="45" t="s">
        <v>113</v>
      </c>
      <c r="E87" s="63" t="s">
        <v>119</v>
      </c>
      <c r="F87" s="63" t="s">
        <v>115</v>
      </c>
      <c r="G87" s="64" t="str">
        <f t="shared" si="3"/>
        <v>Not Eligible</v>
      </c>
      <c r="H87" s="71">
        <v>95964.4</v>
      </c>
      <c r="I87" s="71">
        <v>87957.6</v>
      </c>
      <c r="J87" s="71">
        <v>80598</v>
      </c>
      <c r="K87" s="66">
        <v>0.8</v>
      </c>
      <c r="L87" s="66">
        <v>1</v>
      </c>
      <c r="M87" s="67">
        <v>12</v>
      </c>
      <c r="N87" s="68">
        <v>40.44</v>
      </c>
      <c r="O87" s="69">
        <f t="shared" si="1"/>
        <v>15</v>
      </c>
      <c r="P87" s="69">
        <v>811.19980080000005</v>
      </c>
      <c r="Q87" s="69">
        <v>648.95984069999997</v>
      </c>
      <c r="R87" s="66">
        <v>0.03</v>
      </c>
      <c r="S87" s="67">
        <v>0.81889999999999996</v>
      </c>
      <c r="T87" s="72">
        <v>4665.94353968012</v>
      </c>
      <c r="U87" s="73">
        <v>6007.1134177300091</v>
      </c>
      <c r="V87" s="45">
        <f t="shared" si="2"/>
        <v>0.11</v>
      </c>
      <c r="W87" s="66">
        <v>0.9</v>
      </c>
    </row>
    <row r="88" spans="1:23" ht="14.25" customHeight="1" x14ac:dyDescent="0.3">
      <c r="A88" s="63" t="s">
        <v>294</v>
      </c>
      <c r="B88" s="45" t="s">
        <v>295</v>
      </c>
      <c r="C88" s="45" t="s">
        <v>112</v>
      </c>
      <c r="D88" s="45" t="s">
        <v>120</v>
      </c>
      <c r="E88" s="63" t="s">
        <v>119</v>
      </c>
      <c r="F88" s="63" t="s">
        <v>115</v>
      </c>
      <c r="G88" s="64" t="str">
        <f t="shared" si="3"/>
        <v>Not Eligible</v>
      </c>
      <c r="H88" s="71">
        <v>189323</v>
      </c>
      <c r="I88" s="71">
        <v>157217.60000000001</v>
      </c>
      <c r="J88" s="71">
        <v>111434.79999999999</v>
      </c>
      <c r="K88" s="66">
        <v>0.8</v>
      </c>
      <c r="L88" s="66">
        <v>1</v>
      </c>
      <c r="M88" s="67">
        <v>12</v>
      </c>
      <c r="N88" s="68">
        <v>40.44</v>
      </c>
      <c r="O88" s="69">
        <f t="shared" si="1"/>
        <v>15</v>
      </c>
      <c r="P88" s="69">
        <v>744.10140560000002</v>
      </c>
      <c r="Q88" s="69">
        <v>595.28112450000003</v>
      </c>
      <c r="R88" s="66">
        <v>0.03</v>
      </c>
      <c r="S88" s="67">
        <v>0.7659999999999999</v>
      </c>
      <c r="T88" s="72">
        <v>11356.732311822989</v>
      </c>
      <c r="U88" s="73">
        <v>13189.209783616021</v>
      </c>
      <c r="V88" s="45">
        <f t="shared" si="2"/>
        <v>0.13</v>
      </c>
      <c r="W88" s="66">
        <v>0.9</v>
      </c>
    </row>
    <row r="89" spans="1:23" ht="14.25" customHeight="1" x14ac:dyDescent="0.3">
      <c r="A89" s="63" t="s">
        <v>296</v>
      </c>
      <c r="B89" s="45" t="s">
        <v>297</v>
      </c>
      <c r="C89" s="45" t="s">
        <v>118</v>
      </c>
      <c r="D89" s="45" t="s">
        <v>127</v>
      </c>
      <c r="E89" s="63" t="s">
        <v>107</v>
      </c>
      <c r="F89" s="63" t="s">
        <v>108</v>
      </c>
      <c r="G89" s="64" t="str">
        <f t="shared" si="3"/>
        <v>Not Eligible</v>
      </c>
      <c r="H89" s="71">
        <v>710638.6</v>
      </c>
      <c r="I89" s="71">
        <v>644721.20000000007</v>
      </c>
      <c r="J89" s="71">
        <v>561655</v>
      </c>
      <c r="K89" s="66">
        <v>0.8</v>
      </c>
      <c r="L89" s="66">
        <v>1</v>
      </c>
      <c r="M89" s="67">
        <v>12</v>
      </c>
      <c r="N89" s="68">
        <v>13.5</v>
      </c>
      <c r="O89" s="69">
        <f t="shared" si="1"/>
        <v>5</v>
      </c>
      <c r="P89" s="69">
        <v>551.90324139999996</v>
      </c>
      <c r="Q89" s="69">
        <v>551.90324139999996</v>
      </c>
      <c r="R89" s="66">
        <v>0.03</v>
      </c>
      <c r="S89" s="67">
        <v>0.74319999999999997</v>
      </c>
      <c r="T89" s="80">
        <v>808.00057178552743</v>
      </c>
      <c r="U89" s="73">
        <v>1718.2933213228275</v>
      </c>
      <c r="V89" s="45">
        <f t="shared" si="2"/>
        <v>0.17</v>
      </c>
      <c r="W89" s="66">
        <v>0.9</v>
      </c>
    </row>
    <row r="90" spans="1:23" ht="14.25" customHeight="1" x14ac:dyDescent="0.3">
      <c r="A90" s="63" t="s">
        <v>298</v>
      </c>
      <c r="B90" s="45" t="s">
        <v>299</v>
      </c>
      <c r="C90" s="45" t="s">
        <v>136</v>
      </c>
      <c r="D90" s="45" t="s">
        <v>113</v>
      </c>
      <c r="E90" s="63" t="s">
        <v>114</v>
      </c>
      <c r="F90" s="63" t="s">
        <v>126</v>
      </c>
      <c r="G90" s="64" t="str">
        <f t="shared" si="3"/>
        <v>Not Eligible</v>
      </c>
      <c r="H90" s="71">
        <v>1445.2</v>
      </c>
      <c r="I90" s="71">
        <v>1351.9999999999998</v>
      </c>
      <c r="J90" s="71">
        <v>1038.8</v>
      </c>
      <c r="K90" s="66">
        <v>0.8</v>
      </c>
      <c r="L90" s="66">
        <v>1</v>
      </c>
      <c r="M90" s="67">
        <v>12</v>
      </c>
      <c r="N90" s="68">
        <v>13.5</v>
      </c>
      <c r="O90" s="69">
        <f t="shared" si="1"/>
        <v>15</v>
      </c>
      <c r="P90" s="69">
        <v>650.09150220000004</v>
      </c>
      <c r="Q90" s="69">
        <v>390.05490129999998</v>
      </c>
      <c r="R90" s="66">
        <v>0.03</v>
      </c>
      <c r="S90" s="67">
        <v>0.76080000000000003</v>
      </c>
      <c r="T90" s="72">
        <v>1648.8795918506696</v>
      </c>
      <c r="U90" s="73">
        <v>2530.9835867049842</v>
      </c>
      <c r="V90" s="45">
        <f t="shared" si="2"/>
        <v>0.11</v>
      </c>
      <c r="W90" s="66">
        <v>0.9</v>
      </c>
    </row>
    <row r="91" spans="1:23" ht="14.25" customHeight="1" x14ac:dyDescent="0.3">
      <c r="A91" s="63" t="s">
        <v>300</v>
      </c>
      <c r="B91" s="45" t="s">
        <v>301</v>
      </c>
      <c r="C91" s="45" t="s">
        <v>147</v>
      </c>
      <c r="D91" s="45" t="s">
        <v>106</v>
      </c>
      <c r="E91" s="63" t="s">
        <v>107</v>
      </c>
      <c r="F91" s="63" t="s">
        <v>108</v>
      </c>
      <c r="G91" s="64" t="str">
        <f t="shared" si="3"/>
        <v>Not Eligible</v>
      </c>
      <c r="H91" s="71">
        <v>170845.59999999998</v>
      </c>
      <c r="I91" s="71">
        <v>167273.79999999999</v>
      </c>
      <c r="J91" s="71">
        <v>182931.80000000002</v>
      </c>
      <c r="K91" s="66">
        <v>0.8</v>
      </c>
      <c r="L91" s="66">
        <v>1</v>
      </c>
      <c r="M91" s="67">
        <v>12</v>
      </c>
      <c r="N91" s="68">
        <v>13.5</v>
      </c>
      <c r="O91" s="69">
        <f t="shared" si="1"/>
        <v>5</v>
      </c>
      <c r="P91" s="69">
        <v>493.69661500000001</v>
      </c>
      <c r="Q91" s="69">
        <v>691.17526099999998</v>
      </c>
      <c r="R91" s="66">
        <v>0.03</v>
      </c>
      <c r="S91" s="67">
        <v>0.68420000000000003</v>
      </c>
      <c r="T91" s="74">
        <v>8483.8499159663643</v>
      </c>
      <c r="U91" s="75">
        <v>7362.0655556750798</v>
      </c>
      <c r="V91" s="45">
        <f t="shared" si="2"/>
        <v>0.17</v>
      </c>
      <c r="W91" s="66">
        <v>0.9</v>
      </c>
    </row>
    <row r="92" spans="1:23" ht="14.25" customHeight="1" x14ac:dyDescent="0.3">
      <c r="A92" s="63" t="s">
        <v>302</v>
      </c>
      <c r="B92" s="45" t="s">
        <v>303</v>
      </c>
      <c r="C92" s="45" t="s">
        <v>136</v>
      </c>
      <c r="D92" s="45" t="s">
        <v>113</v>
      </c>
      <c r="E92" s="63" t="s">
        <v>123</v>
      </c>
      <c r="F92" s="63" t="s">
        <v>115</v>
      </c>
      <c r="G92" s="64" t="str">
        <f t="shared" si="3"/>
        <v>Not Eligible</v>
      </c>
      <c r="H92" s="71">
        <v>221119.59999999998</v>
      </c>
      <c r="I92" s="71">
        <v>220436.80000000002</v>
      </c>
      <c r="J92" s="71">
        <v>238211.20000000001</v>
      </c>
      <c r="K92" s="66">
        <v>0.8</v>
      </c>
      <c r="L92" s="66">
        <v>1</v>
      </c>
      <c r="M92" s="67">
        <v>12</v>
      </c>
      <c r="N92" s="68">
        <v>390</v>
      </c>
      <c r="O92" s="69">
        <f t="shared" si="1"/>
        <v>25</v>
      </c>
      <c r="P92" s="69">
        <v>650.09150220000004</v>
      </c>
      <c r="Q92" s="69">
        <v>910.12810309999998</v>
      </c>
      <c r="R92" s="66">
        <v>0.03</v>
      </c>
      <c r="S92" s="67">
        <v>0.68420000000000003</v>
      </c>
      <c r="T92" s="72">
        <v>22424.062301746617</v>
      </c>
      <c r="U92" s="73">
        <v>30253.807442836292</v>
      </c>
      <c r="V92" s="45">
        <f t="shared" si="2"/>
        <v>0.11</v>
      </c>
      <c r="W92" s="66">
        <v>0.9</v>
      </c>
    </row>
    <row r="93" spans="1:23" ht="14.25" customHeight="1" x14ac:dyDescent="0.3">
      <c r="A93" s="63" t="s">
        <v>304</v>
      </c>
      <c r="B93" s="45" t="s">
        <v>305</v>
      </c>
      <c r="C93" s="45" t="s">
        <v>105</v>
      </c>
      <c r="D93" s="45" t="s">
        <v>113</v>
      </c>
      <c r="E93" s="63" t="s">
        <v>123</v>
      </c>
      <c r="F93" s="63" t="s">
        <v>115</v>
      </c>
      <c r="G93" s="64" t="str">
        <f t="shared" si="3"/>
        <v>Not Eligible</v>
      </c>
      <c r="H93" s="71">
        <v>34094.400000000001</v>
      </c>
      <c r="I93" s="71">
        <v>29494.799999999999</v>
      </c>
      <c r="J93" s="71">
        <v>20982.400000000001</v>
      </c>
      <c r="K93" s="66">
        <v>0.8</v>
      </c>
      <c r="L93" s="66">
        <v>1</v>
      </c>
      <c r="M93" s="67">
        <v>12</v>
      </c>
      <c r="N93" s="68">
        <v>390</v>
      </c>
      <c r="O93" s="69">
        <f t="shared" si="1"/>
        <v>25</v>
      </c>
      <c r="P93" s="69">
        <v>811.19980080000005</v>
      </c>
      <c r="Q93" s="69">
        <v>1135.679721</v>
      </c>
      <c r="R93" s="66">
        <v>0.03</v>
      </c>
      <c r="S93" s="67">
        <v>0.81889999999999996</v>
      </c>
      <c r="T93" s="72">
        <v>62664.103379069471</v>
      </c>
      <c r="U93" s="73">
        <v>54654.456599939673</v>
      </c>
      <c r="V93" s="45">
        <f t="shared" si="2"/>
        <v>0.11</v>
      </c>
      <c r="W93" s="66">
        <v>0.9</v>
      </c>
    </row>
    <row r="94" spans="1:23" ht="14.25" customHeight="1" x14ac:dyDescent="0.3">
      <c r="A94" s="63" t="s">
        <v>306</v>
      </c>
      <c r="B94" s="45" t="s">
        <v>307</v>
      </c>
      <c r="C94" s="45" t="s">
        <v>112</v>
      </c>
      <c r="D94" s="45" t="s">
        <v>113</v>
      </c>
      <c r="E94" s="63" t="s">
        <v>107</v>
      </c>
      <c r="F94" s="63" t="s">
        <v>108</v>
      </c>
      <c r="G94" s="64" t="str">
        <f t="shared" si="3"/>
        <v>Not Eligible</v>
      </c>
      <c r="H94" s="71">
        <v>75937.2</v>
      </c>
      <c r="I94" s="71">
        <v>59049.599999999999</v>
      </c>
      <c r="J94" s="71">
        <v>47399.4</v>
      </c>
      <c r="K94" s="66">
        <v>0.8</v>
      </c>
      <c r="L94" s="66">
        <v>1</v>
      </c>
      <c r="M94" s="67">
        <v>12</v>
      </c>
      <c r="N94" s="68">
        <v>13.5</v>
      </c>
      <c r="O94" s="69">
        <f t="shared" si="1"/>
        <v>5</v>
      </c>
      <c r="P94" s="69">
        <v>588.11935960000005</v>
      </c>
      <c r="Q94" s="69">
        <v>352.87161579999997</v>
      </c>
      <c r="R94" s="66">
        <v>0.03</v>
      </c>
      <c r="S94" s="67">
        <v>0.7659999999999999</v>
      </c>
      <c r="T94" s="72">
        <v>1074.7432283302055</v>
      </c>
      <c r="U94" s="73">
        <v>2423.8447460863681</v>
      </c>
      <c r="V94" s="45">
        <f t="shared" si="2"/>
        <v>0.11</v>
      </c>
      <c r="W94" s="66">
        <v>0.9</v>
      </c>
    </row>
    <row r="95" spans="1:23" ht="14.25" customHeight="1" x14ac:dyDescent="0.3">
      <c r="A95" s="63" t="s">
        <v>308</v>
      </c>
      <c r="B95" s="45" t="s">
        <v>309</v>
      </c>
      <c r="C95" s="45" t="s">
        <v>136</v>
      </c>
      <c r="D95" s="45" t="s">
        <v>113</v>
      </c>
      <c r="E95" s="63" t="s">
        <v>114</v>
      </c>
      <c r="F95" s="63" t="s">
        <v>108</v>
      </c>
      <c r="G95" s="64" t="str">
        <f t="shared" si="3"/>
        <v>Not Eligible</v>
      </c>
      <c r="H95" s="71">
        <v>82081.400000000009</v>
      </c>
      <c r="I95" s="71">
        <v>77922.400000000009</v>
      </c>
      <c r="J95" s="71">
        <v>71762.599999999991</v>
      </c>
      <c r="K95" s="66">
        <v>0.8</v>
      </c>
      <c r="L95" s="66">
        <v>1</v>
      </c>
      <c r="M95" s="67">
        <v>12</v>
      </c>
      <c r="N95" s="68">
        <v>13.5</v>
      </c>
      <c r="O95" s="69">
        <f t="shared" si="1"/>
        <v>15</v>
      </c>
      <c r="P95" s="69">
        <v>650.09150220000004</v>
      </c>
      <c r="Q95" s="69">
        <v>390.05490129999998</v>
      </c>
      <c r="R95" s="66">
        <v>0.03</v>
      </c>
      <c r="S95" s="67">
        <v>0.76080000000000003</v>
      </c>
      <c r="T95" s="72">
        <v>1319.5954064794214</v>
      </c>
      <c r="U95" s="73">
        <v>2809.2136484334092</v>
      </c>
      <c r="V95" s="45">
        <f t="shared" si="2"/>
        <v>0.11</v>
      </c>
      <c r="W95" s="66">
        <v>0.9</v>
      </c>
    </row>
    <row r="96" spans="1:23" ht="14.25" customHeight="1" x14ac:dyDescent="0.3">
      <c r="A96" s="63" t="s">
        <v>310</v>
      </c>
      <c r="B96" s="45" t="s">
        <v>311</v>
      </c>
      <c r="C96" s="45" t="s">
        <v>112</v>
      </c>
      <c r="D96" s="45" t="s">
        <v>120</v>
      </c>
      <c r="E96" s="63" t="s">
        <v>119</v>
      </c>
      <c r="F96" s="63" t="s">
        <v>115</v>
      </c>
      <c r="G96" s="64" t="str">
        <f t="shared" si="3"/>
        <v>Not Eligible</v>
      </c>
      <c r="H96" s="71">
        <v>9207.4</v>
      </c>
      <c r="I96" s="71">
        <v>10458</v>
      </c>
      <c r="J96" s="71">
        <v>8984.4</v>
      </c>
      <c r="K96" s="66">
        <v>0.8</v>
      </c>
      <c r="L96" s="66">
        <v>1</v>
      </c>
      <c r="M96" s="67">
        <v>12</v>
      </c>
      <c r="N96" s="68">
        <v>40.44</v>
      </c>
      <c r="O96" s="69">
        <f t="shared" si="1"/>
        <v>15</v>
      </c>
      <c r="P96" s="69">
        <v>744.10140560000002</v>
      </c>
      <c r="Q96" s="69">
        <v>744.10140560000002</v>
      </c>
      <c r="R96" s="66">
        <v>0.03</v>
      </c>
      <c r="S96" s="67">
        <v>0.7659999999999999</v>
      </c>
      <c r="T96" s="72">
        <v>12726.350834604531</v>
      </c>
      <c r="U96" s="73">
        <v>17691.682910644795</v>
      </c>
      <c r="V96" s="45">
        <f t="shared" si="2"/>
        <v>0.13</v>
      </c>
      <c r="W96" s="66">
        <v>0.9</v>
      </c>
    </row>
    <row r="97" spans="1:23" ht="14.25" customHeight="1" x14ac:dyDescent="0.3">
      <c r="A97" s="63" t="s">
        <v>312</v>
      </c>
      <c r="B97" s="45" t="s">
        <v>313</v>
      </c>
      <c r="C97" s="45" t="s">
        <v>105</v>
      </c>
      <c r="D97" s="45" t="s">
        <v>113</v>
      </c>
      <c r="E97" s="63" t="s">
        <v>119</v>
      </c>
      <c r="F97" s="63" t="s">
        <v>115</v>
      </c>
      <c r="G97" s="64" t="str">
        <f t="shared" si="3"/>
        <v>Not Eligible</v>
      </c>
      <c r="H97" s="71">
        <v>45516.800000000003</v>
      </c>
      <c r="I97" s="71">
        <v>44034.6</v>
      </c>
      <c r="J97" s="71">
        <v>51277.200000000004</v>
      </c>
      <c r="K97" s="66">
        <v>0.8</v>
      </c>
      <c r="L97" s="66">
        <v>1</v>
      </c>
      <c r="M97" s="67">
        <v>12</v>
      </c>
      <c r="N97" s="68">
        <v>40.44</v>
      </c>
      <c r="O97" s="69">
        <f t="shared" si="1"/>
        <v>15</v>
      </c>
      <c r="P97" s="69">
        <v>811.19980080000005</v>
      </c>
      <c r="Q97" s="69">
        <v>648.95984069999997</v>
      </c>
      <c r="R97" s="66">
        <v>0.03</v>
      </c>
      <c r="S97" s="67">
        <v>0.81889999999999996</v>
      </c>
      <c r="T97" s="72">
        <v>9413.1289131249523</v>
      </c>
      <c r="U97" s="73">
        <v>14708.562470421401</v>
      </c>
      <c r="V97" s="45">
        <f t="shared" si="2"/>
        <v>0.11</v>
      </c>
      <c r="W97" s="66">
        <v>0.9</v>
      </c>
    </row>
    <row r="98" spans="1:23" ht="14.25" customHeight="1" x14ac:dyDescent="0.3">
      <c r="A98" s="63" t="s">
        <v>314</v>
      </c>
      <c r="B98" s="45" t="s">
        <v>315</v>
      </c>
      <c r="C98" s="45" t="s">
        <v>118</v>
      </c>
      <c r="D98" s="45" t="s">
        <v>127</v>
      </c>
      <c r="E98" s="63" t="s">
        <v>114</v>
      </c>
      <c r="F98" s="63" t="s">
        <v>108</v>
      </c>
      <c r="G98" s="64" t="str">
        <f t="shared" si="3"/>
        <v>Not Eligible</v>
      </c>
      <c r="H98" s="71">
        <v>27623.200000000004</v>
      </c>
      <c r="I98" s="71">
        <v>24744.399999999998</v>
      </c>
      <c r="J98" s="71">
        <v>24041.999999999996</v>
      </c>
      <c r="K98" s="66">
        <v>0.8</v>
      </c>
      <c r="L98" s="66">
        <v>1</v>
      </c>
      <c r="M98" s="67">
        <v>12</v>
      </c>
      <c r="N98" s="68">
        <v>13.5</v>
      </c>
      <c r="O98" s="69">
        <f t="shared" si="1"/>
        <v>15</v>
      </c>
      <c r="P98" s="69">
        <v>551.90324139999996</v>
      </c>
      <c r="Q98" s="69">
        <v>662.28388970000003</v>
      </c>
      <c r="R98" s="66">
        <v>0.03</v>
      </c>
      <c r="S98" s="67">
        <v>0.74319999999999997</v>
      </c>
      <c r="T98" s="72">
        <v>1105.9132385359908</v>
      </c>
      <c r="U98" s="73">
        <v>1714.6855341068272</v>
      </c>
      <c r="V98" s="45">
        <f t="shared" si="2"/>
        <v>0.17</v>
      </c>
      <c r="W98" s="66">
        <v>0.9</v>
      </c>
    </row>
    <row r="99" spans="1:23" ht="14.25" customHeight="1" x14ac:dyDescent="0.3">
      <c r="A99" s="63" t="s">
        <v>316</v>
      </c>
      <c r="B99" s="45" t="s">
        <v>317</v>
      </c>
      <c r="C99" s="45" t="s">
        <v>118</v>
      </c>
      <c r="D99" s="45" t="s">
        <v>106</v>
      </c>
      <c r="E99" s="63" t="s">
        <v>107</v>
      </c>
      <c r="F99" s="63" t="s">
        <v>108</v>
      </c>
      <c r="G99" s="64" t="str">
        <f t="shared" si="3"/>
        <v>Not Eligible</v>
      </c>
      <c r="H99" s="71">
        <v>68634</v>
      </c>
      <c r="I99" s="71">
        <v>62398</v>
      </c>
      <c r="J99" s="71">
        <v>55565.8</v>
      </c>
      <c r="K99" s="66">
        <v>0.8</v>
      </c>
      <c r="L99" s="66">
        <v>1</v>
      </c>
      <c r="M99" s="67">
        <v>12</v>
      </c>
      <c r="N99" s="68">
        <v>13.5</v>
      </c>
      <c r="O99" s="69">
        <f t="shared" si="1"/>
        <v>5</v>
      </c>
      <c r="P99" s="69">
        <v>538.36166230000003</v>
      </c>
      <c r="Q99" s="69">
        <v>323.01699739999998</v>
      </c>
      <c r="R99" s="66">
        <v>0.03</v>
      </c>
      <c r="S99" s="67">
        <v>0.74319999999999997</v>
      </c>
      <c r="T99" s="72">
        <v>374.3332221925163</v>
      </c>
      <c r="U99" s="73">
        <v>577.07554206914847</v>
      </c>
      <c r="V99" s="45">
        <f t="shared" si="2"/>
        <v>0.17</v>
      </c>
      <c r="W99" s="66">
        <v>0.9</v>
      </c>
    </row>
    <row r="100" spans="1:23" ht="14.25" customHeight="1" x14ac:dyDescent="0.3">
      <c r="A100" s="63" t="s">
        <v>318</v>
      </c>
      <c r="B100" s="45" t="s">
        <v>319</v>
      </c>
      <c r="C100" s="45" t="s">
        <v>105</v>
      </c>
      <c r="D100" s="45" t="s">
        <v>113</v>
      </c>
      <c r="E100" s="63" t="s">
        <v>119</v>
      </c>
      <c r="F100" s="63" t="s">
        <v>115</v>
      </c>
      <c r="G100" s="64" t="str">
        <f t="shared" si="3"/>
        <v>Not Eligible</v>
      </c>
      <c r="H100" s="71">
        <v>63249.2</v>
      </c>
      <c r="I100" s="71">
        <v>63366</v>
      </c>
      <c r="J100" s="71">
        <v>55931.200000000004</v>
      </c>
      <c r="K100" s="66">
        <v>0.8</v>
      </c>
      <c r="L100" s="66">
        <v>1</v>
      </c>
      <c r="M100" s="67">
        <v>12</v>
      </c>
      <c r="N100" s="68">
        <v>40.44</v>
      </c>
      <c r="O100" s="69">
        <f t="shared" si="1"/>
        <v>15</v>
      </c>
      <c r="P100" s="69">
        <v>811.19980080000005</v>
      </c>
      <c r="Q100" s="69">
        <v>811.19980080000005</v>
      </c>
      <c r="R100" s="66">
        <v>0.03</v>
      </c>
      <c r="S100" s="67">
        <v>0.81889999999999996</v>
      </c>
      <c r="T100" s="81">
        <v>9957.4904063992035</v>
      </c>
      <c r="U100" s="79">
        <v>16854.5763842862</v>
      </c>
      <c r="V100" s="45">
        <f t="shared" si="2"/>
        <v>0.11</v>
      </c>
      <c r="W100" s="66">
        <v>0.9</v>
      </c>
    </row>
    <row r="101" spans="1:23" ht="14.25" customHeight="1" x14ac:dyDescent="0.3">
      <c r="A101" s="63" t="s">
        <v>320</v>
      </c>
      <c r="B101" s="45" t="s">
        <v>321</v>
      </c>
      <c r="C101" s="45" t="s">
        <v>112</v>
      </c>
      <c r="D101" s="45" t="s">
        <v>120</v>
      </c>
      <c r="E101" s="63" t="s">
        <v>119</v>
      </c>
      <c r="F101" s="63" t="s">
        <v>115</v>
      </c>
      <c r="G101" s="64" t="str">
        <f t="shared" si="3"/>
        <v>Not Eligible</v>
      </c>
      <c r="H101" s="71">
        <v>14800.999999999998</v>
      </c>
      <c r="I101" s="71">
        <v>13071.199999999999</v>
      </c>
      <c r="J101" s="71">
        <v>12875.6</v>
      </c>
      <c r="K101" s="66">
        <v>0.8</v>
      </c>
      <c r="L101" s="66">
        <v>1</v>
      </c>
      <c r="M101" s="67">
        <v>12</v>
      </c>
      <c r="N101" s="68">
        <v>40.44</v>
      </c>
      <c r="O101" s="69">
        <f t="shared" si="1"/>
        <v>15</v>
      </c>
      <c r="P101" s="69">
        <v>744.10140560000002</v>
      </c>
      <c r="Q101" s="69">
        <v>892.92168670000001</v>
      </c>
      <c r="R101" s="66">
        <v>0.03</v>
      </c>
      <c r="S101" s="67">
        <v>0.7659999999999999</v>
      </c>
      <c r="T101" s="72">
        <v>13339.183282751537</v>
      </c>
      <c r="U101" s="73">
        <v>20373.553993551443</v>
      </c>
      <c r="V101" s="45">
        <f t="shared" si="2"/>
        <v>0.13</v>
      </c>
      <c r="W101" s="66">
        <v>0.9</v>
      </c>
    </row>
    <row r="102" spans="1:23" ht="14.25" customHeight="1" x14ac:dyDescent="0.3">
      <c r="A102" s="63" t="s">
        <v>322</v>
      </c>
      <c r="B102" s="45" t="s">
        <v>323</v>
      </c>
      <c r="C102" s="45" t="s">
        <v>112</v>
      </c>
      <c r="D102" s="45" t="s">
        <v>109</v>
      </c>
      <c r="E102" s="63" t="s">
        <v>123</v>
      </c>
      <c r="F102" s="63" t="s">
        <v>115</v>
      </c>
      <c r="G102" s="64" t="str">
        <f t="shared" si="3"/>
        <v>Not Eligible</v>
      </c>
      <c r="H102" s="71">
        <v>3086</v>
      </c>
      <c r="I102" s="71">
        <v>2947.4</v>
      </c>
      <c r="J102" s="71">
        <v>3043.4</v>
      </c>
      <c r="K102" s="66">
        <v>0.8</v>
      </c>
      <c r="L102" s="66">
        <v>1</v>
      </c>
      <c r="M102" s="67">
        <v>12</v>
      </c>
      <c r="N102" s="68">
        <v>390</v>
      </c>
      <c r="O102" s="69">
        <f t="shared" si="1"/>
        <v>25</v>
      </c>
      <c r="P102" s="69">
        <v>1325.425371</v>
      </c>
      <c r="Q102" s="69">
        <v>1855.595519</v>
      </c>
      <c r="R102" s="66">
        <v>0.03</v>
      </c>
      <c r="S102" s="67">
        <v>0.7659999999999999</v>
      </c>
      <c r="T102" s="72">
        <v>114508.38168923276</v>
      </c>
      <c r="U102" s="73">
        <v>89992.252292311925</v>
      </c>
      <c r="V102" s="45">
        <f t="shared" si="2"/>
        <v>0.04</v>
      </c>
      <c r="W102" s="66">
        <v>0.9</v>
      </c>
    </row>
    <row r="103" spans="1:23" ht="14.25" customHeight="1" x14ac:dyDescent="0.3">
      <c r="A103" s="63" t="s">
        <v>324</v>
      </c>
      <c r="B103" s="45" t="s">
        <v>325</v>
      </c>
      <c r="C103" s="45" t="s">
        <v>112</v>
      </c>
      <c r="D103" s="45" t="s">
        <v>113</v>
      </c>
      <c r="E103" s="63" t="s">
        <v>119</v>
      </c>
      <c r="F103" s="63" t="s">
        <v>115</v>
      </c>
      <c r="G103" s="64" t="str">
        <f t="shared" si="3"/>
        <v>Not Eligible</v>
      </c>
      <c r="H103" s="71">
        <v>11245.8</v>
      </c>
      <c r="I103" s="71">
        <v>10936.6</v>
      </c>
      <c r="J103" s="71">
        <v>12172.8</v>
      </c>
      <c r="K103" s="66">
        <v>0.8</v>
      </c>
      <c r="L103" s="66">
        <v>1</v>
      </c>
      <c r="M103" s="67">
        <v>12</v>
      </c>
      <c r="N103" s="68">
        <v>40.44</v>
      </c>
      <c r="O103" s="69">
        <f t="shared" si="1"/>
        <v>15</v>
      </c>
      <c r="P103" s="69">
        <v>588.11935960000005</v>
      </c>
      <c r="Q103" s="69">
        <v>588.11935960000005</v>
      </c>
      <c r="R103" s="66">
        <v>0.03</v>
      </c>
      <c r="S103" s="67">
        <v>0.7659999999999999</v>
      </c>
      <c r="T103" s="72">
        <v>4925.3392584333878</v>
      </c>
      <c r="U103" s="73">
        <v>11665.908055222317</v>
      </c>
      <c r="V103" s="45">
        <f t="shared" si="2"/>
        <v>0.11</v>
      </c>
      <c r="W103" s="66">
        <v>0.9</v>
      </c>
    </row>
    <row r="104" spans="1:23" ht="14.25" customHeight="1" x14ac:dyDescent="0.3">
      <c r="A104" s="63" t="s">
        <v>326</v>
      </c>
      <c r="B104" s="45" t="s">
        <v>327</v>
      </c>
      <c r="C104" s="45" t="s">
        <v>118</v>
      </c>
      <c r="D104" s="45" t="s">
        <v>106</v>
      </c>
      <c r="E104" s="63" t="s">
        <v>107</v>
      </c>
      <c r="F104" s="63" t="s">
        <v>108</v>
      </c>
      <c r="G104" s="64" t="str">
        <f t="shared" si="3"/>
        <v>Not Eligible</v>
      </c>
      <c r="H104" s="71">
        <v>372516.19999999995</v>
      </c>
      <c r="I104" s="71">
        <v>330362.19999999995</v>
      </c>
      <c r="J104" s="71">
        <v>300134.8</v>
      </c>
      <c r="K104" s="66">
        <v>0.8</v>
      </c>
      <c r="L104" s="66">
        <v>1</v>
      </c>
      <c r="M104" s="67">
        <v>12</v>
      </c>
      <c r="N104" s="68">
        <v>13.5</v>
      </c>
      <c r="O104" s="69">
        <f t="shared" si="1"/>
        <v>5</v>
      </c>
      <c r="P104" s="69">
        <v>538.36166230000003</v>
      </c>
      <c r="Q104" s="69">
        <v>323.01699739999998</v>
      </c>
      <c r="R104" s="66">
        <v>0.03</v>
      </c>
      <c r="S104" s="67">
        <v>0.74319999999999997</v>
      </c>
      <c r="T104" s="72">
        <v>465.01142482286639</v>
      </c>
      <c r="U104" s="73">
        <v>972.30463010325229</v>
      </c>
      <c r="V104" s="45">
        <f t="shared" si="2"/>
        <v>0.17</v>
      </c>
      <c r="W104" s="66">
        <v>0.9</v>
      </c>
    </row>
    <row r="105" spans="1:23" ht="14.25" customHeight="1" x14ac:dyDescent="0.3">
      <c r="A105" s="63" t="s">
        <v>328</v>
      </c>
      <c r="B105" s="45" t="s">
        <v>329</v>
      </c>
      <c r="C105" s="45" t="s">
        <v>118</v>
      </c>
      <c r="D105" s="45" t="s">
        <v>127</v>
      </c>
      <c r="E105" s="63" t="s">
        <v>107</v>
      </c>
      <c r="F105" s="63" t="s">
        <v>108</v>
      </c>
      <c r="G105" s="64" t="str">
        <f t="shared" si="3"/>
        <v>Not Eligible</v>
      </c>
      <c r="H105" s="71">
        <v>292004.8</v>
      </c>
      <c r="I105" s="71">
        <v>260093.8</v>
      </c>
      <c r="J105" s="71">
        <v>219994.99999999997</v>
      </c>
      <c r="K105" s="66">
        <v>0.8</v>
      </c>
      <c r="L105" s="66">
        <v>1</v>
      </c>
      <c r="M105" s="67">
        <v>12</v>
      </c>
      <c r="N105" s="68">
        <v>13.5</v>
      </c>
      <c r="O105" s="69">
        <f t="shared" si="1"/>
        <v>5</v>
      </c>
      <c r="P105" s="69">
        <v>551.90324139999996</v>
      </c>
      <c r="Q105" s="69">
        <v>331.14194479999998</v>
      </c>
      <c r="R105" s="66">
        <v>0.03</v>
      </c>
      <c r="S105" s="67">
        <v>0.74319999999999997</v>
      </c>
      <c r="T105" s="72">
        <v>365.45358615830372</v>
      </c>
      <c r="U105" s="73">
        <v>918.30318730911961</v>
      </c>
      <c r="V105" s="45">
        <f t="shared" si="2"/>
        <v>0.17</v>
      </c>
      <c r="W105" s="66">
        <v>0.9</v>
      </c>
    </row>
    <row r="106" spans="1:23" ht="14.25" customHeight="1" x14ac:dyDescent="0.3">
      <c r="A106" s="63" t="s">
        <v>330</v>
      </c>
      <c r="B106" s="45" t="s">
        <v>331</v>
      </c>
      <c r="C106" s="45" t="s">
        <v>136</v>
      </c>
      <c r="D106" s="45" t="s">
        <v>113</v>
      </c>
      <c r="E106" s="63" t="s">
        <v>119</v>
      </c>
      <c r="F106" s="63" t="s">
        <v>115</v>
      </c>
      <c r="G106" s="64" t="str">
        <f t="shared" si="3"/>
        <v>Not Eligible</v>
      </c>
      <c r="H106" s="71">
        <v>240780.6</v>
      </c>
      <c r="I106" s="71">
        <v>238331</v>
      </c>
      <c r="J106" s="71">
        <v>270956.19999999995</v>
      </c>
      <c r="K106" s="66">
        <v>0.8</v>
      </c>
      <c r="L106" s="66">
        <v>1</v>
      </c>
      <c r="M106" s="67">
        <v>12</v>
      </c>
      <c r="N106" s="68">
        <v>40.44</v>
      </c>
      <c r="O106" s="69">
        <f t="shared" si="1"/>
        <v>15</v>
      </c>
      <c r="P106" s="69">
        <v>650.09150220000004</v>
      </c>
      <c r="Q106" s="69">
        <v>910.12810309999998</v>
      </c>
      <c r="R106" s="66">
        <v>0.03</v>
      </c>
      <c r="S106" s="67">
        <v>0.68420000000000003</v>
      </c>
      <c r="T106" s="72">
        <v>9977.3185180985074</v>
      </c>
      <c r="U106" s="73">
        <v>15588.658633984704</v>
      </c>
      <c r="V106" s="45">
        <f t="shared" si="2"/>
        <v>0.11</v>
      </c>
      <c r="W106" s="66">
        <v>0.9</v>
      </c>
    </row>
    <row r="107" spans="1:23" ht="14.25" customHeight="1" x14ac:dyDescent="0.3">
      <c r="A107" s="63" t="s">
        <v>332</v>
      </c>
      <c r="B107" s="45" t="s">
        <v>333</v>
      </c>
      <c r="C107" s="45" t="s">
        <v>147</v>
      </c>
      <c r="D107" s="45" t="s">
        <v>106</v>
      </c>
      <c r="E107" s="63" t="s">
        <v>119</v>
      </c>
      <c r="F107" s="63" t="s">
        <v>115</v>
      </c>
      <c r="G107" s="64" t="str">
        <f t="shared" si="3"/>
        <v>Not Eligible</v>
      </c>
      <c r="H107" s="71">
        <v>3555.4</v>
      </c>
      <c r="I107" s="71">
        <v>3180</v>
      </c>
      <c r="J107" s="71">
        <v>2909.4</v>
      </c>
      <c r="K107" s="66">
        <v>0.8</v>
      </c>
      <c r="L107" s="66">
        <v>1</v>
      </c>
      <c r="M107" s="67">
        <v>12</v>
      </c>
      <c r="N107" s="68">
        <v>40.44</v>
      </c>
      <c r="O107" s="69">
        <f t="shared" si="1"/>
        <v>15</v>
      </c>
      <c r="P107" s="69">
        <v>493.69661500000001</v>
      </c>
      <c r="Q107" s="69">
        <v>592.43593799999996</v>
      </c>
      <c r="R107" s="66">
        <v>0.03</v>
      </c>
      <c r="S107" s="67">
        <v>0.68420000000000003</v>
      </c>
      <c r="T107" s="72">
        <v>6405.0530573545229</v>
      </c>
      <c r="U107" s="73">
        <v>8932.1078075301593</v>
      </c>
      <c r="V107" s="45">
        <f t="shared" si="2"/>
        <v>0.17</v>
      </c>
      <c r="W107" s="66">
        <v>0.9</v>
      </c>
    </row>
    <row r="108" spans="1:23" ht="14.25" customHeight="1" x14ac:dyDescent="0.3">
      <c r="A108" s="63" t="s">
        <v>334</v>
      </c>
      <c r="B108" s="45" t="s">
        <v>335</v>
      </c>
      <c r="C108" s="45" t="s">
        <v>118</v>
      </c>
      <c r="D108" s="45" t="s">
        <v>106</v>
      </c>
      <c r="E108" s="63" t="s">
        <v>107</v>
      </c>
      <c r="F108" s="63" t="s">
        <v>108</v>
      </c>
      <c r="G108" s="64" t="str">
        <f t="shared" si="3"/>
        <v>Not Eligible</v>
      </c>
      <c r="H108" s="71">
        <v>321996.2</v>
      </c>
      <c r="I108" s="71">
        <v>274123</v>
      </c>
      <c r="J108" s="71">
        <v>223951.4</v>
      </c>
      <c r="K108" s="66">
        <v>0.8</v>
      </c>
      <c r="L108" s="66">
        <v>1</v>
      </c>
      <c r="M108" s="67">
        <v>12</v>
      </c>
      <c r="N108" s="68">
        <v>13.5</v>
      </c>
      <c r="O108" s="69">
        <f t="shared" si="1"/>
        <v>5</v>
      </c>
      <c r="P108" s="69">
        <v>538.36166230000003</v>
      </c>
      <c r="Q108" s="69">
        <v>430.6893298</v>
      </c>
      <c r="R108" s="66">
        <v>0.03</v>
      </c>
      <c r="S108" s="67">
        <v>0.74319999999999997</v>
      </c>
      <c r="T108" s="72">
        <v>668.57539355549238</v>
      </c>
      <c r="U108" s="73">
        <v>1098.5849310634335</v>
      </c>
      <c r="V108" s="45">
        <f t="shared" si="2"/>
        <v>0.17</v>
      </c>
      <c r="W108" s="66">
        <v>0.9</v>
      </c>
    </row>
    <row r="109" spans="1:23" ht="14.25" customHeight="1" x14ac:dyDescent="0.3">
      <c r="A109" s="63" t="s">
        <v>336</v>
      </c>
      <c r="B109" s="45" t="s">
        <v>337</v>
      </c>
      <c r="C109" s="45" t="s">
        <v>112</v>
      </c>
      <c r="D109" s="45" t="s">
        <v>109</v>
      </c>
      <c r="E109" s="63" t="s">
        <v>123</v>
      </c>
      <c r="F109" s="63" t="s">
        <v>115</v>
      </c>
      <c r="G109" s="64" t="str">
        <f t="shared" si="3"/>
        <v>Not Eligible</v>
      </c>
      <c r="H109" s="71">
        <v>1810</v>
      </c>
      <c r="I109" s="71">
        <v>1910.8</v>
      </c>
      <c r="J109" s="71">
        <v>2282</v>
      </c>
      <c r="K109" s="66">
        <v>0.8</v>
      </c>
      <c r="L109" s="66">
        <v>1</v>
      </c>
      <c r="M109" s="67">
        <v>12</v>
      </c>
      <c r="N109" s="68">
        <v>390</v>
      </c>
      <c r="O109" s="69">
        <f t="shared" si="1"/>
        <v>25</v>
      </c>
      <c r="P109" s="69">
        <v>1325.425371</v>
      </c>
      <c r="Q109" s="69">
        <v>795.25522260000002</v>
      </c>
      <c r="R109" s="66">
        <v>0.03</v>
      </c>
      <c r="S109" s="67">
        <v>0.7659999999999999</v>
      </c>
      <c r="T109" s="72">
        <v>21209.002729004478</v>
      </c>
      <c r="U109" s="73">
        <v>27293.541580228597</v>
      </c>
      <c r="V109" s="45">
        <f t="shared" si="2"/>
        <v>0.04</v>
      </c>
      <c r="W109" s="66">
        <v>0.9</v>
      </c>
    </row>
    <row r="110" spans="1:23" ht="14.25" customHeight="1" x14ac:dyDescent="0.3">
      <c r="A110" s="63" t="s">
        <v>338</v>
      </c>
      <c r="B110" s="45" t="s">
        <v>339</v>
      </c>
      <c r="C110" s="45" t="s">
        <v>136</v>
      </c>
      <c r="D110" s="45" t="s">
        <v>113</v>
      </c>
      <c r="E110" s="63" t="s">
        <v>114</v>
      </c>
      <c r="F110" s="63" t="s">
        <v>115</v>
      </c>
      <c r="G110" s="64" t="str">
        <f t="shared" si="3"/>
        <v>Not Eligible</v>
      </c>
      <c r="H110" s="71" t="e">
        <v>#N/A</v>
      </c>
      <c r="I110" s="71" t="e">
        <v>#N/A</v>
      </c>
      <c r="J110" s="71" t="e">
        <v>#N/A</v>
      </c>
      <c r="K110" s="66">
        <v>0.8</v>
      </c>
      <c r="L110" s="66">
        <v>1</v>
      </c>
      <c r="M110" s="67">
        <v>12</v>
      </c>
      <c r="N110" s="68">
        <v>40.44</v>
      </c>
      <c r="O110" s="69">
        <f t="shared" si="1"/>
        <v>15</v>
      </c>
      <c r="P110" s="69">
        <v>650.09150220000004</v>
      </c>
      <c r="Q110" s="69">
        <v>650.09150220000004</v>
      </c>
      <c r="R110" s="66">
        <v>0.03</v>
      </c>
      <c r="S110" s="67">
        <v>0.76080000000000003</v>
      </c>
      <c r="T110" s="72">
        <v>3168.7828371278461</v>
      </c>
      <c r="U110" s="75">
        <v>4235.4937501481299</v>
      </c>
      <c r="V110" s="45">
        <f t="shared" si="2"/>
        <v>0.11</v>
      </c>
      <c r="W110" s="66">
        <v>0.9</v>
      </c>
    </row>
    <row r="111" spans="1:23" ht="14.25" customHeight="1" x14ac:dyDescent="0.3">
      <c r="A111" s="63" t="s">
        <v>340</v>
      </c>
      <c r="B111" s="45" t="s">
        <v>341</v>
      </c>
      <c r="C111" s="45" t="s">
        <v>118</v>
      </c>
      <c r="D111" s="45" t="s">
        <v>106</v>
      </c>
      <c r="E111" s="63" t="s">
        <v>107</v>
      </c>
      <c r="F111" s="63" t="s">
        <v>108</v>
      </c>
      <c r="G111" s="64" t="str">
        <f t="shared" si="3"/>
        <v>Not Eligible</v>
      </c>
      <c r="H111" s="71">
        <v>59122.400000000009</v>
      </c>
      <c r="I111" s="71">
        <v>53429.200000000004</v>
      </c>
      <c r="J111" s="71">
        <v>47714.2</v>
      </c>
      <c r="K111" s="66">
        <v>0.8</v>
      </c>
      <c r="L111" s="66">
        <v>1</v>
      </c>
      <c r="M111" s="67">
        <v>12</v>
      </c>
      <c r="N111" s="68">
        <v>13.5</v>
      </c>
      <c r="O111" s="69">
        <f t="shared" si="1"/>
        <v>5</v>
      </c>
      <c r="P111" s="69">
        <v>538.36166230000003</v>
      </c>
      <c r="Q111" s="69">
        <v>538.36166230000003</v>
      </c>
      <c r="R111" s="66">
        <v>0.03</v>
      </c>
      <c r="S111" s="67">
        <v>0.74319999999999997</v>
      </c>
      <c r="T111" s="72">
        <v>1150.8199971682891</v>
      </c>
      <c r="U111" s="73">
        <v>2571.0914459300716</v>
      </c>
      <c r="V111" s="45">
        <f t="shared" si="2"/>
        <v>0.17</v>
      </c>
      <c r="W111" s="66">
        <v>0.9</v>
      </c>
    </row>
    <row r="112" spans="1:23" ht="14.25" customHeight="1" x14ac:dyDescent="0.3">
      <c r="A112" s="63" t="s">
        <v>342</v>
      </c>
      <c r="B112" s="45" t="s">
        <v>343</v>
      </c>
      <c r="C112" s="45" t="s">
        <v>118</v>
      </c>
      <c r="D112" s="45" t="s">
        <v>106</v>
      </c>
      <c r="E112" s="63" t="s">
        <v>119</v>
      </c>
      <c r="F112" s="63" t="s">
        <v>115</v>
      </c>
      <c r="G112" s="64" t="str">
        <f t="shared" si="3"/>
        <v>Not Eligible</v>
      </c>
      <c r="H112" s="71">
        <v>6926.6</v>
      </c>
      <c r="I112" s="71">
        <v>7909.4</v>
      </c>
      <c r="J112" s="71">
        <v>9293.0000000000018</v>
      </c>
      <c r="K112" s="66">
        <v>0.8</v>
      </c>
      <c r="L112" s="66">
        <v>1</v>
      </c>
      <c r="M112" s="67">
        <v>12</v>
      </c>
      <c r="N112" s="68">
        <v>40.44</v>
      </c>
      <c r="O112" s="69">
        <f t="shared" si="1"/>
        <v>15</v>
      </c>
      <c r="P112" s="69">
        <v>538.36166230000003</v>
      </c>
      <c r="Q112" s="69">
        <v>753.70632720000003</v>
      </c>
      <c r="R112" s="66">
        <v>0.03</v>
      </c>
      <c r="S112" s="67">
        <v>0.74319999999999997</v>
      </c>
      <c r="T112" s="72">
        <v>8755.3730766032713</v>
      </c>
      <c r="U112" s="73">
        <v>14522.712810816694</v>
      </c>
      <c r="V112" s="45">
        <f t="shared" si="2"/>
        <v>0.17</v>
      </c>
      <c r="W112" s="66">
        <v>0.9</v>
      </c>
    </row>
    <row r="113" spans="1:23" ht="14.25" customHeight="1" x14ac:dyDescent="0.3">
      <c r="A113" s="63" t="s">
        <v>344</v>
      </c>
      <c r="B113" s="45" t="s">
        <v>345</v>
      </c>
      <c r="C113" s="45" t="s">
        <v>130</v>
      </c>
      <c r="D113" s="45" t="s">
        <v>113</v>
      </c>
      <c r="E113" s="63" t="s">
        <v>119</v>
      </c>
      <c r="F113" s="63" t="s">
        <v>115</v>
      </c>
      <c r="G113" s="64" t="s">
        <v>182</v>
      </c>
      <c r="H113" s="71">
        <v>1136431.2</v>
      </c>
      <c r="I113" s="71">
        <v>1134871.5999999999</v>
      </c>
      <c r="J113" s="71">
        <v>1162357</v>
      </c>
      <c r="K113" s="66">
        <v>0.8</v>
      </c>
      <c r="L113" s="66">
        <v>1</v>
      </c>
      <c r="M113" s="67">
        <v>12</v>
      </c>
      <c r="N113" s="68">
        <v>40.44</v>
      </c>
      <c r="O113" s="69">
        <f t="shared" si="1"/>
        <v>15</v>
      </c>
      <c r="P113" s="69">
        <v>743.00257050000005</v>
      </c>
      <c r="Q113" s="69">
        <v>891.60308459999999</v>
      </c>
      <c r="R113" s="66">
        <v>0.03</v>
      </c>
      <c r="S113" s="67">
        <v>0.73180000000000012</v>
      </c>
      <c r="T113" s="72">
        <v>10047.125202159128</v>
      </c>
      <c r="U113" s="73">
        <v>15269.902329522129</v>
      </c>
      <c r="V113" s="45">
        <f t="shared" si="2"/>
        <v>0.11</v>
      </c>
      <c r="W113" s="66">
        <v>0.9</v>
      </c>
    </row>
    <row r="114" spans="1:23" ht="14.25" customHeight="1" x14ac:dyDescent="0.3">
      <c r="A114" s="63" t="s">
        <v>346</v>
      </c>
      <c r="B114" s="45" t="s">
        <v>347</v>
      </c>
      <c r="C114" s="45" t="s">
        <v>136</v>
      </c>
      <c r="D114" s="45" t="s">
        <v>113</v>
      </c>
      <c r="E114" s="63" t="s">
        <v>114</v>
      </c>
      <c r="F114" s="63" t="s">
        <v>115</v>
      </c>
      <c r="G114" s="64" t="str">
        <f t="shared" ref="G114:G186" si="4">IF(C114="AMRO","Participating","Not Eligible")</f>
        <v>Not Eligible</v>
      </c>
      <c r="H114" s="71">
        <v>1117.3999999999999</v>
      </c>
      <c r="I114" s="71">
        <v>1113.3999999999999</v>
      </c>
      <c r="J114" s="71">
        <v>1202.2</v>
      </c>
      <c r="K114" s="66">
        <v>0.8</v>
      </c>
      <c r="L114" s="66">
        <v>1</v>
      </c>
      <c r="M114" s="67">
        <v>12</v>
      </c>
      <c r="N114" s="68">
        <v>40.44</v>
      </c>
      <c r="O114" s="69">
        <f t="shared" si="1"/>
        <v>15</v>
      </c>
      <c r="P114" s="69">
        <v>650.09150220000004</v>
      </c>
      <c r="Q114" s="69">
        <v>520.07320179999999</v>
      </c>
      <c r="R114" s="66">
        <v>0.03</v>
      </c>
      <c r="S114" s="67">
        <v>0.76080000000000003</v>
      </c>
      <c r="T114" s="72">
        <v>2781.799853614918</v>
      </c>
      <c r="U114" s="73">
        <v>3439.7253981902295</v>
      </c>
      <c r="V114" s="45">
        <f t="shared" si="2"/>
        <v>0.11</v>
      </c>
      <c r="W114" s="66">
        <v>0.9</v>
      </c>
    </row>
    <row r="115" spans="1:23" ht="14.25" customHeight="1" x14ac:dyDescent="0.3">
      <c r="A115" s="63" t="s">
        <v>348</v>
      </c>
      <c r="B115" s="45" t="s">
        <v>349</v>
      </c>
      <c r="C115" s="45" t="s">
        <v>112</v>
      </c>
      <c r="D115" s="45" t="s">
        <v>120</v>
      </c>
      <c r="E115" s="63" t="s">
        <v>114</v>
      </c>
      <c r="F115" s="63" t="s">
        <v>126</v>
      </c>
      <c r="G115" s="64" t="str">
        <f t="shared" si="4"/>
        <v>Not Eligible</v>
      </c>
      <c r="H115" s="71">
        <v>21563.8</v>
      </c>
      <c r="I115" s="71">
        <v>21033</v>
      </c>
      <c r="J115" s="71">
        <v>19448.8</v>
      </c>
      <c r="K115" s="66">
        <v>0.8</v>
      </c>
      <c r="L115" s="66">
        <v>1</v>
      </c>
      <c r="M115" s="67">
        <v>12</v>
      </c>
      <c r="N115" s="68">
        <v>13.5</v>
      </c>
      <c r="O115" s="69">
        <f t="shared" si="1"/>
        <v>15</v>
      </c>
      <c r="P115" s="69">
        <v>744.10140560000002</v>
      </c>
      <c r="Q115" s="69">
        <v>446.46084330000002</v>
      </c>
      <c r="R115" s="66">
        <v>0.03</v>
      </c>
      <c r="S115" s="67">
        <v>0.7659999999999999</v>
      </c>
      <c r="T115" s="72">
        <v>1966.9361470328731</v>
      </c>
      <c r="U115" s="73">
        <v>3391.8896395350353</v>
      </c>
      <c r="V115" s="45">
        <f t="shared" si="2"/>
        <v>0.13</v>
      </c>
      <c r="W115" s="66">
        <v>0.9</v>
      </c>
    </row>
    <row r="116" spans="1:23" ht="14.25" customHeight="1" x14ac:dyDescent="0.3">
      <c r="A116" s="63" t="s">
        <v>350</v>
      </c>
      <c r="B116" s="45" t="s">
        <v>351</v>
      </c>
      <c r="C116" s="45" t="s">
        <v>112</v>
      </c>
      <c r="D116" s="45" t="s">
        <v>109</v>
      </c>
      <c r="E116" s="63" t="s">
        <v>123</v>
      </c>
      <c r="F116" s="63" t="s">
        <v>115</v>
      </c>
      <c r="G116" s="64" t="str">
        <f t="shared" si="4"/>
        <v>Not Eligible</v>
      </c>
      <c r="H116" s="71" t="e">
        <v>#N/A</v>
      </c>
      <c r="I116" s="71" t="e">
        <v>#N/A</v>
      </c>
      <c r="J116" s="71" t="e">
        <v>#N/A</v>
      </c>
      <c r="K116" s="66">
        <v>0.8</v>
      </c>
      <c r="L116" s="66">
        <v>1</v>
      </c>
      <c r="M116" s="67">
        <v>12</v>
      </c>
      <c r="N116" s="68">
        <v>390</v>
      </c>
      <c r="O116" s="69">
        <f t="shared" si="1"/>
        <v>25</v>
      </c>
      <c r="P116" s="69">
        <v>1325.425371</v>
      </c>
      <c r="Q116" s="69">
        <v>1855.595519</v>
      </c>
      <c r="R116" s="66">
        <v>0.03</v>
      </c>
      <c r="S116" s="67">
        <v>0.7659999999999999</v>
      </c>
      <c r="T116" s="81">
        <v>172676.3407245258</v>
      </c>
      <c r="U116" s="75">
        <v>35305.844379786402</v>
      </c>
      <c r="V116" s="45">
        <f t="shared" si="2"/>
        <v>0.04</v>
      </c>
      <c r="W116" s="66">
        <v>0.9</v>
      </c>
    </row>
    <row r="117" spans="1:23" ht="14.25" customHeight="1" x14ac:dyDescent="0.3">
      <c r="A117" s="63" t="s">
        <v>352</v>
      </c>
      <c r="B117" s="45" t="s">
        <v>353</v>
      </c>
      <c r="C117" s="45" t="s">
        <v>136</v>
      </c>
      <c r="D117" s="45" t="s">
        <v>113</v>
      </c>
      <c r="E117" s="63" t="s">
        <v>114</v>
      </c>
      <c r="F117" s="63" t="s">
        <v>126</v>
      </c>
      <c r="G117" s="64" t="str">
        <f t="shared" si="4"/>
        <v>Not Eligible</v>
      </c>
      <c r="H117" s="71">
        <v>33386.800000000003</v>
      </c>
      <c r="I117" s="71">
        <v>27527.599999999999</v>
      </c>
      <c r="J117" s="71">
        <v>21688</v>
      </c>
      <c r="K117" s="66">
        <v>0.8</v>
      </c>
      <c r="L117" s="66">
        <v>1</v>
      </c>
      <c r="M117" s="67">
        <v>12</v>
      </c>
      <c r="N117" s="68">
        <v>13.5</v>
      </c>
      <c r="O117" s="69">
        <f t="shared" si="1"/>
        <v>15</v>
      </c>
      <c r="P117" s="69">
        <v>650.09150220000004</v>
      </c>
      <c r="Q117" s="69">
        <v>650.09150220000004</v>
      </c>
      <c r="R117" s="66">
        <v>0.03</v>
      </c>
      <c r="S117" s="67">
        <v>0.68420000000000003</v>
      </c>
      <c r="T117" s="72">
        <v>3128.9534537393261</v>
      </c>
      <c r="U117" s="73">
        <v>4763.9928289253794</v>
      </c>
      <c r="V117" s="45">
        <f t="shared" si="2"/>
        <v>0.11</v>
      </c>
      <c r="W117" s="66">
        <v>0.9</v>
      </c>
    </row>
    <row r="118" spans="1:23" ht="14.25" customHeight="1" x14ac:dyDescent="0.3">
      <c r="A118" s="63" t="s">
        <v>354</v>
      </c>
      <c r="B118" s="45" t="s">
        <v>355</v>
      </c>
      <c r="C118" s="45" t="s">
        <v>112</v>
      </c>
      <c r="D118" s="45" t="s">
        <v>113</v>
      </c>
      <c r="E118" s="63" t="s">
        <v>119</v>
      </c>
      <c r="F118" s="63" t="s">
        <v>115</v>
      </c>
      <c r="G118" s="64" t="str">
        <f t="shared" si="4"/>
        <v>Not Eligible</v>
      </c>
      <c r="H118" s="71">
        <v>3554.8</v>
      </c>
      <c r="I118" s="71">
        <v>3824.6000000000004</v>
      </c>
      <c r="J118" s="71">
        <v>3876.2</v>
      </c>
      <c r="K118" s="66">
        <v>0.8</v>
      </c>
      <c r="L118" s="66">
        <v>1</v>
      </c>
      <c r="M118" s="67">
        <v>12</v>
      </c>
      <c r="N118" s="68">
        <v>40.44</v>
      </c>
      <c r="O118" s="69">
        <f t="shared" si="1"/>
        <v>15</v>
      </c>
      <c r="P118" s="69">
        <v>588.11935960000005</v>
      </c>
      <c r="Q118" s="69">
        <v>705.74323159999994</v>
      </c>
      <c r="R118" s="66">
        <v>0.03</v>
      </c>
      <c r="S118" s="67">
        <v>0.7659999999999999</v>
      </c>
      <c r="T118" s="72">
        <v>7110.6329226779017</v>
      </c>
      <c r="U118" s="73">
        <v>13611.566900569245</v>
      </c>
      <c r="V118" s="45">
        <f t="shared" si="2"/>
        <v>0.11</v>
      </c>
      <c r="W118" s="66">
        <v>0.9</v>
      </c>
    </row>
    <row r="119" spans="1:23" ht="14.25" customHeight="1" x14ac:dyDescent="0.3">
      <c r="A119" s="63" t="s">
        <v>356</v>
      </c>
      <c r="B119" s="45" t="s">
        <v>357</v>
      </c>
      <c r="C119" s="45" t="s">
        <v>105</v>
      </c>
      <c r="D119" s="45" t="s">
        <v>106</v>
      </c>
      <c r="E119" s="63" t="s">
        <v>114</v>
      </c>
      <c r="F119" s="63" t="s">
        <v>115</v>
      </c>
      <c r="G119" s="64" t="str">
        <f t="shared" si="4"/>
        <v>Not Eligible</v>
      </c>
      <c r="H119" s="71">
        <v>332958.59999999998</v>
      </c>
      <c r="I119" s="71">
        <v>300754.39999999997</v>
      </c>
      <c r="J119" s="71">
        <v>277920.60000000003</v>
      </c>
      <c r="K119" s="66">
        <v>0.8</v>
      </c>
      <c r="L119" s="66">
        <v>1</v>
      </c>
      <c r="M119" s="67">
        <v>12</v>
      </c>
      <c r="N119" s="68">
        <v>40.44</v>
      </c>
      <c r="O119" s="69">
        <f t="shared" si="1"/>
        <v>15</v>
      </c>
      <c r="P119" s="69">
        <v>603.06939599999998</v>
      </c>
      <c r="Q119" s="69">
        <v>723.68327520000003</v>
      </c>
      <c r="R119" s="66">
        <v>0.03</v>
      </c>
      <c r="S119" s="67">
        <v>0.81889999999999996</v>
      </c>
      <c r="T119" s="72">
        <v>3053.5306724000002</v>
      </c>
      <c r="U119" s="73">
        <v>4986.3642355175762</v>
      </c>
      <c r="V119" s="45">
        <f t="shared" si="2"/>
        <v>0.17</v>
      </c>
      <c r="W119" s="66">
        <v>0.9</v>
      </c>
    </row>
    <row r="120" spans="1:23" ht="14.25" customHeight="1" x14ac:dyDescent="0.3">
      <c r="A120" s="63" t="s">
        <v>358</v>
      </c>
      <c r="B120" s="45" t="s">
        <v>359</v>
      </c>
      <c r="C120" s="45" t="s">
        <v>118</v>
      </c>
      <c r="D120" s="45" t="s">
        <v>127</v>
      </c>
      <c r="E120" s="63" t="s">
        <v>107</v>
      </c>
      <c r="F120" s="63" t="s">
        <v>108</v>
      </c>
      <c r="G120" s="64" t="str">
        <f t="shared" si="4"/>
        <v>Not Eligible</v>
      </c>
      <c r="H120" s="71">
        <v>478055.6</v>
      </c>
      <c r="I120" s="71">
        <v>418721</v>
      </c>
      <c r="J120" s="71">
        <v>365074.8</v>
      </c>
      <c r="K120" s="66">
        <v>0.8</v>
      </c>
      <c r="L120" s="66">
        <v>1</v>
      </c>
      <c r="M120" s="67">
        <v>12</v>
      </c>
      <c r="N120" s="68">
        <v>13.5</v>
      </c>
      <c r="O120" s="69">
        <f t="shared" si="1"/>
        <v>5</v>
      </c>
      <c r="P120" s="69">
        <v>551.90324139999996</v>
      </c>
      <c r="Q120" s="69">
        <v>551.90324139999996</v>
      </c>
      <c r="R120" s="66">
        <v>0.03</v>
      </c>
      <c r="S120" s="67">
        <v>0.74319999999999997</v>
      </c>
      <c r="T120" s="72">
        <v>534.80611758830651</v>
      </c>
      <c r="U120" s="73">
        <v>982.00668537661659</v>
      </c>
      <c r="V120" s="45">
        <f t="shared" si="2"/>
        <v>0.17</v>
      </c>
      <c r="W120" s="66">
        <v>0.9</v>
      </c>
    </row>
    <row r="121" spans="1:23" ht="14.25" customHeight="1" x14ac:dyDescent="0.3">
      <c r="A121" s="63" t="s">
        <v>360</v>
      </c>
      <c r="B121" s="45" t="s">
        <v>361</v>
      </c>
      <c r="C121" s="45" t="s">
        <v>147</v>
      </c>
      <c r="D121" s="45" t="s">
        <v>106</v>
      </c>
      <c r="E121" s="63" t="s">
        <v>107</v>
      </c>
      <c r="F121" s="63" t="s">
        <v>108</v>
      </c>
      <c r="G121" s="64" t="str">
        <f t="shared" si="4"/>
        <v>Not Eligible</v>
      </c>
      <c r="H121" s="71">
        <v>452767.60000000003</v>
      </c>
      <c r="I121" s="71">
        <v>495410</v>
      </c>
      <c r="J121" s="71">
        <v>526809.80000000005</v>
      </c>
      <c r="K121" s="66">
        <v>0.8</v>
      </c>
      <c r="L121" s="66">
        <v>1</v>
      </c>
      <c r="M121" s="67">
        <v>12</v>
      </c>
      <c r="N121" s="68">
        <v>13.5</v>
      </c>
      <c r="O121" s="69">
        <f t="shared" si="1"/>
        <v>5</v>
      </c>
      <c r="P121" s="69">
        <v>493.69661500000001</v>
      </c>
      <c r="Q121" s="69">
        <v>691.17526099999998</v>
      </c>
      <c r="R121" s="66">
        <v>0.03</v>
      </c>
      <c r="S121" s="67">
        <v>0.68420000000000003</v>
      </c>
      <c r="T121" s="74">
        <v>8483.8499159663643</v>
      </c>
      <c r="U121" s="75">
        <v>7362.0655556750798</v>
      </c>
      <c r="V121" s="45">
        <f t="shared" si="2"/>
        <v>0.17</v>
      </c>
      <c r="W121" s="66">
        <v>0.9</v>
      </c>
    </row>
    <row r="122" spans="1:23" ht="14.25" customHeight="1" x14ac:dyDescent="0.3">
      <c r="A122" s="63" t="s">
        <v>362</v>
      </c>
      <c r="B122" s="45" t="s">
        <v>363</v>
      </c>
      <c r="C122" s="45" t="s">
        <v>118</v>
      </c>
      <c r="D122" s="45" t="s">
        <v>127</v>
      </c>
      <c r="E122" s="63" t="s">
        <v>119</v>
      </c>
      <c r="F122" s="63" t="s">
        <v>115</v>
      </c>
      <c r="G122" s="64" t="str">
        <f t="shared" si="4"/>
        <v>Not Eligible</v>
      </c>
      <c r="H122" s="71">
        <v>33581</v>
      </c>
      <c r="I122" s="71">
        <v>29090.2</v>
      </c>
      <c r="J122" s="71">
        <v>27105.8</v>
      </c>
      <c r="K122" s="66">
        <v>0.8</v>
      </c>
      <c r="L122" s="66">
        <v>1</v>
      </c>
      <c r="M122" s="67">
        <v>12</v>
      </c>
      <c r="N122" s="68">
        <v>40.44</v>
      </c>
      <c r="O122" s="69">
        <f t="shared" si="1"/>
        <v>15</v>
      </c>
      <c r="P122" s="69">
        <v>551.90324139999996</v>
      </c>
      <c r="Q122" s="69">
        <v>772.66453799999999</v>
      </c>
      <c r="R122" s="66">
        <v>0.03</v>
      </c>
      <c r="S122" s="67">
        <v>0.74319999999999997</v>
      </c>
      <c r="T122" s="72">
        <v>5292.8905868805086</v>
      </c>
      <c r="U122" s="73">
        <v>6825.5714629263684</v>
      </c>
      <c r="V122" s="45">
        <f t="shared" si="2"/>
        <v>0.17</v>
      </c>
      <c r="W122" s="66">
        <v>0.9</v>
      </c>
    </row>
    <row r="123" spans="1:23" ht="14.25" customHeight="1" x14ac:dyDescent="0.3">
      <c r="A123" s="63" t="s">
        <v>364</v>
      </c>
      <c r="B123" s="45" t="s">
        <v>365</v>
      </c>
      <c r="C123" s="45" t="s">
        <v>136</v>
      </c>
      <c r="D123" s="45" t="s">
        <v>113</v>
      </c>
      <c r="E123" s="63"/>
      <c r="F123" s="63" t="s">
        <v>115</v>
      </c>
      <c r="G123" s="64" t="str">
        <f t="shared" si="4"/>
        <v>Not Eligible</v>
      </c>
      <c r="H123" s="71" t="e">
        <v>#N/A</v>
      </c>
      <c r="I123" s="71" t="e">
        <v>#N/A</v>
      </c>
      <c r="J123" s="71" t="e">
        <v>#N/A</v>
      </c>
      <c r="K123" s="66">
        <v>0.8</v>
      </c>
      <c r="L123" s="66">
        <v>1</v>
      </c>
      <c r="M123" s="67">
        <v>12</v>
      </c>
      <c r="N123" s="68">
        <v>40.44</v>
      </c>
      <c r="O123" s="69">
        <f t="shared" si="1"/>
        <v>15</v>
      </c>
      <c r="P123" s="69">
        <v>650.09150220000004</v>
      </c>
      <c r="Q123" s="69">
        <v>780.10980270000005</v>
      </c>
      <c r="R123" s="66">
        <v>0.03</v>
      </c>
      <c r="S123" s="67">
        <v>0.76080000000000003</v>
      </c>
      <c r="T123" s="74">
        <v>3259.7875359857308</v>
      </c>
      <c r="U123" s="75">
        <v>4235.4937501481299</v>
      </c>
      <c r="V123" s="45">
        <f t="shared" si="2"/>
        <v>0.11</v>
      </c>
      <c r="W123" s="66">
        <v>0.9</v>
      </c>
    </row>
    <row r="124" spans="1:23" ht="14.25" customHeight="1" x14ac:dyDescent="0.3">
      <c r="A124" s="63" t="s">
        <v>366</v>
      </c>
      <c r="B124" s="45" t="s">
        <v>367</v>
      </c>
      <c r="C124" s="45" t="s">
        <v>147</v>
      </c>
      <c r="D124" s="45" t="s">
        <v>106</v>
      </c>
      <c r="E124" s="63" t="s">
        <v>107</v>
      </c>
      <c r="F124" s="63" t="s">
        <v>108</v>
      </c>
      <c r="G124" s="64" t="str">
        <f t="shared" si="4"/>
        <v>Not Eligible</v>
      </c>
      <c r="H124" s="71">
        <v>272498.60000000003</v>
      </c>
      <c r="I124" s="71">
        <v>306628.2</v>
      </c>
      <c r="J124" s="71">
        <v>327906.59999999998</v>
      </c>
      <c r="K124" s="66">
        <v>0.8</v>
      </c>
      <c r="L124" s="66">
        <v>1</v>
      </c>
      <c r="M124" s="67">
        <v>12</v>
      </c>
      <c r="N124" s="68">
        <v>13.5</v>
      </c>
      <c r="O124" s="69">
        <f t="shared" si="1"/>
        <v>5</v>
      </c>
      <c r="P124" s="69">
        <v>493.69661500000001</v>
      </c>
      <c r="Q124" s="69">
        <v>296.21796899999998</v>
      </c>
      <c r="R124" s="66">
        <v>0.03</v>
      </c>
      <c r="S124" s="67">
        <v>0.81889999999999996</v>
      </c>
      <c r="T124" s="72">
        <v>619.45223240542009</v>
      </c>
      <c r="U124" s="73">
        <v>1256.37656161059</v>
      </c>
      <c r="V124" s="45">
        <f t="shared" si="2"/>
        <v>0.17</v>
      </c>
      <c r="W124" s="66">
        <v>0.9</v>
      </c>
    </row>
    <row r="125" spans="1:23" ht="14.25" customHeight="1" x14ac:dyDescent="0.3">
      <c r="A125" s="63" t="s">
        <v>368</v>
      </c>
      <c r="B125" s="45" t="s">
        <v>369</v>
      </c>
      <c r="C125" s="45" t="s">
        <v>112</v>
      </c>
      <c r="D125" s="45" t="s">
        <v>109</v>
      </c>
      <c r="E125" s="63" t="s">
        <v>123</v>
      </c>
      <c r="F125" s="63" t="s">
        <v>115</v>
      </c>
      <c r="G125" s="64" t="str">
        <f t="shared" si="4"/>
        <v>Not Eligible</v>
      </c>
      <c r="H125" s="71">
        <v>86069.400000000009</v>
      </c>
      <c r="I125" s="71">
        <v>89547.199999999997</v>
      </c>
      <c r="J125" s="71">
        <v>96786.599999999991</v>
      </c>
      <c r="K125" s="66">
        <v>0.8</v>
      </c>
      <c r="L125" s="66">
        <v>1</v>
      </c>
      <c r="M125" s="67">
        <v>12</v>
      </c>
      <c r="N125" s="68">
        <v>390</v>
      </c>
      <c r="O125" s="69">
        <f t="shared" si="1"/>
        <v>25</v>
      </c>
      <c r="P125" s="69">
        <v>1325.425371</v>
      </c>
      <c r="Q125" s="69">
        <v>1590.5104449999999</v>
      </c>
      <c r="R125" s="66">
        <v>0.03</v>
      </c>
      <c r="S125" s="67">
        <v>0.7659999999999999</v>
      </c>
      <c r="T125" s="72">
        <v>50076.282409625725</v>
      </c>
      <c r="U125" s="73">
        <v>42833.847114538534</v>
      </c>
      <c r="V125" s="45">
        <f t="shared" si="2"/>
        <v>0.04</v>
      </c>
      <c r="W125" s="66">
        <v>0.9</v>
      </c>
    </row>
    <row r="126" spans="1:23" ht="14.25" customHeight="1" x14ac:dyDescent="0.3">
      <c r="A126" s="63" t="s">
        <v>370</v>
      </c>
      <c r="B126" s="45" t="s">
        <v>371</v>
      </c>
      <c r="C126" s="45" t="s">
        <v>136</v>
      </c>
      <c r="D126" s="45" t="s">
        <v>109</v>
      </c>
      <c r="E126" s="63" t="s">
        <v>123</v>
      </c>
      <c r="F126" s="63" t="s">
        <v>115</v>
      </c>
      <c r="G126" s="64" t="str">
        <f t="shared" si="4"/>
        <v>Not Eligible</v>
      </c>
      <c r="H126" s="71">
        <v>30081</v>
      </c>
      <c r="I126" s="71">
        <v>30292.2</v>
      </c>
      <c r="J126" s="71">
        <v>28836.399999999998</v>
      </c>
      <c r="K126" s="66">
        <v>0.8</v>
      </c>
      <c r="L126" s="66">
        <v>1</v>
      </c>
      <c r="M126" s="67">
        <v>12</v>
      </c>
      <c r="N126" s="68">
        <v>390</v>
      </c>
      <c r="O126" s="69">
        <f t="shared" si="1"/>
        <v>25</v>
      </c>
      <c r="P126" s="69">
        <v>1472.623308</v>
      </c>
      <c r="Q126" s="69">
        <v>883.57398499999999</v>
      </c>
      <c r="R126" s="66">
        <v>0.03</v>
      </c>
      <c r="S126" s="67">
        <v>0.76080000000000003</v>
      </c>
      <c r="T126" s="72">
        <v>36253.915563083639</v>
      </c>
      <c r="U126" s="78">
        <v>29935.048019349098</v>
      </c>
      <c r="V126" s="45">
        <f t="shared" si="2"/>
        <v>0.04</v>
      </c>
      <c r="W126" s="66">
        <v>0.9</v>
      </c>
    </row>
    <row r="127" spans="1:23" ht="14.25" customHeight="1" x14ac:dyDescent="0.3">
      <c r="A127" s="63" t="s">
        <v>372</v>
      </c>
      <c r="B127" s="45" t="s">
        <v>373</v>
      </c>
      <c r="C127" s="45" t="s">
        <v>130</v>
      </c>
      <c r="D127" s="45" t="s">
        <v>106</v>
      </c>
      <c r="E127" s="63" t="s">
        <v>114</v>
      </c>
      <c r="F127" s="63" t="s">
        <v>108</v>
      </c>
      <c r="G127" s="64" t="str">
        <f t="shared" si="4"/>
        <v>Not Eligible</v>
      </c>
      <c r="H127" s="71">
        <v>59218.399999999994</v>
      </c>
      <c r="I127" s="71">
        <v>60025.599999999999</v>
      </c>
      <c r="J127" s="71">
        <v>58486.000000000007</v>
      </c>
      <c r="K127" s="66">
        <v>0.8</v>
      </c>
      <c r="L127" s="66">
        <v>1</v>
      </c>
      <c r="M127" s="67">
        <v>12</v>
      </c>
      <c r="N127" s="68">
        <v>13.5</v>
      </c>
      <c r="O127" s="69">
        <f t="shared" si="1"/>
        <v>15</v>
      </c>
      <c r="P127" s="69">
        <v>546.30694100000005</v>
      </c>
      <c r="Q127" s="69">
        <v>437.0455528</v>
      </c>
      <c r="R127" s="66">
        <v>0.03</v>
      </c>
      <c r="S127" s="67">
        <v>0.70940000000000003</v>
      </c>
      <c r="T127" s="72">
        <v>1587.2196486940666</v>
      </c>
      <c r="U127" s="73">
        <v>2940.8846919245411</v>
      </c>
      <c r="V127" s="45">
        <f t="shared" si="2"/>
        <v>0.17</v>
      </c>
      <c r="W127" s="66">
        <v>0.9</v>
      </c>
    </row>
    <row r="128" spans="1:23" ht="14.25" customHeight="1" x14ac:dyDescent="0.3">
      <c r="A128" s="63" t="s">
        <v>374</v>
      </c>
      <c r="B128" s="45" t="s">
        <v>375</v>
      </c>
      <c r="C128" s="45" t="s">
        <v>118</v>
      </c>
      <c r="D128" s="45" t="s">
        <v>106</v>
      </c>
      <c r="E128" s="63" t="s">
        <v>107</v>
      </c>
      <c r="F128" s="63" t="s">
        <v>108</v>
      </c>
      <c r="G128" s="64" t="str">
        <f t="shared" si="4"/>
        <v>Not Eligible</v>
      </c>
      <c r="H128" s="71">
        <v>406250.8</v>
      </c>
      <c r="I128" s="71">
        <v>320669.8</v>
      </c>
      <c r="J128" s="71">
        <v>255873.2</v>
      </c>
      <c r="K128" s="66">
        <v>0.8</v>
      </c>
      <c r="L128" s="66">
        <v>1</v>
      </c>
      <c r="M128" s="67">
        <v>12</v>
      </c>
      <c r="N128" s="68">
        <v>13.5</v>
      </c>
      <c r="O128" s="69">
        <f t="shared" si="1"/>
        <v>5</v>
      </c>
      <c r="P128" s="69">
        <v>538.36166230000003</v>
      </c>
      <c r="Q128" s="69">
        <v>323.01699739999998</v>
      </c>
      <c r="R128" s="66">
        <v>0.03</v>
      </c>
      <c r="S128" s="67">
        <v>0.74319999999999997</v>
      </c>
      <c r="T128" s="72">
        <v>374.44540634568256</v>
      </c>
      <c r="U128" s="73">
        <v>732.05785428067361</v>
      </c>
      <c r="V128" s="45">
        <f t="shared" si="2"/>
        <v>0.17</v>
      </c>
      <c r="W128" s="66">
        <v>0.9</v>
      </c>
    </row>
    <row r="129" spans="1:23" ht="14.25" customHeight="1" x14ac:dyDescent="0.3">
      <c r="A129" s="63" t="s">
        <v>376</v>
      </c>
      <c r="B129" s="45" t="s">
        <v>377</v>
      </c>
      <c r="C129" s="45" t="s">
        <v>118</v>
      </c>
      <c r="D129" s="45" t="s">
        <v>106</v>
      </c>
      <c r="E129" s="63" t="s">
        <v>114</v>
      </c>
      <c r="F129" s="63" t="s">
        <v>108</v>
      </c>
      <c r="G129" s="64" t="str">
        <f t="shared" si="4"/>
        <v>Not Eligible</v>
      </c>
      <c r="H129" s="71">
        <v>3034793.2</v>
      </c>
      <c r="I129" s="71">
        <v>2584734.4000000004</v>
      </c>
      <c r="J129" s="71">
        <v>2197532.6</v>
      </c>
      <c r="K129" s="66">
        <v>0.8</v>
      </c>
      <c r="L129" s="66">
        <v>1</v>
      </c>
      <c r="M129" s="67">
        <v>12</v>
      </c>
      <c r="N129" s="68">
        <v>13.5</v>
      </c>
      <c r="O129" s="69">
        <f t="shared" si="1"/>
        <v>15</v>
      </c>
      <c r="P129" s="69">
        <v>538.36166230000003</v>
      </c>
      <c r="Q129" s="69">
        <v>646.03399469999999</v>
      </c>
      <c r="R129" s="66">
        <v>0.03</v>
      </c>
      <c r="S129" s="67">
        <v>0.74319999999999997</v>
      </c>
      <c r="T129" s="72">
        <v>1501.7215825168407</v>
      </c>
      <c r="U129" s="73">
        <v>2531.9745120737552</v>
      </c>
      <c r="V129" s="45">
        <f t="shared" si="2"/>
        <v>0.17</v>
      </c>
      <c r="W129" s="66">
        <v>0.9</v>
      </c>
    </row>
    <row r="130" spans="1:23" ht="14.25" customHeight="1" x14ac:dyDescent="0.3">
      <c r="A130" s="63" t="s">
        <v>378</v>
      </c>
      <c r="B130" s="45" t="s">
        <v>379</v>
      </c>
      <c r="C130" s="45" t="s">
        <v>136</v>
      </c>
      <c r="D130" s="45" t="s">
        <v>113</v>
      </c>
      <c r="E130" s="63"/>
      <c r="F130" s="63" t="s">
        <v>115</v>
      </c>
      <c r="G130" s="64" t="str">
        <f t="shared" si="4"/>
        <v>Not Eligible</v>
      </c>
      <c r="H130" s="71" t="e">
        <v>#N/A</v>
      </c>
      <c r="I130" s="71" t="e">
        <v>#N/A</v>
      </c>
      <c r="J130" s="71" t="e">
        <v>#N/A</v>
      </c>
      <c r="K130" s="66">
        <v>0.8</v>
      </c>
      <c r="L130" s="66">
        <v>1</v>
      </c>
      <c r="M130" s="67">
        <v>12</v>
      </c>
      <c r="N130" s="68">
        <v>40.44</v>
      </c>
      <c r="O130" s="69">
        <f t="shared" si="1"/>
        <v>15</v>
      </c>
      <c r="P130" s="69">
        <v>650.09150220000004</v>
      </c>
      <c r="Q130" s="69">
        <v>780.10980270000005</v>
      </c>
      <c r="R130" s="66">
        <v>0.03</v>
      </c>
      <c r="S130" s="67">
        <v>0.76080000000000003</v>
      </c>
      <c r="T130" s="74">
        <v>3259.7875359857308</v>
      </c>
      <c r="U130" s="75">
        <v>4235.4937501481299</v>
      </c>
      <c r="V130" s="45">
        <f t="shared" si="2"/>
        <v>0.11</v>
      </c>
      <c r="W130" s="66">
        <v>0.9</v>
      </c>
    </row>
    <row r="131" spans="1:23" ht="14.25" customHeight="1" x14ac:dyDescent="0.3">
      <c r="A131" s="63" t="s">
        <v>380</v>
      </c>
      <c r="B131" s="45" t="s">
        <v>381</v>
      </c>
      <c r="C131" s="45" t="s">
        <v>112</v>
      </c>
      <c r="D131" s="45" t="s">
        <v>109</v>
      </c>
      <c r="E131" s="63" t="s">
        <v>123</v>
      </c>
      <c r="F131" s="63" t="s">
        <v>115</v>
      </c>
      <c r="G131" s="64" t="str">
        <f t="shared" si="4"/>
        <v>Not Eligible</v>
      </c>
      <c r="H131" s="71">
        <v>30654.000000000004</v>
      </c>
      <c r="I131" s="71">
        <v>30816.199999999997</v>
      </c>
      <c r="J131" s="71">
        <v>29916.800000000003</v>
      </c>
      <c r="K131" s="66">
        <v>0.8</v>
      </c>
      <c r="L131" s="66">
        <v>1</v>
      </c>
      <c r="M131" s="67">
        <v>12</v>
      </c>
      <c r="N131" s="68">
        <v>390</v>
      </c>
      <c r="O131" s="69">
        <f t="shared" si="1"/>
        <v>25</v>
      </c>
      <c r="P131" s="69">
        <v>1325.425371</v>
      </c>
      <c r="Q131" s="69">
        <v>1855.595519</v>
      </c>
      <c r="R131" s="66">
        <v>0.03</v>
      </c>
      <c r="S131" s="67">
        <v>0.7659999999999999</v>
      </c>
      <c r="T131" s="72">
        <v>98102.462208631434</v>
      </c>
      <c r="U131" s="73">
        <v>61882.282079804674</v>
      </c>
      <c r="V131" s="45">
        <f t="shared" si="2"/>
        <v>0.04</v>
      </c>
      <c r="W131" s="66">
        <v>0.9</v>
      </c>
    </row>
    <row r="132" spans="1:23" ht="14.25" customHeight="1" x14ac:dyDescent="0.3">
      <c r="A132" s="63" t="s">
        <v>382</v>
      </c>
      <c r="B132" s="45" t="s">
        <v>383</v>
      </c>
      <c r="C132" s="45" t="s">
        <v>105</v>
      </c>
      <c r="D132" s="45" t="s">
        <v>113</v>
      </c>
      <c r="E132" s="63" t="s">
        <v>123</v>
      </c>
      <c r="F132" s="63" t="s">
        <v>115</v>
      </c>
      <c r="G132" s="64" t="str">
        <f t="shared" si="4"/>
        <v>Not Eligible</v>
      </c>
      <c r="H132" s="71">
        <v>37531</v>
      </c>
      <c r="I132" s="71">
        <v>30378.2</v>
      </c>
      <c r="J132" s="71">
        <v>22841.599999999999</v>
      </c>
      <c r="K132" s="66">
        <v>0.8</v>
      </c>
      <c r="L132" s="66">
        <v>1</v>
      </c>
      <c r="M132" s="67">
        <v>12</v>
      </c>
      <c r="N132" s="68">
        <v>390</v>
      </c>
      <c r="O132" s="69">
        <f t="shared" si="1"/>
        <v>25</v>
      </c>
      <c r="P132" s="69">
        <v>811.19980080000005</v>
      </c>
      <c r="Q132" s="69">
        <v>973.43976099999998</v>
      </c>
      <c r="R132" s="66">
        <v>0.03</v>
      </c>
      <c r="S132" s="67">
        <v>0.81889999999999996</v>
      </c>
      <c r="T132" s="72">
        <v>25220.617726421748</v>
      </c>
      <c r="U132" s="73">
        <v>28880.432381436229</v>
      </c>
      <c r="V132" s="45">
        <f t="shared" si="2"/>
        <v>0.11</v>
      </c>
      <c r="W132" s="66">
        <v>0.9</v>
      </c>
    </row>
    <row r="133" spans="1:23" ht="14.25" customHeight="1" x14ac:dyDescent="0.3">
      <c r="A133" s="63" t="s">
        <v>384</v>
      </c>
      <c r="B133" s="45" t="s">
        <v>385</v>
      </c>
      <c r="C133" s="45" t="s">
        <v>105</v>
      </c>
      <c r="D133" s="45" t="s">
        <v>106</v>
      </c>
      <c r="E133" s="63" t="s">
        <v>114</v>
      </c>
      <c r="F133" s="63" t="s">
        <v>108</v>
      </c>
      <c r="G133" s="64" t="str">
        <f t="shared" si="4"/>
        <v>Not Eligible</v>
      </c>
      <c r="H133" s="71">
        <v>2374258.6</v>
      </c>
      <c r="I133" s="71">
        <v>2119296.1999999997</v>
      </c>
      <c r="J133" s="71">
        <v>1869474.0000000002</v>
      </c>
      <c r="K133" s="66">
        <v>0.8</v>
      </c>
      <c r="L133" s="66">
        <v>1</v>
      </c>
      <c r="M133" s="67">
        <v>12</v>
      </c>
      <c r="N133" s="68">
        <v>13.5</v>
      </c>
      <c r="O133" s="69">
        <f t="shared" si="1"/>
        <v>15</v>
      </c>
      <c r="P133" s="69">
        <v>603.06939599999998</v>
      </c>
      <c r="Q133" s="69">
        <v>361.84163760000001</v>
      </c>
      <c r="R133" s="66">
        <v>0.03</v>
      </c>
      <c r="S133" s="67">
        <v>0.81889999999999996</v>
      </c>
      <c r="T133" s="72">
        <v>1189.3731930783247</v>
      </c>
      <c r="U133" s="73">
        <v>2763.4077840351083</v>
      </c>
      <c r="V133" s="45">
        <f t="shared" si="2"/>
        <v>0.17</v>
      </c>
      <c r="W133" s="66">
        <v>0.9</v>
      </c>
    </row>
    <row r="134" spans="1:23" ht="14.25" customHeight="1" x14ac:dyDescent="0.3">
      <c r="A134" s="63" t="s">
        <v>386</v>
      </c>
      <c r="B134" s="45" t="s">
        <v>387</v>
      </c>
      <c r="C134" s="45" t="s">
        <v>136</v>
      </c>
      <c r="D134" s="45" t="s">
        <v>113</v>
      </c>
      <c r="E134" s="63" t="s">
        <v>119</v>
      </c>
      <c r="F134" s="63" t="s">
        <v>115</v>
      </c>
      <c r="G134" s="64" t="str">
        <f t="shared" si="4"/>
        <v>Not Eligible</v>
      </c>
      <c r="H134" s="71" t="e">
        <v>#N/A</v>
      </c>
      <c r="I134" s="71" t="e">
        <v>#N/A</v>
      </c>
      <c r="J134" s="71" t="e">
        <v>#N/A</v>
      </c>
      <c r="K134" s="66">
        <v>0.8</v>
      </c>
      <c r="L134" s="66">
        <v>1</v>
      </c>
      <c r="M134" s="67">
        <v>12</v>
      </c>
      <c r="N134" s="68">
        <v>40.44</v>
      </c>
      <c r="O134" s="69">
        <f t="shared" si="1"/>
        <v>15</v>
      </c>
      <c r="P134" s="69">
        <v>650.09150220000004</v>
      </c>
      <c r="Q134" s="69">
        <v>910.12810309999998</v>
      </c>
      <c r="R134" s="66">
        <v>0.03</v>
      </c>
      <c r="S134" s="67">
        <v>0.76080000000000003</v>
      </c>
      <c r="T134" s="72">
        <v>8031.3122525054832</v>
      </c>
      <c r="U134" s="73">
        <v>15023.102269717871</v>
      </c>
      <c r="V134" s="45">
        <f t="shared" si="2"/>
        <v>0.11</v>
      </c>
      <c r="W134" s="66">
        <v>0.9</v>
      </c>
    </row>
    <row r="135" spans="1:23" ht="14.25" customHeight="1" x14ac:dyDescent="0.3">
      <c r="A135" s="63" t="s">
        <v>388</v>
      </c>
      <c r="B135" s="45" t="s">
        <v>389</v>
      </c>
      <c r="C135" s="45" t="s">
        <v>130</v>
      </c>
      <c r="D135" s="45" t="s">
        <v>113</v>
      </c>
      <c r="E135" s="63" t="s">
        <v>119</v>
      </c>
      <c r="F135" s="63" t="s">
        <v>115</v>
      </c>
      <c r="G135" s="64" t="str">
        <f t="shared" si="4"/>
        <v>Not Eligible</v>
      </c>
      <c r="H135" s="71">
        <v>36059</v>
      </c>
      <c r="I135" s="71">
        <v>34861.599999999999</v>
      </c>
      <c r="J135" s="71">
        <v>33646.199999999997</v>
      </c>
      <c r="K135" s="66">
        <v>0.8</v>
      </c>
      <c r="L135" s="66">
        <v>1</v>
      </c>
      <c r="M135" s="67">
        <v>12</v>
      </c>
      <c r="N135" s="68">
        <v>40.44</v>
      </c>
      <c r="O135" s="69">
        <f t="shared" si="1"/>
        <v>15</v>
      </c>
      <c r="P135" s="69">
        <v>743.00257050000005</v>
      </c>
      <c r="Q135" s="69">
        <v>743.00257050000005</v>
      </c>
      <c r="R135" s="66">
        <v>0.03</v>
      </c>
      <c r="S135" s="67">
        <v>0.70940000000000003</v>
      </c>
      <c r="T135" s="72">
        <v>7498.3793894743621</v>
      </c>
      <c r="U135" s="73">
        <v>15695.406261671018</v>
      </c>
      <c r="V135" s="45">
        <f t="shared" si="2"/>
        <v>0.11</v>
      </c>
      <c r="W135" s="66">
        <v>0.9</v>
      </c>
    </row>
    <row r="136" spans="1:23" ht="14.25" customHeight="1" x14ac:dyDescent="0.3">
      <c r="A136" s="63" t="s">
        <v>390</v>
      </c>
      <c r="B136" s="45" t="s">
        <v>391</v>
      </c>
      <c r="C136" s="45" t="s">
        <v>136</v>
      </c>
      <c r="D136" s="45" t="s">
        <v>113</v>
      </c>
      <c r="E136" s="63" t="s">
        <v>114</v>
      </c>
      <c r="F136" s="63" t="s">
        <v>108</v>
      </c>
      <c r="G136" s="64" t="str">
        <f t="shared" si="4"/>
        <v>Not Eligible</v>
      </c>
      <c r="H136" s="71">
        <v>95791.6</v>
      </c>
      <c r="I136" s="71">
        <v>91279.799999999988</v>
      </c>
      <c r="J136" s="71">
        <v>85437.8</v>
      </c>
      <c r="K136" s="66">
        <v>0.8</v>
      </c>
      <c r="L136" s="66">
        <v>1</v>
      </c>
      <c r="M136" s="67">
        <v>12</v>
      </c>
      <c r="N136" s="68">
        <v>13.5</v>
      </c>
      <c r="O136" s="69">
        <f t="shared" si="1"/>
        <v>15</v>
      </c>
      <c r="P136" s="69">
        <v>650.09150220000004</v>
      </c>
      <c r="Q136" s="69">
        <v>520.07320179999999</v>
      </c>
      <c r="R136" s="66">
        <v>0.03</v>
      </c>
      <c r="S136" s="67">
        <v>0.76080000000000003</v>
      </c>
      <c r="T136" s="80">
        <v>1844.5250399157769</v>
      </c>
      <c r="U136" s="73">
        <v>2694.5617824327737</v>
      </c>
      <c r="V136" s="45">
        <f t="shared" si="2"/>
        <v>0.11</v>
      </c>
      <c r="W136" s="66">
        <v>0.9</v>
      </c>
    </row>
    <row r="137" spans="1:23" ht="14.25" customHeight="1" x14ac:dyDescent="0.3">
      <c r="A137" s="63" t="s">
        <v>392</v>
      </c>
      <c r="B137" s="45" t="s">
        <v>393</v>
      </c>
      <c r="C137" s="45" t="s">
        <v>130</v>
      </c>
      <c r="D137" s="45" t="s">
        <v>113</v>
      </c>
      <c r="E137" s="63" t="s">
        <v>114</v>
      </c>
      <c r="F137" s="63" t="s">
        <v>115</v>
      </c>
      <c r="G137" s="64" t="str">
        <f t="shared" si="4"/>
        <v>Not Eligible</v>
      </c>
      <c r="H137" s="71">
        <v>66058.399999999994</v>
      </c>
      <c r="I137" s="71">
        <v>65713</v>
      </c>
      <c r="J137" s="71">
        <v>64441.600000000006</v>
      </c>
      <c r="K137" s="66">
        <v>0.8</v>
      </c>
      <c r="L137" s="66">
        <v>1</v>
      </c>
      <c r="M137" s="67">
        <v>12</v>
      </c>
      <c r="N137" s="68">
        <v>40.44</v>
      </c>
      <c r="O137" s="69">
        <f t="shared" si="1"/>
        <v>15</v>
      </c>
      <c r="P137" s="69">
        <v>743.00257050000005</v>
      </c>
      <c r="Q137" s="69">
        <v>445.80154229999999</v>
      </c>
      <c r="R137" s="66">
        <v>0.03</v>
      </c>
      <c r="S137" s="67">
        <v>0.70940000000000003</v>
      </c>
      <c r="T137" s="72">
        <v>3629.0677971791633</v>
      </c>
      <c r="U137" s="73">
        <v>5418.5182515368615</v>
      </c>
      <c r="V137" s="45">
        <f t="shared" si="2"/>
        <v>0.11</v>
      </c>
      <c r="W137" s="66">
        <v>0.9</v>
      </c>
    </row>
    <row r="138" spans="1:23" ht="14.25" customHeight="1" x14ac:dyDescent="0.3">
      <c r="A138" s="63" t="s">
        <v>394</v>
      </c>
      <c r="B138" s="45" t="s">
        <v>395</v>
      </c>
      <c r="C138" s="45" t="s">
        <v>130</v>
      </c>
      <c r="D138" s="45" t="s">
        <v>106</v>
      </c>
      <c r="E138" s="63" t="s">
        <v>119</v>
      </c>
      <c r="F138" s="63" t="s">
        <v>115</v>
      </c>
      <c r="G138" s="64" t="str">
        <f t="shared" si="4"/>
        <v>Not Eligible</v>
      </c>
      <c r="H138" s="71">
        <v>295777.60000000003</v>
      </c>
      <c r="I138" s="71">
        <v>284577.2</v>
      </c>
      <c r="J138" s="71">
        <v>276416.2</v>
      </c>
      <c r="K138" s="66">
        <v>0.8</v>
      </c>
      <c r="L138" s="66">
        <v>1</v>
      </c>
      <c r="M138" s="67">
        <v>12</v>
      </c>
      <c r="N138" s="68">
        <v>40.44</v>
      </c>
      <c r="O138" s="69">
        <f t="shared" si="1"/>
        <v>15</v>
      </c>
      <c r="P138" s="69">
        <v>546.30694100000005</v>
      </c>
      <c r="Q138" s="69">
        <v>764.82971740000005</v>
      </c>
      <c r="R138" s="66">
        <v>0.03</v>
      </c>
      <c r="S138" s="67">
        <v>0.70940000000000003</v>
      </c>
      <c r="T138" s="72">
        <v>6017.9062315946721</v>
      </c>
      <c r="U138" s="73">
        <v>10317.832689158602</v>
      </c>
      <c r="V138" s="45">
        <f t="shared" si="2"/>
        <v>0.17</v>
      </c>
      <c r="W138" s="66">
        <v>0.9</v>
      </c>
    </row>
    <row r="139" spans="1:23" ht="14.25" customHeight="1" x14ac:dyDescent="0.3">
      <c r="A139" s="63" t="s">
        <v>396</v>
      </c>
      <c r="B139" s="45" t="s">
        <v>397</v>
      </c>
      <c r="C139" s="45" t="s">
        <v>136</v>
      </c>
      <c r="D139" s="45" t="s">
        <v>113</v>
      </c>
      <c r="E139" s="63" t="s">
        <v>114</v>
      </c>
      <c r="F139" s="63" t="s">
        <v>115</v>
      </c>
      <c r="G139" s="64" t="str">
        <f t="shared" si="4"/>
        <v>Not Eligible</v>
      </c>
      <c r="H139" s="71">
        <v>1096032.2000000002</v>
      </c>
      <c r="I139" s="71">
        <v>1038928.0000000001</v>
      </c>
      <c r="J139" s="71">
        <v>982870.8</v>
      </c>
      <c r="K139" s="66">
        <v>0.8</v>
      </c>
      <c r="L139" s="66">
        <v>1</v>
      </c>
      <c r="M139" s="67">
        <v>12</v>
      </c>
      <c r="N139" s="68">
        <v>40.44</v>
      </c>
      <c r="O139" s="69">
        <f t="shared" si="1"/>
        <v>15</v>
      </c>
      <c r="P139" s="69">
        <v>650.09150220000004</v>
      </c>
      <c r="Q139" s="69">
        <v>520.07320179999999</v>
      </c>
      <c r="R139" s="66">
        <v>0.03</v>
      </c>
      <c r="S139" s="67">
        <v>0.68420000000000003</v>
      </c>
      <c r="T139" s="80">
        <v>2369.517867279269</v>
      </c>
      <c r="U139" s="73">
        <v>4139.9154365953746</v>
      </c>
      <c r="V139" s="45">
        <f t="shared" si="2"/>
        <v>0.11</v>
      </c>
      <c r="W139" s="66">
        <v>0.9</v>
      </c>
    </row>
    <row r="140" spans="1:23" ht="14.25" customHeight="1" x14ac:dyDescent="0.3">
      <c r="A140" s="63" t="s">
        <v>398</v>
      </c>
      <c r="B140" s="45" t="s">
        <v>399</v>
      </c>
      <c r="C140" s="45" t="s">
        <v>112</v>
      </c>
      <c r="D140" s="45" t="s">
        <v>113</v>
      </c>
      <c r="E140" s="63" t="s">
        <v>123</v>
      </c>
      <c r="F140" s="63" t="s">
        <v>115</v>
      </c>
      <c r="G140" s="64" t="str">
        <f t="shared" si="4"/>
        <v>Not Eligible</v>
      </c>
      <c r="H140" s="71">
        <v>194102.8</v>
      </c>
      <c r="I140" s="71">
        <v>195727.8</v>
      </c>
      <c r="J140" s="71">
        <v>171992.59999999998</v>
      </c>
      <c r="K140" s="66">
        <v>0.8</v>
      </c>
      <c r="L140" s="66">
        <v>1</v>
      </c>
      <c r="M140" s="67">
        <v>12</v>
      </c>
      <c r="N140" s="68">
        <v>390</v>
      </c>
      <c r="O140" s="69">
        <f t="shared" si="1"/>
        <v>25</v>
      </c>
      <c r="P140" s="69">
        <v>588.11935960000005</v>
      </c>
      <c r="Q140" s="69">
        <v>823.36710349999998</v>
      </c>
      <c r="R140" s="66">
        <v>0.03</v>
      </c>
      <c r="S140" s="67">
        <v>0.7659999999999999</v>
      </c>
      <c r="T140" s="72">
        <v>13462.854740753246</v>
      </c>
      <c r="U140" s="73">
        <v>21309.92449511397</v>
      </c>
      <c r="V140" s="45">
        <f t="shared" si="2"/>
        <v>0.11</v>
      </c>
      <c r="W140" s="66">
        <v>0.9</v>
      </c>
    </row>
    <row r="141" spans="1:23" ht="14.25" customHeight="1" x14ac:dyDescent="0.3">
      <c r="A141" s="63" t="s">
        <v>400</v>
      </c>
      <c r="B141" s="45" t="s">
        <v>401</v>
      </c>
      <c r="C141" s="45" t="s">
        <v>112</v>
      </c>
      <c r="D141" s="45" t="s">
        <v>109</v>
      </c>
      <c r="E141" s="63" t="s">
        <v>123</v>
      </c>
      <c r="F141" s="63" t="s">
        <v>115</v>
      </c>
      <c r="G141" s="64" t="str">
        <f t="shared" si="4"/>
        <v>Not Eligible</v>
      </c>
      <c r="H141" s="71">
        <v>42611.8</v>
      </c>
      <c r="I141" s="71">
        <v>47857</v>
      </c>
      <c r="J141" s="71">
        <v>51449.8</v>
      </c>
      <c r="K141" s="66">
        <v>0.8</v>
      </c>
      <c r="L141" s="66">
        <v>1</v>
      </c>
      <c r="M141" s="67">
        <v>12</v>
      </c>
      <c r="N141" s="68">
        <v>390</v>
      </c>
      <c r="O141" s="69">
        <f t="shared" si="1"/>
        <v>25</v>
      </c>
      <c r="P141" s="69">
        <v>1325.425371</v>
      </c>
      <c r="Q141" s="69">
        <v>795.25522260000002</v>
      </c>
      <c r="R141" s="66">
        <v>0.03</v>
      </c>
      <c r="S141" s="67">
        <v>0.7659999999999999</v>
      </c>
      <c r="T141" s="72">
        <v>22315.841977165659</v>
      </c>
      <c r="U141" s="73">
        <v>25384.763048023822</v>
      </c>
      <c r="V141" s="45">
        <f t="shared" si="2"/>
        <v>0.04</v>
      </c>
      <c r="W141" s="66">
        <v>0.9</v>
      </c>
    </row>
    <row r="142" spans="1:23" ht="14.25" customHeight="1" x14ac:dyDescent="0.3">
      <c r="A142" s="63" t="s">
        <v>402</v>
      </c>
      <c r="B142" s="45" t="s">
        <v>403</v>
      </c>
      <c r="C142" s="45" t="s">
        <v>105</v>
      </c>
      <c r="D142" s="45" t="s">
        <v>113</v>
      </c>
      <c r="E142" s="63" t="s">
        <v>123</v>
      </c>
      <c r="F142" s="63" t="s">
        <v>115</v>
      </c>
      <c r="G142" s="64" t="str">
        <f t="shared" si="4"/>
        <v>Not Eligible</v>
      </c>
      <c r="H142" s="71">
        <v>12975.399999999998</v>
      </c>
      <c r="I142" s="71">
        <v>10914.199999999999</v>
      </c>
      <c r="J142" s="71">
        <v>8978</v>
      </c>
      <c r="K142" s="66">
        <v>0.8</v>
      </c>
      <c r="L142" s="66">
        <v>1</v>
      </c>
      <c r="M142" s="67">
        <v>12</v>
      </c>
      <c r="N142" s="68">
        <v>390</v>
      </c>
      <c r="O142" s="69">
        <f t="shared" si="1"/>
        <v>25</v>
      </c>
      <c r="P142" s="69">
        <v>811.19980080000005</v>
      </c>
      <c r="Q142" s="69">
        <v>1135.679721</v>
      </c>
      <c r="R142" s="66">
        <v>0.03</v>
      </c>
      <c r="S142" s="67">
        <v>0.81889999999999996</v>
      </c>
      <c r="T142" s="72">
        <v>92501.495112296325</v>
      </c>
      <c r="U142" s="73">
        <v>88919.116411626106</v>
      </c>
      <c r="V142" s="45">
        <f t="shared" si="2"/>
        <v>0.11</v>
      </c>
      <c r="W142" s="66">
        <v>0.9</v>
      </c>
    </row>
    <row r="143" spans="1:23" ht="14.25" customHeight="1" x14ac:dyDescent="0.3">
      <c r="A143" s="63" t="s">
        <v>404</v>
      </c>
      <c r="B143" s="45" t="s">
        <v>405</v>
      </c>
      <c r="C143" s="45" t="s">
        <v>112</v>
      </c>
      <c r="D143" s="45" t="s">
        <v>113</v>
      </c>
      <c r="E143" s="63" t="s">
        <v>119</v>
      </c>
      <c r="F143" s="63" t="s">
        <v>115</v>
      </c>
      <c r="G143" s="64" t="str">
        <f t="shared" si="4"/>
        <v>Not Eligible</v>
      </c>
      <c r="H143" s="71">
        <v>89883.6</v>
      </c>
      <c r="I143" s="71">
        <v>102226.4</v>
      </c>
      <c r="J143" s="71">
        <v>102649.2</v>
      </c>
      <c r="K143" s="66">
        <v>0.8</v>
      </c>
      <c r="L143" s="66">
        <v>1</v>
      </c>
      <c r="M143" s="67">
        <v>12</v>
      </c>
      <c r="N143" s="68">
        <v>40.44</v>
      </c>
      <c r="O143" s="69">
        <f t="shared" si="1"/>
        <v>15</v>
      </c>
      <c r="P143" s="69">
        <v>588.11935960000005</v>
      </c>
      <c r="Q143" s="69">
        <v>823.36710349999998</v>
      </c>
      <c r="R143" s="66">
        <v>0.03</v>
      </c>
      <c r="S143" s="67">
        <v>0.7659999999999999</v>
      </c>
      <c r="T143" s="72">
        <v>8405.4937980519098</v>
      </c>
      <c r="U143" s="73">
        <v>15163.27695215233</v>
      </c>
      <c r="V143" s="45">
        <f t="shared" si="2"/>
        <v>0.11</v>
      </c>
      <c r="W143" s="66">
        <v>0.9</v>
      </c>
    </row>
    <row r="144" spans="1:23" ht="14.25" customHeight="1" x14ac:dyDescent="0.3">
      <c r="A144" s="63" t="s">
        <v>406</v>
      </c>
      <c r="B144" s="45" t="s">
        <v>407</v>
      </c>
      <c r="C144" s="45" t="s">
        <v>112</v>
      </c>
      <c r="D144" s="45" t="s">
        <v>120</v>
      </c>
      <c r="E144" s="63" t="s">
        <v>119</v>
      </c>
      <c r="F144" s="63" t="s">
        <v>115</v>
      </c>
      <c r="G144" s="64" t="str">
        <f t="shared" si="4"/>
        <v>Not Eligible</v>
      </c>
      <c r="H144" s="71">
        <v>891395.2</v>
      </c>
      <c r="I144" s="71">
        <v>775208.8</v>
      </c>
      <c r="J144" s="71">
        <v>675821</v>
      </c>
      <c r="K144" s="66">
        <v>0.8</v>
      </c>
      <c r="L144" s="66">
        <v>1</v>
      </c>
      <c r="M144" s="67">
        <v>12</v>
      </c>
      <c r="N144" s="68">
        <v>40.44</v>
      </c>
      <c r="O144" s="69">
        <f t="shared" si="1"/>
        <v>15</v>
      </c>
      <c r="P144" s="69">
        <v>744.10140560000002</v>
      </c>
      <c r="Q144" s="69">
        <v>892.92168670000001</v>
      </c>
      <c r="R144" s="66">
        <v>0.03</v>
      </c>
      <c r="S144" s="67">
        <v>0.7659999999999999</v>
      </c>
      <c r="T144" s="80">
        <v>13089.337533598493</v>
      </c>
      <c r="U144" s="73">
        <v>21247.588498567737</v>
      </c>
      <c r="V144" s="45">
        <f t="shared" si="2"/>
        <v>0.13</v>
      </c>
      <c r="W144" s="66">
        <v>0.9</v>
      </c>
    </row>
    <row r="145" spans="1:23" ht="14.25" customHeight="1" x14ac:dyDescent="0.3">
      <c r="A145" s="63" t="s">
        <v>408</v>
      </c>
      <c r="B145" s="45" t="s">
        <v>409</v>
      </c>
      <c r="C145" s="45" t="s">
        <v>118</v>
      </c>
      <c r="D145" s="45" t="s">
        <v>127</v>
      </c>
      <c r="E145" s="63" t="s">
        <v>107</v>
      </c>
      <c r="F145" s="63" t="s">
        <v>108</v>
      </c>
      <c r="G145" s="64" t="str">
        <f t="shared" si="4"/>
        <v>Not Eligible</v>
      </c>
      <c r="H145" s="71">
        <v>168878.6</v>
      </c>
      <c r="I145" s="71">
        <v>164654.40000000002</v>
      </c>
      <c r="J145" s="71">
        <v>143204</v>
      </c>
      <c r="K145" s="66">
        <v>0.8</v>
      </c>
      <c r="L145" s="66">
        <v>1</v>
      </c>
      <c r="M145" s="67">
        <v>12</v>
      </c>
      <c r="N145" s="68">
        <v>13.5</v>
      </c>
      <c r="O145" s="69">
        <f t="shared" si="1"/>
        <v>5</v>
      </c>
      <c r="P145" s="69">
        <v>551.90324139999996</v>
      </c>
      <c r="Q145" s="69">
        <v>551.90324139999996</v>
      </c>
      <c r="R145" s="66">
        <v>0.03</v>
      </c>
      <c r="S145" s="67">
        <v>0.74319999999999997</v>
      </c>
      <c r="T145" s="72">
        <v>582.55566078028448</v>
      </c>
      <c r="U145" s="73">
        <v>1251.0862948219617</v>
      </c>
      <c r="V145" s="45">
        <f t="shared" si="2"/>
        <v>0.17</v>
      </c>
      <c r="W145" s="66">
        <v>0.9</v>
      </c>
    </row>
    <row r="146" spans="1:23" ht="14.25" customHeight="1" x14ac:dyDescent="0.3">
      <c r="A146" s="63" t="s">
        <v>410</v>
      </c>
      <c r="B146" s="45" t="s">
        <v>411</v>
      </c>
      <c r="C146" s="45" t="s">
        <v>130</v>
      </c>
      <c r="D146" s="45" t="s">
        <v>113</v>
      </c>
      <c r="E146" s="63" t="s">
        <v>123</v>
      </c>
      <c r="F146" s="63" t="s">
        <v>115</v>
      </c>
      <c r="G146" s="64" t="str">
        <f t="shared" si="4"/>
        <v>Not Eligible</v>
      </c>
      <c r="H146" s="71" t="e">
        <v>#N/A</v>
      </c>
      <c r="I146" s="71" t="e">
        <v>#N/A</v>
      </c>
      <c r="J146" s="71" t="e">
        <v>#N/A</v>
      </c>
      <c r="K146" s="66">
        <v>0.8</v>
      </c>
      <c r="L146" s="66">
        <v>1</v>
      </c>
      <c r="M146" s="67">
        <v>12</v>
      </c>
      <c r="N146" s="68">
        <v>390</v>
      </c>
      <c r="O146" s="69">
        <f t="shared" si="1"/>
        <v>25</v>
      </c>
      <c r="P146" s="69">
        <v>743.00257050000005</v>
      </c>
      <c r="Q146" s="69">
        <v>1040.2035989999999</v>
      </c>
      <c r="R146" s="66">
        <v>0.03</v>
      </c>
      <c r="S146" s="67">
        <v>0.70940000000000003</v>
      </c>
      <c r="T146" s="72">
        <v>13143.554462267964</v>
      </c>
      <c r="U146" s="73">
        <v>15154.213404266167</v>
      </c>
      <c r="V146" s="45">
        <f t="shared" si="2"/>
        <v>0.11</v>
      </c>
      <c r="W146" s="66">
        <v>0.9</v>
      </c>
    </row>
    <row r="147" spans="1:23" ht="14.25" customHeight="1" x14ac:dyDescent="0.3">
      <c r="A147" s="63" t="s">
        <v>412</v>
      </c>
      <c r="B147" s="45" t="s">
        <v>413</v>
      </c>
      <c r="C147" s="45" t="s">
        <v>130</v>
      </c>
      <c r="D147" s="45" t="s">
        <v>113</v>
      </c>
      <c r="E147" s="63" t="s">
        <v>119</v>
      </c>
      <c r="F147" s="63" t="s">
        <v>115</v>
      </c>
      <c r="G147" s="64" t="str">
        <f t="shared" si="4"/>
        <v>Not Eligible</v>
      </c>
      <c r="H147" s="71">
        <v>1359.2</v>
      </c>
      <c r="I147" s="71">
        <v>1387.6</v>
      </c>
      <c r="J147" s="71">
        <v>1486.4</v>
      </c>
      <c r="K147" s="66">
        <v>0.8</v>
      </c>
      <c r="L147" s="66">
        <v>1</v>
      </c>
      <c r="M147" s="67">
        <v>12</v>
      </c>
      <c r="N147" s="68">
        <v>40.44</v>
      </c>
      <c r="O147" s="69">
        <f t="shared" si="1"/>
        <v>15</v>
      </c>
      <c r="P147" s="69">
        <v>743.00257050000005</v>
      </c>
      <c r="Q147" s="69">
        <v>594.40205639999999</v>
      </c>
      <c r="R147" s="66">
        <v>0.03</v>
      </c>
      <c r="S147" s="67">
        <v>0.70940000000000003</v>
      </c>
      <c r="T147" s="72">
        <v>7153.8544423400663</v>
      </c>
      <c r="U147" s="73">
        <v>9385.3379274237959</v>
      </c>
      <c r="V147" s="45">
        <f t="shared" si="2"/>
        <v>0.11</v>
      </c>
      <c r="W147" s="66">
        <v>0.9</v>
      </c>
    </row>
    <row r="148" spans="1:23" ht="14.25" customHeight="1" x14ac:dyDescent="0.3">
      <c r="A148" s="63" t="s">
        <v>414</v>
      </c>
      <c r="B148" s="45" t="s">
        <v>415</v>
      </c>
      <c r="C148" s="45" t="s">
        <v>130</v>
      </c>
      <c r="D148" s="45" t="s">
        <v>113</v>
      </c>
      <c r="E148" s="63" t="s">
        <v>119</v>
      </c>
      <c r="F148" s="63" t="s">
        <v>115</v>
      </c>
      <c r="G148" s="64" t="str">
        <f t="shared" si="4"/>
        <v>Not Eligible</v>
      </c>
      <c r="H148" s="71">
        <v>841.2</v>
      </c>
      <c r="I148" s="71">
        <v>900</v>
      </c>
      <c r="J148" s="71">
        <v>914.19999999999993</v>
      </c>
      <c r="K148" s="66">
        <v>0.8</v>
      </c>
      <c r="L148" s="66">
        <v>1</v>
      </c>
      <c r="M148" s="67">
        <v>12</v>
      </c>
      <c r="N148" s="68">
        <v>40.44</v>
      </c>
      <c r="O148" s="69">
        <f t="shared" si="1"/>
        <v>15</v>
      </c>
      <c r="P148" s="69">
        <v>743.00257050000005</v>
      </c>
      <c r="Q148" s="69">
        <v>594.40205639999999</v>
      </c>
      <c r="R148" s="66">
        <v>0.03</v>
      </c>
      <c r="S148" s="67">
        <v>0.70940000000000003</v>
      </c>
      <c r="T148" s="72">
        <v>6290.8041200803964</v>
      </c>
      <c r="U148" s="73">
        <v>10811.65862566266</v>
      </c>
      <c r="V148" s="45">
        <f t="shared" si="2"/>
        <v>0.11</v>
      </c>
      <c r="W148" s="66">
        <v>0.9</v>
      </c>
    </row>
    <row r="149" spans="1:23" ht="14.25" customHeight="1" x14ac:dyDescent="0.3">
      <c r="A149" s="63" t="s">
        <v>416</v>
      </c>
      <c r="B149" s="45" t="s">
        <v>417</v>
      </c>
      <c r="C149" s="45" t="s">
        <v>136</v>
      </c>
      <c r="D149" s="45" t="s">
        <v>113</v>
      </c>
      <c r="E149" s="63" t="s">
        <v>114</v>
      </c>
      <c r="F149" s="63" t="s">
        <v>115</v>
      </c>
      <c r="G149" s="64" t="str">
        <f t="shared" si="4"/>
        <v>Not Eligible</v>
      </c>
      <c r="H149" s="71">
        <v>2326.8000000000002</v>
      </c>
      <c r="I149" s="71">
        <v>2426</v>
      </c>
      <c r="J149" s="71">
        <v>2200.1999999999998</v>
      </c>
      <c r="K149" s="66">
        <v>0.8</v>
      </c>
      <c r="L149" s="66">
        <v>1</v>
      </c>
      <c r="M149" s="67">
        <v>12</v>
      </c>
      <c r="N149" s="68">
        <v>40.44</v>
      </c>
      <c r="O149" s="69">
        <f t="shared" si="1"/>
        <v>15</v>
      </c>
      <c r="P149" s="69">
        <v>650.09150220000004</v>
      </c>
      <c r="Q149" s="69">
        <v>780.10980270000005</v>
      </c>
      <c r="R149" s="66">
        <v>0.03</v>
      </c>
      <c r="S149" s="67">
        <v>0.76080000000000003</v>
      </c>
      <c r="T149" s="72">
        <v>3485.4136709596551</v>
      </c>
      <c r="U149" s="73">
        <v>4570.3082798269543</v>
      </c>
      <c r="V149" s="45">
        <f t="shared" si="2"/>
        <v>0.11</v>
      </c>
      <c r="W149" s="66">
        <v>0.9</v>
      </c>
    </row>
    <row r="150" spans="1:23" ht="14.25" customHeight="1" x14ac:dyDescent="0.3">
      <c r="A150" s="63" t="s">
        <v>418</v>
      </c>
      <c r="B150" s="45" t="s">
        <v>419</v>
      </c>
      <c r="C150" s="45" t="s">
        <v>112</v>
      </c>
      <c r="D150" s="45" t="s">
        <v>109</v>
      </c>
      <c r="E150" s="63" t="s">
        <v>123</v>
      </c>
      <c r="F150" s="63" t="s">
        <v>115</v>
      </c>
      <c r="G150" s="64" t="str">
        <f t="shared" si="4"/>
        <v>Not Eligible</v>
      </c>
      <c r="H150" s="71" t="e">
        <v>#N/A</v>
      </c>
      <c r="I150" s="71" t="e">
        <v>#N/A</v>
      </c>
      <c r="J150" s="71" t="e">
        <v>#N/A</v>
      </c>
      <c r="K150" s="66">
        <v>0.8</v>
      </c>
      <c r="L150" s="66">
        <v>1</v>
      </c>
      <c r="M150" s="67">
        <v>12</v>
      </c>
      <c r="N150" s="68">
        <v>390</v>
      </c>
      <c r="O150" s="69">
        <f t="shared" si="1"/>
        <v>25</v>
      </c>
      <c r="P150" s="69">
        <v>1325.425371</v>
      </c>
      <c r="Q150" s="69">
        <v>1060.340297</v>
      </c>
      <c r="R150" s="66">
        <v>0.03</v>
      </c>
      <c r="S150" s="67">
        <v>0.7659999999999999</v>
      </c>
      <c r="T150" s="74">
        <v>34891.997663271039</v>
      </c>
      <c r="U150" s="75">
        <v>35305.844379786402</v>
      </c>
      <c r="V150" s="45">
        <f t="shared" si="2"/>
        <v>0.04</v>
      </c>
      <c r="W150" s="66">
        <v>0.9</v>
      </c>
    </row>
    <row r="151" spans="1:23" ht="14.25" customHeight="1" x14ac:dyDescent="0.3">
      <c r="A151" s="63" t="s">
        <v>420</v>
      </c>
      <c r="B151" s="45" t="s">
        <v>421</v>
      </c>
      <c r="C151" s="45" t="s">
        <v>118</v>
      </c>
      <c r="D151" s="45" t="s">
        <v>106</v>
      </c>
      <c r="E151" s="63" t="s">
        <v>114</v>
      </c>
      <c r="F151" s="63" t="s">
        <v>108</v>
      </c>
      <c r="G151" s="64" t="str">
        <f t="shared" si="4"/>
        <v>Not Eligible</v>
      </c>
      <c r="H151" s="71">
        <v>2930</v>
      </c>
      <c r="I151" s="71">
        <v>2683</v>
      </c>
      <c r="J151" s="71">
        <v>2436.1999999999998</v>
      </c>
      <c r="K151" s="66">
        <v>0.8</v>
      </c>
      <c r="L151" s="66">
        <v>1</v>
      </c>
      <c r="M151" s="67">
        <v>12</v>
      </c>
      <c r="N151" s="68">
        <v>13.5</v>
      </c>
      <c r="O151" s="69">
        <f t="shared" si="1"/>
        <v>15</v>
      </c>
      <c r="P151" s="69">
        <v>538.36166230000003</v>
      </c>
      <c r="Q151" s="69">
        <v>646.03399469999999</v>
      </c>
      <c r="R151" s="66">
        <v>0.03</v>
      </c>
      <c r="S151" s="67">
        <v>0.74319999999999997</v>
      </c>
      <c r="T151" s="72">
        <v>1473.2847051088827</v>
      </c>
      <c r="U151" s="73">
        <v>2058.1461341191707</v>
      </c>
      <c r="V151" s="45">
        <f t="shared" si="2"/>
        <v>0.17</v>
      </c>
      <c r="W151" s="66">
        <v>0.9</v>
      </c>
    </row>
    <row r="152" spans="1:23" ht="14.25" customHeight="1" x14ac:dyDescent="0.3">
      <c r="A152" s="63" t="s">
        <v>422</v>
      </c>
      <c r="B152" s="45" t="s">
        <v>423</v>
      </c>
      <c r="C152" s="45" t="s">
        <v>105</v>
      </c>
      <c r="D152" s="45" t="s">
        <v>113</v>
      </c>
      <c r="E152" s="63" t="s">
        <v>123</v>
      </c>
      <c r="F152" s="63" t="s">
        <v>115</v>
      </c>
      <c r="G152" s="64" t="str">
        <f t="shared" si="4"/>
        <v>Not Eligible</v>
      </c>
      <c r="H152" s="71">
        <v>310761.2</v>
      </c>
      <c r="I152" s="71">
        <v>302769.8</v>
      </c>
      <c r="J152" s="71">
        <v>269227.39999999997</v>
      </c>
      <c r="K152" s="66">
        <v>0.8</v>
      </c>
      <c r="L152" s="66">
        <v>1</v>
      </c>
      <c r="M152" s="67">
        <v>12</v>
      </c>
      <c r="N152" s="68">
        <v>390</v>
      </c>
      <c r="O152" s="69">
        <f t="shared" si="1"/>
        <v>25</v>
      </c>
      <c r="P152" s="69">
        <v>811.19980080000005</v>
      </c>
      <c r="Q152" s="69">
        <v>811.19980080000005</v>
      </c>
      <c r="R152" s="66">
        <v>0.03</v>
      </c>
      <c r="S152" s="67">
        <v>0.81889999999999996</v>
      </c>
      <c r="T152" s="72">
        <v>20540.306519983358</v>
      </c>
      <c r="U152" s="73">
        <v>24434.249779776292</v>
      </c>
      <c r="V152" s="45">
        <f t="shared" si="2"/>
        <v>0.11</v>
      </c>
      <c r="W152" s="66">
        <v>0.9</v>
      </c>
    </row>
    <row r="153" spans="1:23" ht="14.25" customHeight="1" x14ac:dyDescent="0.3">
      <c r="A153" s="63" t="s">
        <v>424</v>
      </c>
      <c r="B153" s="45" t="s">
        <v>425</v>
      </c>
      <c r="C153" s="45" t="s">
        <v>118</v>
      </c>
      <c r="D153" s="45" t="s">
        <v>106</v>
      </c>
      <c r="E153" s="63" t="s">
        <v>114</v>
      </c>
      <c r="F153" s="63" t="s">
        <v>108</v>
      </c>
      <c r="G153" s="64" t="str">
        <f t="shared" si="4"/>
        <v>Not Eligible</v>
      </c>
      <c r="H153" s="71">
        <v>256575</v>
      </c>
      <c r="I153" s="71">
        <v>214378.80000000002</v>
      </c>
      <c r="J153" s="71">
        <v>183037.6</v>
      </c>
      <c r="K153" s="66">
        <v>0.8</v>
      </c>
      <c r="L153" s="66">
        <v>1</v>
      </c>
      <c r="M153" s="67">
        <v>12</v>
      </c>
      <c r="N153" s="68">
        <v>13.5</v>
      </c>
      <c r="O153" s="69">
        <f t="shared" si="1"/>
        <v>15</v>
      </c>
      <c r="P153" s="69">
        <v>538.36166230000003</v>
      </c>
      <c r="Q153" s="69">
        <v>538.36166230000003</v>
      </c>
      <c r="R153" s="66">
        <v>0.03</v>
      </c>
      <c r="S153" s="67">
        <v>0.74319999999999997</v>
      </c>
      <c r="T153" s="80">
        <v>1119.3572876997914</v>
      </c>
      <c r="U153" s="73">
        <v>1980.609062525476</v>
      </c>
      <c r="V153" s="45">
        <f t="shared" si="2"/>
        <v>0.17</v>
      </c>
      <c r="W153" s="66">
        <v>0.9</v>
      </c>
    </row>
    <row r="154" spans="1:23" ht="14.25" customHeight="1" x14ac:dyDescent="0.3">
      <c r="A154" s="63" t="s">
        <v>426</v>
      </c>
      <c r="B154" s="45" t="s">
        <v>427</v>
      </c>
      <c r="C154" s="45" t="s">
        <v>112</v>
      </c>
      <c r="D154" s="45" t="s">
        <v>113</v>
      </c>
      <c r="E154" s="63" t="s">
        <v>119</v>
      </c>
      <c r="F154" s="63" t="s">
        <v>115</v>
      </c>
      <c r="G154" s="64" t="str">
        <f t="shared" si="4"/>
        <v>Not Eligible</v>
      </c>
      <c r="H154" s="71">
        <v>44013.999999999993</v>
      </c>
      <c r="I154" s="71">
        <v>45858.8</v>
      </c>
      <c r="J154" s="71">
        <v>50970.8</v>
      </c>
      <c r="K154" s="66">
        <v>0.8</v>
      </c>
      <c r="L154" s="66">
        <v>1</v>
      </c>
      <c r="M154" s="67">
        <v>12</v>
      </c>
      <c r="N154" s="68">
        <v>40.44</v>
      </c>
      <c r="O154" s="69">
        <f t="shared" si="1"/>
        <v>15</v>
      </c>
      <c r="P154" s="69">
        <v>588.11935960000005</v>
      </c>
      <c r="Q154" s="69">
        <v>588.11935960000005</v>
      </c>
      <c r="R154" s="66">
        <v>0.03</v>
      </c>
      <c r="S154" s="67">
        <v>0.7659999999999999</v>
      </c>
      <c r="T154" s="72">
        <v>6310.3651037847267</v>
      </c>
      <c r="U154" s="73">
        <v>11919.429283744639</v>
      </c>
      <c r="V154" s="45">
        <f t="shared" si="2"/>
        <v>0.11</v>
      </c>
      <c r="W154" s="66">
        <v>0.9</v>
      </c>
    </row>
    <row r="155" spans="1:23" ht="14.25" customHeight="1" x14ac:dyDescent="0.3">
      <c r="A155" s="63" t="s">
        <v>428</v>
      </c>
      <c r="B155" s="45" t="s">
        <v>429</v>
      </c>
      <c r="C155" s="45" t="s">
        <v>118</v>
      </c>
      <c r="D155" s="45" t="s">
        <v>106</v>
      </c>
      <c r="E155" s="63" t="s">
        <v>119</v>
      </c>
      <c r="F155" s="63" t="s">
        <v>115</v>
      </c>
      <c r="G155" s="64" t="str">
        <f t="shared" si="4"/>
        <v>Not Eligible</v>
      </c>
      <c r="H155" s="71">
        <v>817.2</v>
      </c>
      <c r="I155" s="71">
        <v>753.4</v>
      </c>
      <c r="J155" s="71">
        <v>642.20000000000005</v>
      </c>
      <c r="K155" s="66">
        <v>0.8</v>
      </c>
      <c r="L155" s="66">
        <v>1</v>
      </c>
      <c r="M155" s="67">
        <v>12</v>
      </c>
      <c r="N155" s="68">
        <v>40.44</v>
      </c>
      <c r="O155" s="69">
        <f t="shared" si="1"/>
        <v>15</v>
      </c>
      <c r="P155" s="69">
        <v>538.36166230000003</v>
      </c>
      <c r="Q155" s="69">
        <v>753.70632720000003</v>
      </c>
      <c r="R155" s="66">
        <v>0.03</v>
      </c>
      <c r="S155" s="67">
        <v>0.74319999999999997</v>
      </c>
      <c r="T155" s="72">
        <v>11711.468515633942</v>
      </c>
      <c r="U155" s="73">
        <v>26420.376614093431</v>
      </c>
      <c r="V155" s="45">
        <f t="shared" si="2"/>
        <v>0.17</v>
      </c>
      <c r="W155" s="66">
        <v>0.9</v>
      </c>
    </row>
    <row r="156" spans="1:23" ht="14.25" customHeight="1" x14ac:dyDescent="0.3">
      <c r="A156" s="63" t="s">
        <v>430</v>
      </c>
      <c r="B156" s="45" t="s">
        <v>431</v>
      </c>
      <c r="C156" s="45" t="s">
        <v>118</v>
      </c>
      <c r="D156" s="45" t="s">
        <v>106</v>
      </c>
      <c r="E156" s="63" t="s">
        <v>107</v>
      </c>
      <c r="F156" s="63" t="s">
        <v>108</v>
      </c>
      <c r="G156" s="64" t="str">
        <f t="shared" si="4"/>
        <v>Not Eligible</v>
      </c>
      <c r="H156" s="71">
        <v>100192.8</v>
      </c>
      <c r="I156" s="71">
        <v>92306</v>
      </c>
      <c r="J156" s="71">
        <v>81209.599999999991</v>
      </c>
      <c r="K156" s="66">
        <v>0.8</v>
      </c>
      <c r="L156" s="66">
        <v>1</v>
      </c>
      <c r="M156" s="67">
        <v>12</v>
      </c>
      <c r="N156" s="68">
        <v>13.5</v>
      </c>
      <c r="O156" s="69">
        <f t="shared" si="1"/>
        <v>5</v>
      </c>
      <c r="P156" s="69">
        <v>538.36166230000003</v>
      </c>
      <c r="Q156" s="69">
        <v>323.01699739999998</v>
      </c>
      <c r="R156" s="66">
        <v>0.03</v>
      </c>
      <c r="S156" s="67">
        <v>0.74319999999999997</v>
      </c>
      <c r="T156" s="72">
        <v>373.98352024178121</v>
      </c>
      <c r="U156" s="73">
        <v>876.97328672030483</v>
      </c>
      <c r="V156" s="45">
        <f t="shared" si="2"/>
        <v>0.17</v>
      </c>
      <c r="W156" s="66">
        <v>0.9</v>
      </c>
    </row>
    <row r="157" spans="1:23" ht="14.25" customHeight="1" x14ac:dyDescent="0.3">
      <c r="A157" s="63" t="s">
        <v>432</v>
      </c>
      <c r="B157" s="45" t="s">
        <v>433</v>
      </c>
      <c r="C157" s="45" t="s">
        <v>136</v>
      </c>
      <c r="D157" s="45" t="s">
        <v>109</v>
      </c>
      <c r="E157" s="63" t="s">
        <v>123</v>
      </c>
      <c r="F157" s="63" t="s">
        <v>115</v>
      </c>
      <c r="G157" s="64" t="str">
        <f t="shared" si="4"/>
        <v>Not Eligible</v>
      </c>
      <c r="H157" s="71">
        <v>26008.600000000002</v>
      </c>
      <c r="I157" s="71">
        <v>28070.399999999998</v>
      </c>
      <c r="J157" s="71">
        <v>31065.199999999997</v>
      </c>
      <c r="K157" s="66">
        <v>0.8</v>
      </c>
      <c r="L157" s="66">
        <v>1</v>
      </c>
      <c r="M157" s="67">
        <v>12</v>
      </c>
      <c r="N157" s="68">
        <v>390</v>
      </c>
      <c r="O157" s="69">
        <f t="shared" si="1"/>
        <v>25</v>
      </c>
      <c r="P157" s="69">
        <v>1472.623308</v>
      </c>
      <c r="Q157" s="69">
        <v>1767.14797</v>
      </c>
      <c r="R157" s="66">
        <v>0.03</v>
      </c>
      <c r="S157" s="67">
        <v>0.76080000000000003</v>
      </c>
      <c r="T157" s="72">
        <v>46241.024454019454</v>
      </c>
      <c r="U157" s="73">
        <v>61103.359066485944</v>
      </c>
      <c r="V157" s="45">
        <f t="shared" si="2"/>
        <v>0.04</v>
      </c>
      <c r="W157" s="66">
        <v>0.9</v>
      </c>
    </row>
    <row r="158" spans="1:23" ht="14.25" customHeight="1" x14ac:dyDescent="0.3">
      <c r="A158" s="63" t="s">
        <v>434</v>
      </c>
      <c r="B158" s="45" t="s">
        <v>435</v>
      </c>
      <c r="C158" s="45" t="s">
        <v>112</v>
      </c>
      <c r="D158" s="45" t="s">
        <v>113</v>
      </c>
      <c r="E158" s="63" t="s">
        <v>123</v>
      </c>
      <c r="F158" s="63" t="s">
        <v>115</v>
      </c>
      <c r="G158" s="64" t="str">
        <f t="shared" si="4"/>
        <v>Not Eligible</v>
      </c>
      <c r="H158" s="71">
        <v>27622.800000000003</v>
      </c>
      <c r="I158" s="71">
        <v>27301.200000000001</v>
      </c>
      <c r="J158" s="71">
        <v>25210.2</v>
      </c>
      <c r="K158" s="66">
        <v>0.8</v>
      </c>
      <c r="L158" s="66">
        <v>1</v>
      </c>
      <c r="M158" s="67">
        <v>12</v>
      </c>
      <c r="N158" s="68">
        <v>390</v>
      </c>
      <c r="O158" s="69">
        <f t="shared" si="1"/>
        <v>25</v>
      </c>
      <c r="P158" s="69">
        <v>588.11935960000005</v>
      </c>
      <c r="Q158" s="69">
        <v>823.36710349999998</v>
      </c>
      <c r="R158" s="66">
        <v>0.03</v>
      </c>
      <c r="S158" s="67">
        <v>0.7659999999999999</v>
      </c>
      <c r="T158" s="72">
        <v>17645.983070042028</v>
      </c>
      <c r="U158" s="73">
        <v>24021.747734897719</v>
      </c>
      <c r="V158" s="45">
        <f t="shared" si="2"/>
        <v>0.11</v>
      </c>
      <c r="W158" s="66">
        <v>0.9</v>
      </c>
    </row>
    <row r="159" spans="1:23" ht="14.25" customHeight="1" x14ac:dyDescent="0.3">
      <c r="A159" s="63" t="s">
        <v>436</v>
      </c>
      <c r="B159" s="45" t="s">
        <v>437</v>
      </c>
      <c r="C159" s="45" t="s">
        <v>112</v>
      </c>
      <c r="D159" s="45" t="s">
        <v>109</v>
      </c>
      <c r="E159" s="63" t="s">
        <v>123</v>
      </c>
      <c r="F159" s="63" t="s">
        <v>115</v>
      </c>
      <c r="G159" s="64" t="str">
        <f t="shared" si="4"/>
        <v>Not Eligible</v>
      </c>
      <c r="H159" s="71">
        <v>10769.8</v>
      </c>
      <c r="I159" s="71">
        <v>10107.200000000001</v>
      </c>
      <c r="J159" s="71">
        <v>8809.9999999999982</v>
      </c>
      <c r="K159" s="66">
        <v>0.8</v>
      </c>
      <c r="L159" s="66">
        <v>1</v>
      </c>
      <c r="M159" s="67">
        <v>12</v>
      </c>
      <c r="N159" s="68">
        <v>390</v>
      </c>
      <c r="O159" s="69">
        <f t="shared" si="1"/>
        <v>25</v>
      </c>
      <c r="P159" s="69">
        <v>1325.425371</v>
      </c>
      <c r="Q159" s="69">
        <v>795.25522260000002</v>
      </c>
      <c r="R159" s="66">
        <v>0.03</v>
      </c>
      <c r="S159" s="67">
        <v>0.7659999999999999</v>
      </c>
      <c r="T159" s="72">
        <v>24141.944983169669</v>
      </c>
      <c r="U159" s="73">
        <v>27412.348640853506</v>
      </c>
      <c r="V159" s="45">
        <f t="shared" si="2"/>
        <v>0.04</v>
      </c>
      <c r="W159" s="66">
        <v>0.9</v>
      </c>
    </row>
    <row r="160" spans="1:23" ht="14.25" customHeight="1" x14ac:dyDescent="0.3">
      <c r="A160" s="63" t="s">
        <v>438</v>
      </c>
      <c r="B160" s="45" t="s">
        <v>439</v>
      </c>
      <c r="C160" s="45" t="s">
        <v>136</v>
      </c>
      <c r="D160" s="45" t="s">
        <v>113</v>
      </c>
      <c r="E160" s="63" t="s">
        <v>114</v>
      </c>
      <c r="F160" s="63" t="s">
        <v>108</v>
      </c>
      <c r="G160" s="64" t="str">
        <f t="shared" si="4"/>
        <v>Not Eligible</v>
      </c>
      <c r="H160" s="71">
        <v>7919.1999999999989</v>
      </c>
      <c r="I160" s="71">
        <v>7550.8</v>
      </c>
      <c r="J160" s="71">
        <v>6855.2000000000007</v>
      </c>
      <c r="K160" s="66">
        <v>0.8</v>
      </c>
      <c r="L160" s="66">
        <v>1</v>
      </c>
      <c r="M160" s="67">
        <v>12</v>
      </c>
      <c r="N160" s="68">
        <v>13.5</v>
      </c>
      <c r="O160" s="69">
        <f t="shared" si="1"/>
        <v>15</v>
      </c>
      <c r="P160" s="69">
        <v>650.09150220000004</v>
      </c>
      <c r="Q160" s="69">
        <v>390.05490129999998</v>
      </c>
      <c r="R160" s="66">
        <v>0.03</v>
      </c>
      <c r="S160" s="67">
        <v>0.76080000000000003</v>
      </c>
      <c r="T160" s="72">
        <v>1517.422016701134</v>
      </c>
      <c r="U160" s="73">
        <v>2942.8964754355075</v>
      </c>
      <c r="V160" s="45">
        <f t="shared" si="2"/>
        <v>0.11</v>
      </c>
      <c r="W160" s="66">
        <v>0.9</v>
      </c>
    </row>
    <row r="161" spans="1:23" ht="14.25" customHeight="1" x14ac:dyDescent="0.3">
      <c r="A161" s="63" t="s">
        <v>440</v>
      </c>
      <c r="B161" s="45" t="s">
        <v>441</v>
      </c>
      <c r="C161" s="45" t="s">
        <v>105</v>
      </c>
      <c r="D161" s="45" t="s">
        <v>106</v>
      </c>
      <c r="E161" s="63" t="s">
        <v>107</v>
      </c>
      <c r="F161" s="63" t="s">
        <v>189</v>
      </c>
      <c r="G161" s="64" t="str">
        <f t="shared" si="4"/>
        <v>Not Eligible</v>
      </c>
      <c r="H161" s="71">
        <v>195454.99999999997</v>
      </c>
      <c r="I161" s="71">
        <v>165982.59999999998</v>
      </c>
      <c r="J161" s="71">
        <v>139197.60000000003</v>
      </c>
      <c r="K161" s="66">
        <v>0.8</v>
      </c>
      <c r="L161" s="66">
        <v>1</v>
      </c>
      <c r="M161" s="67">
        <v>12</v>
      </c>
      <c r="N161" s="68">
        <v>13.5</v>
      </c>
      <c r="O161" s="69">
        <f t="shared" si="1"/>
        <v>5</v>
      </c>
      <c r="P161" s="69">
        <v>603.06939599999998</v>
      </c>
      <c r="Q161" s="69">
        <v>844.29715439999995</v>
      </c>
      <c r="R161" s="66">
        <v>0.03</v>
      </c>
      <c r="S161" s="67">
        <v>0.81889999999999996</v>
      </c>
      <c r="T161" s="74">
        <v>7824.9943692076358</v>
      </c>
      <c r="U161" s="75">
        <v>11088.869668187101</v>
      </c>
      <c r="V161" s="45">
        <f t="shared" si="2"/>
        <v>0.17</v>
      </c>
      <c r="W161" s="66">
        <v>0.9</v>
      </c>
    </row>
    <row r="162" spans="1:23" ht="14.25" customHeight="1" x14ac:dyDescent="0.3">
      <c r="A162" s="63" t="s">
        <v>442</v>
      </c>
      <c r="B162" s="45" t="s">
        <v>443</v>
      </c>
      <c r="C162" s="45" t="s">
        <v>118</v>
      </c>
      <c r="D162" s="45" t="s">
        <v>127</v>
      </c>
      <c r="E162" s="63" t="s">
        <v>119</v>
      </c>
      <c r="F162" s="63" t="s">
        <v>115</v>
      </c>
      <c r="G162" s="64" t="str">
        <f t="shared" si="4"/>
        <v>Not Eligible</v>
      </c>
      <c r="H162" s="71">
        <v>532223</v>
      </c>
      <c r="I162" s="71">
        <v>541954.6</v>
      </c>
      <c r="J162" s="71">
        <v>503042.8</v>
      </c>
      <c r="K162" s="66">
        <v>0.8</v>
      </c>
      <c r="L162" s="66">
        <v>1</v>
      </c>
      <c r="M162" s="67">
        <v>12</v>
      </c>
      <c r="N162" s="68">
        <v>40.44</v>
      </c>
      <c r="O162" s="69">
        <f t="shared" si="1"/>
        <v>15</v>
      </c>
      <c r="P162" s="69">
        <v>551.90324139999996</v>
      </c>
      <c r="Q162" s="69">
        <v>772.66453799999999</v>
      </c>
      <c r="R162" s="66">
        <v>0.03</v>
      </c>
      <c r="S162" s="67">
        <v>0.74319999999999997</v>
      </c>
      <c r="T162" s="80">
        <v>8070.0320904096707</v>
      </c>
      <c r="U162" s="73">
        <v>11034.82295176254</v>
      </c>
      <c r="V162" s="45">
        <f t="shared" si="2"/>
        <v>0.17</v>
      </c>
      <c r="W162" s="66">
        <v>0.9</v>
      </c>
    </row>
    <row r="163" spans="1:23" ht="14.25" customHeight="1" x14ac:dyDescent="0.3">
      <c r="A163" s="63" t="s">
        <v>444</v>
      </c>
      <c r="B163" s="45" t="s">
        <v>445</v>
      </c>
      <c r="C163" s="45" t="s">
        <v>112</v>
      </c>
      <c r="D163" s="45" t="s">
        <v>109</v>
      </c>
      <c r="E163" s="63" t="s">
        <v>123</v>
      </c>
      <c r="F163" s="63" t="s">
        <v>115</v>
      </c>
      <c r="G163" s="64" t="str">
        <f t="shared" si="4"/>
        <v>Not Eligible</v>
      </c>
      <c r="H163" s="71">
        <v>207772.20000000004</v>
      </c>
      <c r="I163" s="71">
        <v>236442.6</v>
      </c>
      <c r="J163" s="71">
        <v>221539.80000000002</v>
      </c>
      <c r="K163" s="66">
        <v>0.8</v>
      </c>
      <c r="L163" s="66">
        <v>1</v>
      </c>
      <c r="M163" s="67">
        <v>12</v>
      </c>
      <c r="N163" s="68">
        <v>390</v>
      </c>
      <c r="O163" s="69">
        <f t="shared" si="1"/>
        <v>25</v>
      </c>
      <c r="P163" s="69">
        <v>1325.425371</v>
      </c>
      <c r="Q163" s="69">
        <v>1060.340297</v>
      </c>
      <c r="R163" s="66">
        <v>0.03</v>
      </c>
      <c r="S163" s="67">
        <v>0.7659999999999999</v>
      </c>
      <c r="T163" s="72">
        <v>31942.942455811499</v>
      </c>
      <c r="U163" s="73">
        <v>32423.724971086263</v>
      </c>
      <c r="V163" s="45">
        <f t="shared" si="2"/>
        <v>0.04</v>
      </c>
      <c r="W163" s="66">
        <v>0.9</v>
      </c>
    </row>
    <row r="164" spans="1:23" ht="14.25" customHeight="1" x14ac:dyDescent="0.3">
      <c r="A164" s="63" t="s">
        <v>446</v>
      </c>
      <c r="B164" s="45" t="s">
        <v>447</v>
      </c>
      <c r="C164" s="45" t="s">
        <v>147</v>
      </c>
      <c r="D164" s="45" t="s">
        <v>113</v>
      </c>
      <c r="E164" s="63" t="s">
        <v>114</v>
      </c>
      <c r="F164" s="63" t="s">
        <v>126</v>
      </c>
      <c r="G164" s="64" t="str">
        <f t="shared" si="4"/>
        <v>Not Eligible</v>
      </c>
      <c r="H164" s="71">
        <v>161798</v>
      </c>
      <c r="I164" s="71">
        <v>173841.6</v>
      </c>
      <c r="J164" s="71">
        <v>169628.80000000002</v>
      </c>
      <c r="K164" s="66">
        <v>0.8</v>
      </c>
      <c r="L164" s="66">
        <v>1</v>
      </c>
      <c r="M164" s="67">
        <v>12</v>
      </c>
      <c r="N164" s="68">
        <v>13.5</v>
      </c>
      <c r="O164" s="69">
        <f t="shared" si="1"/>
        <v>15</v>
      </c>
      <c r="P164" s="69">
        <v>539.82276060000004</v>
      </c>
      <c r="Q164" s="69">
        <v>431.85820849999999</v>
      </c>
      <c r="R164" s="66">
        <v>0.03</v>
      </c>
      <c r="S164" s="67">
        <v>0.68420000000000003</v>
      </c>
      <c r="T164" s="72">
        <v>2835.4082753800221</v>
      </c>
      <c r="U164" s="73">
        <v>5619.924163702025</v>
      </c>
      <c r="V164" s="45">
        <f t="shared" si="2"/>
        <v>0.11</v>
      </c>
      <c r="W164" s="66">
        <v>0.9</v>
      </c>
    </row>
    <row r="165" spans="1:23" ht="14.25" customHeight="1" x14ac:dyDescent="0.3">
      <c r="A165" s="63" t="s">
        <v>448</v>
      </c>
      <c r="B165" s="45" t="s">
        <v>449</v>
      </c>
      <c r="C165" s="45" t="s">
        <v>105</v>
      </c>
      <c r="D165" s="45" t="s">
        <v>106</v>
      </c>
      <c r="E165" s="63" t="s">
        <v>114</v>
      </c>
      <c r="F165" s="63" t="s">
        <v>108</v>
      </c>
      <c r="G165" s="64" t="str">
        <f t="shared" si="4"/>
        <v>Not Eligible</v>
      </c>
      <c r="H165" s="71">
        <v>584998.80000000005</v>
      </c>
      <c r="I165" s="71">
        <v>532638.19999999995</v>
      </c>
      <c r="J165" s="71">
        <v>486704.39999999997</v>
      </c>
      <c r="K165" s="66">
        <v>0.8</v>
      </c>
      <c r="L165" s="66">
        <v>1</v>
      </c>
      <c r="M165" s="67">
        <v>12</v>
      </c>
      <c r="N165" s="68">
        <v>13.5</v>
      </c>
      <c r="O165" s="69">
        <f t="shared" si="1"/>
        <v>15</v>
      </c>
      <c r="P165" s="69">
        <v>603.06939599999998</v>
      </c>
      <c r="Q165" s="69">
        <v>603.06939599999998</v>
      </c>
      <c r="R165" s="66">
        <v>0.03</v>
      </c>
      <c r="S165" s="67">
        <v>0.81889999999999996</v>
      </c>
      <c r="T165" s="72">
        <v>1435.1314362999999</v>
      </c>
      <c r="U165" s="73">
        <v>2140.9322366757979</v>
      </c>
      <c r="V165" s="45">
        <f t="shared" si="2"/>
        <v>0.17</v>
      </c>
      <c r="W165" s="66">
        <v>0.9</v>
      </c>
    </row>
    <row r="166" spans="1:23" ht="14.25" customHeight="1" x14ac:dyDescent="0.3">
      <c r="A166" s="63" t="s">
        <v>450</v>
      </c>
      <c r="B166" s="45" t="s">
        <v>451</v>
      </c>
      <c r="C166" s="45" t="s">
        <v>118</v>
      </c>
      <c r="D166" s="45" t="s">
        <v>106</v>
      </c>
      <c r="E166" s="63" t="s">
        <v>114</v>
      </c>
      <c r="F166" s="63" t="s">
        <v>108</v>
      </c>
      <c r="G166" s="64" t="str">
        <f t="shared" si="4"/>
        <v>Not Eligible</v>
      </c>
      <c r="H166" s="71">
        <v>192704</v>
      </c>
      <c r="I166" s="71">
        <v>169696.2</v>
      </c>
      <c r="J166" s="71">
        <v>150266.59999999998</v>
      </c>
      <c r="K166" s="66">
        <v>0.8</v>
      </c>
      <c r="L166" s="66">
        <v>1</v>
      </c>
      <c r="M166" s="67">
        <v>12</v>
      </c>
      <c r="N166" s="68">
        <v>13.5</v>
      </c>
      <c r="O166" s="69">
        <f t="shared" si="1"/>
        <v>15</v>
      </c>
      <c r="P166" s="69">
        <v>603.06939599999998</v>
      </c>
      <c r="Q166" s="69">
        <v>603.06939599999998</v>
      </c>
      <c r="R166" s="66">
        <v>0.03</v>
      </c>
      <c r="S166" s="67">
        <v>0.74319999999999997</v>
      </c>
      <c r="T166" s="69">
        <v>1858.8256363141429</v>
      </c>
      <c r="U166" s="75">
        <v>2363.07393798165</v>
      </c>
      <c r="V166" s="45">
        <f t="shared" si="2"/>
        <v>0.17</v>
      </c>
      <c r="W166" s="66">
        <v>0.9</v>
      </c>
    </row>
    <row r="167" spans="1:23" ht="14.25" customHeight="1" x14ac:dyDescent="0.3">
      <c r="A167" s="63" t="s">
        <v>452</v>
      </c>
      <c r="B167" s="45" t="s">
        <v>453</v>
      </c>
      <c r="C167" s="45" t="s">
        <v>130</v>
      </c>
      <c r="D167" s="45" t="s">
        <v>113</v>
      </c>
      <c r="E167" s="63" t="s">
        <v>119</v>
      </c>
      <c r="F167" s="63" t="s">
        <v>115</v>
      </c>
      <c r="G167" s="64" t="str">
        <f t="shared" si="4"/>
        <v>Not Eligible</v>
      </c>
      <c r="H167" s="71">
        <v>4651.6000000000004</v>
      </c>
      <c r="I167" s="71">
        <v>4687.4000000000005</v>
      </c>
      <c r="J167" s="71">
        <v>4820.4000000000005</v>
      </c>
      <c r="K167" s="66">
        <v>0.8</v>
      </c>
      <c r="L167" s="66">
        <v>1</v>
      </c>
      <c r="M167" s="67">
        <v>12</v>
      </c>
      <c r="N167" s="68">
        <v>40.44</v>
      </c>
      <c r="O167" s="69">
        <f t="shared" si="1"/>
        <v>15</v>
      </c>
      <c r="P167" s="69">
        <v>743.00257050000005</v>
      </c>
      <c r="Q167" s="69">
        <v>743.00257050000005</v>
      </c>
      <c r="R167" s="66">
        <v>0.03</v>
      </c>
      <c r="S167" s="67">
        <v>0.70940000000000003</v>
      </c>
      <c r="T167" s="77">
        <v>8292.4610585243863</v>
      </c>
      <c r="U167" s="78">
        <v>7891.4054147462302</v>
      </c>
      <c r="V167" s="45">
        <f t="shared" si="2"/>
        <v>0.11</v>
      </c>
      <c r="W167" s="66">
        <v>0.9</v>
      </c>
    </row>
    <row r="168" spans="1:23" ht="14.25" customHeight="1" x14ac:dyDescent="0.3">
      <c r="A168" s="63" t="s">
        <v>454</v>
      </c>
      <c r="B168" s="45" t="s">
        <v>455</v>
      </c>
      <c r="C168" s="45" t="s">
        <v>118</v>
      </c>
      <c r="D168" s="45" t="s">
        <v>127</v>
      </c>
      <c r="E168" s="63" t="s">
        <v>114</v>
      </c>
      <c r="F168" s="63" t="s">
        <v>115</v>
      </c>
      <c r="G168" s="64" t="str">
        <f t="shared" si="4"/>
        <v>Not Eligible</v>
      </c>
      <c r="H168" s="71">
        <v>17204.599999999999</v>
      </c>
      <c r="I168" s="71">
        <v>15868.199999999999</v>
      </c>
      <c r="J168" s="71">
        <v>14675.4</v>
      </c>
      <c r="K168" s="66">
        <v>0.8</v>
      </c>
      <c r="L168" s="66">
        <v>1</v>
      </c>
      <c r="M168" s="67">
        <v>12</v>
      </c>
      <c r="N168" s="68">
        <v>40.44</v>
      </c>
      <c r="O168" s="69">
        <f t="shared" si="1"/>
        <v>15</v>
      </c>
      <c r="P168" s="69">
        <v>551.90324139999996</v>
      </c>
      <c r="Q168" s="69">
        <v>772.66453799999999</v>
      </c>
      <c r="R168" s="66">
        <v>0.03</v>
      </c>
      <c r="S168" s="67">
        <v>0.74319999999999997</v>
      </c>
      <c r="T168" s="72">
        <v>3725.2808979895949</v>
      </c>
      <c r="U168" s="73">
        <v>6098.5571639653572</v>
      </c>
      <c r="V168" s="45">
        <f t="shared" si="2"/>
        <v>0.17</v>
      </c>
      <c r="W168" s="66">
        <v>0.9</v>
      </c>
    </row>
    <row r="169" spans="1:23" ht="14.25" customHeight="1" x14ac:dyDescent="0.3">
      <c r="A169" s="63" t="s">
        <v>456</v>
      </c>
      <c r="B169" s="45" t="s">
        <v>457</v>
      </c>
      <c r="C169" s="45" t="s">
        <v>112</v>
      </c>
      <c r="D169" s="45" t="s">
        <v>109</v>
      </c>
      <c r="E169" s="63" t="s">
        <v>123</v>
      </c>
      <c r="F169" s="63" t="s">
        <v>115</v>
      </c>
      <c r="G169" s="64" t="str">
        <f t="shared" si="4"/>
        <v>Not Eligible</v>
      </c>
      <c r="H169" s="71">
        <v>57399</v>
      </c>
      <c r="I169" s="71">
        <v>56450.2</v>
      </c>
      <c r="J169" s="71">
        <v>50548.6</v>
      </c>
      <c r="K169" s="66">
        <v>0.8</v>
      </c>
      <c r="L169" s="66">
        <v>1</v>
      </c>
      <c r="M169" s="67">
        <v>12</v>
      </c>
      <c r="N169" s="68">
        <v>390</v>
      </c>
      <c r="O169" s="69">
        <f t="shared" si="1"/>
        <v>25</v>
      </c>
      <c r="P169" s="69">
        <v>1325.425371</v>
      </c>
      <c r="Q169" s="69">
        <v>1855.595519</v>
      </c>
      <c r="R169" s="66">
        <v>0.03</v>
      </c>
      <c r="S169" s="67">
        <v>0.7659999999999999</v>
      </c>
      <c r="T169" s="72">
        <v>57091.0466622885</v>
      </c>
      <c r="U169" s="73">
        <v>41299.761806051778</v>
      </c>
      <c r="V169" s="45">
        <f t="shared" si="2"/>
        <v>0.04</v>
      </c>
      <c r="W169" s="66">
        <v>0.9</v>
      </c>
    </row>
    <row r="170" spans="1:23" ht="14.25" customHeight="1" x14ac:dyDescent="0.3">
      <c r="A170" s="63" t="s">
        <v>458</v>
      </c>
      <c r="B170" s="45" t="s">
        <v>459</v>
      </c>
      <c r="C170" s="45" t="s">
        <v>112</v>
      </c>
      <c r="D170" s="45" t="s">
        <v>109</v>
      </c>
      <c r="E170" s="63" t="s">
        <v>123</v>
      </c>
      <c r="F170" s="63" t="s">
        <v>115</v>
      </c>
      <c r="G170" s="64" t="str">
        <f t="shared" si="4"/>
        <v>Not Eligible</v>
      </c>
      <c r="H170" s="71">
        <v>41134.6</v>
      </c>
      <c r="I170" s="71">
        <v>39475</v>
      </c>
      <c r="J170" s="71">
        <v>38726.600000000006</v>
      </c>
      <c r="K170" s="66">
        <v>0.8</v>
      </c>
      <c r="L170" s="66">
        <v>1</v>
      </c>
      <c r="M170" s="67">
        <v>12</v>
      </c>
      <c r="N170" s="68">
        <v>390</v>
      </c>
      <c r="O170" s="69">
        <f t="shared" si="1"/>
        <v>25</v>
      </c>
      <c r="P170" s="69">
        <v>1325.425371</v>
      </c>
      <c r="Q170" s="69">
        <v>1855.595519</v>
      </c>
      <c r="R170" s="66">
        <v>0.03</v>
      </c>
      <c r="S170" s="67">
        <v>0.7659999999999999</v>
      </c>
      <c r="T170" s="72">
        <v>83382.81533387427</v>
      </c>
      <c r="U170" s="73">
        <v>49151.39587647625</v>
      </c>
      <c r="V170" s="45">
        <f t="shared" si="2"/>
        <v>0.04</v>
      </c>
      <c r="W170" s="66">
        <v>0.9</v>
      </c>
    </row>
    <row r="171" spans="1:23" ht="14.25" customHeight="1" x14ac:dyDescent="0.3">
      <c r="A171" s="63" t="s">
        <v>460</v>
      </c>
      <c r="B171" s="45" t="s">
        <v>461</v>
      </c>
      <c r="C171" s="45" t="s">
        <v>105</v>
      </c>
      <c r="D171" s="45" t="s">
        <v>113</v>
      </c>
      <c r="E171" s="63" t="s">
        <v>114</v>
      </c>
      <c r="F171" s="63" t="s">
        <v>115</v>
      </c>
      <c r="G171" s="64" t="str">
        <f t="shared" si="4"/>
        <v>Not Eligible</v>
      </c>
      <c r="H171" s="71">
        <v>213596.99999999997</v>
      </c>
      <c r="I171" s="71">
        <v>228546</v>
      </c>
      <c r="J171" s="71">
        <v>227728.40000000002</v>
      </c>
      <c r="K171" s="66">
        <v>0.8</v>
      </c>
      <c r="L171" s="66">
        <v>1</v>
      </c>
      <c r="M171" s="67">
        <v>12</v>
      </c>
      <c r="N171" s="68">
        <v>40.44</v>
      </c>
      <c r="O171" s="69">
        <f t="shared" si="1"/>
        <v>15</v>
      </c>
      <c r="P171" s="69">
        <v>811.19980080000005</v>
      </c>
      <c r="Q171" s="69">
        <v>486.71988049999999</v>
      </c>
      <c r="R171" s="66">
        <v>0.03</v>
      </c>
      <c r="S171" s="67">
        <v>0.81889999999999996</v>
      </c>
      <c r="T171" s="77">
        <v>2892.7551483892803</v>
      </c>
      <c r="U171" s="78">
        <v>5261.6986058889197</v>
      </c>
      <c r="V171" s="45">
        <f t="shared" si="2"/>
        <v>0.11</v>
      </c>
      <c r="W171" s="66">
        <v>0.9</v>
      </c>
    </row>
    <row r="172" spans="1:23" ht="14.25" customHeight="1" x14ac:dyDescent="0.3">
      <c r="A172" s="63" t="s">
        <v>462</v>
      </c>
      <c r="B172" s="45" t="s">
        <v>463</v>
      </c>
      <c r="C172" s="45" t="s">
        <v>112</v>
      </c>
      <c r="D172" s="45" t="s">
        <v>113</v>
      </c>
      <c r="E172" s="63" t="s">
        <v>107</v>
      </c>
      <c r="F172" s="63" t="s">
        <v>108</v>
      </c>
      <c r="G172" s="64" t="str">
        <f t="shared" si="4"/>
        <v>Not Eligible</v>
      </c>
      <c r="H172" s="71">
        <v>114047.4</v>
      </c>
      <c r="I172" s="71">
        <v>89902</v>
      </c>
      <c r="J172" s="71">
        <v>81544.799999999988</v>
      </c>
      <c r="K172" s="66">
        <v>0.8</v>
      </c>
      <c r="L172" s="66">
        <v>1</v>
      </c>
      <c r="M172" s="67">
        <v>12</v>
      </c>
      <c r="N172" s="68">
        <v>13.5</v>
      </c>
      <c r="O172" s="69">
        <f t="shared" si="1"/>
        <v>5</v>
      </c>
      <c r="P172" s="69">
        <v>588.11935960000005</v>
      </c>
      <c r="Q172" s="69">
        <v>352.87161579999997</v>
      </c>
      <c r="R172" s="66">
        <v>0.03</v>
      </c>
      <c r="S172" s="67">
        <v>0.7659999999999999</v>
      </c>
      <c r="T172" s="72">
        <v>934.82005920825907</v>
      </c>
      <c r="U172" s="73">
        <v>2340.1860151486867</v>
      </c>
      <c r="V172" s="45">
        <f t="shared" si="2"/>
        <v>0.11</v>
      </c>
      <c r="W172" s="66">
        <v>0.9</v>
      </c>
    </row>
    <row r="173" spans="1:23" ht="14.25" customHeight="1" x14ac:dyDescent="0.3">
      <c r="A173" s="63" t="s">
        <v>464</v>
      </c>
      <c r="B173" s="45" t="s">
        <v>465</v>
      </c>
      <c r="C173" s="45" t="s">
        <v>118</v>
      </c>
      <c r="D173" s="45" t="s">
        <v>127</v>
      </c>
      <c r="E173" s="63" t="s">
        <v>107</v>
      </c>
      <c r="F173" s="63" t="s">
        <v>108</v>
      </c>
      <c r="G173" s="64" t="str">
        <f t="shared" si="4"/>
        <v>Not Eligible</v>
      </c>
      <c r="H173" s="71">
        <v>395953.00000000006</v>
      </c>
      <c r="I173" s="71">
        <v>388450.60000000003</v>
      </c>
      <c r="J173" s="71">
        <v>338891.19999999995</v>
      </c>
      <c r="K173" s="66">
        <v>0.8</v>
      </c>
      <c r="L173" s="66">
        <v>1</v>
      </c>
      <c r="M173" s="67">
        <v>12</v>
      </c>
      <c r="N173" s="68">
        <v>13.5</v>
      </c>
      <c r="O173" s="69">
        <f t="shared" si="1"/>
        <v>5</v>
      </c>
      <c r="P173" s="69">
        <v>551.90324139999996</v>
      </c>
      <c r="Q173" s="69">
        <v>441.52259309999999</v>
      </c>
      <c r="R173" s="66">
        <v>0.03</v>
      </c>
      <c r="S173" s="67">
        <v>0.74319999999999997</v>
      </c>
      <c r="T173" s="72">
        <v>532.32008406</v>
      </c>
      <c r="U173" s="73">
        <v>1521.0481655754456</v>
      </c>
      <c r="V173" s="45">
        <f t="shared" si="2"/>
        <v>0.17</v>
      </c>
      <c r="W173" s="66">
        <v>0.9</v>
      </c>
    </row>
    <row r="174" spans="1:23" ht="14.25" customHeight="1" x14ac:dyDescent="0.3">
      <c r="A174" s="63" t="s">
        <v>466</v>
      </c>
      <c r="B174" s="45" t="s">
        <v>467</v>
      </c>
      <c r="C174" s="45" t="s">
        <v>147</v>
      </c>
      <c r="D174" s="45" t="s">
        <v>113</v>
      </c>
      <c r="E174" s="63" t="s">
        <v>119</v>
      </c>
      <c r="F174" s="63" t="s">
        <v>115</v>
      </c>
      <c r="G174" s="64" t="str">
        <f t="shared" si="4"/>
        <v>Not Eligible</v>
      </c>
      <c r="H174" s="71">
        <v>369594</v>
      </c>
      <c r="I174" s="71">
        <v>392914.8</v>
      </c>
      <c r="J174" s="71">
        <v>411765.99999999994</v>
      </c>
      <c r="K174" s="66">
        <v>0.8</v>
      </c>
      <c r="L174" s="66">
        <v>1</v>
      </c>
      <c r="M174" s="67">
        <v>12</v>
      </c>
      <c r="N174" s="68">
        <v>40.44</v>
      </c>
      <c r="O174" s="69">
        <f t="shared" si="1"/>
        <v>15</v>
      </c>
      <c r="P174" s="69">
        <v>539.82276060000004</v>
      </c>
      <c r="Q174" s="69">
        <v>755.75186489999999</v>
      </c>
      <c r="R174" s="66">
        <v>0.03</v>
      </c>
      <c r="S174" s="67">
        <v>0.68420000000000003</v>
      </c>
      <c r="T174" s="72">
        <v>4972.373665068626</v>
      </c>
      <c r="U174" s="73">
        <v>8702.9869449606667</v>
      </c>
      <c r="V174" s="45">
        <f t="shared" si="2"/>
        <v>0.11</v>
      </c>
      <c r="W174" s="66">
        <v>0.9</v>
      </c>
    </row>
    <row r="175" spans="1:23" ht="14.25" customHeight="1" x14ac:dyDescent="0.3">
      <c r="A175" s="63" t="s">
        <v>468</v>
      </c>
      <c r="B175" s="45" t="s">
        <v>469</v>
      </c>
      <c r="C175" s="45" t="s">
        <v>147</v>
      </c>
      <c r="D175" s="45" t="s">
        <v>113</v>
      </c>
      <c r="E175" s="63" t="s">
        <v>114</v>
      </c>
      <c r="F175" s="63" t="s">
        <v>126</v>
      </c>
      <c r="G175" s="64" t="str">
        <f t="shared" si="4"/>
        <v>Not Eligible</v>
      </c>
      <c r="H175" s="71">
        <v>19963.599999999999</v>
      </c>
      <c r="I175" s="71">
        <v>14554.599999999999</v>
      </c>
      <c r="J175" s="71">
        <v>14658.4</v>
      </c>
      <c r="K175" s="66">
        <v>0.8</v>
      </c>
      <c r="L175" s="66">
        <v>1</v>
      </c>
      <c r="M175" s="67">
        <v>12</v>
      </c>
      <c r="N175" s="68">
        <v>13.5</v>
      </c>
      <c r="O175" s="69">
        <f t="shared" si="1"/>
        <v>15</v>
      </c>
      <c r="P175" s="69">
        <v>539.82276060000004</v>
      </c>
      <c r="Q175" s="69">
        <v>323.8936564</v>
      </c>
      <c r="R175" s="66">
        <v>0.03</v>
      </c>
      <c r="S175" s="67">
        <v>0.68420000000000003</v>
      </c>
      <c r="T175" s="72">
        <v>896.34996768377721</v>
      </c>
      <c r="U175" s="73">
        <v>1588.4258712547617</v>
      </c>
      <c r="V175" s="45">
        <f t="shared" si="2"/>
        <v>0.11</v>
      </c>
      <c r="W175" s="66">
        <v>0.9</v>
      </c>
    </row>
    <row r="176" spans="1:23" ht="14.25" customHeight="1" x14ac:dyDescent="0.3">
      <c r="A176" s="63" t="s">
        <v>470</v>
      </c>
      <c r="B176" s="45" t="s">
        <v>471</v>
      </c>
      <c r="C176" s="45" t="s">
        <v>118</v>
      </c>
      <c r="D176" s="45" t="s">
        <v>106</v>
      </c>
      <c r="E176" s="63" t="s">
        <v>107</v>
      </c>
      <c r="F176" s="63" t="s">
        <v>108</v>
      </c>
      <c r="G176" s="64" t="str">
        <f t="shared" si="4"/>
        <v>Not Eligible</v>
      </c>
      <c r="H176" s="71">
        <v>115592.59999999999</v>
      </c>
      <c r="I176" s="71">
        <v>103077.2</v>
      </c>
      <c r="J176" s="71">
        <v>88953.400000000009</v>
      </c>
      <c r="K176" s="66">
        <v>0.8</v>
      </c>
      <c r="L176" s="66">
        <v>1</v>
      </c>
      <c r="M176" s="67">
        <v>12</v>
      </c>
      <c r="N176" s="68">
        <v>13.5</v>
      </c>
      <c r="O176" s="69">
        <f t="shared" si="1"/>
        <v>5</v>
      </c>
      <c r="P176" s="69">
        <v>538.36166230000003</v>
      </c>
      <c r="Q176" s="69">
        <v>430.6893298</v>
      </c>
      <c r="R176" s="66">
        <v>0.03</v>
      </c>
      <c r="S176" s="67">
        <v>0.74319999999999997</v>
      </c>
      <c r="T176" s="72">
        <v>588.18514990075471</v>
      </c>
      <c r="U176" s="73">
        <v>1042.1759145292763</v>
      </c>
      <c r="V176" s="45">
        <f t="shared" si="2"/>
        <v>0.17</v>
      </c>
      <c r="W176" s="66">
        <v>0.9</v>
      </c>
    </row>
    <row r="177" spans="1:23" ht="14.25" customHeight="1" x14ac:dyDescent="0.3">
      <c r="A177" s="63" t="s">
        <v>472</v>
      </c>
      <c r="B177" s="45" t="s">
        <v>473</v>
      </c>
      <c r="C177" s="45" t="s">
        <v>136</v>
      </c>
      <c r="D177" s="45" t="s">
        <v>113</v>
      </c>
      <c r="E177" s="63" t="s">
        <v>114</v>
      </c>
      <c r="F177" s="63" t="s">
        <v>115</v>
      </c>
      <c r="G177" s="64" t="str">
        <f t="shared" si="4"/>
        <v>Not Eligible</v>
      </c>
      <c r="H177" s="71">
        <v>1258.5999999999999</v>
      </c>
      <c r="I177" s="71">
        <v>1286.8</v>
      </c>
      <c r="J177" s="71">
        <v>1220.2</v>
      </c>
      <c r="K177" s="66">
        <v>0.8</v>
      </c>
      <c r="L177" s="66">
        <v>1</v>
      </c>
      <c r="M177" s="67">
        <v>12</v>
      </c>
      <c r="N177" s="68">
        <v>40.44</v>
      </c>
      <c r="O177" s="69">
        <f t="shared" si="1"/>
        <v>15</v>
      </c>
      <c r="P177" s="69">
        <v>650.09150220000004</v>
      </c>
      <c r="Q177" s="69">
        <v>780.10980270000005</v>
      </c>
      <c r="R177" s="66">
        <v>0.03</v>
      </c>
      <c r="S177" s="67">
        <v>0.76080000000000003</v>
      </c>
      <c r="T177" s="72">
        <v>4151.5974177469288</v>
      </c>
      <c r="U177" s="73">
        <v>4665.5227935118755</v>
      </c>
      <c r="V177" s="45">
        <f t="shared" si="2"/>
        <v>0.11</v>
      </c>
      <c r="W177" s="66">
        <v>0.9</v>
      </c>
    </row>
    <row r="178" spans="1:23" ht="14.25" customHeight="1" x14ac:dyDescent="0.3">
      <c r="A178" s="63" t="s">
        <v>474</v>
      </c>
      <c r="B178" s="45" t="s">
        <v>475</v>
      </c>
      <c r="C178" s="45" t="s">
        <v>130</v>
      </c>
      <c r="D178" s="45" t="s">
        <v>113</v>
      </c>
      <c r="E178" s="63" t="s">
        <v>123</v>
      </c>
      <c r="F178" s="63" t="s">
        <v>115</v>
      </c>
      <c r="G178" s="64" t="str">
        <f t="shared" si="4"/>
        <v>Not Eligible</v>
      </c>
      <c r="H178" s="71">
        <v>9458.1999999999989</v>
      </c>
      <c r="I178" s="71">
        <v>9510</v>
      </c>
      <c r="J178" s="71">
        <v>8894.4000000000015</v>
      </c>
      <c r="K178" s="66">
        <v>0.8</v>
      </c>
      <c r="L178" s="66">
        <v>1</v>
      </c>
      <c r="M178" s="67">
        <v>12</v>
      </c>
      <c r="N178" s="68">
        <v>390</v>
      </c>
      <c r="O178" s="69">
        <f t="shared" si="1"/>
        <v>25</v>
      </c>
      <c r="P178" s="69">
        <v>743.00257050000005</v>
      </c>
      <c r="Q178" s="69">
        <v>1040.2035989999999</v>
      </c>
      <c r="R178" s="66">
        <v>0.03</v>
      </c>
      <c r="S178" s="67">
        <v>0.70940000000000003</v>
      </c>
      <c r="T178" s="72">
        <v>16699.309888533608</v>
      </c>
      <c r="U178" s="73">
        <v>25951.063450059853</v>
      </c>
      <c r="V178" s="45">
        <f t="shared" si="2"/>
        <v>0.11</v>
      </c>
      <c r="W178" s="66">
        <v>0.9</v>
      </c>
    </row>
    <row r="179" spans="1:23" ht="14.25" customHeight="1" x14ac:dyDescent="0.3">
      <c r="A179" s="63" t="s">
        <v>476</v>
      </c>
      <c r="B179" s="45" t="s">
        <v>477</v>
      </c>
      <c r="C179" s="45" t="s">
        <v>105</v>
      </c>
      <c r="D179" s="45" t="s">
        <v>113</v>
      </c>
      <c r="E179" s="63" t="s">
        <v>119</v>
      </c>
      <c r="F179" s="63" t="s">
        <v>115</v>
      </c>
      <c r="G179" s="64" t="str">
        <f t="shared" si="4"/>
        <v>Not Eligible</v>
      </c>
      <c r="H179" s="71">
        <v>95954.6</v>
      </c>
      <c r="I179" s="71">
        <v>83638</v>
      </c>
      <c r="J179" s="71">
        <v>77207.600000000006</v>
      </c>
      <c r="K179" s="66">
        <v>0.8</v>
      </c>
      <c r="L179" s="66">
        <v>1</v>
      </c>
      <c r="M179" s="67">
        <v>12</v>
      </c>
      <c r="N179" s="68">
        <v>40.44</v>
      </c>
      <c r="O179" s="69">
        <f t="shared" si="1"/>
        <v>15</v>
      </c>
      <c r="P179" s="69">
        <v>811.19980080000005</v>
      </c>
      <c r="Q179" s="69">
        <v>486.71988049999999</v>
      </c>
      <c r="R179" s="66">
        <v>0.03</v>
      </c>
      <c r="S179" s="67">
        <v>0.81889999999999996</v>
      </c>
      <c r="T179" s="72">
        <v>4296.8581760486059</v>
      </c>
      <c r="U179" s="73">
        <v>9415.2441826104896</v>
      </c>
      <c r="V179" s="45">
        <f t="shared" si="2"/>
        <v>0.11</v>
      </c>
      <c r="W179" s="66">
        <v>0.9</v>
      </c>
    </row>
    <row r="180" spans="1:23" ht="14.25" customHeight="1" x14ac:dyDescent="0.3">
      <c r="A180" s="63" t="s">
        <v>478</v>
      </c>
      <c r="B180" s="45" t="s">
        <v>479</v>
      </c>
      <c r="C180" s="45" t="s">
        <v>112</v>
      </c>
      <c r="D180" s="45" t="s">
        <v>113</v>
      </c>
      <c r="E180" s="63" t="s">
        <v>119</v>
      </c>
      <c r="F180" s="63" t="s">
        <v>115</v>
      </c>
      <c r="G180" s="64" t="str">
        <f t="shared" si="4"/>
        <v>Not Eligible</v>
      </c>
      <c r="H180" s="71">
        <v>665940.80000000005</v>
      </c>
      <c r="I180" s="71">
        <v>653305.20000000007</v>
      </c>
      <c r="J180" s="71">
        <v>657031.79999999993</v>
      </c>
      <c r="K180" s="66">
        <v>0.8</v>
      </c>
      <c r="L180" s="66">
        <v>1</v>
      </c>
      <c r="M180" s="67">
        <v>12</v>
      </c>
      <c r="N180" s="68">
        <v>40.44</v>
      </c>
      <c r="O180" s="69">
        <f t="shared" si="1"/>
        <v>15</v>
      </c>
      <c r="P180" s="69">
        <v>588.11935960000005</v>
      </c>
      <c r="Q180" s="69">
        <v>823.36710349999998</v>
      </c>
      <c r="R180" s="66">
        <v>0.03</v>
      </c>
      <c r="S180" s="67">
        <v>0.81889999999999996</v>
      </c>
      <c r="T180" s="72">
        <v>10524.004205303881</v>
      </c>
      <c r="U180" s="73">
        <v>17499.251250812966</v>
      </c>
      <c r="V180" s="45">
        <f t="shared" si="2"/>
        <v>0.11</v>
      </c>
      <c r="W180" s="66">
        <v>0.9</v>
      </c>
    </row>
    <row r="181" spans="1:23" ht="14.25" customHeight="1" x14ac:dyDescent="0.3">
      <c r="A181" s="63" t="s">
        <v>480</v>
      </c>
      <c r="B181" s="45" t="s">
        <v>481</v>
      </c>
      <c r="C181" s="45" t="s">
        <v>112</v>
      </c>
      <c r="D181" s="45" t="s">
        <v>113</v>
      </c>
      <c r="E181" s="63" t="s">
        <v>119</v>
      </c>
      <c r="F181" s="63" t="s">
        <v>115</v>
      </c>
      <c r="G181" s="64" t="str">
        <f t="shared" si="4"/>
        <v>Not Eligible</v>
      </c>
      <c r="H181" s="71">
        <v>51953.599999999991</v>
      </c>
      <c r="I181" s="71">
        <v>49095</v>
      </c>
      <c r="J181" s="71">
        <v>48472.4</v>
      </c>
      <c r="K181" s="66">
        <v>0.8</v>
      </c>
      <c r="L181" s="66">
        <v>1</v>
      </c>
      <c r="M181" s="67">
        <v>12</v>
      </c>
      <c r="N181" s="68">
        <v>40.44</v>
      </c>
      <c r="O181" s="69">
        <f t="shared" si="1"/>
        <v>15</v>
      </c>
      <c r="P181" s="69">
        <v>588.11935960000005</v>
      </c>
      <c r="Q181" s="69">
        <v>588.11935960000005</v>
      </c>
      <c r="R181" s="66">
        <v>0.03</v>
      </c>
      <c r="S181" s="67">
        <v>0.7659999999999999</v>
      </c>
      <c r="T181" s="72">
        <v>5496.591559628886</v>
      </c>
      <c r="U181" s="73">
        <v>9184.369800178778</v>
      </c>
      <c r="V181" s="45">
        <f t="shared" si="2"/>
        <v>0.11</v>
      </c>
      <c r="W181" s="66">
        <v>0.9</v>
      </c>
    </row>
    <row r="182" spans="1:23" ht="14.25" customHeight="1" x14ac:dyDescent="0.3">
      <c r="A182" s="63" t="s">
        <v>482</v>
      </c>
      <c r="B182" s="45" t="s">
        <v>483</v>
      </c>
      <c r="C182" s="45" t="s">
        <v>136</v>
      </c>
      <c r="D182" s="45" t="s">
        <v>113</v>
      </c>
      <c r="E182" s="63" t="s">
        <v>119</v>
      </c>
      <c r="F182" s="63" t="s">
        <v>115</v>
      </c>
      <c r="G182" s="64" t="str">
        <f t="shared" si="4"/>
        <v>Not Eligible</v>
      </c>
      <c r="H182" s="71" t="e">
        <v>#N/A</v>
      </c>
      <c r="I182" s="71" t="e">
        <v>#N/A</v>
      </c>
      <c r="J182" s="71" t="e">
        <v>#N/A</v>
      </c>
      <c r="K182" s="66">
        <v>0.8</v>
      </c>
      <c r="L182" s="66">
        <v>1</v>
      </c>
      <c r="M182" s="67">
        <v>12</v>
      </c>
      <c r="N182" s="68">
        <v>40.44</v>
      </c>
      <c r="O182" s="69">
        <f t="shared" si="1"/>
        <v>15</v>
      </c>
      <c r="P182" s="69">
        <v>650.09150220000004</v>
      </c>
      <c r="Q182" s="69">
        <v>780.10980270000005</v>
      </c>
      <c r="R182" s="66">
        <v>0.03</v>
      </c>
      <c r="S182" s="67">
        <v>0.76080000000000003</v>
      </c>
      <c r="T182" s="72">
        <v>3636.069095488032</v>
      </c>
      <c r="U182" s="75">
        <v>4235.4937501481299</v>
      </c>
      <c r="V182" s="45">
        <f t="shared" si="2"/>
        <v>0.11</v>
      </c>
      <c r="W182" s="66">
        <v>0.9</v>
      </c>
    </row>
    <row r="183" spans="1:23" ht="14.25" customHeight="1" x14ac:dyDescent="0.3">
      <c r="A183" s="63" t="s">
        <v>484</v>
      </c>
      <c r="B183" s="45" t="s">
        <v>485</v>
      </c>
      <c r="C183" s="45" t="s">
        <v>118</v>
      </c>
      <c r="D183" s="45" t="s">
        <v>127</v>
      </c>
      <c r="E183" s="63" t="s">
        <v>107</v>
      </c>
      <c r="F183" s="63" t="s">
        <v>108</v>
      </c>
      <c r="G183" s="64" t="str">
        <f t="shared" si="4"/>
        <v>Not Eligible</v>
      </c>
      <c r="H183" s="71">
        <v>395953.00000000006</v>
      </c>
      <c r="I183" s="71">
        <v>388450.60000000003</v>
      </c>
      <c r="J183" s="71">
        <v>338891.19999999995</v>
      </c>
      <c r="K183" s="66">
        <v>0.8</v>
      </c>
      <c r="L183" s="66">
        <v>1</v>
      </c>
      <c r="M183" s="67">
        <v>12</v>
      </c>
      <c r="N183" s="68">
        <v>13.5</v>
      </c>
      <c r="O183" s="69">
        <f t="shared" si="1"/>
        <v>5</v>
      </c>
      <c r="P183" s="69">
        <v>551.90324139999996</v>
      </c>
      <c r="Q183" s="69">
        <v>441.52259309999999</v>
      </c>
      <c r="R183" s="66">
        <v>0.03</v>
      </c>
      <c r="S183" s="67">
        <v>0.74319999999999997</v>
      </c>
      <c r="T183" s="72">
        <v>487.10549805019309</v>
      </c>
      <c r="U183" s="73">
        <v>1354.1329391474897</v>
      </c>
      <c r="V183" s="45">
        <f t="shared" si="2"/>
        <v>0.17</v>
      </c>
      <c r="W183" s="66">
        <v>0.9</v>
      </c>
    </row>
    <row r="184" spans="1:23" ht="14.25" customHeight="1" x14ac:dyDescent="0.3">
      <c r="A184" s="63" t="s">
        <v>486</v>
      </c>
      <c r="B184" s="45" t="s">
        <v>487</v>
      </c>
      <c r="C184" s="45" t="s">
        <v>112</v>
      </c>
      <c r="D184" s="45" t="s">
        <v>120</v>
      </c>
      <c r="E184" s="63" t="s">
        <v>114</v>
      </c>
      <c r="F184" s="63" t="s">
        <v>126</v>
      </c>
      <c r="G184" s="64" t="str">
        <f t="shared" si="4"/>
        <v>Not Eligible</v>
      </c>
      <c r="H184" s="71">
        <v>395953.00000000006</v>
      </c>
      <c r="I184" s="71">
        <v>388450.60000000003</v>
      </c>
      <c r="J184" s="71">
        <v>338891.19999999995</v>
      </c>
      <c r="K184" s="66">
        <v>0.8</v>
      </c>
      <c r="L184" s="66">
        <v>1</v>
      </c>
      <c r="M184" s="67">
        <v>12</v>
      </c>
      <c r="N184" s="68">
        <v>13.5</v>
      </c>
      <c r="O184" s="69">
        <f t="shared" si="1"/>
        <v>15</v>
      </c>
      <c r="P184" s="69">
        <v>744.10140560000002</v>
      </c>
      <c r="Q184" s="69">
        <v>446.46084330000002</v>
      </c>
      <c r="R184" s="66">
        <v>0.03</v>
      </c>
      <c r="S184" s="67">
        <v>0.7659999999999999</v>
      </c>
      <c r="T184" s="72">
        <v>3615.3819728928997</v>
      </c>
      <c r="U184" s="73">
        <v>7250.5050447857275</v>
      </c>
      <c r="V184" s="45">
        <f t="shared" si="2"/>
        <v>0.13</v>
      </c>
      <c r="W184" s="66">
        <v>0.9</v>
      </c>
    </row>
    <row r="185" spans="1:23" ht="14.25" customHeight="1" x14ac:dyDescent="0.3">
      <c r="A185" s="63" t="s">
        <v>488</v>
      </c>
      <c r="B185" s="45" t="s">
        <v>489</v>
      </c>
      <c r="C185" s="45" t="s">
        <v>105</v>
      </c>
      <c r="D185" s="45" t="s">
        <v>113</v>
      </c>
      <c r="E185" s="63" t="s">
        <v>123</v>
      </c>
      <c r="F185" s="63" t="s">
        <v>115</v>
      </c>
      <c r="G185" s="64" t="str">
        <f t="shared" si="4"/>
        <v>Not Eligible</v>
      </c>
      <c r="H185" s="71">
        <v>48099.6</v>
      </c>
      <c r="I185" s="71">
        <v>42333.399999999994</v>
      </c>
      <c r="J185" s="71">
        <v>34352.199999999997</v>
      </c>
      <c r="K185" s="66">
        <v>0.8</v>
      </c>
      <c r="L185" s="66">
        <v>1</v>
      </c>
      <c r="M185" s="67">
        <v>12</v>
      </c>
      <c r="N185" s="68">
        <v>390</v>
      </c>
      <c r="O185" s="69">
        <f t="shared" si="1"/>
        <v>25</v>
      </c>
      <c r="P185" s="69">
        <v>811.19980080000005</v>
      </c>
      <c r="Q185" s="69">
        <v>1135.679721</v>
      </c>
      <c r="R185" s="66">
        <v>0.03</v>
      </c>
      <c r="S185" s="67">
        <v>0.81889999999999996</v>
      </c>
      <c r="T185" s="72">
        <v>45653.091445332226</v>
      </c>
      <c r="U185" s="73">
        <v>48221.591550204364</v>
      </c>
      <c r="V185" s="45">
        <f t="shared" si="2"/>
        <v>0.11</v>
      </c>
      <c r="W185" s="66">
        <v>0.9</v>
      </c>
    </row>
    <row r="186" spans="1:23" ht="14.25" customHeight="1" x14ac:dyDescent="0.3">
      <c r="A186" s="63" t="s">
        <v>490</v>
      </c>
      <c r="B186" s="45" t="s">
        <v>491</v>
      </c>
      <c r="C186" s="45" t="s">
        <v>112</v>
      </c>
      <c r="D186" s="45" t="s">
        <v>109</v>
      </c>
      <c r="E186" s="63" t="s">
        <v>123</v>
      </c>
      <c r="F186" s="63" t="s">
        <v>115</v>
      </c>
      <c r="G186" s="64" t="str">
        <f t="shared" si="4"/>
        <v>Not Eligible</v>
      </c>
      <c r="H186" s="71">
        <v>395953.00000000006</v>
      </c>
      <c r="I186" s="71">
        <v>388450.60000000003</v>
      </c>
      <c r="J186" s="71">
        <v>338891.19999999995</v>
      </c>
      <c r="K186" s="66">
        <v>0.8</v>
      </c>
      <c r="L186" s="66">
        <v>1</v>
      </c>
      <c r="M186" s="67">
        <v>12</v>
      </c>
      <c r="N186" s="68">
        <v>390</v>
      </c>
      <c r="O186" s="69">
        <f t="shared" si="1"/>
        <v>25</v>
      </c>
      <c r="P186" s="69">
        <v>1325.425371</v>
      </c>
      <c r="Q186" s="69">
        <v>1325.425371</v>
      </c>
      <c r="R186" s="66">
        <v>0.03</v>
      </c>
      <c r="S186" s="67">
        <v>0.7659999999999999</v>
      </c>
      <c r="T186" s="72">
        <v>39038.458270400042</v>
      </c>
      <c r="U186" s="73">
        <v>35493.814342395526</v>
      </c>
      <c r="V186" s="45">
        <f t="shared" si="2"/>
        <v>0.04</v>
      </c>
      <c r="W186" s="66">
        <v>0.9</v>
      </c>
    </row>
    <row r="187" spans="1:23" ht="14.25" customHeight="1" x14ac:dyDescent="0.3">
      <c r="A187" s="63" t="s">
        <v>492</v>
      </c>
      <c r="B187" s="45" t="s">
        <v>493</v>
      </c>
      <c r="C187" s="45" t="s">
        <v>130</v>
      </c>
      <c r="D187" s="45" t="s">
        <v>109</v>
      </c>
      <c r="E187" s="63" t="s">
        <v>123</v>
      </c>
      <c r="F187" s="63" t="s">
        <v>115</v>
      </c>
      <c r="G187" s="64" t="s">
        <v>182</v>
      </c>
      <c r="H187" s="71">
        <v>1926085.8</v>
      </c>
      <c r="I187" s="71">
        <v>2020817.5999999999</v>
      </c>
      <c r="J187" s="71">
        <v>2020917.6</v>
      </c>
      <c r="K187" s="66">
        <v>0.8</v>
      </c>
      <c r="L187" s="66">
        <v>1</v>
      </c>
      <c r="M187" s="67">
        <v>12</v>
      </c>
      <c r="N187" s="68">
        <v>390</v>
      </c>
      <c r="O187" s="69">
        <f t="shared" si="1"/>
        <v>25</v>
      </c>
      <c r="P187" s="69">
        <v>1817.5625600000001</v>
      </c>
      <c r="Q187" s="69">
        <v>1817.5625600000001</v>
      </c>
      <c r="R187" s="66">
        <v>0.03</v>
      </c>
      <c r="S187" s="67">
        <v>0.73180000000000012</v>
      </c>
      <c r="T187" s="72">
        <v>48111.966909590919</v>
      </c>
      <c r="U187" s="73">
        <v>48441.564676403337</v>
      </c>
      <c r="V187" s="45">
        <f t="shared" si="2"/>
        <v>0.04</v>
      </c>
      <c r="W187" s="66">
        <v>0.9</v>
      </c>
    </row>
    <row r="188" spans="1:23" ht="14.25" customHeight="1" x14ac:dyDescent="0.3">
      <c r="A188" s="63" t="s">
        <v>494</v>
      </c>
      <c r="B188" s="45" t="s">
        <v>495</v>
      </c>
      <c r="C188" s="45" t="s">
        <v>130</v>
      </c>
      <c r="D188" s="45" t="s">
        <v>113</v>
      </c>
      <c r="E188" s="63" t="s">
        <v>119</v>
      </c>
      <c r="F188" s="63" t="s">
        <v>115</v>
      </c>
      <c r="G188" s="64" t="str">
        <f t="shared" ref="G188:G195" si="5">IF(C188="AMRO","Participating","Not Eligible")</f>
        <v>Not Eligible</v>
      </c>
      <c r="H188" s="71">
        <v>23571.4</v>
      </c>
      <c r="I188" s="71">
        <v>23898</v>
      </c>
      <c r="J188" s="71">
        <v>24421.600000000002</v>
      </c>
      <c r="K188" s="66">
        <v>0.8</v>
      </c>
      <c r="L188" s="66">
        <v>1</v>
      </c>
      <c r="M188" s="67">
        <v>12</v>
      </c>
      <c r="N188" s="68">
        <v>40.44</v>
      </c>
      <c r="O188" s="69">
        <f t="shared" si="1"/>
        <v>15</v>
      </c>
      <c r="P188" s="69">
        <v>743.00257050000005</v>
      </c>
      <c r="Q188" s="69">
        <v>1040.2035989999999</v>
      </c>
      <c r="R188" s="66">
        <v>0.03</v>
      </c>
      <c r="S188" s="67">
        <v>0.70940000000000003</v>
      </c>
      <c r="T188" s="72">
        <v>13866.255125304271</v>
      </c>
      <c r="U188" s="73">
        <v>15181.380563063707</v>
      </c>
      <c r="V188" s="45">
        <f t="shared" si="2"/>
        <v>0.11</v>
      </c>
      <c r="W188" s="66">
        <v>0.9</v>
      </c>
    </row>
    <row r="189" spans="1:23" ht="14.25" customHeight="1" x14ac:dyDescent="0.3">
      <c r="A189" s="63" t="s">
        <v>496</v>
      </c>
      <c r="B189" s="45" t="s">
        <v>497</v>
      </c>
      <c r="C189" s="45" t="s">
        <v>112</v>
      </c>
      <c r="D189" s="45" t="s">
        <v>113</v>
      </c>
      <c r="E189" s="63" t="s">
        <v>114</v>
      </c>
      <c r="F189" s="63" t="s">
        <v>108</v>
      </c>
      <c r="G189" s="64" t="str">
        <f t="shared" si="5"/>
        <v>Not Eligible</v>
      </c>
      <c r="H189" s="71">
        <v>312389.60000000003</v>
      </c>
      <c r="I189" s="71">
        <v>277789.40000000002</v>
      </c>
      <c r="J189" s="71">
        <v>244247.40000000002</v>
      </c>
      <c r="K189" s="66">
        <v>0.8</v>
      </c>
      <c r="L189" s="66">
        <v>1</v>
      </c>
      <c r="M189" s="67">
        <v>12</v>
      </c>
      <c r="N189" s="68">
        <v>13.5</v>
      </c>
      <c r="O189" s="69">
        <f t="shared" si="1"/>
        <v>15</v>
      </c>
      <c r="P189" s="69">
        <v>588.11935960000005</v>
      </c>
      <c r="Q189" s="69">
        <v>352.87161579999997</v>
      </c>
      <c r="R189" s="66">
        <v>0.03</v>
      </c>
      <c r="S189" s="67">
        <v>0.7659999999999999</v>
      </c>
      <c r="T189" s="72">
        <v>1545.9296945991239</v>
      </c>
      <c r="U189" s="73">
        <v>3309.8810033482164</v>
      </c>
      <c r="V189" s="45">
        <f t="shared" si="2"/>
        <v>0.11</v>
      </c>
      <c r="W189" s="66">
        <v>0.9</v>
      </c>
    </row>
    <row r="190" spans="1:23" ht="14.25" customHeight="1" x14ac:dyDescent="0.3">
      <c r="A190" s="63" t="s">
        <v>498</v>
      </c>
      <c r="B190" s="45" t="s">
        <v>499</v>
      </c>
      <c r="C190" s="45" t="s">
        <v>136</v>
      </c>
      <c r="D190" s="45" t="s">
        <v>113</v>
      </c>
      <c r="E190" s="63" t="s">
        <v>114</v>
      </c>
      <c r="F190" s="63" t="s">
        <v>115</v>
      </c>
      <c r="G190" s="64" t="str">
        <f t="shared" si="5"/>
        <v>Not Eligible</v>
      </c>
      <c r="H190" s="71">
        <v>3357.3999999999996</v>
      </c>
      <c r="I190" s="71">
        <v>3209.4</v>
      </c>
      <c r="J190" s="71">
        <v>2694</v>
      </c>
      <c r="K190" s="66">
        <v>0.8</v>
      </c>
      <c r="L190" s="66">
        <v>1</v>
      </c>
      <c r="M190" s="67">
        <v>12</v>
      </c>
      <c r="N190" s="68">
        <v>40.44</v>
      </c>
      <c r="O190" s="69">
        <f t="shared" si="1"/>
        <v>15</v>
      </c>
      <c r="P190" s="69">
        <v>650.09150220000004</v>
      </c>
      <c r="Q190" s="69">
        <v>520.07320179999999</v>
      </c>
      <c r="R190" s="66">
        <v>0.03</v>
      </c>
      <c r="S190" s="67">
        <v>0.76080000000000003</v>
      </c>
      <c r="T190" s="72">
        <v>3094.3851669391797</v>
      </c>
      <c r="U190" s="73">
        <v>4631.3588566818571</v>
      </c>
      <c r="V190" s="45">
        <f t="shared" si="2"/>
        <v>0.11</v>
      </c>
      <c r="W190" s="66">
        <v>0.9</v>
      </c>
    </row>
    <row r="191" spans="1:23" ht="14.25" customHeight="1" x14ac:dyDescent="0.3">
      <c r="A191" s="63" t="s">
        <v>500</v>
      </c>
      <c r="B191" s="45" t="s">
        <v>501</v>
      </c>
      <c r="C191" s="45" t="s">
        <v>130</v>
      </c>
      <c r="D191" s="45" t="s">
        <v>113</v>
      </c>
      <c r="E191" s="63" t="s">
        <v>119</v>
      </c>
      <c r="F191" s="63" t="s">
        <v>115</v>
      </c>
      <c r="G191" s="64" t="str">
        <f t="shared" si="5"/>
        <v>Not Eligible</v>
      </c>
      <c r="H191" s="71">
        <v>289386.2</v>
      </c>
      <c r="I191" s="71">
        <v>286128.2</v>
      </c>
      <c r="J191" s="71">
        <v>280156</v>
      </c>
      <c r="K191" s="66">
        <v>0.8</v>
      </c>
      <c r="L191" s="66">
        <v>1</v>
      </c>
      <c r="M191" s="67">
        <v>12</v>
      </c>
      <c r="N191" s="68">
        <v>40.44</v>
      </c>
      <c r="O191" s="69">
        <f t="shared" si="1"/>
        <v>15</v>
      </c>
      <c r="P191" s="69">
        <v>743.00257050000005</v>
      </c>
      <c r="Q191" s="69">
        <v>891.60308459999999</v>
      </c>
      <c r="R191" s="66">
        <v>0.03</v>
      </c>
      <c r="S191" s="67">
        <v>0.70940000000000003</v>
      </c>
      <c r="T191" s="72">
        <v>10809.556349489845</v>
      </c>
      <c r="U191" s="73">
        <v>12836.077846858121</v>
      </c>
      <c r="V191" s="45">
        <f t="shared" si="2"/>
        <v>0.11</v>
      </c>
      <c r="W191" s="66">
        <v>0.9</v>
      </c>
    </row>
    <row r="192" spans="1:23" ht="14.25" customHeight="1" x14ac:dyDescent="0.3">
      <c r="A192" s="63" t="s">
        <v>502</v>
      </c>
      <c r="B192" s="45" t="s">
        <v>503</v>
      </c>
      <c r="C192" s="45" t="s">
        <v>136</v>
      </c>
      <c r="D192" s="45" t="s">
        <v>113</v>
      </c>
      <c r="E192" s="63" t="s">
        <v>114</v>
      </c>
      <c r="F192" s="63" t="s">
        <v>108</v>
      </c>
      <c r="G192" s="64" t="str">
        <f t="shared" si="5"/>
        <v>Not Eligible</v>
      </c>
      <c r="H192" s="71">
        <v>732456.2</v>
      </c>
      <c r="I192" s="71">
        <v>689328.8</v>
      </c>
      <c r="J192" s="71">
        <v>641595.19999999995</v>
      </c>
      <c r="K192" s="66">
        <v>0.8</v>
      </c>
      <c r="L192" s="66">
        <v>1</v>
      </c>
      <c r="M192" s="67">
        <v>12</v>
      </c>
      <c r="N192" s="68">
        <v>13.5</v>
      </c>
      <c r="O192" s="69">
        <f t="shared" si="1"/>
        <v>15</v>
      </c>
      <c r="P192" s="69">
        <v>650.09150220000004</v>
      </c>
      <c r="Q192" s="69">
        <v>390.05490129999998</v>
      </c>
      <c r="R192" s="66">
        <v>0.03</v>
      </c>
      <c r="S192" s="67">
        <v>0.76080000000000003</v>
      </c>
      <c r="T192" s="72">
        <v>1407.1054348379466</v>
      </c>
      <c r="U192" s="73">
        <v>3434.970560607032</v>
      </c>
      <c r="V192" s="45">
        <f t="shared" si="2"/>
        <v>0.11</v>
      </c>
      <c r="W192" s="66">
        <v>0.9</v>
      </c>
    </row>
    <row r="193" spans="1:23" ht="14.25" customHeight="1" x14ac:dyDescent="0.3">
      <c r="A193" s="63" t="s">
        <v>504</v>
      </c>
      <c r="B193" s="45" t="s">
        <v>505</v>
      </c>
      <c r="C193" s="45" t="s">
        <v>105</v>
      </c>
      <c r="D193" s="45" t="s">
        <v>106</v>
      </c>
      <c r="E193" s="63" t="s">
        <v>114</v>
      </c>
      <c r="F193" s="63" t="s">
        <v>108</v>
      </c>
      <c r="G193" s="64" t="str">
        <f t="shared" si="5"/>
        <v>Not Eligible</v>
      </c>
      <c r="H193" s="71">
        <v>384289.4</v>
      </c>
      <c r="I193" s="71">
        <v>354226</v>
      </c>
      <c r="J193" s="71">
        <v>319736.99999999994</v>
      </c>
      <c r="K193" s="66">
        <v>0.8</v>
      </c>
      <c r="L193" s="66">
        <v>1</v>
      </c>
      <c r="M193" s="67">
        <v>12</v>
      </c>
      <c r="N193" s="68">
        <v>13.5</v>
      </c>
      <c r="O193" s="69">
        <f t="shared" si="1"/>
        <v>15</v>
      </c>
      <c r="P193" s="69">
        <v>603.06939599999998</v>
      </c>
      <c r="Q193" s="69">
        <v>482.4555168</v>
      </c>
      <c r="R193" s="66">
        <v>0.03</v>
      </c>
      <c r="S193" s="67">
        <v>0.81889999999999996</v>
      </c>
      <c r="T193" s="72">
        <v>1361.1962365148959</v>
      </c>
      <c r="U193" s="73">
        <v>2349.0887669678523</v>
      </c>
      <c r="V193" s="45">
        <f t="shared" si="2"/>
        <v>0.17</v>
      </c>
      <c r="W193" s="66">
        <v>0.9</v>
      </c>
    </row>
    <row r="194" spans="1:23" ht="14.25" customHeight="1" x14ac:dyDescent="0.3">
      <c r="A194" s="63" t="s">
        <v>506</v>
      </c>
      <c r="B194" s="45" t="s">
        <v>507</v>
      </c>
      <c r="C194" s="45" t="s">
        <v>118</v>
      </c>
      <c r="D194" s="45" t="s">
        <v>127</v>
      </c>
      <c r="E194" s="63" t="s">
        <v>114</v>
      </c>
      <c r="F194" s="63" t="s">
        <v>108</v>
      </c>
      <c r="G194" s="64" t="str">
        <f t="shared" si="5"/>
        <v>Not Eligible</v>
      </c>
      <c r="H194" s="71">
        <v>282490.2</v>
      </c>
      <c r="I194" s="71">
        <v>247085.80000000002</v>
      </c>
      <c r="J194" s="71">
        <v>209507.40000000002</v>
      </c>
      <c r="K194" s="66">
        <v>0.8</v>
      </c>
      <c r="L194" s="66">
        <v>1</v>
      </c>
      <c r="M194" s="67">
        <v>12</v>
      </c>
      <c r="N194" s="68">
        <v>13.5</v>
      </c>
      <c r="O194" s="69">
        <f t="shared" si="1"/>
        <v>15</v>
      </c>
      <c r="P194" s="69">
        <v>551.90324139999996</v>
      </c>
      <c r="Q194" s="69">
        <v>662.28388970000003</v>
      </c>
      <c r="R194" s="66">
        <v>0.03</v>
      </c>
      <c r="S194" s="67">
        <v>0.74319999999999997</v>
      </c>
      <c r="T194" s="72">
        <v>1425.3137936982844</v>
      </c>
      <c r="U194" s="73">
        <v>1622.9850713018511</v>
      </c>
      <c r="V194" s="45">
        <f t="shared" si="2"/>
        <v>0.17</v>
      </c>
      <c r="W194" s="66">
        <v>0.9</v>
      </c>
    </row>
    <row r="195" spans="1:23" ht="14.25" customHeight="1" x14ac:dyDescent="0.3">
      <c r="A195" s="63" t="s">
        <v>508</v>
      </c>
      <c r="B195" s="45" t="s">
        <v>509</v>
      </c>
      <c r="C195" s="45" t="s">
        <v>118</v>
      </c>
      <c r="D195" s="45" t="s">
        <v>127</v>
      </c>
      <c r="E195" s="63" t="s">
        <v>107</v>
      </c>
      <c r="F195" s="63" t="s">
        <v>108</v>
      </c>
      <c r="G195" s="64" t="str">
        <f t="shared" si="5"/>
        <v>Not Eligible</v>
      </c>
      <c r="H195" s="71">
        <v>249596.99999999997</v>
      </c>
      <c r="I195" s="71">
        <v>214731.80000000002</v>
      </c>
      <c r="J195" s="71">
        <v>183390.00000000003</v>
      </c>
      <c r="K195" s="66">
        <v>0.8</v>
      </c>
      <c r="L195" s="66">
        <v>1</v>
      </c>
      <c r="M195" s="67">
        <v>12</v>
      </c>
      <c r="N195" s="68">
        <v>13.5</v>
      </c>
      <c r="O195" s="69">
        <f t="shared" si="1"/>
        <v>5</v>
      </c>
      <c r="P195" s="69">
        <v>551.90324139999996</v>
      </c>
      <c r="Q195" s="69">
        <v>551.90324139999996</v>
      </c>
      <c r="R195" s="66">
        <v>0.03</v>
      </c>
      <c r="S195" s="82">
        <v>0.74319999999999997</v>
      </c>
      <c r="T195" s="72">
        <v>757.08901788812761</v>
      </c>
      <c r="U195" s="75">
        <v>2363.07393798165</v>
      </c>
      <c r="V195" s="45">
        <f t="shared" si="2"/>
        <v>0.17</v>
      </c>
      <c r="W195" s="66">
        <v>0.9</v>
      </c>
    </row>
    <row r="196" spans="1:23" ht="14.25" customHeight="1" x14ac:dyDescent="0.3"/>
    <row r="197" spans="1:23" ht="14.25" customHeight="1" x14ac:dyDescent="0.3"/>
    <row r="198" spans="1:23" ht="14.25" customHeight="1" x14ac:dyDescent="0.3"/>
    <row r="199" spans="1:23" ht="14.25" customHeight="1" x14ac:dyDescent="0.3"/>
    <row r="200" spans="1:23" ht="14.25" customHeight="1" x14ac:dyDescent="0.3"/>
    <row r="201" spans="1:23" ht="14.25" customHeight="1" x14ac:dyDescent="0.3"/>
    <row r="202" spans="1:23" ht="14.25" customHeight="1" x14ac:dyDescent="0.3"/>
    <row r="203" spans="1:23" ht="14.25" customHeight="1" x14ac:dyDescent="0.3"/>
    <row r="204" spans="1:23" ht="14.25" customHeight="1" x14ac:dyDescent="0.3"/>
    <row r="205" spans="1:23" ht="14.25" customHeight="1" x14ac:dyDescent="0.3"/>
    <row r="206" spans="1:23" ht="14.25" customHeight="1" x14ac:dyDescent="0.3"/>
    <row r="207" spans="1:23" ht="14.25" customHeight="1" x14ac:dyDescent="0.3"/>
    <row r="208" spans="1:23"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Azure</cp:lastModifiedBy>
  <dcterms:modified xsi:type="dcterms:W3CDTF">2024-01-08T22:31:57Z</dcterms:modified>
</cp:coreProperties>
</file>