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180" windowHeight="10110"/>
  </bookViews>
  <sheets>
    <sheet name="RAW" sheetId="3" r:id="rId1"/>
    <sheet name="Calculations" sheetId="4" r:id="rId2"/>
  </sheets>
  <definedNames>
    <definedName name="_xlnm._FilterDatabase" localSheetId="0" hidden="1">RAW!$A$1:$AD$1</definedName>
  </definedNames>
  <calcPr calcId="125725"/>
</workbook>
</file>

<file path=xl/calcChain.xml><?xml version="1.0" encoding="utf-8"?>
<calcChain xmlns="http://schemas.openxmlformats.org/spreadsheetml/2006/main">
  <c r="I6" i="4"/>
  <c r="AK3" i="3" l="1"/>
  <c r="AL3"/>
  <c r="AM3"/>
  <c r="AK4"/>
  <c r="AK5"/>
  <c r="AM5" s="1"/>
  <c r="AL5"/>
  <c r="AK6"/>
  <c r="AM6" s="1"/>
  <c r="AL6"/>
  <c r="AK7"/>
  <c r="AL7"/>
  <c r="AM7"/>
  <c r="AK8"/>
  <c r="AL8" s="1"/>
  <c r="AM8"/>
  <c r="AK9"/>
  <c r="AM9" s="1"/>
  <c r="AL9"/>
  <c r="AK10"/>
  <c r="AL10"/>
  <c r="AM10"/>
  <c r="AK11"/>
  <c r="AL11"/>
  <c r="AM11"/>
  <c r="AK12"/>
  <c r="AK13"/>
  <c r="AK14"/>
  <c r="AL14"/>
  <c r="AM14"/>
  <c r="AK15"/>
  <c r="AL15"/>
  <c r="AM15"/>
  <c r="AK16"/>
  <c r="AK17"/>
  <c r="AM17" s="1"/>
  <c r="AL17"/>
  <c r="AK18"/>
  <c r="AL18"/>
  <c r="AM18"/>
  <c r="AK19"/>
  <c r="AL19"/>
  <c r="AM19"/>
  <c r="AK20"/>
  <c r="AK21"/>
  <c r="AM21" s="1"/>
  <c r="AK22"/>
  <c r="AL22"/>
  <c r="AM22"/>
  <c r="AK23"/>
  <c r="AL23"/>
  <c r="AM23"/>
  <c r="AK24"/>
  <c r="AL24" s="1"/>
  <c r="AK25"/>
  <c r="AM25" s="1"/>
  <c r="AL25"/>
  <c r="AK26"/>
  <c r="AL26"/>
  <c r="AM26"/>
  <c r="AK27"/>
  <c r="AL27"/>
  <c r="AM27"/>
  <c r="AK28"/>
  <c r="AK29"/>
  <c r="AM29" s="1"/>
  <c r="AL29"/>
  <c r="AK30"/>
  <c r="AK31"/>
  <c r="AL31"/>
  <c r="AM31"/>
  <c r="AK32"/>
  <c r="AL32" s="1"/>
  <c r="AK33"/>
  <c r="AK34"/>
  <c r="AL34"/>
  <c r="AM34"/>
  <c r="AK35"/>
  <c r="AL35"/>
  <c r="AM35"/>
  <c r="AK36"/>
  <c r="AK37"/>
  <c r="AM37" s="1"/>
  <c r="AL37"/>
  <c r="AK38"/>
  <c r="AM38" s="1"/>
  <c r="AL38"/>
  <c r="AK39"/>
  <c r="AL39"/>
  <c r="AM39"/>
  <c r="AK40"/>
  <c r="AL40" s="1"/>
  <c r="AM40"/>
  <c r="AK41"/>
  <c r="AM41" s="1"/>
  <c r="AK42"/>
  <c r="AL42"/>
  <c r="AM42"/>
  <c r="AK43"/>
  <c r="AL43"/>
  <c r="AM43"/>
  <c r="AK44"/>
  <c r="AK45"/>
  <c r="AK46"/>
  <c r="AL46"/>
  <c r="AM46"/>
  <c r="AK47"/>
  <c r="AL47"/>
  <c r="AM47"/>
  <c r="AK48"/>
  <c r="AK49"/>
  <c r="AM49" s="1"/>
  <c r="AL49"/>
  <c r="AK50"/>
  <c r="AL50"/>
  <c r="AM50"/>
  <c r="AK51"/>
  <c r="AL51"/>
  <c r="AM51"/>
  <c r="AK52"/>
  <c r="AK53"/>
  <c r="AM53" s="1"/>
  <c r="AL53"/>
  <c r="AK54"/>
  <c r="AL54"/>
  <c r="AM54"/>
  <c r="AK55"/>
  <c r="AL55"/>
  <c r="AM55"/>
  <c r="AK56"/>
  <c r="AL56" s="1"/>
  <c r="AM56"/>
  <c r="AK57"/>
  <c r="AM57" s="1"/>
  <c r="AL57"/>
  <c r="AK58"/>
  <c r="AL58"/>
  <c r="AM58"/>
  <c r="AK59"/>
  <c r="AL59"/>
  <c r="AM59"/>
  <c r="AK60"/>
  <c r="AK61"/>
  <c r="AM61" s="1"/>
  <c r="AL61"/>
  <c r="AK62"/>
  <c r="AL62" s="1"/>
  <c r="AM62"/>
  <c r="AK63"/>
  <c r="AL63"/>
  <c r="AM63"/>
  <c r="AK64"/>
  <c r="AL64" s="1"/>
  <c r="AM64"/>
  <c r="AK65"/>
  <c r="AK66"/>
  <c r="AL66"/>
  <c r="AM66"/>
  <c r="AK67"/>
  <c r="AL67"/>
  <c r="AM67"/>
  <c r="AK68"/>
  <c r="AK69"/>
  <c r="AM69" s="1"/>
  <c r="AL69"/>
  <c r="AK70"/>
  <c r="AM70" s="1"/>
  <c r="AK71"/>
  <c r="AL71"/>
  <c r="AM71"/>
  <c r="AK72"/>
  <c r="AL72" s="1"/>
  <c r="AM72"/>
  <c r="AK73"/>
  <c r="AM73" s="1"/>
  <c r="AL73"/>
  <c r="AK74"/>
  <c r="AL74"/>
  <c r="AM74"/>
  <c r="AK75"/>
  <c r="AL75"/>
  <c r="AM75"/>
  <c r="AK76"/>
  <c r="AK77"/>
  <c r="AK78"/>
  <c r="AL78"/>
  <c r="AM78"/>
  <c r="AK79"/>
  <c r="AL79"/>
  <c r="AM79"/>
  <c r="AK80"/>
  <c r="AK81"/>
  <c r="AM81" s="1"/>
  <c r="AL81"/>
  <c r="AK82"/>
  <c r="AL82" s="1"/>
  <c r="AM82"/>
  <c r="AK83"/>
  <c r="AL83"/>
  <c r="AM83"/>
  <c r="AK84"/>
  <c r="AL84" s="1"/>
  <c r="AM84"/>
  <c r="AK85"/>
  <c r="AK86"/>
  <c r="AL86"/>
  <c r="AM86"/>
  <c r="AK87"/>
  <c r="AL87"/>
  <c r="AM87"/>
  <c r="AK88"/>
  <c r="AK89"/>
  <c r="AM89" s="1"/>
  <c r="AL89"/>
  <c r="AK90"/>
  <c r="AK91"/>
  <c r="AL91"/>
  <c r="AM91"/>
  <c r="AK92"/>
  <c r="AL92" s="1"/>
  <c r="AM92"/>
  <c r="AK93"/>
  <c r="AK94"/>
  <c r="AL94"/>
  <c r="AM94"/>
  <c r="AK95"/>
  <c r="AL95"/>
  <c r="AM95"/>
  <c r="AK96"/>
  <c r="AK97"/>
  <c r="AM97" s="1"/>
  <c r="AL97"/>
  <c r="AK98"/>
  <c r="AL98" s="1"/>
  <c r="AM98"/>
  <c r="AK99"/>
  <c r="AL99"/>
  <c r="AM99"/>
  <c r="AK100"/>
  <c r="AL100" s="1"/>
  <c r="AM100"/>
  <c r="AK101"/>
  <c r="AK102"/>
  <c r="AM102" s="1"/>
  <c r="AL102"/>
  <c r="AK103"/>
  <c r="AL103"/>
  <c r="AM103"/>
  <c r="AK104"/>
  <c r="AK105"/>
  <c r="AM105" s="1"/>
  <c r="AL105"/>
  <c r="AK106"/>
  <c r="AK107"/>
  <c r="AL107"/>
  <c r="AM107"/>
  <c r="AK108"/>
  <c r="AL108" s="1"/>
  <c r="AK109"/>
  <c r="AK110"/>
  <c r="AL110"/>
  <c r="AM110"/>
  <c r="AK111"/>
  <c r="AL111"/>
  <c r="AM111"/>
  <c r="AK112"/>
  <c r="AK113"/>
  <c r="AM113" s="1"/>
  <c r="AL113"/>
  <c r="AK114"/>
  <c r="AL114" s="1"/>
  <c r="AK115"/>
  <c r="AL115"/>
  <c r="AM115"/>
  <c r="AK116"/>
  <c r="AL116" s="1"/>
  <c r="AM116"/>
  <c r="AK117"/>
  <c r="AK118"/>
  <c r="AL118" s="1"/>
  <c r="AK119"/>
  <c r="AL119"/>
  <c r="AM119"/>
  <c r="AK120"/>
  <c r="AK121"/>
  <c r="AM121" s="1"/>
  <c r="AL121"/>
  <c r="AK122"/>
  <c r="AK123"/>
  <c r="AL123"/>
  <c r="AM123"/>
  <c r="AK124"/>
  <c r="AL124" s="1"/>
  <c r="AM124"/>
  <c r="AK125"/>
  <c r="AK126"/>
  <c r="AL126"/>
  <c r="AM126"/>
  <c r="AK127"/>
  <c r="AL127"/>
  <c r="AM127"/>
  <c r="AK128"/>
  <c r="AK129"/>
  <c r="AM129" s="1"/>
  <c r="AL129"/>
  <c r="AK130"/>
  <c r="AL130" s="1"/>
  <c r="AK131"/>
  <c r="AL131"/>
  <c r="AM131"/>
  <c r="AK132"/>
  <c r="AL132" s="1"/>
  <c r="AM132"/>
  <c r="AK133"/>
  <c r="AK134"/>
  <c r="AL134" s="1"/>
  <c r="AM134"/>
  <c r="AK135"/>
  <c r="AL135"/>
  <c r="AM135"/>
  <c r="AK136"/>
  <c r="AK137"/>
  <c r="AM137" s="1"/>
  <c r="AK138"/>
  <c r="AK139"/>
  <c r="AL139"/>
  <c r="AM139"/>
  <c r="AK140"/>
  <c r="AL140" s="1"/>
  <c r="AM140"/>
  <c r="AK141"/>
  <c r="AK142"/>
  <c r="AL142"/>
  <c r="AM142"/>
  <c r="AK143"/>
  <c r="AL143"/>
  <c r="AM143"/>
  <c r="AK144"/>
  <c r="AK145"/>
  <c r="AM145" s="1"/>
  <c r="AL145"/>
  <c r="AK146"/>
  <c r="AL146" s="1"/>
  <c r="AM146"/>
  <c r="AK147"/>
  <c r="AL147"/>
  <c r="AM147"/>
  <c r="AK148"/>
  <c r="AL148" s="1"/>
  <c r="AM148"/>
  <c r="AK149"/>
  <c r="AK150"/>
  <c r="AL150"/>
  <c r="AM150"/>
  <c r="AK151"/>
  <c r="AL151"/>
  <c r="AM151"/>
  <c r="AK152"/>
  <c r="AK153"/>
  <c r="AM153" s="1"/>
  <c r="AK154"/>
  <c r="AK155"/>
  <c r="AL155"/>
  <c r="AM155"/>
  <c r="AK156"/>
  <c r="AL156" s="1"/>
  <c r="AM156"/>
  <c r="AK157"/>
  <c r="AK158"/>
  <c r="AL158"/>
  <c r="AM158"/>
  <c r="AK159"/>
  <c r="AL159"/>
  <c r="AM159"/>
  <c r="AK160"/>
  <c r="AK161"/>
  <c r="AM161" s="1"/>
  <c r="AL161"/>
  <c r="AK162"/>
  <c r="AL162" s="1"/>
  <c r="AM162"/>
  <c r="AK163"/>
  <c r="AL163"/>
  <c r="AM163"/>
  <c r="AK164"/>
  <c r="AL164" s="1"/>
  <c r="AM164"/>
  <c r="AK165"/>
  <c r="AK166"/>
  <c r="AM166" s="1"/>
  <c r="AL166"/>
  <c r="AK167"/>
  <c r="AL167"/>
  <c r="AM167"/>
  <c r="AK168"/>
  <c r="AK169"/>
  <c r="AM169" s="1"/>
  <c r="AL169"/>
  <c r="AK170"/>
  <c r="AK171"/>
  <c r="AL171"/>
  <c r="AM171"/>
  <c r="AK172"/>
  <c r="AL172" s="1"/>
  <c r="AK173"/>
  <c r="AK174"/>
  <c r="AL174"/>
  <c r="AM174"/>
  <c r="AK175"/>
  <c r="AL175"/>
  <c r="AM175"/>
  <c r="AK176"/>
  <c r="AK177"/>
  <c r="AM177" s="1"/>
  <c r="AL177"/>
  <c r="AK178"/>
  <c r="AL178" s="1"/>
  <c r="AK179"/>
  <c r="AL179"/>
  <c r="AM179"/>
  <c r="AK180"/>
  <c r="AL180" s="1"/>
  <c r="AM180"/>
  <c r="AK181"/>
  <c r="AK182"/>
  <c r="AL182" s="1"/>
  <c r="AK183"/>
  <c r="AL183"/>
  <c r="AM183"/>
  <c r="AK184"/>
  <c r="AK185"/>
  <c r="AM185" s="1"/>
  <c r="AL185"/>
  <c r="AK186"/>
  <c r="AK187"/>
  <c r="AL187"/>
  <c r="AM187"/>
  <c r="AK188"/>
  <c r="AL188" s="1"/>
  <c r="AK189"/>
  <c r="AK190"/>
  <c r="AL190"/>
  <c r="AM190"/>
  <c r="AK191"/>
  <c r="AL191"/>
  <c r="AM191"/>
  <c r="AK192"/>
  <c r="AK193"/>
  <c r="AM193" s="1"/>
  <c r="AL193"/>
  <c r="AK194"/>
  <c r="AL194" s="1"/>
  <c r="AM194"/>
  <c r="AK195"/>
  <c r="AL195"/>
  <c r="AM195"/>
  <c r="AK196"/>
  <c r="AL196" s="1"/>
  <c r="AM196"/>
  <c r="AK197"/>
  <c r="AK198"/>
  <c r="AL198"/>
  <c r="AM198"/>
  <c r="AK199"/>
  <c r="AL199"/>
  <c r="AM199"/>
  <c r="AK200"/>
  <c r="AK201"/>
  <c r="AM201" s="1"/>
  <c r="AK202"/>
  <c r="AK203"/>
  <c r="AL203"/>
  <c r="AM203"/>
  <c r="AK204"/>
  <c r="AL204" s="1"/>
  <c r="AM204"/>
  <c r="AK205"/>
  <c r="AK206"/>
  <c r="AL206"/>
  <c r="AM206"/>
  <c r="AK207"/>
  <c r="AL207"/>
  <c r="AM207"/>
  <c r="AK208"/>
  <c r="AK209"/>
  <c r="AM209" s="1"/>
  <c r="AL209"/>
  <c r="AK210"/>
  <c r="AL210" s="1"/>
  <c r="AM210"/>
  <c r="AK211"/>
  <c r="AL211"/>
  <c r="AM211"/>
  <c r="AK212"/>
  <c r="AL212" s="1"/>
  <c r="AM212"/>
  <c r="AK213"/>
  <c r="AK214"/>
  <c r="AL214"/>
  <c r="AM214"/>
  <c r="AK215"/>
  <c r="AL215"/>
  <c r="AM215"/>
  <c r="AK216"/>
  <c r="AK217"/>
  <c r="AM217" s="1"/>
  <c r="AL217"/>
  <c r="AK218"/>
  <c r="AK219"/>
  <c r="AL219"/>
  <c r="AM219"/>
  <c r="AK220"/>
  <c r="AL220" s="1"/>
  <c r="AM220"/>
  <c r="AK221"/>
  <c r="AK222"/>
  <c r="AL222"/>
  <c r="AM222"/>
  <c r="AK223"/>
  <c r="AL223"/>
  <c r="AM223"/>
  <c r="AK224"/>
  <c r="AK225"/>
  <c r="AM225" s="1"/>
  <c r="AL225"/>
  <c r="AK226"/>
  <c r="AL226" s="1"/>
  <c r="AM226"/>
  <c r="AK227"/>
  <c r="AL227"/>
  <c r="AM227"/>
  <c r="AK228"/>
  <c r="AL228" s="1"/>
  <c r="AM228"/>
  <c r="AK229"/>
  <c r="AK230"/>
  <c r="AM230" s="1"/>
  <c r="AL230"/>
  <c r="AK231"/>
  <c r="AL231"/>
  <c r="AM231"/>
  <c r="AK232"/>
  <c r="AK233"/>
  <c r="AM233" s="1"/>
  <c r="AL233"/>
  <c r="AK234"/>
  <c r="AK235"/>
  <c r="AL235"/>
  <c r="AM235"/>
  <c r="AK236"/>
  <c r="AL236" s="1"/>
  <c r="AK237"/>
  <c r="AK238"/>
  <c r="AL238"/>
  <c r="AM238"/>
  <c r="AK239"/>
  <c r="AL239"/>
  <c r="AM239"/>
  <c r="AK240"/>
  <c r="AK241"/>
  <c r="AM241" s="1"/>
  <c r="AL241"/>
  <c r="AK242"/>
  <c r="AL242"/>
  <c r="AM242"/>
  <c r="AK243"/>
  <c r="AK244"/>
  <c r="AL244" s="1"/>
  <c r="AK245"/>
  <c r="AL245"/>
  <c r="AM245"/>
  <c r="AK246"/>
  <c r="AK247"/>
  <c r="AL247"/>
  <c r="AM247"/>
  <c r="AK248"/>
  <c r="AL248"/>
  <c r="AM248"/>
  <c r="AK249"/>
  <c r="AM249" s="1"/>
  <c r="AL249"/>
  <c r="AK250"/>
  <c r="AM250" s="1"/>
  <c r="AL250"/>
  <c r="AK251"/>
  <c r="AL251" s="1"/>
  <c r="AK252"/>
  <c r="AL252" s="1"/>
  <c r="AM252"/>
  <c r="AK253"/>
  <c r="AM253" s="1"/>
  <c r="AK254"/>
  <c r="AM254" s="1"/>
  <c r="AL254"/>
  <c r="AK255"/>
  <c r="AL255"/>
  <c r="AM255"/>
  <c r="AK256"/>
  <c r="AL256" s="1"/>
  <c r="AK257"/>
  <c r="AM257" s="1"/>
  <c r="AL257"/>
  <c r="AK258"/>
  <c r="AL258"/>
  <c r="AM258"/>
  <c r="AK259"/>
  <c r="AL259" s="1"/>
  <c r="AK260"/>
  <c r="AL260" s="1"/>
  <c r="AM260"/>
  <c r="AK261"/>
  <c r="AL261"/>
  <c r="AM261"/>
  <c r="AK262"/>
  <c r="AL262" s="1"/>
  <c r="AM262"/>
  <c r="AK263"/>
  <c r="AL263"/>
  <c r="AM263"/>
  <c r="AK264"/>
  <c r="AL264"/>
  <c r="AM264"/>
  <c r="AK265"/>
  <c r="AM265" s="1"/>
  <c r="AL265"/>
  <c r="AK266"/>
  <c r="AM266" s="1"/>
  <c r="AK267"/>
  <c r="AL267"/>
  <c r="AM267"/>
  <c r="AK268"/>
  <c r="AL268" s="1"/>
  <c r="AM268"/>
  <c r="AK269"/>
  <c r="AM269" s="1"/>
  <c r="AK270"/>
  <c r="AL270"/>
  <c r="AM270"/>
  <c r="AK271"/>
  <c r="AL271"/>
  <c r="AM271"/>
  <c r="AK272"/>
  <c r="AK273"/>
  <c r="AM273" s="1"/>
  <c r="AK274"/>
  <c r="AL274"/>
  <c r="AM274"/>
  <c r="AK275"/>
  <c r="AK276"/>
  <c r="AL276" s="1"/>
  <c r="AM276"/>
  <c r="AK277"/>
  <c r="AL277"/>
  <c r="AM277"/>
  <c r="AK278"/>
  <c r="AK279"/>
  <c r="AL279"/>
  <c r="AM279"/>
  <c r="AK280"/>
  <c r="AL280" s="1"/>
  <c r="AK281"/>
  <c r="AM281" s="1"/>
  <c r="AL281"/>
  <c r="AK282"/>
  <c r="AM282" s="1"/>
  <c r="AL282"/>
  <c r="AK283"/>
  <c r="AM283" s="1"/>
  <c r="AL283"/>
  <c r="AK284"/>
  <c r="AL284" s="1"/>
  <c r="AM284"/>
  <c r="AK285"/>
  <c r="AM285" s="1"/>
  <c r="AK286"/>
  <c r="AL286"/>
  <c r="AM286"/>
  <c r="AK287"/>
  <c r="AL287"/>
  <c r="AM287"/>
  <c r="AK288"/>
  <c r="AL288" s="1"/>
  <c r="AK289"/>
  <c r="AM289" s="1"/>
  <c r="AL289"/>
  <c r="AK290"/>
  <c r="AL290"/>
  <c r="AM290"/>
  <c r="AK291"/>
  <c r="AL291" s="1"/>
  <c r="AM291"/>
  <c r="AK292"/>
  <c r="AL292" s="1"/>
  <c r="AM292"/>
  <c r="AK293"/>
  <c r="AL293"/>
  <c r="AM293"/>
  <c r="AK294"/>
  <c r="AL294" s="1"/>
  <c r="AM294"/>
  <c r="AK295"/>
  <c r="AL295"/>
  <c r="AM295"/>
  <c r="AK296"/>
  <c r="AL296"/>
  <c r="AM296"/>
  <c r="AK297"/>
  <c r="AM297" s="1"/>
  <c r="AL297"/>
  <c r="AK298"/>
  <c r="AM298" s="1"/>
  <c r="AK299"/>
  <c r="AL299"/>
  <c r="AM299"/>
  <c r="AK300"/>
  <c r="AL300" s="1"/>
  <c r="AM300"/>
  <c r="AK301"/>
  <c r="AM301" s="1"/>
  <c r="AL301"/>
  <c r="AK302"/>
  <c r="AL302"/>
  <c r="AM302"/>
  <c r="AK303"/>
  <c r="AL303"/>
  <c r="AM303"/>
  <c r="AK304"/>
  <c r="AK305"/>
  <c r="AM305" s="1"/>
  <c r="AK306"/>
  <c r="AL306"/>
  <c r="AM306"/>
  <c r="AK307"/>
  <c r="AK308"/>
  <c r="AL308" s="1"/>
  <c r="AM308"/>
  <c r="AK309"/>
  <c r="AL309"/>
  <c r="AM309"/>
  <c r="AK310"/>
  <c r="AK311"/>
  <c r="AL311"/>
  <c r="AM311"/>
  <c r="AK312"/>
  <c r="AM312" s="1"/>
  <c r="AL312"/>
  <c r="AK313"/>
  <c r="AM313" s="1"/>
  <c r="AL313"/>
  <c r="AK314"/>
  <c r="AM314" s="1"/>
  <c r="AK315"/>
  <c r="AL315"/>
  <c r="AM315"/>
  <c r="AK316"/>
  <c r="AL316" s="1"/>
  <c r="AM316"/>
  <c r="AK317"/>
  <c r="AM317" s="1"/>
  <c r="AL317"/>
  <c r="AK318"/>
  <c r="AL318" s="1"/>
  <c r="AM318"/>
  <c r="AK319"/>
  <c r="AL319"/>
  <c r="AM319"/>
  <c r="AK320"/>
  <c r="AL320" s="1"/>
  <c r="AM320"/>
  <c r="AK321"/>
  <c r="AM321" s="1"/>
  <c r="AK322"/>
  <c r="AL322"/>
  <c r="AM322"/>
  <c r="AK323"/>
  <c r="AL323" s="1"/>
  <c r="AM323"/>
  <c r="AK324"/>
  <c r="AL324" s="1"/>
  <c r="AK325"/>
  <c r="AL325"/>
  <c r="AM325"/>
  <c r="AK326"/>
  <c r="AL326" s="1"/>
  <c r="AM326"/>
  <c r="AK327"/>
  <c r="AL327"/>
  <c r="AM327"/>
  <c r="AK328"/>
  <c r="AL328"/>
  <c r="AM328"/>
  <c r="AK329"/>
  <c r="AM329" s="1"/>
  <c r="AL329"/>
  <c r="AK330"/>
  <c r="AM330" s="1"/>
  <c r="AL330"/>
  <c r="AK331"/>
  <c r="AL331"/>
  <c r="AM331"/>
  <c r="AK332"/>
  <c r="AL332" s="1"/>
  <c r="AM332"/>
  <c r="AK333"/>
  <c r="AM333" s="1"/>
  <c r="AL333"/>
  <c r="AK334"/>
  <c r="AL334"/>
  <c r="AM334"/>
  <c r="AK335"/>
  <c r="AL335"/>
  <c r="AM335"/>
  <c r="AK336"/>
  <c r="AK337"/>
  <c r="AM337" s="1"/>
  <c r="AL337"/>
  <c r="AK338"/>
  <c r="AL338"/>
  <c r="AM338"/>
  <c r="AK339"/>
  <c r="AK340"/>
  <c r="AL340" s="1"/>
  <c r="AM340"/>
  <c r="AK341"/>
  <c r="AL341"/>
  <c r="AM341"/>
  <c r="AK342"/>
  <c r="AK343"/>
  <c r="AM343" s="1"/>
  <c r="AL343"/>
  <c r="AK344"/>
  <c r="AL344"/>
  <c r="AM344"/>
  <c r="AK345"/>
  <c r="AL345"/>
  <c r="AM345"/>
  <c r="AK346"/>
  <c r="AL346" s="1"/>
  <c r="AM346"/>
  <c r="AK347"/>
  <c r="AM347" s="1"/>
  <c r="AL347"/>
  <c r="AK348"/>
  <c r="AL348"/>
  <c r="AM348"/>
  <c r="AK349"/>
  <c r="AL349"/>
  <c r="AM349"/>
  <c r="AK350"/>
  <c r="AK351"/>
  <c r="AM351" s="1"/>
  <c r="AL351"/>
  <c r="AK352"/>
  <c r="AL352" s="1"/>
  <c r="AK353"/>
  <c r="AL353"/>
  <c r="AM353"/>
  <c r="AK354"/>
  <c r="AL354" s="1"/>
  <c r="AM354"/>
  <c r="AK355"/>
  <c r="AM355" s="1"/>
  <c r="AK356"/>
  <c r="AL356"/>
  <c r="AM356"/>
  <c r="AK357"/>
  <c r="AL357"/>
  <c r="AM357"/>
  <c r="AK358"/>
  <c r="AK359"/>
  <c r="AM359" s="1"/>
  <c r="AK360"/>
  <c r="AM360" s="1"/>
  <c r="AL360"/>
  <c r="AK361"/>
  <c r="AL361"/>
  <c r="AM361"/>
  <c r="AK362"/>
  <c r="AL362" s="1"/>
  <c r="AK363"/>
  <c r="AM363" s="1"/>
  <c r="AL363"/>
  <c r="AK364"/>
  <c r="AL364"/>
  <c r="AM364"/>
  <c r="AK365"/>
  <c r="AL365"/>
  <c r="AM365"/>
  <c r="AK366"/>
  <c r="AK367"/>
  <c r="AM367" s="1"/>
  <c r="AK368"/>
  <c r="AL368"/>
  <c r="AM368"/>
  <c r="AK369"/>
  <c r="AL369"/>
  <c r="AM369"/>
  <c r="AK370"/>
  <c r="AL370" s="1"/>
  <c r="AK371"/>
  <c r="AM371" s="1"/>
  <c r="AL371"/>
  <c r="AK372"/>
  <c r="AL372"/>
  <c r="AM372"/>
  <c r="AK373"/>
  <c r="AL373"/>
  <c r="AM373"/>
  <c r="AK374"/>
  <c r="AK375"/>
  <c r="AM375" s="1"/>
  <c r="AL375"/>
  <c r="AK376"/>
  <c r="AL376" s="1"/>
  <c r="AM376"/>
  <c r="AK377"/>
  <c r="AL377"/>
  <c r="AM377"/>
  <c r="AK378"/>
  <c r="AL378" s="1"/>
  <c r="AM378"/>
  <c r="AK379"/>
  <c r="AM379" s="1"/>
  <c r="AK380"/>
  <c r="AL380"/>
  <c r="AM380"/>
  <c r="AK381"/>
  <c r="AL381"/>
  <c r="AM381"/>
  <c r="AK382"/>
  <c r="AK383"/>
  <c r="AM383" s="1"/>
  <c r="AL383"/>
  <c r="AK384"/>
  <c r="AL384" s="1"/>
  <c r="AK385"/>
  <c r="AL385"/>
  <c r="AM385"/>
  <c r="AK386"/>
  <c r="AL386" s="1"/>
  <c r="AM386"/>
  <c r="AK387"/>
  <c r="AM387" s="1"/>
  <c r="AK388"/>
  <c r="AL388"/>
  <c r="AM388"/>
  <c r="AK389"/>
  <c r="AL389"/>
  <c r="AM389"/>
  <c r="AK390"/>
  <c r="AK391"/>
  <c r="AM391" s="1"/>
  <c r="AL391"/>
  <c r="AK392"/>
  <c r="AM392" s="1"/>
  <c r="AL392"/>
  <c r="AK393"/>
  <c r="AL393"/>
  <c r="AM393"/>
  <c r="AK394"/>
  <c r="AL394" s="1"/>
  <c r="AM394"/>
  <c r="AK395"/>
  <c r="AM395" s="1"/>
  <c r="AL395"/>
  <c r="AK396"/>
  <c r="AL396"/>
  <c r="AM396"/>
  <c r="AK397"/>
  <c r="AL397"/>
  <c r="AM397"/>
  <c r="AK398"/>
  <c r="AK399"/>
  <c r="AM399" s="1"/>
  <c r="AK400"/>
  <c r="AL400"/>
  <c r="AM400"/>
  <c r="AK401"/>
  <c r="AL401"/>
  <c r="AM401"/>
  <c r="AK402"/>
  <c r="AL402" s="1"/>
  <c r="AK403"/>
  <c r="AM403" s="1"/>
  <c r="AL403"/>
  <c r="AK404"/>
  <c r="AL404"/>
  <c r="AM404"/>
  <c r="AK405"/>
  <c r="AL405"/>
  <c r="AM405"/>
  <c r="AK406"/>
  <c r="AK407"/>
  <c r="AM407" s="1"/>
  <c r="AL407"/>
  <c r="AK408"/>
  <c r="AL408"/>
  <c r="AM408"/>
  <c r="AK409"/>
  <c r="AL409"/>
  <c r="AM409"/>
  <c r="AK410"/>
  <c r="AL410" s="1"/>
  <c r="AM410"/>
  <c r="AK411"/>
  <c r="AM411" s="1"/>
  <c r="AL411"/>
  <c r="AK412"/>
  <c r="AL412"/>
  <c r="AM412"/>
  <c r="AK413"/>
  <c r="AL413"/>
  <c r="AM413"/>
  <c r="AK414"/>
  <c r="AK415"/>
  <c r="AM415" s="1"/>
  <c r="AL415"/>
  <c r="AK416"/>
  <c r="AL416" s="1"/>
  <c r="AK417"/>
  <c r="AL417"/>
  <c r="AM417"/>
  <c r="AK418"/>
  <c r="AL418" s="1"/>
  <c r="AM418"/>
  <c r="AK419"/>
  <c r="AM419" s="1"/>
  <c r="AK420"/>
  <c r="AL420"/>
  <c r="AM420"/>
  <c r="AK421"/>
  <c r="AL421"/>
  <c r="AM421"/>
  <c r="AK422"/>
  <c r="AK423"/>
  <c r="AM423" s="1"/>
  <c r="AK424"/>
  <c r="AM424" s="1"/>
  <c r="AL424"/>
  <c r="AK425"/>
  <c r="AL425"/>
  <c r="AM425"/>
  <c r="AK426"/>
  <c r="AL426" s="1"/>
  <c r="AK427"/>
  <c r="AM427" s="1"/>
  <c r="AL427"/>
  <c r="AK428"/>
  <c r="AL428"/>
  <c r="AM428"/>
  <c r="AK429"/>
  <c r="AL429"/>
  <c r="AM429"/>
  <c r="AK430"/>
  <c r="AK431"/>
  <c r="AM431" s="1"/>
  <c r="AK432"/>
  <c r="AL432"/>
  <c r="AM432"/>
  <c r="AK433"/>
  <c r="AL433"/>
  <c r="AM433"/>
  <c r="AK434"/>
  <c r="AL434" s="1"/>
  <c r="AK435"/>
  <c r="AM435" s="1"/>
  <c r="AL435"/>
  <c r="AK436"/>
  <c r="AL436"/>
  <c r="AM436"/>
  <c r="AK437"/>
  <c r="AL437"/>
  <c r="AM437"/>
  <c r="AK438"/>
  <c r="AK439"/>
  <c r="AM439" s="1"/>
  <c r="AL439"/>
  <c r="AK440"/>
  <c r="AL440" s="1"/>
  <c r="AM440"/>
  <c r="AK441"/>
  <c r="AL441"/>
  <c r="AM441"/>
  <c r="AK442"/>
  <c r="AL442" s="1"/>
  <c r="AM442"/>
  <c r="AK443"/>
  <c r="AM443" s="1"/>
  <c r="AK444"/>
  <c r="AL444"/>
  <c r="AM444"/>
  <c r="AK445"/>
  <c r="AL445"/>
  <c r="AM445"/>
  <c r="AK446"/>
  <c r="AK447"/>
  <c r="AM447" s="1"/>
  <c r="AL447"/>
  <c r="AK448"/>
  <c r="AL448" s="1"/>
  <c r="AK449"/>
  <c r="AL449"/>
  <c r="AM449"/>
  <c r="AK450"/>
  <c r="AL450" s="1"/>
  <c r="AM450"/>
  <c r="AK451"/>
  <c r="AM451" s="1"/>
  <c r="AK452"/>
  <c r="AL452"/>
  <c r="AM452"/>
  <c r="AK453"/>
  <c r="AL453"/>
  <c r="AM453"/>
  <c r="AK454"/>
  <c r="AK455"/>
  <c r="AM455" s="1"/>
  <c r="AL455"/>
  <c r="AK456"/>
  <c r="AM456" s="1"/>
  <c r="AL456"/>
  <c r="AK457"/>
  <c r="AL457"/>
  <c r="AM457"/>
  <c r="AK458"/>
  <c r="AL458" s="1"/>
  <c r="AM458"/>
  <c r="AK459"/>
  <c r="AM459" s="1"/>
  <c r="AL459"/>
  <c r="AK460"/>
  <c r="AL460" s="1"/>
  <c r="AM460"/>
  <c r="AK461"/>
  <c r="AL461"/>
  <c r="AM461"/>
  <c r="AK462"/>
  <c r="AL462" s="1"/>
  <c r="AM462"/>
  <c r="AK463"/>
  <c r="AM463" s="1"/>
  <c r="AK464"/>
  <c r="AM464" s="1"/>
  <c r="AL464"/>
  <c r="AK465"/>
  <c r="AL465"/>
  <c r="AM465"/>
  <c r="AK466"/>
  <c r="AL466" s="1"/>
  <c r="AK467"/>
  <c r="AM467" s="1"/>
  <c r="AL467"/>
  <c r="AK468"/>
  <c r="AL468"/>
  <c r="AM468"/>
  <c r="AK469"/>
  <c r="AL469"/>
  <c r="AM469"/>
  <c r="AK470"/>
  <c r="AL470" s="1"/>
  <c r="AK471"/>
  <c r="AM471" s="1"/>
  <c r="AL471"/>
  <c r="AK472"/>
  <c r="AL472" s="1"/>
  <c r="AM472"/>
  <c r="AK473"/>
  <c r="AL473" s="1"/>
  <c r="AK474"/>
  <c r="AL474" s="1"/>
  <c r="AM474"/>
  <c r="AK475"/>
  <c r="AL475" s="1"/>
  <c r="AM475"/>
  <c r="AK476"/>
  <c r="AL476" s="1"/>
  <c r="AK477"/>
  <c r="AL477"/>
  <c r="AM477"/>
  <c r="AK478"/>
  <c r="AL478"/>
  <c r="AM478"/>
  <c r="AK479"/>
  <c r="AM479" s="1"/>
  <c r="AL479"/>
  <c r="AK480"/>
  <c r="AM480" s="1"/>
  <c r="AL480"/>
  <c r="AK481"/>
  <c r="AL481"/>
  <c r="AM481"/>
  <c r="AK482"/>
  <c r="AL482" s="1"/>
  <c r="AM482"/>
  <c r="AK483"/>
  <c r="AM483" s="1"/>
  <c r="AL483"/>
  <c r="AK484"/>
  <c r="AL484"/>
  <c r="AM484"/>
  <c r="AK485"/>
  <c r="AL485"/>
  <c r="AM485"/>
  <c r="AK486"/>
  <c r="AL486" s="1"/>
  <c r="AK487"/>
  <c r="AM487" s="1"/>
  <c r="AL487"/>
  <c r="AK488"/>
  <c r="AL488"/>
  <c r="AM488"/>
  <c r="AK2"/>
  <c r="AM2" s="1"/>
  <c r="AG3"/>
  <c r="AH3"/>
  <c r="AI3"/>
  <c r="AJ3"/>
  <c r="AG4"/>
  <c r="AH4"/>
  <c r="AI4"/>
  <c r="AJ4"/>
  <c r="AG5"/>
  <c r="AH5"/>
  <c r="AI5"/>
  <c r="AJ5"/>
  <c r="AG6"/>
  <c r="AH6"/>
  <c r="AI6"/>
  <c r="AJ6"/>
  <c r="AG7"/>
  <c r="AH7"/>
  <c r="AI7"/>
  <c r="AJ7"/>
  <c r="AG8"/>
  <c r="AH8"/>
  <c r="AI8"/>
  <c r="AJ8"/>
  <c r="AG9"/>
  <c r="AH9"/>
  <c r="AI9"/>
  <c r="AJ9"/>
  <c r="AG10"/>
  <c r="AH10"/>
  <c r="AI10"/>
  <c r="AJ10"/>
  <c r="AG11"/>
  <c r="AH11"/>
  <c r="AI11"/>
  <c r="AJ11"/>
  <c r="AG12"/>
  <c r="AH12"/>
  <c r="AI12"/>
  <c r="AJ12"/>
  <c r="AG13"/>
  <c r="AH13"/>
  <c r="AI13"/>
  <c r="AJ13"/>
  <c r="AG14"/>
  <c r="AH14"/>
  <c r="AI14"/>
  <c r="AJ14"/>
  <c r="AG15"/>
  <c r="AH15"/>
  <c r="AI15"/>
  <c r="AJ15"/>
  <c r="AG16"/>
  <c r="AH16"/>
  <c r="AI16"/>
  <c r="AJ16"/>
  <c r="AG17"/>
  <c r="AH17"/>
  <c r="AI17"/>
  <c r="AJ17"/>
  <c r="AG18"/>
  <c r="AH18"/>
  <c r="AI18"/>
  <c r="AJ18"/>
  <c r="AG19"/>
  <c r="AH19"/>
  <c r="AI19"/>
  <c r="AJ19"/>
  <c r="AG20"/>
  <c r="AH20"/>
  <c r="AI20"/>
  <c r="AJ20"/>
  <c r="AG21"/>
  <c r="AH21"/>
  <c r="AI21"/>
  <c r="AJ21"/>
  <c r="AG22"/>
  <c r="AH22"/>
  <c r="AI22"/>
  <c r="AJ22"/>
  <c r="AG23"/>
  <c r="AH23"/>
  <c r="AI23"/>
  <c r="AJ23"/>
  <c r="AG24"/>
  <c r="AH24"/>
  <c r="AI24"/>
  <c r="AJ24"/>
  <c r="AG25"/>
  <c r="AH25"/>
  <c r="AI25"/>
  <c r="AJ25"/>
  <c r="AG26"/>
  <c r="AH26"/>
  <c r="AI26"/>
  <c r="AJ26"/>
  <c r="AG27"/>
  <c r="AH27"/>
  <c r="AI27"/>
  <c r="AJ27"/>
  <c r="AG28"/>
  <c r="AH28"/>
  <c r="AI28"/>
  <c r="AJ28"/>
  <c r="AG29"/>
  <c r="AH29"/>
  <c r="AI29"/>
  <c r="AJ29"/>
  <c r="AG30"/>
  <c r="AH30"/>
  <c r="AI30"/>
  <c r="AJ30"/>
  <c r="AG31"/>
  <c r="AH31"/>
  <c r="AI31"/>
  <c r="AJ31"/>
  <c r="AG32"/>
  <c r="AH32"/>
  <c r="AI32"/>
  <c r="AJ32"/>
  <c r="AG33"/>
  <c r="AH33"/>
  <c r="AI33"/>
  <c r="AJ33"/>
  <c r="AG34"/>
  <c r="AH34"/>
  <c r="AI34"/>
  <c r="AJ34"/>
  <c r="AG35"/>
  <c r="AH35"/>
  <c r="AI35"/>
  <c r="AJ35"/>
  <c r="AG36"/>
  <c r="AH36"/>
  <c r="AI36"/>
  <c r="AJ36"/>
  <c r="AG37"/>
  <c r="AH37"/>
  <c r="AI37"/>
  <c r="AJ37"/>
  <c r="AG38"/>
  <c r="AH38"/>
  <c r="AI38"/>
  <c r="AJ38"/>
  <c r="AG39"/>
  <c r="AH39"/>
  <c r="AI39"/>
  <c r="AJ39"/>
  <c r="AG40"/>
  <c r="AH40"/>
  <c r="AI40"/>
  <c r="AJ40"/>
  <c r="AG41"/>
  <c r="AH41"/>
  <c r="AI41"/>
  <c r="AJ41"/>
  <c r="AG42"/>
  <c r="AH42"/>
  <c r="AI42"/>
  <c r="AJ42"/>
  <c r="AG43"/>
  <c r="AH43"/>
  <c r="AI43"/>
  <c r="AJ43"/>
  <c r="AG44"/>
  <c r="AH44"/>
  <c r="AI44"/>
  <c r="AJ44"/>
  <c r="AG45"/>
  <c r="AH45"/>
  <c r="AI45"/>
  <c r="AJ45"/>
  <c r="AG46"/>
  <c r="AH46"/>
  <c r="AI46"/>
  <c r="AJ46"/>
  <c r="AG47"/>
  <c r="AH47"/>
  <c r="AI47"/>
  <c r="AJ47"/>
  <c r="AG48"/>
  <c r="AH48"/>
  <c r="AI48"/>
  <c r="AJ48"/>
  <c r="AG49"/>
  <c r="AH49"/>
  <c r="AI49"/>
  <c r="AJ49"/>
  <c r="AG50"/>
  <c r="AH50"/>
  <c r="AI50"/>
  <c r="AJ50"/>
  <c r="AG51"/>
  <c r="AH51"/>
  <c r="AI51"/>
  <c r="AJ51"/>
  <c r="AG52"/>
  <c r="AH52"/>
  <c r="AI52"/>
  <c r="AJ52"/>
  <c r="AG53"/>
  <c r="AH53"/>
  <c r="AI53"/>
  <c r="AJ53"/>
  <c r="AG54"/>
  <c r="AH54"/>
  <c r="AI54"/>
  <c r="AJ54"/>
  <c r="AG55"/>
  <c r="AH55"/>
  <c r="AI55"/>
  <c r="AJ55"/>
  <c r="AG56"/>
  <c r="AH56"/>
  <c r="AI56"/>
  <c r="AJ56"/>
  <c r="AG57"/>
  <c r="AH57"/>
  <c r="AI57"/>
  <c r="AJ57"/>
  <c r="AG58"/>
  <c r="AH58"/>
  <c r="AI58"/>
  <c r="AJ58"/>
  <c r="AG59"/>
  <c r="AH59"/>
  <c r="AI59"/>
  <c r="AJ59"/>
  <c r="AG60"/>
  <c r="AH60"/>
  <c r="AI60"/>
  <c r="AJ60"/>
  <c r="AG61"/>
  <c r="AH61"/>
  <c r="AI61"/>
  <c r="AJ61"/>
  <c r="AG62"/>
  <c r="AH62"/>
  <c r="AI62"/>
  <c r="AJ62"/>
  <c r="AG63"/>
  <c r="AH63"/>
  <c r="AI63"/>
  <c r="AJ63"/>
  <c r="AG64"/>
  <c r="AH64"/>
  <c r="AI64"/>
  <c r="AJ64"/>
  <c r="AG65"/>
  <c r="AH65"/>
  <c r="AI65"/>
  <c r="AJ65"/>
  <c r="AG66"/>
  <c r="AH66"/>
  <c r="AI66"/>
  <c r="AJ66"/>
  <c r="AG67"/>
  <c r="AH67"/>
  <c r="AI67"/>
  <c r="AJ67"/>
  <c r="AG68"/>
  <c r="AH68"/>
  <c r="AI68"/>
  <c r="AJ68"/>
  <c r="AG69"/>
  <c r="AH69"/>
  <c r="AI69"/>
  <c r="AJ69"/>
  <c r="AG70"/>
  <c r="AH70"/>
  <c r="AI70"/>
  <c r="AJ70"/>
  <c r="AG71"/>
  <c r="AH71"/>
  <c r="AI71"/>
  <c r="AJ71"/>
  <c r="AG72"/>
  <c r="AH72"/>
  <c r="AI72"/>
  <c r="AJ72"/>
  <c r="AG73"/>
  <c r="AH73"/>
  <c r="AI73"/>
  <c r="AJ73"/>
  <c r="AG74"/>
  <c r="AH74"/>
  <c r="AI74"/>
  <c r="AJ74"/>
  <c r="AG75"/>
  <c r="AH75"/>
  <c r="AI75"/>
  <c r="AJ75"/>
  <c r="AG76"/>
  <c r="AH76"/>
  <c r="AI76"/>
  <c r="AJ76"/>
  <c r="AG77"/>
  <c r="AH77"/>
  <c r="AI77"/>
  <c r="AJ77"/>
  <c r="AG78"/>
  <c r="AH78"/>
  <c r="AI78"/>
  <c r="AJ78"/>
  <c r="AG79"/>
  <c r="AH79"/>
  <c r="AI79"/>
  <c r="AJ79"/>
  <c r="AG80"/>
  <c r="AH80"/>
  <c r="AI80"/>
  <c r="AJ80"/>
  <c r="AG81"/>
  <c r="AH81"/>
  <c r="AI81"/>
  <c r="AJ81"/>
  <c r="AG82"/>
  <c r="AH82"/>
  <c r="AI82"/>
  <c r="AJ82"/>
  <c r="AG83"/>
  <c r="AH83"/>
  <c r="AI83"/>
  <c r="AJ83"/>
  <c r="AG84"/>
  <c r="AH84"/>
  <c r="AI84"/>
  <c r="AJ84"/>
  <c r="AG85"/>
  <c r="AH85"/>
  <c r="AI85"/>
  <c r="AJ85"/>
  <c r="AG86"/>
  <c r="AH86"/>
  <c r="AI86"/>
  <c r="AJ86"/>
  <c r="AG87"/>
  <c r="AH87"/>
  <c r="AI87"/>
  <c r="AJ87"/>
  <c r="AG88"/>
  <c r="AH88"/>
  <c r="AI88"/>
  <c r="AJ88"/>
  <c r="AG89"/>
  <c r="AH89"/>
  <c r="AI89"/>
  <c r="AJ89"/>
  <c r="AG90"/>
  <c r="AH90"/>
  <c r="AI90"/>
  <c r="AJ90"/>
  <c r="AG91"/>
  <c r="AH91"/>
  <c r="AI91"/>
  <c r="AJ91"/>
  <c r="AG92"/>
  <c r="AH92"/>
  <c r="AI92"/>
  <c r="AJ92"/>
  <c r="AG93"/>
  <c r="AH93"/>
  <c r="AI93"/>
  <c r="AJ93"/>
  <c r="AG94"/>
  <c r="AH94"/>
  <c r="AI94"/>
  <c r="AJ94"/>
  <c r="AG95"/>
  <c r="AH95"/>
  <c r="AI95"/>
  <c r="AJ95"/>
  <c r="AG96"/>
  <c r="AH96"/>
  <c r="AI96"/>
  <c r="AJ96"/>
  <c r="AG97"/>
  <c r="AH97"/>
  <c r="AI97"/>
  <c r="AJ97"/>
  <c r="AG98"/>
  <c r="AH98"/>
  <c r="AI98"/>
  <c r="AJ98"/>
  <c r="AG99"/>
  <c r="AH99"/>
  <c r="AI99"/>
  <c r="AJ99"/>
  <c r="AG100"/>
  <c r="AH100"/>
  <c r="AI100"/>
  <c r="AJ100"/>
  <c r="AG101"/>
  <c r="AH101"/>
  <c r="AI101"/>
  <c r="AJ101"/>
  <c r="AG102"/>
  <c r="AH102"/>
  <c r="AI102"/>
  <c r="AJ102"/>
  <c r="AG103"/>
  <c r="AH103"/>
  <c r="AI103"/>
  <c r="AJ103"/>
  <c r="AG104"/>
  <c r="AH104"/>
  <c r="AI104"/>
  <c r="AJ104"/>
  <c r="AG105"/>
  <c r="AH105"/>
  <c r="AI105"/>
  <c r="AJ105"/>
  <c r="AG106"/>
  <c r="AH106"/>
  <c r="AI106"/>
  <c r="AJ106"/>
  <c r="AG107"/>
  <c r="AH107"/>
  <c r="AI107"/>
  <c r="AJ107"/>
  <c r="AG108"/>
  <c r="AH108"/>
  <c r="AI108"/>
  <c r="AJ108"/>
  <c r="AG109"/>
  <c r="AH109"/>
  <c r="AI109"/>
  <c r="AJ109"/>
  <c r="AG110"/>
  <c r="AH110"/>
  <c r="AI110"/>
  <c r="AJ110"/>
  <c r="AG111"/>
  <c r="AH111"/>
  <c r="AI111"/>
  <c r="AJ111"/>
  <c r="AG112"/>
  <c r="AH112"/>
  <c r="AI112"/>
  <c r="AJ112"/>
  <c r="AG113"/>
  <c r="AH113"/>
  <c r="AI113"/>
  <c r="AJ113"/>
  <c r="AG114"/>
  <c r="AH114"/>
  <c r="AI114"/>
  <c r="AJ114"/>
  <c r="AG115"/>
  <c r="AH115"/>
  <c r="AI115"/>
  <c r="AJ115"/>
  <c r="AG116"/>
  <c r="AH116"/>
  <c r="AI116"/>
  <c r="AJ116"/>
  <c r="AG117"/>
  <c r="AH117"/>
  <c r="AI117"/>
  <c r="AJ117"/>
  <c r="AG118"/>
  <c r="AH118"/>
  <c r="AI118"/>
  <c r="AJ118"/>
  <c r="AG119"/>
  <c r="AH119"/>
  <c r="AI119"/>
  <c r="AJ119"/>
  <c r="AG120"/>
  <c r="AH120"/>
  <c r="AI120"/>
  <c r="AJ120"/>
  <c r="AG121"/>
  <c r="AH121"/>
  <c r="AI121"/>
  <c r="AJ121"/>
  <c r="AG122"/>
  <c r="AH122"/>
  <c r="AI122"/>
  <c r="AJ122"/>
  <c r="AG123"/>
  <c r="AH123"/>
  <c r="AI123"/>
  <c r="AJ123"/>
  <c r="AG124"/>
  <c r="AH124"/>
  <c r="AI124"/>
  <c r="AJ124"/>
  <c r="AG125"/>
  <c r="AH125"/>
  <c r="AI125"/>
  <c r="AJ125"/>
  <c r="AG126"/>
  <c r="AH126"/>
  <c r="AI126"/>
  <c r="AJ126"/>
  <c r="AG127"/>
  <c r="AH127"/>
  <c r="AI127"/>
  <c r="AJ127"/>
  <c r="AG128"/>
  <c r="AH128"/>
  <c r="AI128"/>
  <c r="AJ128"/>
  <c r="AG129"/>
  <c r="AH129"/>
  <c r="AI129"/>
  <c r="AJ129"/>
  <c r="AG130"/>
  <c r="AH130"/>
  <c r="AI130"/>
  <c r="AJ130"/>
  <c r="AG131"/>
  <c r="AH131"/>
  <c r="AI131"/>
  <c r="AJ131"/>
  <c r="AG132"/>
  <c r="AH132"/>
  <c r="AI132"/>
  <c r="AJ132"/>
  <c r="AG133"/>
  <c r="AH133"/>
  <c r="AI133"/>
  <c r="AJ133"/>
  <c r="AG134"/>
  <c r="AH134"/>
  <c r="AI134"/>
  <c r="AJ134"/>
  <c r="AG135"/>
  <c r="AH135"/>
  <c r="AI135"/>
  <c r="AJ135"/>
  <c r="AG136"/>
  <c r="AH136"/>
  <c r="AI136"/>
  <c r="AJ136"/>
  <c r="AG137"/>
  <c r="AH137"/>
  <c r="AI137"/>
  <c r="AJ137"/>
  <c r="AG138"/>
  <c r="AH138"/>
  <c r="AI138"/>
  <c r="AJ138"/>
  <c r="AG139"/>
  <c r="AH139"/>
  <c r="AI139"/>
  <c r="AJ139"/>
  <c r="AG140"/>
  <c r="AH140"/>
  <c r="AI140"/>
  <c r="AJ140"/>
  <c r="AG141"/>
  <c r="AH141"/>
  <c r="AI141"/>
  <c r="AJ141"/>
  <c r="AG142"/>
  <c r="AH142"/>
  <c r="AI142"/>
  <c r="AJ142"/>
  <c r="AG143"/>
  <c r="AH143"/>
  <c r="AI143"/>
  <c r="AJ143"/>
  <c r="AG144"/>
  <c r="AH144"/>
  <c r="AI144"/>
  <c r="AJ144"/>
  <c r="AG145"/>
  <c r="AH145"/>
  <c r="AI145"/>
  <c r="AJ145"/>
  <c r="AG146"/>
  <c r="AH146"/>
  <c r="AI146"/>
  <c r="AJ146"/>
  <c r="AG147"/>
  <c r="AH147"/>
  <c r="AI147"/>
  <c r="AJ147"/>
  <c r="AG148"/>
  <c r="AH148"/>
  <c r="AI148"/>
  <c r="AJ148"/>
  <c r="AG149"/>
  <c r="AH149"/>
  <c r="AI149"/>
  <c r="AJ149"/>
  <c r="AG150"/>
  <c r="AH150"/>
  <c r="AI150"/>
  <c r="AJ150"/>
  <c r="AG151"/>
  <c r="AH151"/>
  <c r="AI151"/>
  <c r="AJ151"/>
  <c r="AG152"/>
  <c r="AH152"/>
  <c r="AI152"/>
  <c r="AJ152"/>
  <c r="AG153"/>
  <c r="AH153"/>
  <c r="AI153"/>
  <c r="AJ153"/>
  <c r="AG154"/>
  <c r="AH154"/>
  <c r="AI154"/>
  <c r="AJ154"/>
  <c r="AG155"/>
  <c r="AH155"/>
  <c r="AI155"/>
  <c r="AJ155"/>
  <c r="AG156"/>
  <c r="AH156"/>
  <c r="AI156"/>
  <c r="AJ156"/>
  <c r="AG157"/>
  <c r="AH157"/>
  <c r="AI157"/>
  <c r="AJ157"/>
  <c r="AG158"/>
  <c r="AH158"/>
  <c r="AI158"/>
  <c r="AJ158"/>
  <c r="AG159"/>
  <c r="AH159"/>
  <c r="AI159"/>
  <c r="AJ159"/>
  <c r="AG160"/>
  <c r="AH160"/>
  <c r="AI160"/>
  <c r="AJ160"/>
  <c r="AG161"/>
  <c r="AH161"/>
  <c r="AI161"/>
  <c r="AJ161"/>
  <c r="AG162"/>
  <c r="AH162"/>
  <c r="AI162"/>
  <c r="AJ162"/>
  <c r="AG163"/>
  <c r="AH163"/>
  <c r="AI163"/>
  <c r="AJ163"/>
  <c r="AG164"/>
  <c r="AH164"/>
  <c r="AI164"/>
  <c r="AJ164"/>
  <c r="AG165"/>
  <c r="AH165"/>
  <c r="AI165"/>
  <c r="AJ165"/>
  <c r="AG166"/>
  <c r="AH166"/>
  <c r="AI166"/>
  <c r="AJ166"/>
  <c r="AG167"/>
  <c r="AH167"/>
  <c r="AI167"/>
  <c r="AJ167"/>
  <c r="AG168"/>
  <c r="AH168"/>
  <c r="AI168"/>
  <c r="AJ168"/>
  <c r="AG169"/>
  <c r="AH169"/>
  <c r="AI169"/>
  <c r="AJ169"/>
  <c r="AG170"/>
  <c r="AH170"/>
  <c r="AI170"/>
  <c r="AJ170"/>
  <c r="AG171"/>
  <c r="AH171"/>
  <c r="AI171"/>
  <c r="AJ171"/>
  <c r="AG172"/>
  <c r="AH172"/>
  <c r="AI172"/>
  <c r="AJ172"/>
  <c r="AG173"/>
  <c r="AH173"/>
  <c r="AI173"/>
  <c r="AJ173"/>
  <c r="AG174"/>
  <c r="AH174"/>
  <c r="AI174"/>
  <c r="AJ174"/>
  <c r="AG175"/>
  <c r="AH175"/>
  <c r="AI175"/>
  <c r="AJ175"/>
  <c r="AG176"/>
  <c r="AH176"/>
  <c r="AI176"/>
  <c r="AJ176"/>
  <c r="AG177"/>
  <c r="AH177"/>
  <c r="AI177"/>
  <c r="AJ177"/>
  <c r="AG178"/>
  <c r="AH178"/>
  <c r="AI178"/>
  <c r="AJ178"/>
  <c r="AG179"/>
  <c r="AH179"/>
  <c r="AI179"/>
  <c r="AJ179"/>
  <c r="AG180"/>
  <c r="AH180"/>
  <c r="AI180"/>
  <c r="AJ180"/>
  <c r="AG181"/>
  <c r="AH181"/>
  <c r="AI181"/>
  <c r="AJ181"/>
  <c r="AG182"/>
  <c r="AH182"/>
  <c r="AI182"/>
  <c r="AJ182"/>
  <c r="AG183"/>
  <c r="AH183"/>
  <c r="AI183"/>
  <c r="AJ183"/>
  <c r="AG184"/>
  <c r="AH184"/>
  <c r="AI184"/>
  <c r="AJ184"/>
  <c r="AG185"/>
  <c r="AH185"/>
  <c r="AI185"/>
  <c r="AJ185"/>
  <c r="AG186"/>
  <c r="AH186"/>
  <c r="AI186"/>
  <c r="AJ186"/>
  <c r="AG187"/>
  <c r="AH187"/>
  <c r="AI187"/>
  <c r="AJ187"/>
  <c r="AG188"/>
  <c r="AH188"/>
  <c r="AI188"/>
  <c r="AJ188"/>
  <c r="AG189"/>
  <c r="AH189"/>
  <c r="AI189"/>
  <c r="AJ189"/>
  <c r="AG190"/>
  <c r="AH190"/>
  <c r="AI190"/>
  <c r="AJ190"/>
  <c r="AG191"/>
  <c r="AH191"/>
  <c r="AI191"/>
  <c r="AJ191"/>
  <c r="AG192"/>
  <c r="AH192"/>
  <c r="AI192"/>
  <c r="AJ192"/>
  <c r="AG193"/>
  <c r="AH193"/>
  <c r="AI193"/>
  <c r="AJ193"/>
  <c r="AG194"/>
  <c r="AH194"/>
  <c r="AI194"/>
  <c r="AJ194"/>
  <c r="AG195"/>
  <c r="AH195"/>
  <c r="AI195"/>
  <c r="AJ195"/>
  <c r="AG196"/>
  <c r="AH196"/>
  <c r="AI196"/>
  <c r="AJ196"/>
  <c r="AG197"/>
  <c r="AH197"/>
  <c r="AI197"/>
  <c r="AJ197"/>
  <c r="AG198"/>
  <c r="AH198"/>
  <c r="AI198"/>
  <c r="AJ198"/>
  <c r="AG199"/>
  <c r="AH199"/>
  <c r="AI199"/>
  <c r="AJ199"/>
  <c r="AG200"/>
  <c r="AH200"/>
  <c r="AI200"/>
  <c r="AJ200"/>
  <c r="AG201"/>
  <c r="AH201"/>
  <c r="AI201"/>
  <c r="AJ201"/>
  <c r="AG202"/>
  <c r="AH202"/>
  <c r="AI202"/>
  <c r="AJ202"/>
  <c r="AG203"/>
  <c r="AH203"/>
  <c r="AI203"/>
  <c r="AJ203"/>
  <c r="AG204"/>
  <c r="AH204"/>
  <c r="AI204"/>
  <c r="AJ204"/>
  <c r="AG205"/>
  <c r="AH205"/>
  <c r="AI205"/>
  <c r="AJ205"/>
  <c r="AG206"/>
  <c r="AH206"/>
  <c r="AI206"/>
  <c r="AJ206"/>
  <c r="AG207"/>
  <c r="AH207"/>
  <c r="AI207"/>
  <c r="AJ207"/>
  <c r="AG208"/>
  <c r="AH208"/>
  <c r="AI208"/>
  <c r="AJ208"/>
  <c r="AG209"/>
  <c r="AH209"/>
  <c r="AI209"/>
  <c r="AJ209"/>
  <c r="AG210"/>
  <c r="AH210"/>
  <c r="AI210"/>
  <c r="AJ210"/>
  <c r="AG211"/>
  <c r="AH211"/>
  <c r="AI211"/>
  <c r="AJ211"/>
  <c r="AG212"/>
  <c r="AH212"/>
  <c r="AI212"/>
  <c r="AJ212"/>
  <c r="AG213"/>
  <c r="AH213"/>
  <c r="AI213"/>
  <c r="AJ213"/>
  <c r="AG214"/>
  <c r="AH214"/>
  <c r="AI214"/>
  <c r="AJ214"/>
  <c r="AG215"/>
  <c r="AH215"/>
  <c r="AI215"/>
  <c r="AJ215"/>
  <c r="AG216"/>
  <c r="AH216"/>
  <c r="AI216"/>
  <c r="AJ216"/>
  <c r="AG217"/>
  <c r="AH217"/>
  <c r="AI217"/>
  <c r="AJ217"/>
  <c r="AG218"/>
  <c r="AH218"/>
  <c r="AI218"/>
  <c r="AJ218"/>
  <c r="AG219"/>
  <c r="AH219"/>
  <c r="AI219"/>
  <c r="AJ219"/>
  <c r="AG220"/>
  <c r="AH220"/>
  <c r="AI220"/>
  <c r="AJ220"/>
  <c r="AG221"/>
  <c r="AH221"/>
  <c r="AI221"/>
  <c r="AJ221"/>
  <c r="AG222"/>
  <c r="AH222"/>
  <c r="AI222"/>
  <c r="AJ222"/>
  <c r="AG223"/>
  <c r="AH223"/>
  <c r="AI223"/>
  <c r="AJ223"/>
  <c r="AG224"/>
  <c r="AH224"/>
  <c r="AI224"/>
  <c r="AJ224"/>
  <c r="AG225"/>
  <c r="AH225"/>
  <c r="AI225"/>
  <c r="AJ225"/>
  <c r="AG226"/>
  <c r="AH226"/>
  <c r="AI226"/>
  <c r="AJ226"/>
  <c r="AG227"/>
  <c r="AH227"/>
  <c r="AI227"/>
  <c r="AJ227"/>
  <c r="AG228"/>
  <c r="AH228"/>
  <c r="AI228"/>
  <c r="AJ228"/>
  <c r="AG229"/>
  <c r="AH229"/>
  <c r="AI229"/>
  <c r="AJ229"/>
  <c r="AG230"/>
  <c r="AH230"/>
  <c r="AI230"/>
  <c r="AJ230"/>
  <c r="AG231"/>
  <c r="AH231"/>
  <c r="AI231"/>
  <c r="AJ231"/>
  <c r="AG232"/>
  <c r="AH232"/>
  <c r="AI232"/>
  <c r="AJ232"/>
  <c r="AG233"/>
  <c r="AH233"/>
  <c r="AI233"/>
  <c r="AJ233"/>
  <c r="AG234"/>
  <c r="AH234"/>
  <c r="AI234"/>
  <c r="AJ234"/>
  <c r="AG235"/>
  <c r="AH235"/>
  <c r="AI235"/>
  <c r="AJ235"/>
  <c r="AG236"/>
  <c r="AH236"/>
  <c r="AI236"/>
  <c r="AJ236"/>
  <c r="AG237"/>
  <c r="AH237"/>
  <c r="AI237"/>
  <c r="AJ237"/>
  <c r="AG238"/>
  <c r="AH238"/>
  <c r="AI238"/>
  <c r="AJ238"/>
  <c r="AG239"/>
  <c r="AH239"/>
  <c r="AI239"/>
  <c r="AJ239"/>
  <c r="AG240"/>
  <c r="AH240"/>
  <c r="AI240"/>
  <c r="AJ240"/>
  <c r="AG241"/>
  <c r="AH241"/>
  <c r="AI241"/>
  <c r="AJ241"/>
  <c r="AG242"/>
  <c r="AH242"/>
  <c r="AI242"/>
  <c r="AJ242"/>
  <c r="AG243"/>
  <c r="AH243"/>
  <c r="AI243"/>
  <c r="AJ243"/>
  <c r="AG244"/>
  <c r="AH244"/>
  <c r="AI244"/>
  <c r="AJ244"/>
  <c r="AG245"/>
  <c r="AH245"/>
  <c r="AI245"/>
  <c r="AJ245"/>
  <c r="AG246"/>
  <c r="AH246"/>
  <c r="AI246"/>
  <c r="AJ246"/>
  <c r="AG247"/>
  <c r="AH247"/>
  <c r="AI247"/>
  <c r="AJ247"/>
  <c r="AG248"/>
  <c r="AH248"/>
  <c r="AI248"/>
  <c r="AJ248"/>
  <c r="AG249"/>
  <c r="AH249"/>
  <c r="AI249"/>
  <c r="AJ249"/>
  <c r="AG250"/>
  <c r="AH250"/>
  <c r="AI250"/>
  <c r="AJ250"/>
  <c r="AG251"/>
  <c r="AH251"/>
  <c r="AI251"/>
  <c r="AJ251"/>
  <c r="AG252"/>
  <c r="AH252"/>
  <c r="AI252"/>
  <c r="AJ252"/>
  <c r="AG253"/>
  <c r="AH253"/>
  <c r="AI253"/>
  <c r="AJ253"/>
  <c r="AG254"/>
  <c r="AH254"/>
  <c r="AI254"/>
  <c r="AJ254"/>
  <c r="AG255"/>
  <c r="AH255"/>
  <c r="AI255"/>
  <c r="AJ255"/>
  <c r="AG256"/>
  <c r="AH256"/>
  <c r="AI256"/>
  <c r="AJ256"/>
  <c r="AG257"/>
  <c r="AH257"/>
  <c r="AI257"/>
  <c r="AJ257"/>
  <c r="AG258"/>
  <c r="AH258"/>
  <c r="AI258"/>
  <c r="AJ258"/>
  <c r="AG259"/>
  <c r="AH259"/>
  <c r="AI259"/>
  <c r="AJ259"/>
  <c r="AG260"/>
  <c r="AH260"/>
  <c r="AI260"/>
  <c r="AJ260"/>
  <c r="AG261"/>
  <c r="AH261"/>
  <c r="AI261"/>
  <c r="AJ261"/>
  <c r="AG262"/>
  <c r="AH262"/>
  <c r="AI262"/>
  <c r="AJ262"/>
  <c r="AG263"/>
  <c r="AH263"/>
  <c r="AI263"/>
  <c r="AJ263"/>
  <c r="AG264"/>
  <c r="AH264"/>
  <c r="AI264"/>
  <c r="AJ264"/>
  <c r="AG265"/>
  <c r="AH265"/>
  <c r="AI265"/>
  <c r="AJ265"/>
  <c r="AG266"/>
  <c r="AH266"/>
  <c r="AI266"/>
  <c r="AJ266"/>
  <c r="AG267"/>
  <c r="AH267"/>
  <c r="AI267"/>
  <c r="AJ267"/>
  <c r="AG268"/>
  <c r="AH268"/>
  <c r="AI268"/>
  <c r="AJ268"/>
  <c r="AG269"/>
  <c r="AH269"/>
  <c r="AI269"/>
  <c r="AJ269"/>
  <c r="AG270"/>
  <c r="AH270"/>
  <c r="AI270"/>
  <c r="AJ270"/>
  <c r="AG271"/>
  <c r="AH271"/>
  <c r="AI271"/>
  <c r="AJ271"/>
  <c r="AG272"/>
  <c r="AH272"/>
  <c r="AI272"/>
  <c r="AJ272"/>
  <c r="AG273"/>
  <c r="AH273"/>
  <c r="AI273"/>
  <c r="AJ273"/>
  <c r="AG274"/>
  <c r="AH274"/>
  <c r="AI274"/>
  <c r="AJ274"/>
  <c r="AG275"/>
  <c r="AH275"/>
  <c r="AI275"/>
  <c r="AJ275"/>
  <c r="AG276"/>
  <c r="AH276"/>
  <c r="AI276"/>
  <c r="AJ276"/>
  <c r="AG277"/>
  <c r="AH277"/>
  <c r="AI277"/>
  <c r="AJ277"/>
  <c r="AG278"/>
  <c r="AH278"/>
  <c r="AI278"/>
  <c r="AJ278"/>
  <c r="AG279"/>
  <c r="AH279"/>
  <c r="AI279"/>
  <c r="AJ279"/>
  <c r="AG280"/>
  <c r="AH280"/>
  <c r="AI280"/>
  <c r="AJ280"/>
  <c r="AG281"/>
  <c r="AH281"/>
  <c r="AI281"/>
  <c r="AJ281"/>
  <c r="AG282"/>
  <c r="AH282"/>
  <c r="AI282"/>
  <c r="AJ282"/>
  <c r="AG283"/>
  <c r="AH283"/>
  <c r="AI283"/>
  <c r="AJ283"/>
  <c r="AG284"/>
  <c r="AH284"/>
  <c r="AI284"/>
  <c r="AJ284"/>
  <c r="AG285"/>
  <c r="AH285"/>
  <c r="AI285"/>
  <c r="AJ285"/>
  <c r="AG286"/>
  <c r="AH286"/>
  <c r="AI286"/>
  <c r="AJ286"/>
  <c r="AG287"/>
  <c r="AH287"/>
  <c r="AI287"/>
  <c r="AJ287"/>
  <c r="AG288"/>
  <c r="AH288"/>
  <c r="AI288"/>
  <c r="AJ288"/>
  <c r="AG289"/>
  <c r="AH289"/>
  <c r="AI289"/>
  <c r="AJ289"/>
  <c r="AG290"/>
  <c r="AH290"/>
  <c r="AI290"/>
  <c r="AJ290"/>
  <c r="AG291"/>
  <c r="AH291"/>
  <c r="AI291"/>
  <c r="AJ291"/>
  <c r="AG292"/>
  <c r="AH292"/>
  <c r="AI292"/>
  <c r="AJ292"/>
  <c r="AG293"/>
  <c r="AH293"/>
  <c r="AI293"/>
  <c r="AJ293"/>
  <c r="AG294"/>
  <c r="AH294"/>
  <c r="AI294"/>
  <c r="AJ294"/>
  <c r="AG295"/>
  <c r="AH295"/>
  <c r="AI295"/>
  <c r="AJ295"/>
  <c r="AG296"/>
  <c r="AH296"/>
  <c r="AI296"/>
  <c r="AJ296"/>
  <c r="AG297"/>
  <c r="AH297"/>
  <c r="AI297"/>
  <c r="AJ297"/>
  <c r="AG298"/>
  <c r="AH298"/>
  <c r="AI298"/>
  <c r="AJ298"/>
  <c r="AG299"/>
  <c r="AH299"/>
  <c r="AI299"/>
  <c r="AJ299"/>
  <c r="AG300"/>
  <c r="AH300"/>
  <c r="AI300"/>
  <c r="AJ300"/>
  <c r="AG301"/>
  <c r="AH301"/>
  <c r="AI301"/>
  <c r="AJ301"/>
  <c r="AG302"/>
  <c r="AH302"/>
  <c r="AI302"/>
  <c r="AJ302"/>
  <c r="AG303"/>
  <c r="AH303"/>
  <c r="AI303"/>
  <c r="AJ303"/>
  <c r="AG304"/>
  <c r="AH304"/>
  <c r="AI304"/>
  <c r="AJ304"/>
  <c r="AG305"/>
  <c r="AH305"/>
  <c r="AI305"/>
  <c r="AJ305"/>
  <c r="AG306"/>
  <c r="AH306"/>
  <c r="AI306"/>
  <c r="AJ306"/>
  <c r="AG307"/>
  <c r="AH307"/>
  <c r="AI307"/>
  <c r="AJ307"/>
  <c r="AG308"/>
  <c r="AH308"/>
  <c r="AI308"/>
  <c r="AJ308"/>
  <c r="AG309"/>
  <c r="AH309"/>
  <c r="AI309"/>
  <c r="AJ309"/>
  <c r="AG310"/>
  <c r="AH310"/>
  <c r="AI310"/>
  <c r="AJ310"/>
  <c r="AG311"/>
  <c r="AH311"/>
  <c r="AI311"/>
  <c r="AJ311"/>
  <c r="AG312"/>
  <c r="AH312"/>
  <c r="AI312"/>
  <c r="AJ312"/>
  <c r="AG313"/>
  <c r="AH313"/>
  <c r="AI313"/>
  <c r="AJ313"/>
  <c r="AG314"/>
  <c r="AH314"/>
  <c r="AI314"/>
  <c r="AJ314"/>
  <c r="AG315"/>
  <c r="AH315"/>
  <c r="AI315"/>
  <c r="AJ315"/>
  <c r="AG316"/>
  <c r="AH316"/>
  <c r="AI316"/>
  <c r="AJ316"/>
  <c r="AG317"/>
  <c r="AH317"/>
  <c r="AI317"/>
  <c r="AJ317"/>
  <c r="AG318"/>
  <c r="AH318"/>
  <c r="AI318"/>
  <c r="AJ318"/>
  <c r="AG319"/>
  <c r="AH319"/>
  <c r="AI319"/>
  <c r="AJ319"/>
  <c r="AG320"/>
  <c r="AH320"/>
  <c r="AI320"/>
  <c r="AJ320"/>
  <c r="AG321"/>
  <c r="AH321"/>
  <c r="AI321"/>
  <c r="AJ321"/>
  <c r="AG322"/>
  <c r="AH322"/>
  <c r="AI322"/>
  <c r="AJ322"/>
  <c r="AG323"/>
  <c r="AH323"/>
  <c r="AI323"/>
  <c r="AJ323"/>
  <c r="AG324"/>
  <c r="AH324"/>
  <c r="AI324"/>
  <c r="AJ324"/>
  <c r="AG325"/>
  <c r="AH325"/>
  <c r="AI325"/>
  <c r="AJ325"/>
  <c r="AG326"/>
  <c r="AH326"/>
  <c r="AI326"/>
  <c r="AJ326"/>
  <c r="AG327"/>
  <c r="AH327"/>
  <c r="AI327"/>
  <c r="AJ327"/>
  <c r="AG328"/>
  <c r="AH328"/>
  <c r="AI328"/>
  <c r="AJ328"/>
  <c r="AG329"/>
  <c r="AH329"/>
  <c r="AI329"/>
  <c r="AJ329"/>
  <c r="AG330"/>
  <c r="AH330"/>
  <c r="AI330"/>
  <c r="AJ330"/>
  <c r="AG331"/>
  <c r="AH331"/>
  <c r="AI331"/>
  <c r="AJ331"/>
  <c r="AG332"/>
  <c r="AH332"/>
  <c r="AI332"/>
  <c r="AJ332"/>
  <c r="AG333"/>
  <c r="AH333"/>
  <c r="AI333"/>
  <c r="AJ333"/>
  <c r="AG334"/>
  <c r="AH334"/>
  <c r="AI334"/>
  <c r="AJ334"/>
  <c r="AG335"/>
  <c r="AH335"/>
  <c r="AI335"/>
  <c r="AJ335"/>
  <c r="AG336"/>
  <c r="AH336"/>
  <c r="AI336"/>
  <c r="AJ336"/>
  <c r="AG337"/>
  <c r="AH337"/>
  <c r="AI337"/>
  <c r="AJ337"/>
  <c r="AG338"/>
  <c r="AH338"/>
  <c r="AI338"/>
  <c r="AJ338"/>
  <c r="AG339"/>
  <c r="AH339"/>
  <c r="AI339"/>
  <c r="AJ339"/>
  <c r="AG340"/>
  <c r="AH340"/>
  <c r="AI340"/>
  <c r="AJ340"/>
  <c r="AG341"/>
  <c r="AH341"/>
  <c r="AI341"/>
  <c r="AJ341"/>
  <c r="AG342"/>
  <c r="AH342"/>
  <c r="AI342"/>
  <c r="AJ342"/>
  <c r="AG343"/>
  <c r="AH343"/>
  <c r="AI343"/>
  <c r="AJ343"/>
  <c r="AG344"/>
  <c r="AH344"/>
  <c r="AI344"/>
  <c r="AJ344"/>
  <c r="AG345"/>
  <c r="AH345"/>
  <c r="AI345"/>
  <c r="AJ345"/>
  <c r="AG346"/>
  <c r="AH346"/>
  <c r="AI346"/>
  <c r="AJ346"/>
  <c r="AG347"/>
  <c r="AH347"/>
  <c r="AI347"/>
  <c r="AJ347"/>
  <c r="AG348"/>
  <c r="AH348"/>
  <c r="AI348"/>
  <c r="AJ348"/>
  <c r="AG349"/>
  <c r="AH349"/>
  <c r="AI349"/>
  <c r="AJ349"/>
  <c r="AG350"/>
  <c r="AH350"/>
  <c r="AI350"/>
  <c r="AJ350"/>
  <c r="AG351"/>
  <c r="AH351"/>
  <c r="AI351"/>
  <c r="AJ351"/>
  <c r="AG352"/>
  <c r="AH352"/>
  <c r="AI352"/>
  <c r="AJ352"/>
  <c r="AG353"/>
  <c r="AH353"/>
  <c r="AI353"/>
  <c r="AJ353"/>
  <c r="AG354"/>
  <c r="AH354"/>
  <c r="AI354"/>
  <c r="AJ354"/>
  <c r="AG355"/>
  <c r="AH355"/>
  <c r="AI355"/>
  <c r="AJ355"/>
  <c r="AG356"/>
  <c r="AH356"/>
  <c r="AI356"/>
  <c r="AJ356"/>
  <c r="AG357"/>
  <c r="AH357"/>
  <c r="AI357"/>
  <c r="AJ357"/>
  <c r="AG358"/>
  <c r="AH358"/>
  <c r="AI358"/>
  <c r="AJ358"/>
  <c r="AG359"/>
  <c r="AH359"/>
  <c r="AI359"/>
  <c r="AJ359"/>
  <c r="AG360"/>
  <c r="AH360"/>
  <c r="AI360"/>
  <c r="AJ360"/>
  <c r="AG361"/>
  <c r="AH361"/>
  <c r="AI361"/>
  <c r="AJ361"/>
  <c r="AG362"/>
  <c r="AH362"/>
  <c r="AI362"/>
  <c r="AJ362"/>
  <c r="AG363"/>
  <c r="AH363"/>
  <c r="AI363"/>
  <c r="AJ363"/>
  <c r="AG364"/>
  <c r="AH364"/>
  <c r="AI364"/>
  <c r="AJ364"/>
  <c r="AG365"/>
  <c r="AH365"/>
  <c r="AI365"/>
  <c r="AJ365"/>
  <c r="AG366"/>
  <c r="AH366"/>
  <c r="AI366"/>
  <c r="AJ366"/>
  <c r="AG367"/>
  <c r="AH367"/>
  <c r="AI367"/>
  <c r="AJ367"/>
  <c r="AG368"/>
  <c r="AH368"/>
  <c r="AI368"/>
  <c r="AJ368"/>
  <c r="AG369"/>
  <c r="AH369"/>
  <c r="AI369"/>
  <c r="AJ369"/>
  <c r="AG370"/>
  <c r="AH370"/>
  <c r="AI370"/>
  <c r="AJ370"/>
  <c r="AG371"/>
  <c r="AH371"/>
  <c r="AI371"/>
  <c r="AJ371"/>
  <c r="AG372"/>
  <c r="AH372"/>
  <c r="AI372"/>
  <c r="AJ372"/>
  <c r="AG373"/>
  <c r="AH373"/>
  <c r="AI373"/>
  <c r="AJ373"/>
  <c r="AG374"/>
  <c r="AH374"/>
  <c r="AI374"/>
  <c r="AJ374"/>
  <c r="AG375"/>
  <c r="AH375"/>
  <c r="AI375"/>
  <c r="AJ375"/>
  <c r="AG376"/>
  <c r="AH376"/>
  <c r="AI376"/>
  <c r="AJ376"/>
  <c r="AG377"/>
  <c r="AH377"/>
  <c r="AI377"/>
  <c r="AJ377"/>
  <c r="AG378"/>
  <c r="AH378"/>
  <c r="AI378"/>
  <c r="AJ378"/>
  <c r="AG379"/>
  <c r="AH379"/>
  <c r="AI379"/>
  <c r="AJ379"/>
  <c r="AG380"/>
  <c r="AH380"/>
  <c r="AI380"/>
  <c r="AJ380"/>
  <c r="AG381"/>
  <c r="AH381"/>
  <c r="AI381"/>
  <c r="AJ381"/>
  <c r="AG382"/>
  <c r="AH382"/>
  <c r="AI382"/>
  <c r="AJ382"/>
  <c r="AG383"/>
  <c r="AH383"/>
  <c r="AI383"/>
  <c r="AJ383"/>
  <c r="AG384"/>
  <c r="AH384"/>
  <c r="AI384"/>
  <c r="AJ384"/>
  <c r="AG385"/>
  <c r="AH385"/>
  <c r="AI385"/>
  <c r="AJ385"/>
  <c r="AG386"/>
  <c r="AH386"/>
  <c r="AI386"/>
  <c r="AJ386"/>
  <c r="AG387"/>
  <c r="AH387"/>
  <c r="AI387"/>
  <c r="AJ387"/>
  <c r="AG388"/>
  <c r="AH388"/>
  <c r="AI388"/>
  <c r="AJ388"/>
  <c r="AG389"/>
  <c r="AH389"/>
  <c r="AI389"/>
  <c r="AJ389"/>
  <c r="AG390"/>
  <c r="AH390"/>
  <c r="AI390"/>
  <c r="AJ390"/>
  <c r="AG391"/>
  <c r="AH391"/>
  <c r="AI391"/>
  <c r="AJ391"/>
  <c r="AG392"/>
  <c r="AH392"/>
  <c r="AI392"/>
  <c r="AJ392"/>
  <c r="AG393"/>
  <c r="AH393"/>
  <c r="AI393"/>
  <c r="AJ393"/>
  <c r="AG394"/>
  <c r="AH394"/>
  <c r="AI394"/>
  <c r="AJ394"/>
  <c r="AG395"/>
  <c r="AH395"/>
  <c r="AI395"/>
  <c r="AJ395"/>
  <c r="AG396"/>
  <c r="AH396"/>
  <c r="AI396"/>
  <c r="AJ396"/>
  <c r="AG397"/>
  <c r="AH397"/>
  <c r="AI397"/>
  <c r="AJ397"/>
  <c r="AG398"/>
  <c r="AH398"/>
  <c r="AI398"/>
  <c r="AJ398"/>
  <c r="AG399"/>
  <c r="AH399"/>
  <c r="AI399"/>
  <c r="AJ399"/>
  <c r="AG400"/>
  <c r="AH400"/>
  <c r="AI400"/>
  <c r="AJ400"/>
  <c r="AG401"/>
  <c r="AH401"/>
  <c r="AI401"/>
  <c r="AJ401"/>
  <c r="AG402"/>
  <c r="AH402"/>
  <c r="AI402"/>
  <c r="AJ402"/>
  <c r="AG403"/>
  <c r="AH403"/>
  <c r="AI403"/>
  <c r="AJ403"/>
  <c r="AG404"/>
  <c r="AH404"/>
  <c r="AI404"/>
  <c r="AJ404"/>
  <c r="AG405"/>
  <c r="AH405"/>
  <c r="AI405"/>
  <c r="AJ405"/>
  <c r="AG406"/>
  <c r="AH406"/>
  <c r="AI406"/>
  <c r="AJ406"/>
  <c r="AG407"/>
  <c r="AH407"/>
  <c r="AI407"/>
  <c r="AJ407"/>
  <c r="AG408"/>
  <c r="AH408"/>
  <c r="AI408"/>
  <c r="AJ408"/>
  <c r="AG409"/>
  <c r="AH409"/>
  <c r="AI409"/>
  <c r="AJ409"/>
  <c r="AG410"/>
  <c r="AH410"/>
  <c r="AI410"/>
  <c r="AJ410"/>
  <c r="AG411"/>
  <c r="AH411"/>
  <c r="AI411"/>
  <c r="AJ411"/>
  <c r="AG412"/>
  <c r="AH412"/>
  <c r="AI412"/>
  <c r="AJ412"/>
  <c r="AG413"/>
  <c r="AH413"/>
  <c r="AI413"/>
  <c r="AJ413"/>
  <c r="AG414"/>
  <c r="AH414"/>
  <c r="AI414"/>
  <c r="AJ414"/>
  <c r="AG415"/>
  <c r="AH415"/>
  <c r="AI415"/>
  <c r="AJ415"/>
  <c r="AG416"/>
  <c r="AH416"/>
  <c r="AI416"/>
  <c r="AJ416"/>
  <c r="AG417"/>
  <c r="AH417"/>
  <c r="AI417"/>
  <c r="AJ417"/>
  <c r="AG418"/>
  <c r="AH418"/>
  <c r="AI418"/>
  <c r="AJ418"/>
  <c r="AG419"/>
  <c r="AH419"/>
  <c r="AI419"/>
  <c r="AJ419"/>
  <c r="AG420"/>
  <c r="AH420"/>
  <c r="AI420"/>
  <c r="AJ420"/>
  <c r="AG421"/>
  <c r="AH421"/>
  <c r="AI421"/>
  <c r="AJ421"/>
  <c r="AG422"/>
  <c r="AH422"/>
  <c r="AI422"/>
  <c r="AJ422"/>
  <c r="AG423"/>
  <c r="AH423"/>
  <c r="AI423"/>
  <c r="AJ423"/>
  <c r="AG424"/>
  <c r="AH424"/>
  <c r="AI424"/>
  <c r="AJ424"/>
  <c r="AG425"/>
  <c r="AH425"/>
  <c r="AI425"/>
  <c r="AJ425"/>
  <c r="AG426"/>
  <c r="AH426"/>
  <c r="AI426"/>
  <c r="AJ426"/>
  <c r="AG427"/>
  <c r="AH427"/>
  <c r="AI427"/>
  <c r="AJ427"/>
  <c r="AG428"/>
  <c r="AH428"/>
  <c r="AI428"/>
  <c r="AJ428"/>
  <c r="AG429"/>
  <c r="AH429"/>
  <c r="AI429"/>
  <c r="AJ429"/>
  <c r="AG430"/>
  <c r="AH430"/>
  <c r="AI430"/>
  <c r="AJ430"/>
  <c r="AG431"/>
  <c r="AH431"/>
  <c r="AI431"/>
  <c r="AJ431"/>
  <c r="AG432"/>
  <c r="AH432"/>
  <c r="AI432"/>
  <c r="AJ432"/>
  <c r="AG433"/>
  <c r="AH433"/>
  <c r="AI433"/>
  <c r="AJ433"/>
  <c r="AG434"/>
  <c r="AH434"/>
  <c r="AI434"/>
  <c r="AJ434"/>
  <c r="AG435"/>
  <c r="AH435"/>
  <c r="AI435"/>
  <c r="AJ435"/>
  <c r="AG436"/>
  <c r="AH436"/>
  <c r="AI436"/>
  <c r="AJ436"/>
  <c r="AG437"/>
  <c r="AH437"/>
  <c r="AI437"/>
  <c r="AJ437"/>
  <c r="AG438"/>
  <c r="AH438"/>
  <c r="AI438"/>
  <c r="AJ438"/>
  <c r="AG439"/>
  <c r="AH439"/>
  <c r="AI439"/>
  <c r="AJ439"/>
  <c r="AG440"/>
  <c r="AH440"/>
  <c r="AI440"/>
  <c r="AJ440"/>
  <c r="AG441"/>
  <c r="AH441"/>
  <c r="AI441"/>
  <c r="AJ441"/>
  <c r="AG442"/>
  <c r="AH442"/>
  <c r="AI442"/>
  <c r="AJ442"/>
  <c r="AG443"/>
  <c r="AH443"/>
  <c r="AI443"/>
  <c r="AJ443"/>
  <c r="AG444"/>
  <c r="AH444"/>
  <c r="AI444"/>
  <c r="AJ444"/>
  <c r="AG445"/>
  <c r="AH445"/>
  <c r="AI445"/>
  <c r="AJ445"/>
  <c r="AG446"/>
  <c r="AH446"/>
  <c r="AI446"/>
  <c r="AJ446"/>
  <c r="AG447"/>
  <c r="AH447"/>
  <c r="AI447"/>
  <c r="AJ447"/>
  <c r="AG448"/>
  <c r="AH448"/>
  <c r="AI448"/>
  <c r="AJ448"/>
  <c r="AG449"/>
  <c r="AH449"/>
  <c r="AI449"/>
  <c r="AJ449"/>
  <c r="AG450"/>
  <c r="AH450"/>
  <c r="AI450"/>
  <c r="AJ450"/>
  <c r="AG451"/>
  <c r="AH451"/>
  <c r="AI451"/>
  <c r="AJ451"/>
  <c r="AG452"/>
  <c r="AH452"/>
  <c r="AI452"/>
  <c r="AJ452"/>
  <c r="AG453"/>
  <c r="AH453"/>
  <c r="AI453"/>
  <c r="AJ453"/>
  <c r="AG454"/>
  <c r="AH454"/>
  <c r="AI454"/>
  <c r="AJ454"/>
  <c r="AG455"/>
  <c r="AH455"/>
  <c r="AI455"/>
  <c r="AJ455"/>
  <c r="AG456"/>
  <c r="AH456"/>
  <c r="AI456"/>
  <c r="AJ456"/>
  <c r="AG457"/>
  <c r="AH457"/>
  <c r="AI457"/>
  <c r="AJ457"/>
  <c r="AG458"/>
  <c r="AH458"/>
  <c r="AI458"/>
  <c r="AJ458"/>
  <c r="AG459"/>
  <c r="AH459"/>
  <c r="AI459"/>
  <c r="AJ459"/>
  <c r="AG460"/>
  <c r="AH460"/>
  <c r="AI460"/>
  <c r="AJ460"/>
  <c r="AG461"/>
  <c r="AH461"/>
  <c r="AI461"/>
  <c r="AJ461"/>
  <c r="AG462"/>
  <c r="AH462"/>
  <c r="AI462"/>
  <c r="AJ462"/>
  <c r="AG463"/>
  <c r="AH463"/>
  <c r="AI463"/>
  <c r="AJ463"/>
  <c r="AG464"/>
  <c r="AH464"/>
  <c r="AI464"/>
  <c r="AJ464"/>
  <c r="AG465"/>
  <c r="AH465"/>
  <c r="AI465"/>
  <c r="AJ465"/>
  <c r="AG466"/>
  <c r="AH466"/>
  <c r="AI466"/>
  <c r="AJ466"/>
  <c r="AG467"/>
  <c r="AH467"/>
  <c r="AI467"/>
  <c r="AJ467"/>
  <c r="AG468"/>
  <c r="AH468"/>
  <c r="AI468"/>
  <c r="AJ468"/>
  <c r="AG469"/>
  <c r="AH469"/>
  <c r="AI469"/>
  <c r="AJ469"/>
  <c r="AG470"/>
  <c r="AH470"/>
  <c r="AI470"/>
  <c r="AJ470"/>
  <c r="AG471"/>
  <c r="AH471"/>
  <c r="AI471"/>
  <c r="AJ471"/>
  <c r="AG472"/>
  <c r="AH472"/>
  <c r="AI472"/>
  <c r="AJ472"/>
  <c r="AG473"/>
  <c r="AH473"/>
  <c r="AI473"/>
  <c r="AJ473"/>
  <c r="AG474"/>
  <c r="AH474"/>
  <c r="AI474"/>
  <c r="AJ474"/>
  <c r="AG475"/>
  <c r="AH475"/>
  <c r="AI475"/>
  <c r="AJ475"/>
  <c r="AG476"/>
  <c r="AH476"/>
  <c r="AI476"/>
  <c r="AJ476"/>
  <c r="AG477"/>
  <c r="AH477"/>
  <c r="AI477"/>
  <c r="AJ477"/>
  <c r="AG478"/>
  <c r="AH478"/>
  <c r="AI478"/>
  <c r="AJ478"/>
  <c r="AG479"/>
  <c r="AH479"/>
  <c r="AI479"/>
  <c r="AJ479"/>
  <c r="AG480"/>
  <c r="AH480"/>
  <c r="AI480"/>
  <c r="AJ480"/>
  <c r="AG481"/>
  <c r="AH481"/>
  <c r="AI481"/>
  <c r="AJ481"/>
  <c r="AG482"/>
  <c r="AH482"/>
  <c r="AI482"/>
  <c r="AJ482"/>
  <c r="AG483"/>
  <c r="AH483"/>
  <c r="AI483"/>
  <c r="AJ483"/>
  <c r="AG484"/>
  <c r="AH484"/>
  <c r="AI484"/>
  <c r="AJ484"/>
  <c r="AG485"/>
  <c r="AH485"/>
  <c r="AI485"/>
  <c r="AJ485"/>
  <c r="AG486"/>
  <c r="AH486"/>
  <c r="AI486"/>
  <c r="AJ486"/>
  <c r="AG487"/>
  <c r="AH487"/>
  <c r="AI487"/>
  <c r="AJ487"/>
  <c r="AG488"/>
  <c r="AH488"/>
  <c r="AI488"/>
  <c r="AJ488"/>
  <c r="AJ2"/>
  <c r="AI2"/>
  <c r="AH2"/>
  <c r="AG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2"/>
  <c r="AL2" l="1"/>
  <c r="D7" i="4"/>
  <c r="D8"/>
  <c r="AL422" i="3"/>
  <c r="AM422"/>
  <c r="AL358"/>
  <c r="AM358"/>
  <c r="AL272"/>
  <c r="AM272"/>
  <c r="AL234"/>
  <c r="AM234"/>
  <c r="AL160"/>
  <c r="AM160"/>
  <c r="AL152"/>
  <c r="AM152"/>
  <c r="AM141"/>
  <c r="AL141"/>
  <c r="AM133"/>
  <c r="AL133"/>
  <c r="AL106"/>
  <c r="AM106"/>
  <c r="AL398"/>
  <c r="AM398"/>
  <c r="AL310"/>
  <c r="AM310"/>
  <c r="AL218"/>
  <c r="AM218"/>
  <c r="AL144"/>
  <c r="AM144"/>
  <c r="AL136"/>
  <c r="AM136"/>
  <c r="AM125"/>
  <c r="AL125"/>
  <c r="AM117"/>
  <c r="AL117"/>
  <c r="AL90"/>
  <c r="AM90"/>
  <c r="AM13"/>
  <c r="AL13"/>
  <c r="AM476"/>
  <c r="AM473"/>
  <c r="AM470"/>
  <c r="AM448"/>
  <c r="AL438"/>
  <c r="AM438"/>
  <c r="AM384"/>
  <c r="AL374"/>
  <c r="AM374"/>
  <c r="AL336"/>
  <c r="AM336"/>
  <c r="AL275"/>
  <c r="AM275"/>
  <c r="AM251"/>
  <c r="AM237"/>
  <c r="AL237"/>
  <c r="AM229"/>
  <c r="AL229"/>
  <c r="AL202"/>
  <c r="AM202"/>
  <c r="AM182"/>
  <c r="AL128"/>
  <c r="AM128"/>
  <c r="AL120"/>
  <c r="AM120"/>
  <c r="AM109"/>
  <c r="AL109"/>
  <c r="AM101"/>
  <c r="AL101"/>
  <c r="AL16"/>
  <c r="AM16"/>
  <c r="AL12"/>
  <c r="AM12"/>
  <c r="AL451"/>
  <c r="AM434"/>
  <c r="AL431"/>
  <c r="AL414"/>
  <c r="AM414"/>
  <c r="AL387"/>
  <c r="AM370"/>
  <c r="AL367"/>
  <c r="AL350"/>
  <c r="AM350"/>
  <c r="AL305"/>
  <c r="AL298"/>
  <c r="AM288"/>
  <c r="AL285"/>
  <c r="AM244"/>
  <c r="AL240"/>
  <c r="AM240"/>
  <c r="AM236"/>
  <c r="AL232"/>
  <c r="AM232"/>
  <c r="AM221"/>
  <c r="AL221"/>
  <c r="AM213"/>
  <c r="AL213"/>
  <c r="AL201"/>
  <c r="AL186"/>
  <c r="AM186"/>
  <c r="AM178"/>
  <c r="AL112"/>
  <c r="AM112"/>
  <c r="AM108"/>
  <c r="AL104"/>
  <c r="AM104"/>
  <c r="AM93"/>
  <c r="AL93"/>
  <c r="AM85"/>
  <c r="AL85"/>
  <c r="AL70"/>
  <c r="AL52"/>
  <c r="AM52"/>
  <c r="AM45"/>
  <c r="AL45"/>
  <c r="AL41"/>
  <c r="AL30"/>
  <c r="AM30"/>
  <c r="AL454"/>
  <c r="AM454"/>
  <c r="AL339"/>
  <c r="AM339"/>
  <c r="AL278"/>
  <c r="AM278"/>
  <c r="AL216"/>
  <c r="AM216"/>
  <c r="AL96"/>
  <c r="AM96"/>
  <c r="AL48"/>
  <c r="AM48"/>
  <c r="AL44"/>
  <c r="AM44"/>
  <c r="AL430"/>
  <c r="AM430"/>
  <c r="AL304"/>
  <c r="AM304"/>
  <c r="AL243"/>
  <c r="AM243"/>
  <c r="AM189"/>
  <c r="AL189"/>
  <c r="AL80"/>
  <c r="AM80"/>
  <c r="AL76"/>
  <c r="AM76"/>
  <c r="AM486"/>
  <c r="AM466"/>
  <c r="AL463"/>
  <c r="AL443"/>
  <c r="AM426"/>
  <c r="AL423"/>
  <c r="AM416"/>
  <c r="AL406"/>
  <c r="AM406"/>
  <c r="AL379"/>
  <c r="AM362"/>
  <c r="AL359"/>
  <c r="AM352"/>
  <c r="AL342"/>
  <c r="AM342"/>
  <c r="AL321"/>
  <c r="AM280"/>
  <c r="AL273"/>
  <c r="AL266"/>
  <c r="AM256"/>
  <c r="AL253"/>
  <c r="AL192"/>
  <c r="AM192"/>
  <c r="AM188"/>
  <c r="AL184"/>
  <c r="AM184"/>
  <c r="AM173"/>
  <c r="AL173"/>
  <c r="AM165"/>
  <c r="AL165"/>
  <c r="AL153"/>
  <c r="AL138"/>
  <c r="AM138"/>
  <c r="AM130"/>
  <c r="AM118"/>
  <c r="AM65"/>
  <c r="AL65"/>
  <c r="AL36"/>
  <c r="AM36"/>
  <c r="AM32"/>
  <c r="AL390"/>
  <c r="AM390"/>
  <c r="AL224"/>
  <c r="AM224"/>
  <c r="AM205"/>
  <c r="AL205"/>
  <c r="AM197"/>
  <c r="AL197"/>
  <c r="AL170"/>
  <c r="AM170"/>
  <c r="AL88"/>
  <c r="AM88"/>
  <c r="AM77"/>
  <c r="AL77"/>
  <c r="AL4"/>
  <c r="AM4"/>
  <c r="AL366"/>
  <c r="AM366"/>
  <c r="AL208"/>
  <c r="AM208"/>
  <c r="AL200"/>
  <c r="AM200"/>
  <c r="AM181"/>
  <c r="AL181"/>
  <c r="AL154"/>
  <c r="AM154"/>
  <c r="AM33"/>
  <c r="AL33"/>
  <c r="AL446"/>
  <c r="AM446"/>
  <c r="AL419"/>
  <c r="AM402"/>
  <c r="AL399"/>
  <c r="AL382"/>
  <c r="AM382"/>
  <c r="AL355"/>
  <c r="AM324"/>
  <c r="AL314"/>
  <c r="AL307"/>
  <c r="AM307"/>
  <c r="AL269"/>
  <c r="AM259"/>
  <c r="AL246"/>
  <c r="AM246"/>
  <c r="AL176"/>
  <c r="AM176"/>
  <c r="AM172"/>
  <c r="AL168"/>
  <c r="AM168"/>
  <c r="AM157"/>
  <c r="AL157"/>
  <c r="AM149"/>
  <c r="AL149"/>
  <c r="AL137"/>
  <c r="AL122"/>
  <c r="AM122"/>
  <c r="AM114"/>
  <c r="AL68"/>
  <c r="AM68"/>
  <c r="AM24"/>
  <c r="AL21"/>
  <c r="AL28"/>
  <c r="AM28"/>
  <c r="AL20"/>
  <c r="AM20"/>
  <c r="AL60"/>
  <c r="AM60"/>
  <c r="D15" i="4" l="1"/>
  <c r="D16"/>
</calcChain>
</file>

<file path=xl/sharedStrings.xml><?xml version="1.0" encoding="utf-8"?>
<sst xmlns="http://schemas.openxmlformats.org/spreadsheetml/2006/main" count="8343" uniqueCount="668">
  <si>
    <t>Your_Fund</t>
  </si>
  <si>
    <t>Fund_Investment</t>
  </si>
  <si>
    <t>Your_Fund_Percent</t>
  </si>
  <si>
    <t>Company</t>
  </si>
  <si>
    <t>Initial_Investment_Year</t>
  </si>
  <si>
    <t>Initial_Inv_Qtr_End_Date</t>
  </si>
  <si>
    <t>Stage_of_First_Investment</t>
  </si>
  <si>
    <t>Current_Stage</t>
  </si>
  <si>
    <t>Industry</t>
  </si>
  <si>
    <t>Geography</t>
  </si>
  <si>
    <t>As_Of_Date</t>
  </si>
  <si>
    <t>YF_Currency</t>
  </si>
  <si>
    <t>Unrealized_Cost_YF_Cur</t>
  </si>
  <si>
    <t>Realized_Cost_YF_Cur</t>
  </si>
  <si>
    <t>Total_Cost_YF_Cur</t>
  </si>
  <si>
    <t>Recent_Value_YF_Cur</t>
  </si>
  <si>
    <t>Cum_Proceeds_YF_Cur</t>
  </si>
  <si>
    <t>Total_Value_YF_Cur</t>
  </si>
  <si>
    <t>FI_Currency</t>
  </si>
  <si>
    <t>Unrealized_Cost_FI_Cur</t>
  </si>
  <si>
    <t>Realized_Cost_FI_Cur</t>
  </si>
  <si>
    <t>Total_Cost_FI_Cur</t>
  </si>
  <si>
    <t>Recent_Value_FI_Cur</t>
  </si>
  <si>
    <t>Cum_Proceeds_FI_Cur</t>
  </si>
  <si>
    <t>Total_Value_FI_Cur</t>
  </si>
  <si>
    <t>Total_Count</t>
  </si>
  <si>
    <t>Private_Count</t>
  </si>
  <si>
    <t>Public_Count</t>
  </si>
  <si>
    <t>Realized_Count</t>
  </si>
  <si>
    <t>Write_Off_Count</t>
  </si>
  <si>
    <t>2010</t>
  </si>
  <si>
    <t>30/06/2010</t>
  </si>
  <si>
    <t>BO</t>
  </si>
  <si>
    <t>43 Energy</t>
  </si>
  <si>
    <t>313 Australia</t>
  </si>
  <si>
    <t>USD</t>
  </si>
  <si>
    <t>1</t>
  </si>
  <si>
    <t>0</t>
  </si>
  <si>
    <t>2011</t>
  </si>
  <si>
    <t>31/03/2011</t>
  </si>
  <si>
    <t>314 Food Retailing</t>
  </si>
  <si>
    <t>315 Speciality Retailers</t>
  </si>
  <si>
    <t>2008</t>
  </si>
  <si>
    <t>30/06/2008</t>
  </si>
  <si>
    <t>PU</t>
  </si>
  <si>
    <t>311 Apparel and Accessory Retailers</t>
  </si>
  <si>
    <t>30/06/2011</t>
  </si>
  <si>
    <t>21 Healthcare Services (HS)</t>
  </si>
  <si>
    <t>2009</t>
  </si>
  <si>
    <t>31/03/2009</t>
  </si>
  <si>
    <t>14 Software (SW)</t>
  </si>
  <si>
    <t>316 Restaurants and Food-Service</t>
  </si>
  <si>
    <t>23 Biopharmaceuticals (BPH)</t>
  </si>
  <si>
    <t>30/09/2010</t>
  </si>
  <si>
    <t>324 Vehicle and Components Manufacturers</t>
  </si>
  <si>
    <t>312 China</t>
  </si>
  <si>
    <t>31/12/2009</t>
  </si>
  <si>
    <t>331 Business Services</t>
  </si>
  <si>
    <t>311 Japan</t>
  </si>
  <si>
    <t>31/12/2011</t>
  </si>
  <si>
    <t>DC</t>
  </si>
  <si>
    <t>328 Industrial Products</t>
  </si>
  <si>
    <t>30/09/2008</t>
  </si>
  <si>
    <t>12 Electronics / Computer Hardware (EC)</t>
  </si>
  <si>
    <t>31/03/2010</t>
  </si>
  <si>
    <t>41 Specialty Materials and Chemicals</t>
  </si>
  <si>
    <t>30/09/2009</t>
  </si>
  <si>
    <t>31 Retailers</t>
  </si>
  <si>
    <t>327 Consumer Products</t>
  </si>
  <si>
    <t>31/12/2010</t>
  </si>
  <si>
    <t>314 India</t>
  </si>
  <si>
    <t>2013</t>
  </si>
  <si>
    <t>30/06/2013</t>
  </si>
  <si>
    <t>2012</t>
  </si>
  <si>
    <t>31/03/2012</t>
  </si>
  <si>
    <t>30/06/2012</t>
  </si>
  <si>
    <t>2014</t>
  </si>
  <si>
    <t>30/09/2014</t>
  </si>
  <si>
    <t>31/12/2008</t>
  </si>
  <si>
    <t>15 Information Services (IS)</t>
  </si>
  <si>
    <t>334 Financial Institutions and Services</t>
  </si>
  <si>
    <t>31/12/2012</t>
  </si>
  <si>
    <t>ES</t>
  </si>
  <si>
    <t>30/09/2011</t>
  </si>
  <si>
    <t>155 Other Online Services</t>
  </si>
  <si>
    <t>LS</t>
  </si>
  <si>
    <t>321 Constructions Products</t>
  </si>
  <si>
    <t>323 Food Products</t>
  </si>
  <si>
    <t>42 Agriculture</t>
  </si>
  <si>
    <t>32 Consumer and Business Products</t>
  </si>
  <si>
    <t>31/03/2013</t>
  </si>
  <si>
    <t>24 Medical Devices and Equipment (MDE)</t>
  </si>
  <si>
    <t>30/06/2009</t>
  </si>
  <si>
    <t>31/03/2014</t>
  </si>
  <si>
    <t>313 Electronic Commerce</t>
  </si>
  <si>
    <t>154 Online Publications and Content Provider</t>
  </si>
  <si>
    <t>30/09/2012</t>
  </si>
  <si>
    <t>326 Media and Publications</t>
  </si>
  <si>
    <t>46 Other</t>
  </si>
  <si>
    <t>13 Semiconductors (SC)</t>
  </si>
  <si>
    <t>30/09/2013</t>
  </si>
  <si>
    <t>153 Information Providers</t>
  </si>
  <si>
    <t>335 Hospitality, Sports + Entertainment Facilities</t>
  </si>
  <si>
    <t>33 Consumer and Business Services</t>
  </si>
  <si>
    <t>322 Educational and Training Products</t>
  </si>
  <si>
    <t>SS</t>
  </si>
  <si>
    <t>11 Communications / Networking (CN)</t>
  </si>
  <si>
    <t>151 Consultants</t>
  </si>
  <si>
    <t>332 Consumer Services</t>
  </si>
  <si>
    <t>FU</t>
  </si>
  <si>
    <t>111 U.S. California</t>
  </si>
  <si>
    <t>243 Italy</t>
  </si>
  <si>
    <t>325 Producers of Clothing and Accessories</t>
  </si>
  <si>
    <t>30/06/2014</t>
  </si>
  <si>
    <t>31/12/2013</t>
  </si>
  <si>
    <t>316 Hong Kong</t>
  </si>
  <si>
    <t>113 U.S. North East</t>
  </si>
  <si>
    <t>12 Canada</t>
  </si>
  <si>
    <t>315 Taiwan</t>
  </si>
  <si>
    <t>152 Data-Management Services</t>
  </si>
  <si>
    <t>49 Oil &amp; Gas</t>
  </si>
  <si>
    <t>44 Environmental</t>
  </si>
  <si>
    <t>317 Other - Asia Pacific</t>
  </si>
  <si>
    <t>JPY</t>
  </si>
  <si>
    <t>116 U.S. South East</t>
  </si>
  <si>
    <t>333 Educational and Training Services</t>
  </si>
  <si>
    <t>48 Metals &amp; Mining</t>
  </si>
  <si>
    <t>231 Germany</t>
  </si>
  <si>
    <t>11 U.S.</t>
  </si>
  <si>
    <t>312 Broadlines: Mass Merchandising</t>
  </si>
  <si>
    <t>31/12/2014</t>
  </si>
  <si>
    <t>433 East Africa</t>
  </si>
  <si>
    <t>432 Wind</t>
  </si>
  <si>
    <t>433 Solar</t>
  </si>
  <si>
    <t>436 Southern Africa</t>
  </si>
  <si>
    <t>431 Egypt</t>
  </si>
  <si>
    <t>45 Other - Rest of World</t>
  </si>
  <si>
    <t>22 Medical Information Systems (MIS)</t>
  </si>
  <si>
    <t>423 Dairy</t>
  </si>
  <si>
    <t>3 Asia Pacific</t>
  </si>
  <si>
    <t>114 U.S. Mid West</t>
  </si>
  <si>
    <t>431 Traditional Energy</t>
  </si>
  <si>
    <t>2015</t>
  </si>
  <si>
    <t>31/03/2015</t>
  </si>
  <si>
    <t>211 UK</t>
  </si>
  <si>
    <t>Adveq Fund of Funds II</t>
  </si>
  <si>
    <t>Underlying 1</t>
  </si>
  <si>
    <t>Underlying 2</t>
  </si>
  <si>
    <t>Underlying 3</t>
  </si>
  <si>
    <t>Underlying 4</t>
  </si>
  <si>
    <t>Underlying 5</t>
  </si>
  <si>
    <t>Underlying 6</t>
  </si>
  <si>
    <t>Underlying 7</t>
  </si>
  <si>
    <t>Underlying 8</t>
  </si>
  <si>
    <t>Underlying 9</t>
  </si>
  <si>
    <t>Underlying 10</t>
  </si>
  <si>
    <t>Underlying 11</t>
  </si>
  <si>
    <t>Underlying 12</t>
  </si>
  <si>
    <t>Underlying 13</t>
  </si>
  <si>
    <t>Underlying 14</t>
  </si>
  <si>
    <t>Underlying 15</t>
  </si>
  <si>
    <t>Underlying 16</t>
  </si>
  <si>
    <t>Underlying 17</t>
  </si>
  <si>
    <t>Underlying 18</t>
  </si>
  <si>
    <t>Underlying 19</t>
  </si>
  <si>
    <t>Underlying 20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</si>
  <si>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</si>
  <si>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</si>
  <si>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</si>
  <si>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</si>
  <si>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</si>
  <si>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</si>
  <si>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</si>
  <si>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</si>
  <si>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</si>
  <si>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</si>
  <si>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</si>
  <si>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</si>
  <si>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</si>
  <si>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</si>
  <si>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</si>
  <si>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</si>
  <si>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</si>
  <si>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</si>
  <si>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</si>
  <si>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</si>
  <si>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</si>
  <si>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</si>
  <si>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</si>
  <si>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</si>
  <si>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</si>
  <si>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</si>
  <si>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</si>
  <si>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</si>
  <si>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</si>
  <si>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</si>
  <si>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</si>
  <si>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</si>
  <si>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</si>
  <si>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</si>
  <si>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</si>
  <si>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</si>
  <si>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</si>
  <si>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</si>
  <si>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</si>
  <si>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</si>
  <si>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</si>
  <si>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</si>
  <si>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</si>
  <si>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</si>
  <si>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</si>
  <si>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</si>
  <si>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</si>
  <si>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</si>
  <si>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</si>
  <si>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</si>
  <si>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</si>
  <si>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Company 52</t>
  </si>
  <si>
    <t>Company 53</t>
  </si>
  <si>
    <t>Company 54</t>
  </si>
  <si>
    <t>Company 55</t>
  </si>
  <si>
    <t>Company 56</t>
  </si>
  <si>
    <t>Company 57</t>
  </si>
  <si>
    <t>Company 58</t>
  </si>
  <si>
    <t>Company 59</t>
  </si>
  <si>
    <t>Company 60</t>
  </si>
  <si>
    <t>Company 61</t>
  </si>
  <si>
    <t>Company 62</t>
  </si>
  <si>
    <t>Company 63</t>
  </si>
  <si>
    <t>Company 64</t>
  </si>
  <si>
    <t>Company 65</t>
  </si>
  <si>
    <t>Company 66</t>
  </si>
  <si>
    <t>Company 67</t>
  </si>
  <si>
    <t>Company 68</t>
  </si>
  <si>
    <t>Company 69</t>
  </si>
  <si>
    <t>Company 70</t>
  </si>
  <si>
    <t>Company 71</t>
  </si>
  <si>
    <t>Company 72</t>
  </si>
  <si>
    <t>Company 73</t>
  </si>
  <si>
    <t>Company 74</t>
  </si>
  <si>
    <t>Company 75</t>
  </si>
  <si>
    <t>Company 76</t>
  </si>
  <si>
    <t>Company 77</t>
  </si>
  <si>
    <t>Company 78</t>
  </si>
  <si>
    <t>Company 79</t>
  </si>
  <si>
    <t>Company 80</t>
  </si>
  <si>
    <t>Company 81</t>
  </si>
  <si>
    <t>Company 82</t>
  </si>
  <si>
    <t>Company 83</t>
  </si>
  <si>
    <t>Company 84</t>
  </si>
  <si>
    <t>Company 85</t>
  </si>
  <si>
    <t>Company 86</t>
  </si>
  <si>
    <t>Company 87</t>
  </si>
  <si>
    <t>Company 88</t>
  </si>
  <si>
    <t>Company 89</t>
  </si>
  <si>
    <t>Company 90</t>
  </si>
  <si>
    <t>Company 91</t>
  </si>
  <si>
    <t>Company 92</t>
  </si>
  <si>
    <t>Company 93</t>
  </si>
  <si>
    <t>Company 94</t>
  </si>
  <si>
    <t>Company 95</t>
  </si>
  <si>
    <t>Company 96</t>
  </si>
  <si>
    <t>Company 97</t>
  </si>
  <si>
    <t>Company 98</t>
  </si>
  <si>
    <t>Company 99</t>
  </si>
  <si>
    <t>Company 100</t>
  </si>
  <si>
    <t>Company 101</t>
  </si>
  <si>
    <t>Company 102</t>
  </si>
  <si>
    <t>Company 103</t>
  </si>
  <si>
    <t>Company 104</t>
  </si>
  <si>
    <t>Company 105</t>
  </si>
  <si>
    <t>Company 106</t>
  </si>
  <si>
    <t>Company 107</t>
  </si>
  <si>
    <t>Company 108</t>
  </si>
  <si>
    <t>Company 109</t>
  </si>
  <si>
    <t>Company 110</t>
  </si>
  <si>
    <t>Company 111</t>
  </si>
  <si>
    <t>Company 112</t>
  </si>
  <si>
    <t>Company 113</t>
  </si>
  <si>
    <t>Company 114</t>
  </si>
  <si>
    <t>Company 115</t>
  </si>
  <si>
    <t>Company 116</t>
  </si>
  <si>
    <t>Company 117</t>
  </si>
  <si>
    <t>Company 118</t>
  </si>
  <si>
    <t>Company 119</t>
  </si>
  <si>
    <t>Company 120</t>
  </si>
  <si>
    <t>Company 121</t>
  </si>
  <si>
    <t>Company 122</t>
  </si>
  <si>
    <t>Company 123</t>
  </si>
  <si>
    <t>Company 124</t>
  </si>
  <si>
    <t>Company 125</t>
  </si>
  <si>
    <t>Company 126</t>
  </si>
  <si>
    <t>Company 127</t>
  </si>
  <si>
    <t>Company 128</t>
  </si>
  <si>
    <t>Company 129</t>
  </si>
  <si>
    <t>Company 130</t>
  </si>
  <si>
    <t>Company 131</t>
  </si>
  <si>
    <t>Company 132</t>
  </si>
  <si>
    <t>Company 133</t>
  </si>
  <si>
    <t>Company 134</t>
  </si>
  <si>
    <t>Company 135</t>
  </si>
  <si>
    <t>Company 136</t>
  </si>
  <si>
    <t>Company 137</t>
  </si>
  <si>
    <t>Company 138</t>
  </si>
  <si>
    <t>Company 139</t>
  </si>
  <si>
    <t>Company 140</t>
  </si>
  <si>
    <t>Company 141</t>
  </si>
  <si>
    <t>Company 142</t>
  </si>
  <si>
    <t>Company 143</t>
  </si>
  <si>
    <t>Company 144</t>
  </si>
  <si>
    <t>Company 145</t>
  </si>
  <si>
    <t>Company 146</t>
  </si>
  <si>
    <t>Company 147</t>
  </si>
  <si>
    <t>Company 148</t>
  </si>
  <si>
    <t>Company 149</t>
  </si>
  <si>
    <t>Company 150</t>
  </si>
  <si>
    <t>Company 151</t>
  </si>
  <si>
    <t>Company 152</t>
  </si>
  <si>
    <t>Company 153</t>
  </si>
  <si>
    <t>Company 154</t>
  </si>
  <si>
    <t>Company 155</t>
  </si>
  <si>
    <t>Company 156</t>
  </si>
  <si>
    <t>Company 157</t>
  </si>
  <si>
    <t>Company 158</t>
  </si>
  <si>
    <t>Company 159</t>
  </si>
  <si>
    <t>Company 160</t>
  </si>
  <si>
    <t>Company 161</t>
  </si>
  <si>
    <t>Company 162</t>
  </si>
  <si>
    <t>Company 163</t>
  </si>
  <si>
    <t>Company 164</t>
  </si>
  <si>
    <t>Company 165</t>
  </si>
  <si>
    <t>Company 166</t>
  </si>
  <si>
    <t>Company 167</t>
  </si>
  <si>
    <t>Company 168</t>
  </si>
  <si>
    <t>Company 169</t>
  </si>
  <si>
    <t>Company 170</t>
  </si>
  <si>
    <t>Company 171</t>
  </si>
  <si>
    <t>Company 172</t>
  </si>
  <si>
    <t>Company 173</t>
  </si>
  <si>
    <t>Company 174</t>
  </si>
  <si>
    <t>Company 175</t>
  </si>
  <si>
    <t>Company 176</t>
  </si>
  <si>
    <t>Company 177</t>
  </si>
  <si>
    <t>Company 178</t>
  </si>
  <si>
    <t>Company 179</t>
  </si>
  <si>
    <t>Company 180</t>
  </si>
  <si>
    <t>Company 181</t>
  </si>
  <si>
    <t>Company 182</t>
  </si>
  <si>
    <t>Company 183</t>
  </si>
  <si>
    <t>Company 184</t>
  </si>
  <si>
    <t>Company 185</t>
  </si>
  <si>
    <t>Company 186</t>
  </si>
  <si>
    <t>Company 187</t>
  </si>
  <si>
    <t>Company 188</t>
  </si>
  <si>
    <t>Company 189</t>
  </si>
  <si>
    <t>Company 190</t>
  </si>
  <si>
    <t>Company 191</t>
  </si>
  <si>
    <t>Company 192</t>
  </si>
  <si>
    <t>Company 193</t>
  </si>
  <si>
    <t>Company 194</t>
  </si>
  <si>
    <t>Company 195</t>
  </si>
  <si>
    <t>Company 196</t>
  </si>
  <si>
    <t>Company 197</t>
  </si>
  <si>
    <t>Company 198</t>
  </si>
  <si>
    <t>Company 199</t>
  </si>
  <si>
    <t>Company 200</t>
  </si>
  <si>
    <t>Company 201</t>
  </si>
  <si>
    <t>Company 202</t>
  </si>
  <si>
    <t>Company 203</t>
  </si>
  <si>
    <t>Company 204</t>
  </si>
  <si>
    <t>Company 205</t>
  </si>
  <si>
    <t>Company 206</t>
  </si>
  <si>
    <t>Company 207</t>
  </si>
  <si>
    <t>Company 208</t>
  </si>
  <si>
    <t>Company 209</t>
  </si>
  <si>
    <t>Company 210</t>
  </si>
  <si>
    <t>Company 211</t>
  </si>
  <si>
    <t>Company 212</t>
  </si>
  <si>
    <t>Company 213</t>
  </si>
  <si>
    <t>Company 214</t>
  </si>
  <si>
    <t>Company 215</t>
  </si>
  <si>
    <t>Company 216</t>
  </si>
  <si>
    <t>Company 217</t>
  </si>
  <si>
    <t>Company 218</t>
  </si>
  <si>
    <t>Company 219</t>
  </si>
  <si>
    <t>Company 220</t>
  </si>
  <si>
    <t>Company 221</t>
  </si>
  <si>
    <t>Company 222</t>
  </si>
  <si>
    <t>Company 223</t>
  </si>
  <si>
    <t>Company 224</t>
  </si>
  <si>
    <t>Company 225</t>
  </si>
  <si>
    <t>Company 226</t>
  </si>
  <si>
    <t>Company 227</t>
  </si>
  <si>
    <t>Company 228</t>
  </si>
  <si>
    <t>Company 229</t>
  </si>
  <si>
    <t>Company 230</t>
  </si>
  <si>
    <t>Company 231</t>
  </si>
  <si>
    <t>Company 232</t>
  </si>
  <si>
    <t>Company 233</t>
  </si>
  <si>
    <t>Company 234</t>
  </si>
  <si>
    <t>Company 235</t>
  </si>
  <si>
    <t>Company 236</t>
  </si>
  <si>
    <t>Company 237</t>
  </si>
  <si>
    <t>Company 238</t>
  </si>
  <si>
    <t>Company 239</t>
  </si>
  <si>
    <t>Company 240</t>
  </si>
  <si>
    <t>Company 241</t>
  </si>
  <si>
    <t>Company 242</t>
  </si>
  <si>
    <t>Company 243</t>
  </si>
  <si>
    <t>Company 244</t>
  </si>
  <si>
    <t>Company 245</t>
  </si>
  <si>
    <t>Company 246</t>
  </si>
  <si>
    <t>Company 247</t>
  </si>
  <si>
    <t>Company 248</t>
  </si>
  <si>
    <t>Company 249</t>
  </si>
  <si>
    <t>Company 250</t>
  </si>
  <si>
    <t>Company 251</t>
  </si>
  <si>
    <t>Company 252</t>
  </si>
  <si>
    <t>Company 253</t>
  </si>
  <si>
    <t>Company 254</t>
  </si>
  <si>
    <t>Company 255</t>
  </si>
  <si>
    <t>Company 256</t>
  </si>
  <si>
    <t>Company 257</t>
  </si>
  <si>
    <t>Company 258</t>
  </si>
  <si>
    <t>Company 259</t>
  </si>
  <si>
    <t>Company 260</t>
  </si>
  <si>
    <t>Company 261</t>
  </si>
  <si>
    <t>Company 262</t>
  </si>
  <si>
    <t>Company 263</t>
  </si>
  <si>
    <t>Company 264</t>
  </si>
  <si>
    <t>Company 265</t>
  </si>
  <si>
    <t>Company 266</t>
  </si>
  <si>
    <t>Company 267</t>
  </si>
  <si>
    <t>Company 268</t>
  </si>
  <si>
    <t>Company 269</t>
  </si>
  <si>
    <t>Company 270</t>
  </si>
  <si>
    <t>Company 271</t>
  </si>
  <si>
    <t>Company 272</t>
  </si>
  <si>
    <t>Company 273</t>
  </si>
  <si>
    <t>Company 274</t>
  </si>
  <si>
    <t>Company 275</t>
  </si>
  <si>
    <t>Company 276</t>
  </si>
  <si>
    <t>Company 277</t>
  </si>
  <si>
    <t>Company 278</t>
  </si>
  <si>
    <t>Company 279</t>
  </si>
  <si>
    <t>Company 280</t>
  </si>
  <si>
    <t>Company 281</t>
  </si>
  <si>
    <t>Company 282</t>
  </si>
  <si>
    <t>Company 283</t>
  </si>
  <si>
    <t>Company 284</t>
  </si>
  <si>
    <t>Company 285</t>
  </si>
  <si>
    <t>Company 286</t>
  </si>
  <si>
    <t>Company 287</t>
  </si>
  <si>
    <t>Company 288</t>
  </si>
  <si>
    <t>Company 289</t>
  </si>
  <si>
    <t>Company 290</t>
  </si>
  <si>
    <t>Company 291</t>
  </si>
  <si>
    <t>Company 292</t>
  </si>
  <si>
    <t>Company 293</t>
  </si>
  <si>
    <t>Company 294</t>
  </si>
  <si>
    <t>Company 295</t>
  </si>
  <si>
    <t>Company 296</t>
  </si>
  <si>
    <t>Company 297</t>
  </si>
  <si>
    <t>Company 298</t>
  </si>
  <si>
    <t>Company 299</t>
  </si>
  <si>
    <t>Company 300</t>
  </si>
  <si>
    <t>Company 301</t>
  </si>
  <si>
    <t>Company 302</t>
  </si>
  <si>
    <t>Company 303</t>
  </si>
  <si>
    <t>Company 304</t>
  </si>
  <si>
    <t>Company 305</t>
  </si>
  <si>
    <t>Company 306</t>
  </si>
  <si>
    <t>Company 307</t>
  </si>
  <si>
    <t>Company 308</t>
  </si>
  <si>
    <t>Company 309</t>
  </si>
  <si>
    <t>Company 310</t>
  </si>
  <si>
    <t>Company 311</t>
  </si>
  <si>
    <t>Company 312</t>
  </si>
  <si>
    <t>Company 313</t>
  </si>
  <si>
    <t>Company 314</t>
  </si>
  <si>
    <t>Company 315</t>
  </si>
  <si>
    <t>Company 316</t>
  </si>
  <si>
    <t>Company 317</t>
  </si>
  <si>
    <t>Company 318</t>
  </si>
  <si>
    <t>Company 319</t>
  </si>
  <si>
    <t>Company 320</t>
  </si>
  <si>
    <t>Company 321</t>
  </si>
  <si>
    <t>Company 322</t>
  </si>
  <si>
    <t>Company 323</t>
  </si>
  <si>
    <t>Company 324</t>
  </si>
  <si>
    <t>Company 325</t>
  </si>
  <si>
    <t>Company 326</t>
  </si>
  <si>
    <t>Company 327</t>
  </si>
  <si>
    <t>Company 328</t>
  </si>
  <si>
    <t>Company 329</t>
  </si>
  <si>
    <t>Company 330</t>
  </si>
  <si>
    <t>Company 331</t>
  </si>
  <si>
    <t>Company 332</t>
  </si>
  <si>
    <t>Company 333</t>
  </si>
  <si>
    <t>Company 334</t>
  </si>
  <si>
    <t>Company 335</t>
  </si>
  <si>
    <t>Company 336</t>
  </si>
  <si>
    <t>Company 337</t>
  </si>
  <si>
    <t>Company 338</t>
  </si>
  <si>
    <t>Company 339</t>
  </si>
  <si>
    <t>Company 340</t>
  </si>
  <si>
    <t>Company 341</t>
  </si>
  <si>
    <t>Company 342</t>
  </si>
  <si>
    <t>Company 343</t>
  </si>
  <si>
    <t>Company 344</t>
  </si>
  <si>
    <t>Company 345</t>
  </si>
  <si>
    <t>Company 346</t>
  </si>
  <si>
    <t>Company 347</t>
  </si>
  <si>
    <t>Company 348</t>
  </si>
  <si>
    <t>Company 349</t>
  </si>
  <si>
    <t>Company 350</t>
  </si>
  <si>
    <t>Company 351</t>
  </si>
  <si>
    <t>Company 352</t>
  </si>
  <si>
    <t>Company 353</t>
  </si>
  <si>
    <t>Company 354</t>
  </si>
  <si>
    <t>Company 355</t>
  </si>
  <si>
    <t>Company 356</t>
  </si>
  <si>
    <t>Company 357</t>
  </si>
  <si>
    <t>Company 358</t>
  </si>
  <si>
    <t>Company 359</t>
  </si>
  <si>
    <t>Company 360</t>
  </si>
  <si>
    <t>Company 361</t>
  </si>
  <si>
    <t>Company 362</t>
  </si>
  <si>
    <t>Company 363</t>
  </si>
  <si>
    <t>Company 364</t>
  </si>
  <si>
    <t>Company 365</t>
  </si>
  <si>
    <t>Company 366</t>
  </si>
  <si>
    <t>Company 367</t>
  </si>
  <si>
    <t>Company 368</t>
  </si>
  <si>
    <t>Company 369</t>
  </si>
  <si>
    <t>Company 370</t>
  </si>
  <si>
    <t>Company 371</t>
  </si>
  <si>
    <t>Company 372</t>
  </si>
  <si>
    <t>Company 373</t>
  </si>
  <si>
    <t>Company 374</t>
  </si>
  <si>
    <t>Company 375</t>
  </si>
  <si>
    <t>Company 376</t>
  </si>
  <si>
    <t>Company 377</t>
  </si>
  <si>
    <t>Company 378</t>
  </si>
  <si>
    <t>Company 379</t>
  </si>
  <si>
    <t>Company 380</t>
  </si>
  <si>
    <t>Company 381</t>
  </si>
  <si>
    <t>Company 382</t>
  </si>
  <si>
    <t>Company 383</t>
  </si>
  <si>
    <t>Company 384</t>
  </si>
  <si>
    <t>Company 385</t>
  </si>
  <si>
    <t>Company 386</t>
  </si>
  <si>
    <t>Company 387</t>
  </si>
  <si>
    <t>Company 388</t>
  </si>
  <si>
    <t>Company 389</t>
  </si>
  <si>
    <t>Company 390</t>
  </si>
  <si>
    <t>Company 391</t>
  </si>
  <si>
    <t>Company 392</t>
  </si>
  <si>
    <t>Company 393</t>
  </si>
  <si>
    <t>Company 394</t>
  </si>
  <si>
    <t>Company 395</t>
  </si>
  <si>
    <t>Company 396</t>
  </si>
  <si>
    <t>Company 397</t>
  </si>
  <si>
    <t>Company 398</t>
  </si>
  <si>
    <t>Company 399</t>
  </si>
  <si>
    <t>Company 400</t>
  </si>
  <si>
    <t>Company 401</t>
  </si>
  <si>
    <t>Company 402</t>
  </si>
  <si>
    <t>Company 403</t>
  </si>
  <si>
    <t>Company 404</t>
  </si>
  <si>
    <t>Company 405</t>
  </si>
  <si>
    <t>Company 406</t>
  </si>
  <si>
    <t>Company 407</t>
  </si>
  <si>
    <t>Company 408</t>
  </si>
  <si>
    <t>Company 409</t>
  </si>
  <si>
    <t>Company 410</t>
  </si>
  <si>
    <t>Company 411</t>
  </si>
  <si>
    <t>Company 412</t>
  </si>
  <si>
    <t>Company 413</t>
  </si>
  <si>
    <t>Company 414</t>
  </si>
  <si>
    <t>Company 415</t>
  </si>
  <si>
    <t>Company 416</t>
  </si>
  <si>
    <t>Company 417</t>
  </si>
  <si>
    <t>Company 418</t>
  </si>
  <si>
    <t>Company 419</t>
  </si>
  <si>
    <t>Company 420</t>
  </si>
  <si>
    <t>Company 421</t>
  </si>
  <si>
    <t>Company 422</t>
  </si>
  <si>
    <t>Company 423</t>
  </si>
  <si>
    <t>Company 424</t>
  </si>
  <si>
    <t>Company 425</t>
  </si>
  <si>
    <t>Company 426</t>
  </si>
  <si>
    <t>Company 427</t>
  </si>
  <si>
    <t>Company 428</t>
  </si>
  <si>
    <t>Company 429</t>
  </si>
  <si>
    <t>Company 430</t>
  </si>
  <si>
    <t>Company 431</t>
  </si>
  <si>
    <t>Company 432</t>
  </si>
  <si>
    <t>Company 433</t>
  </si>
  <si>
    <t>Company 434</t>
  </si>
  <si>
    <t>Company 435</t>
  </si>
  <si>
    <t>Company 436</t>
  </si>
  <si>
    <t>Company 437</t>
  </si>
  <si>
    <t>Company 438</t>
  </si>
  <si>
    <t>Company 439</t>
  </si>
  <si>
    <t>Company 440</t>
  </si>
  <si>
    <t>Company 441</t>
  </si>
  <si>
    <t>Company 442</t>
  </si>
  <si>
    <t>Company 443</t>
  </si>
  <si>
    <t>Company 444</t>
  </si>
  <si>
    <t>Company 445</t>
  </si>
  <si>
    <t>Company 446</t>
  </si>
  <si>
    <t>Company 447</t>
  </si>
  <si>
    <t>Company 448</t>
  </si>
  <si>
    <t>Company 449</t>
  </si>
  <si>
    <t>Company 450</t>
  </si>
  <si>
    <t>Company 451</t>
  </si>
  <si>
    <t>Company 452</t>
  </si>
  <si>
    <t>Company 453</t>
  </si>
  <si>
    <t>Company 454</t>
  </si>
  <si>
    <t>Company 455</t>
  </si>
  <si>
    <t>Company 456</t>
  </si>
  <si>
    <t>Company 457</t>
  </si>
  <si>
    <t>Company 458</t>
  </si>
  <si>
    <t>Company 459</t>
  </si>
  <si>
    <t>Company 460</t>
  </si>
  <si>
    <t>Company 461</t>
  </si>
  <si>
    <t>Company 462</t>
  </si>
  <si>
    <t>Company 463</t>
  </si>
  <si>
    <t>Company 464</t>
  </si>
  <si>
    <t>Company 465</t>
  </si>
  <si>
    <t>Company 466</t>
  </si>
  <si>
    <t>Company 467</t>
  </si>
  <si>
    <t>Company 468</t>
  </si>
  <si>
    <t>Company 469</t>
  </si>
  <si>
    <t>Company 470</t>
  </si>
  <si>
    <t>Company 471</t>
  </si>
  <si>
    <t>Company 472</t>
  </si>
  <si>
    <t>Task</t>
  </si>
  <si>
    <t>Adveq Total Value in YF Currency</t>
  </si>
  <si>
    <t>Adveq Total Cost in YF Currency</t>
  </si>
  <si>
    <t>Tab "RAW" columns "AE" and "AF"</t>
  </si>
  <si>
    <t>Adveq Total Value in USD</t>
  </si>
  <si>
    <t>Adveq Total Value in EUR</t>
  </si>
  <si>
    <t>Adveq Total Cost in USD</t>
  </si>
  <si>
    <t>Adveq Total Cost in EUR</t>
  </si>
  <si>
    <t>FX RATES</t>
  </si>
  <si>
    <t>EUR</t>
  </si>
  <si>
    <t>Tab "RAW" columns "AG" until "AJ"</t>
  </si>
  <si>
    <t>Evaluate YF Currency, convert Total Cost and Value to EUR and USD</t>
  </si>
  <si>
    <t>Formula or location of the calculation</t>
  </si>
  <si>
    <t>Step</t>
  </si>
  <si>
    <t>Calculate Multiple of a specific region (here 314 India as example)</t>
  </si>
  <si>
    <t>For EUR</t>
  </si>
  <si>
    <t>For USD</t>
  </si>
  <si>
    <t xml:space="preserve">FMV </t>
  </si>
  <si>
    <t>Multiple</t>
  </si>
  <si>
    <t>Calculate Adveq Share of Total Value and Cost in YF Currency</t>
  </si>
  <si>
    <t>(that figure is identical as we convert with only one FX rate)</t>
  </si>
  <si>
    <t>Calculate Adveq Share of Residual Value in YF Currency (=FMV/NAV)</t>
  </si>
  <si>
    <t>Adveq Recent Value in YF Currency</t>
  </si>
  <si>
    <t>Adveq Recent Value in USD</t>
  </si>
  <si>
    <t>Adveq Recent Value in EUR</t>
  </si>
  <si>
    <t>Tab "RAW" column "AK"</t>
  </si>
  <si>
    <t>Evaluate YF Currency, convert Recent Value to EUR and USD</t>
  </si>
  <si>
    <t>Tab "RAW" columns "AL" and "AM"</t>
  </si>
  <si>
    <t>Calculate FMV of a specific region (here 314 India as example)</t>
  </si>
  <si>
    <r>
      <t xml:space="preserve">Formula or </t>
    </r>
    <r>
      <rPr>
        <b/>
        <sz val="10"/>
        <color theme="3"/>
        <rFont val="Arial"/>
        <family val="2"/>
      </rPr>
      <t>location</t>
    </r>
    <r>
      <rPr>
        <b/>
        <sz val="10"/>
        <color theme="1"/>
        <rFont val="Arial"/>
        <family val="2"/>
      </rPr>
      <t xml:space="preserve"> of the </t>
    </r>
    <r>
      <rPr>
        <b/>
        <sz val="10"/>
        <color theme="6" tint="-0.249977111117893"/>
        <rFont val="Arial"/>
        <family val="2"/>
      </rPr>
      <t>calculation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</si>
</sst>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\x"/>
    <numFmt numFmtId="165" formatCode="_(* #,##0_);_(* \(#,##0\);_(* &quot;-&quot;??_);_(@_)"/>
    <numFmt numFmtId="166" formatCode="0.0"/>
  </numFmts>
  <fonts count="9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i/>
      <sz val="8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0" xfId="0" applyFont="1" applyFill="1"/>
    <xf numFmtId="0" fontId="0" fillId="2" borderId="0" xfId="0" applyFill="1"/>
    <xf numFmtId="0" fontId="4" fillId="0" borderId="0" xfId="0" applyFont="1"/>
    <xf numFmtId="164" fontId="6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6" fillId="0" borderId="0" xfId="1" applyNumberFormat="1" applyFont="1"/>
    <xf numFmtId="0" fontId="7" fillId="0" borderId="0" xfId="0" applyFont="1" applyAlignment="1">
      <alignment vertical="center" wrapText="1"/>
    </xf>
    <xf numFmtId="166" fontId="0" fillId="2" borderId="8" xfId="0" applyNumberFormat="1" applyFill="1" applyBorder="1"/>
    <xf numFmtId="166" fontId="0" fillId="2" borderId="5" xfId="0" applyNumberFormat="1" applyFill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88"/>
  <sheetViews>
    <sheetView tabSelected="1" workbookViewId="0"/>
  </sheetViews>
  <sheetFormatPr defaultRowHeight="12.75"/>
  <cols>
    <col min="1" max="1" width="20.140625" bestFit="1" customWidth="1"/>
    <col min="2" max="2" width="35.85546875" customWidth="1"/>
    <col min="3" max="10" width="9" customWidth="1"/>
    <col min="11" max="11" width="36.5703125" customWidth="1"/>
    <col min="12" max="24" width="9" customWidth="1"/>
    <col min="25" max="25" width="21.28515625" bestFit="1" customWidth="1"/>
    <col min="26" max="30" width="9" customWidth="1"/>
    <col min="31" max="31" width="32.28515625" bestFit="1" customWidth="1"/>
    <col min="32" max="32" width="30.85546875" bestFit="1" customWidth="1"/>
    <col min="33" max="33" width="24.85546875" bestFit="1" customWidth="1"/>
    <col min="34" max="34" width="24.7109375" bestFit="1" customWidth="1"/>
    <col min="35" max="35" width="23.42578125" bestFit="1" customWidth="1"/>
    <col min="36" max="36" width="23.28515625" bestFit="1" customWidth="1"/>
    <col min="37" max="37" width="35.7109375" bestFit="1" customWidth="1"/>
    <col min="38" max="39" width="28.28515625" bestFit="1" customWidth="1"/>
  </cols>
  <sheetData>
    <row r="1" spans="1:3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9" t="s">
        <v>639</v>
      </c>
      <c r="AF1" s="9" t="s">
        <v>640</v>
      </c>
      <c r="AG1" s="9" t="s">
        <v>642</v>
      </c>
      <c r="AH1" s="9" t="s">
        <v>643</v>
      </c>
      <c r="AI1" s="9" t="s">
        <v>644</v>
      </c>
      <c r="AJ1" s="9" t="s">
        <v>645</v>
      </c>
      <c r="AK1" s="9" t="s">
        <v>660</v>
      </c>
      <c r="AL1" s="9" t="s">
        <v>661</v>
      </c>
      <c r="AM1" s="9" t="s">
        <v>662</v>
      </c>
    </row>
    <row r="2" spans="1:39">
      <c r="A2" t="s">
        <v>145</v>
      </c>
      <c r="B2" t="s">
        <v>146</v>
      </c>
      <c r="C2">
        <v>6.24</v>
      </c>
      <c r="D2" t="s">
        <v>166</v>
      </c>
      <c r="E2" t="s">
        <v>38</v>
      </c>
      <c r="F2" t="s">
        <v>39</v>
      </c>
      <c r="G2" t="s">
        <v>82</v>
      </c>
      <c r="H2" t="s">
        <v>82</v>
      </c>
      <c r="I2" t="s">
        <v>104</v>
      </c>
      <c r="J2" t="s">
        <v>70</v>
      </c>
      <c r="K2" t="s">
        <v>143</v>
      </c>
      <c r="L2" t="s">
        <v>35</v>
      </c>
      <c r="M2">
        <v>2120869</v>
      </c>
      <c r="N2">
        <v>0</v>
      </c>
      <c r="O2">
        <v>2120869</v>
      </c>
      <c r="P2">
        <v>2523228</v>
      </c>
      <c r="Q2">
        <v>0</v>
      </c>
      <c r="R2">
        <v>2523228</v>
      </c>
      <c r="S2" t="s">
        <v>35</v>
      </c>
      <c r="T2">
        <v>2120869</v>
      </c>
      <c r="U2">
        <v>0</v>
      </c>
      <c r="V2">
        <v>2120869</v>
      </c>
      <c r="W2">
        <v>2523228</v>
      </c>
      <c r="X2">
        <v>0</v>
      </c>
      <c r="Y2">
        <v>2523228</v>
      </c>
      <c r="Z2" t="s">
        <v>36</v>
      </c>
      <c r="AA2" t="s">
        <v>36</v>
      </c>
      <c r="AB2" t="s">
        <v>37</v>
      </c>
      <c r="AC2" t="s">
        <v>37</v>
      </c>
      <c r="AD2" t="s">
        <v>37</v>
      </c>
      <c r="AE2" s="10">
        <f>(C2/100)*R2</f>
        <v>157449.42720000001</v>
      </c>
      <c r="AF2" s="10">
        <f>(C2/100)*O2</f>
        <v>132342.22560000001</v>
      </c>
      <c r="AG2" s="10">
        <f>IF(L2="USD",AE2,AE2*VLOOKUP(L2,Calculations!G3:I3,3,0))</f>
        <v>157449.42720000001</v>
      </c>
      <c r="AH2" s="10">
        <f>IF(L2="EUR",AE2,AE2*VLOOKUP(L2,Calculations!G:I,3,0))</f>
        <v>110214.59904</v>
      </c>
      <c r="AI2" s="10">
        <f>IF(L2="USD",AF2,AF2*VLOOKUP(L2,Calculations!G3:I3,3,0))</f>
        <v>132342.22560000001</v>
      </c>
      <c r="AJ2" s="10">
        <f>IF(L2="EUR",AF2,AF2*VLOOKUP(L2,Calculations!G:I,3,0))</f>
        <v>92639.557919999992</v>
      </c>
      <c r="AK2" s="10">
        <f>(C2/100)*P2</f>
        <v>157449.42720000001</v>
      </c>
      <c r="AL2" s="10">
        <f>IF(L2="USD",AK2,AK2*VLOOKUP(L2,Calculations!G:I,3,0))</f>
        <v>157449.42720000001</v>
      </c>
      <c r="AM2" s="10">
        <f>IF(L2="EUR",AK2,AK2*VLOOKUP(L2,Calculations!G:I,3,0))</f>
        <v>110214.59904</v>
      </c>
    </row>
    <row r="3" spans="1:39">
      <c r="A3" t="s">
        <v>145</v>
      </c>
      <c r="B3" t="s">
        <v>146</v>
      </c>
      <c r="C3">
        <v>6.24</v>
      </c>
      <c r="D3" t="s">
        <v>167</v>
      </c>
      <c r="E3" t="s">
        <v>38</v>
      </c>
      <c r="F3" t="s">
        <v>46</v>
      </c>
      <c r="G3" t="s">
        <v>105</v>
      </c>
      <c r="H3" t="s">
        <v>105</v>
      </c>
      <c r="I3" t="s">
        <v>94</v>
      </c>
      <c r="J3" t="s">
        <v>70</v>
      </c>
      <c r="K3" t="s">
        <v>143</v>
      </c>
      <c r="L3" t="s">
        <v>35</v>
      </c>
      <c r="M3">
        <v>3952844</v>
      </c>
      <c r="N3">
        <v>0</v>
      </c>
      <c r="O3">
        <v>3952844</v>
      </c>
      <c r="P3">
        <v>0</v>
      </c>
      <c r="Q3">
        <v>0</v>
      </c>
      <c r="R3">
        <v>0</v>
      </c>
      <c r="S3" t="s">
        <v>35</v>
      </c>
      <c r="T3">
        <v>3952844</v>
      </c>
      <c r="U3">
        <v>0</v>
      </c>
      <c r="V3">
        <v>3952844</v>
      </c>
      <c r="W3">
        <v>0</v>
      </c>
      <c r="X3">
        <v>0</v>
      </c>
      <c r="Y3">
        <v>0</v>
      </c>
      <c r="Z3" t="s">
        <v>36</v>
      </c>
      <c r="AA3" t="s">
        <v>36</v>
      </c>
      <c r="AB3" t="s">
        <v>37</v>
      </c>
      <c r="AC3" t="s">
        <v>37</v>
      </c>
      <c r="AD3" t="s">
        <v>37</v>
      </c>
      <c r="AE3" s="10">
        <f t="shared" ref="AE3:AE66" si="0">(C3/100)*R3</f>
        <v>0</v>
      </c>
      <c r="AF3" s="10">
        <f t="shared" ref="AF3:AF66" si="1">(C3/100)*O3</f>
        <v>246657.46560000003</v>
      </c>
      <c r="AG3" s="10">
        <f>IF(L3="USD",AE3,AE3*VLOOKUP(L3,Calculations!G4:I4,3,0))</f>
        <v>0</v>
      </c>
      <c r="AH3" s="10">
        <f>IF(L3="EUR",AE3,AE3*VLOOKUP(L3,Calculations!G:I,3,0))</f>
        <v>0</v>
      </c>
      <c r="AI3" s="10">
        <f>IF(L3="USD",AF3,AF3*VLOOKUP(L3,Calculations!G4:I4,3,0))</f>
        <v>246657.46560000003</v>
      </c>
      <c r="AJ3" s="10">
        <f>IF(L3="EUR",AF3,AF3*VLOOKUP(L3,Calculations!G:I,3,0))</f>
        <v>172660.22592</v>
      </c>
      <c r="AK3" s="10">
        <f t="shared" ref="AK3:AK66" si="2">(C3/100)*P3</f>
        <v>0</v>
      </c>
      <c r="AL3" s="10">
        <f>IF(L3="USD",AK3,AK3*VLOOKUP(L3,Calculations!G:I,3,0))</f>
        <v>0</v>
      </c>
      <c r="AM3" s="10">
        <f>IF(L3="EUR",AK3,AK3*VLOOKUP(L3,Calculations!G:I,3,0))</f>
        <v>0</v>
      </c>
    </row>
    <row r="4" spans="1:39">
      <c r="A4" t="s">
        <v>145</v>
      </c>
      <c r="B4" t="s">
        <v>146</v>
      </c>
      <c r="C4">
        <v>6.24</v>
      </c>
      <c r="D4" t="s">
        <v>168</v>
      </c>
      <c r="E4" t="s">
        <v>38</v>
      </c>
      <c r="F4" t="s">
        <v>39</v>
      </c>
      <c r="G4" t="s">
        <v>105</v>
      </c>
      <c r="H4" t="s">
        <v>105</v>
      </c>
      <c r="I4" t="s">
        <v>106</v>
      </c>
      <c r="J4" t="s">
        <v>70</v>
      </c>
      <c r="K4" t="s">
        <v>143</v>
      </c>
      <c r="L4" t="s">
        <v>35</v>
      </c>
      <c r="M4">
        <v>0</v>
      </c>
      <c r="N4">
        <v>386161</v>
      </c>
      <c r="O4">
        <v>386161</v>
      </c>
      <c r="P4">
        <v>0</v>
      </c>
      <c r="Q4">
        <v>194003</v>
      </c>
      <c r="R4">
        <v>194003</v>
      </c>
      <c r="S4" t="s">
        <v>35</v>
      </c>
      <c r="T4">
        <v>0</v>
      </c>
      <c r="U4">
        <v>386161</v>
      </c>
      <c r="V4">
        <v>386161</v>
      </c>
      <c r="W4">
        <v>0</v>
      </c>
      <c r="X4">
        <v>194003</v>
      </c>
      <c r="Y4">
        <v>194003</v>
      </c>
      <c r="Z4" t="s">
        <v>36</v>
      </c>
      <c r="AA4" t="s">
        <v>37</v>
      </c>
      <c r="AB4" t="s">
        <v>37</v>
      </c>
      <c r="AC4" t="s">
        <v>36</v>
      </c>
      <c r="AD4" t="s">
        <v>37</v>
      </c>
      <c r="AE4" s="10">
        <f t="shared" si="0"/>
        <v>12105.787200000001</v>
      </c>
      <c r="AF4" s="10">
        <f t="shared" si="1"/>
        <v>24096.446400000001</v>
      </c>
      <c r="AG4" s="10">
        <f>IF(L4="USD",AE4,AE4*VLOOKUP(L4,Calculations!G5:I5,3,0))</f>
        <v>12105.787200000001</v>
      </c>
      <c r="AH4" s="10">
        <f>IF(L4="EUR",AE4,AE4*VLOOKUP(L4,Calculations!G:I,3,0))</f>
        <v>8474.0510400000003</v>
      </c>
      <c r="AI4" s="10">
        <f>IF(L4="USD",AF4,AF4*VLOOKUP(L4,Calculations!G5:I5,3,0))</f>
        <v>24096.446400000001</v>
      </c>
      <c r="AJ4" s="10">
        <f>IF(L4="EUR",AF4,AF4*VLOOKUP(L4,Calculations!G:I,3,0))</f>
        <v>16867.512480000001</v>
      </c>
      <c r="AK4" s="10">
        <f t="shared" si="2"/>
        <v>0</v>
      </c>
      <c r="AL4" s="10">
        <f>IF(L4="USD",AK4,AK4*VLOOKUP(L4,Calculations!G:I,3,0))</f>
        <v>0</v>
      </c>
      <c r="AM4" s="10">
        <f>IF(L4="EUR",AK4,AK4*VLOOKUP(L4,Calculations!G:I,3,0))</f>
        <v>0</v>
      </c>
    </row>
    <row r="5" spans="1:39">
      <c r="A5" t="s">
        <v>145</v>
      </c>
      <c r="B5" t="s">
        <v>146</v>
      </c>
      <c r="C5">
        <v>6.24</v>
      </c>
      <c r="D5" t="s">
        <v>169</v>
      </c>
      <c r="E5" t="s">
        <v>38</v>
      </c>
      <c r="F5" t="s">
        <v>39</v>
      </c>
      <c r="G5" t="s">
        <v>105</v>
      </c>
      <c r="H5" t="s">
        <v>105</v>
      </c>
      <c r="I5" t="s">
        <v>106</v>
      </c>
      <c r="J5" t="s">
        <v>70</v>
      </c>
      <c r="K5" t="s">
        <v>143</v>
      </c>
      <c r="L5" t="s">
        <v>35</v>
      </c>
      <c r="M5">
        <v>2177606</v>
      </c>
      <c r="N5">
        <v>0</v>
      </c>
      <c r="O5">
        <v>2177606</v>
      </c>
      <c r="P5">
        <v>13675354</v>
      </c>
      <c r="Q5">
        <v>0</v>
      </c>
      <c r="R5">
        <v>13675354</v>
      </c>
      <c r="S5" t="s">
        <v>35</v>
      </c>
      <c r="T5">
        <v>2177606</v>
      </c>
      <c r="U5">
        <v>0</v>
      </c>
      <c r="V5">
        <v>2177606</v>
      </c>
      <c r="W5">
        <v>13675354</v>
      </c>
      <c r="X5">
        <v>0</v>
      </c>
      <c r="Y5">
        <v>13675354</v>
      </c>
      <c r="Z5" t="s">
        <v>36</v>
      </c>
      <c r="AA5" t="s">
        <v>36</v>
      </c>
      <c r="AB5" t="s">
        <v>37</v>
      </c>
      <c r="AC5" t="s">
        <v>37</v>
      </c>
      <c r="AD5" t="s">
        <v>37</v>
      </c>
      <c r="AE5" s="10">
        <f t="shared" si="0"/>
        <v>853342.08960000006</v>
      </c>
      <c r="AF5" s="10">
        <f t="shared" si="1"/>
        <v>135882.61440000002</v>
      </c>
      <c r="AG5" s="10">
        <f>IF(L5="USD",AE5,AE5*VLOOKUP(L5,Calculations!G6:I6,3,0))</f>
        <v>853342.08960000006</v>
      </c>
      <c r="AH5" s="10">
        <f>IF(L5="EUR",AE5,AE5*VLOOKUP(L5,Calculations!G:I,3,0))</f>
        <v>597339.46271999995</v>
      </c>
      <c r="AI5" s="10">
        <f>IF(L5="USD",AF5,AF5*VLOOKUP(L5,Calculations!G6:I6,3,0))</f>
        <v>135882.61440000002</v>
      </c>
      <c r="AJ5" s="10">
        <f>IF(L5="EUR",AF5,AF5*VLOOKUP(L5,Calculations!G:I,3,0))</f>
        <v>95117.830080000014</v>
      </c>
      <c r="AK5" s="10">
        <f t="shared" si="2"/>
        <v>853342.08960000006</v>
      </c>
      <c r="AL5" s="10">
        <f>IF(L5="USD",AK5,AK5*VLOOKUP(L5,Calculations!G:I,3,0))</f>
        <v>853342.08960000006</v>
      </c>
      <c r="AM5" s="10">
        <f>IF(L5="EUR",AK5,AK5*VLOOKUP(L5,Calculations!G:I,3,0))</f>
        <v>597339.46271999995</v>
      </c>
    </row>
    <row r="6" spans="1:39">
      <c r="A6" t="s">
        <v>145</v>
      </c>
      <c r="B6" t="s">
        <v>146</v>
      </c>
      <c r="C6">
        <v>6.24</v>
      </c>
      <c r="D6" t="s">
        <v>170</v>
      </c>
      <c r="E6" t="s">
        <v>30</v>
      </c>
      <c r="F6" t="s">
        <v>64</v>
      </c>
      <c r="G6" t="s">
        <v>82</v>
      </c>
      <c r="H6" t="s">
        <v>85</v>
      </c>
      <c r="I6" t="s">
        <v>84</v>
      </c>
      <c r="J6" t="s">
        <v>70</v>
      </c>
      <c r="K6" t="s">
        <v>143</v>
      </c>
      <c r="L6" t="s">
        <v>35</v>
      </c>
      <c r="M6">
        <v>10059917</v>
      </c>
      <c r="N6">
        <v>476609</v>
      </c>
      <c r="O6">
        <v>10536526</v>
      </c>
      <c r="P6">
        <v>496725002</v>
      </c>
      <c r="Q6">
        <v>63083596</v>
      </c>
      <c r="R6">
        <v>559808598</v>
      </c>
      <c r="S6" t="s">
        <v>35</v>
      </c>
      <c r="T6">
        <v>10059917</v>
      </c>
      <c r="U6">
        <v>476609</v>
      </c>
      <c r="V6">
        <v>10536526</v>
      </c>
      <c r="W6">
        <v>496725002</v>
      </c>
      <c r="X6">
        <v>63083596</v>
      </c>
      <c r="Y6">
        <v>559808598</v>
      </c>
      <c r="Z6" t="s">
        <v>36</v>
      </c>
      <c r="AA6" t="s">
        <v>36</v>
      </c>
      <c r="AB6" t="s">
        <v>37</v>
      </c>
      <c r="AC6" t="s">
        <v>37</v>
      </c>
      <c r="AD6" t="s">
        <v>37</v>
      </c>
      <c r="AE6" s="10">
        <f t="shared" si="0"/>
        <v>34932056.515200004</v>
      </c>
      <c r="AF6" s="10">
        <f t="shared" si="1"/>
        <v>657479.22240000009</v>
      </c>
      <c r="AG6" s="10">
        <f>IF(L6="USD",AE6,AE6*VLOOKUP(L6,Calculations!G7:I7,3,0))</f>
        <v>34932056.515200004</v>
      </c>
      <c r="AH6" s="10">
        <f>IF(L6="EUR",AE6,AE6*VLOOKUP(L6,Calculations!G:I,3,0))</f>
        <v>24452439.56064</v>
      </c>
      <c r="AI6" s="10">
        <f>IF(L6="USD",AF6,AF6*VLOOKUP(L6,Calculations!G7:I7,3,0))</f>
        <v>657479.22240000009</v>
      </c>
      <c r="AJ6" s="10">
        <f>IF(L6="EUR",AF6,AF6*VLOOKUP(L6,Calculations!G:I,3,0))</f>
        <v>460235.45568000001</v>
      </c>
      <c r="AK6" s="10">
        <f t="shared" si="2"/>
        <v>30995640.1248</v>
      </c>
      <c r="AL6" s="10">
        <f>IF(L6="USD",AK6,AK6*VLOOKUP(L6,Calculations!G:I,3,0))</f>
        <v>30995640.1248</v>
      </c>
      <c r="AM6" s="10">
        <f>IF(L6="EUR",AK6,AK6*VLOOKUP(L6,Calculations!G:I,3,0))</f>
        <v>21696948.087359998</v>
      </c>
    </row>
    <row r="7" spans="1:39">
      <c r="A7" t="s">
        <v>145</v>
      </c>
      <c r="B7" t="s">
        <v>146</v>
      </c>
      <c r="C7">
        <v>6.24</v>
      </c>
      <c r="D7" t="s">
        <v>171</v>
      </c>
      <c r="E7" t="s">
        <v>38</v>
      </c>
      <c r="F7" t="s">
        <v>46</v>
      </c>
      <c r="G7" t="s">
        <v>105</v>
      </c>
      <c r="H7" t="s">
        <v>105</v>
      </c>
      <c r="I7" t="s">
        <v>104</v>
      </c>
      <c r="J7" t="s">
        <v>70</v>
      </c>
      <c r="K7" t="s">
        <v>143</v>
      </c>
      <c r="L7" t="s">
        <v>35</v>
      </c>
      <c r="M7">
        <v>1176286</v>
      </c>
      <c r="N7">
        <v>0</v>
      </c>
      <c r="O7">
        <v>1176286</v>
      </c>
      <c r="P7">
        <v>1036782</v>
      </c>
      <c r="Q7">
        <v>0</v>
      </c>
      <c r="R7">
        <v>1036782</v>
      </c>
      <c r="S7" t="s">
        <v>35</v>
      </c>
      <c r="T7">
        <v>1176286</v>
      </c>
      <c r="U7">
        <v>0</v>
      </c>
      <c r="V7">
        <v>1176286</v>
      </c>
      <c r="W7">
        <v>1036782</v>
      </c>
      <c r="X7">
        <v>0</v>
      </c>
      <c r="Y7">
        <v>1036782</v>
      </c>
      <c r="Z7" t="s">
        <v>36</v>
      </c>
      <c r="AA7" t="s">
        <v>36</v>
      </c>
      <c r="AB7" t="s">
        <v>37</v>
      </c>
      <c r="AC7" t="s">
        <v>37</v>
      </c>
      <c r="AD7" t="s">
        <v>37</v>
      </c>
      <c r="AE7" s="10">
        <f t="shared" si="0"/>
        <v>64695.196800000005</v>
      </c>
      <c r="AF7" s="10">
        <f t="shared" si="1"/>
        <v>73400.246400000004</v>
      </c>
      <c r="AG7" s="10">
        <f>IF(L7="USD",AE7,AE7*VLOOKUP(L7,Calculations!G8:I8,3,0))</f>
        <v>64695.196800000005</v>
      </c>
      <c r="AH7" s="10">
        <f>IF(L7="EUR",AE7,AE7*VLOOKUP(L7,Calculations!G:I,3,0))</f>
        <v>45286.637759999998</v>
      </c>
      <c r="AI7" s="10">
        <f>IF(L7="USD",AF7,AF7*VLOOKUP(L7,Calculations!G8:I8,3,0))</f>
        <v>73400.246400000004</v>
      </c>
      <c r="AJ7" s="10">
        <f>IF(L7="EUR",AF7,AF7*VLOOKUP(L7,Calculations!G:I,3,0))</f>
        <v>51380.172480000001</v>
      </c>
      <c r="AK7" s="10">
        <f t="shared" si="2"/>
        <v>64695.196800000005</v>
      </c>
      <c r="AL7" s="10">
        <f>IF(L7="USD",AK7,AK7*VLOOKUP(L7,Calculations!G:I,3,0))</f>
        <v>64695.196800000005</v>
      </c>
      <c r="AM7" s="10">
        <f>IF(L7="EUR",AK7,AK7*VLOOKUP(L7,Calculations!G:I,3,0))</f>
        <v>45286.637759999998</v>
      </c>
    </row>
    <row r="8" spans="1:39">
      <c r="A8" t="s">
        <v>145</v>
      </c>
      <c r="B8" t="s">
        <v>146</v>
      </c>
      <c r="C8">
        <v>6.24</v>
      </c>
      <c r="D8" t="s">
        <v>172</v>
      </c>
      <c r="E8" t="s">
        <v>38</v>
      </c>
      <c r="F8" t="s">
        <v>39</v>
      </c>
      <c r="G8" t="s">
        <v>105</v>
      </c>
      <c r="H8" t="s">
        <v>105</v>
      </c>
      <c r="I8" t="s">
        <v>47</v>
      </c>
      <c r="J8" t="s">
        <v>70</v>
      </c>
      <c r="K8" t="s">
        <v>143</v>
      </c>
      <c r="L8" t="s">
        <v>35</v>
      </c>
      <c r="M8">
        <v>0</v>
      </c>
      <c r="N8">
        <v>676570</v>
      </c>
      <c r="O8">
        <v>676570</v>
      </c>
      <c r="P8">
        <v>0</v>
      </c>
      <c r="Q8">
        <v>1479725</v>
      </c>
      <c r="R8">
        <v>1479725</v>
      </c>
      <c r="S8" t="s">
        <v>35</v>
      </c>
      <c r="T8">
        <v>0</v>
      </c>
      <c r="U8">
        <v>676570</v>
      </c>
      <c r="V8">
        <v>676570</v>
      </c>
      <c r="W8">
        <v>0</v>
      </c>
      <c r="X8">
        <v>1479725</v>
      </c>
      <c r="Y8">
        <v>1479725</v>
      </c>
      <c r="Z8" t="s">
        <v>36</v>
      </c>
      <c r="AA8" t="s">
        <v>37</v>
      </c>
      <c r="AB8" t="s">
        <v>37</v>
      </c>
      <c r="AC8" t="s">
        <v>36</v>
      </c>
      <c r="AD8" t="s">
        <v>37</v>
      </c>
      <c r="AE8" s="10">
        <f t="shared" si="0"/>
        <v>92334.840000000011</v>
      </c>
      <c r="AF8" s="10">
        <f t="shared" si="1"/>
        <v>42217.968000000001</v>
      </c>
      <c r="AG8" s="10">
        <f>IF(L8="USD",AE8,AE8*VLOOKUP(L8,Calculations!G9:I9,3,0))</f>
        <v>92334.840000000011</v>
      </c>
      <c r="AH8" s="10">
        <f>IF(L8="EUR",AE8,AE8*VLOOKUP(L8,Calculations!G:I,3,0))</f>
        <v>64634.388000000006</v>
      </c>
      <c r="AI8" s="10">
        <f>IF(L8="USD",AF8,AF8*VLOOKUP(L8,Calculations!G9:I9,3,0))</f>
        <v>42217.968000000001</v>
      </c>
      <c r="AJ8" s="10">
        <f>IF(L8="EUR",AF8,AF8*VLOOKUP(L8,Calculations!G:I,3,0))</f>
        <v>29552.577599999997</v>
      </c>
      <c r="AK8" s="10">
        <f t="shared" si="2"/>
        <v>0</v>
      </c>
      <c r="AL8" s="10">
        <f>IF(L8="USD",AK8,AK8*VLOOKUP(L8,Calculations!G:I,3,0))</f>
        <v>0</v>
      </c>
      <c r="AM8" s="10">
        <f>IF(L8="EUR",AK8,AK8*VLOOKUP(L8,Calculations!G:I,3,0))</f>
        <v>0</v>
      </c>
    </row>
    <row r="9" spans="1:39">
      <c r="A9" t="s">
        <v>145</v>
      </c>
      <c r="B9" t="s">
        <v>146</v>
      </c>
      <c r="C9">
        <v>6.24</v>
      </c>
      <c r="D9" t="s">
        <v>173</v>
      </c>
      <c r="E9" t="s">
        <v>38</v>
      </c>
      <c r="F9" t="s">
        <v>39</v>
      </c>
      <c r="G9" t="s">
        <v>105</v>
      </c>
      <c r="H9" t="s">
        <v>105</v>
      </c>
      <c r="I9" t="s">
        <v>50</v>
      </c>
      <c r="J9" t="s">
        <v>70</v>
      </c>
      <c r="K9" t="s">
        <v>143</v>
      </c>
      <c r="L9" t="s">
        <v>35</v>
      </c>
      <c r="M9">
        <v>1570842</v>
      </c>
      <c r="N9">
        <v>0</v>
      </c>
      <c r="O9">
        <v>1570842</v>
      </c>
      <c r="P9">
        <v>1502967</v>
      </c>
      <c r="Q9">
        <v>0</v>
      </c>
      <c r="R9">
        <v>1502967</v>
      </c>
      <c r="S9" t="s">
        <v>35</v>
      </c>
      <c r="T9">
        <v>1570842</v>
      </c>
      <c r="U9">
        <v>0</v>
      </c>
      <c r="V9">
        <v>1570842</v>
      </c>
      <c r="W9">
        <v>1502967</v>
      </c>
      <c r="X9">
        <v>0</v>
      </c>
      <c r="Y9">
        <v>1502967</v>
      </c>
      <c r="Z9" t="s">
        <v>36</v>
      </c>
      <c r="AA9" t="s">
        <v>36</v>
      </c>
      <c r="AB9" t="s">
        <v>37</v>
      </c>
      <c r="AC9" t="s">
        <v>37</v>
      </c>
      <c r="AD9" t="s">
        <v>37</v>
      </c>
      <c r="AE9" s="10">
        <f t="shared" si="0"/>
        <v>93785.140800000008</v>
      </c>
      <c r="AF9" s="10">
        <f t="shared" si="1"/>
        <v>98020.540800000002</v>
      </c>
      <c r="AG9" s="10">
        <f>IF(L9="USD",AE9,AE9*VLOOKUP(L9,Calculations!G10:I10,3,0))</f>
        <v>93785.140800000008</v>
      </c>
      <c r="AH9" s="10">
        <f>IF(L9="EUR",AE9,AE9*VLOOKUP(L9,Calculations!G:I,3,0))</f>
        <v>65649.598559999999</v>
      </c>
      <c r="AI9" s="10">
        <f>IF(L9="USD",AF9,AF9*VLOOKUP(L9,Calculations!G10:I10,3,0))</f>
        <v>98020.540800000002</v>
      </c>
      <c r="AJ9" s="10">
        <f>IF(L9="EUR",AF9,AF9*VLOOKUP(L9,Calculations!G:I,3,0))</f>
        <v>68614.378559999997</v>
      </c>
      <c r="AK9" s="10">
        <f t="shared" si="2"/>
        <v>93785.140800000008</v>
      </c>
      <c r="AL9" s="10">
        <f>IF(L9="USD",AK9,AK9*VLOOKUP(L9,Calculations!G:I,3,0))</f>
        <v>93785.140800000008</v>
      </c>
      <c r="AM9" s="10">
        <f>IF(L9="EUR",AK9,AK9*VLOOKUP(L9,Calculations!G:I,3,0))</f>
        <v>65649.598559999999</v>
      </c>
    </row>
    <row r="10" spans="1:39">
      <c r="A10" t="s">
        <v>145</v>
      </c>
      <c r="B10" t="s">
        <v>146</v>
      </c>
      <c r="C10">
        <v>6.24</v>
      </c>
      <c r="D10" t="s">
        <v>174</v>
      </c>
      <c r="E10" t="s">
        <v>30</v>
      </c>
      <c r="F10" t="s">
        <v>69</v>
      </c>
      <c r="G10" t="s">
        <v>82</v>
      </c>
      <c r="H10" t="s">
        <v>82</v>
      </c>
      <c r="I10" t="s">
        <v>52</v>
      </c>
      <c r="J10" t="s">
        <v>70</v>
      </c>
      <c r="K10" t="s">
        <v>143</v>
      </c>
      <c r="L10" t="s">
        <v>35</v>
      </c>
      <c r="M10">
        <v>0</v>
      </c>
      <c r="N10">
        <v>480732</v>
      </c>
      <c r="O10">
        <v>480732</v>
      </c>
      <c r="P10">
        <v>0</v>
      </c>
      <c r="Q10">
        <v>1018869</v>
      </c>
      <c r="R10">
        <v>1018869</v>
      </c>
      <c r="S10" t="s">
        <v>35</v>
      </c>
      <c r="T10">
        <v>0</v>
      </c>
      <c r="U10">
        <v>480732</v>
      </c>
      <c r="V10">
        <v>480732</v>
      </c>
      <c r="W10">
        <v>0</v>
      </c>
      <c r="X10">
        <v>1018869</v>
      </c>
      <c r="Y10">
        <v>1018869</v>
      </c>
      <c r="Z10" t="s">
        <v>36</v>
      </c>
      <c r="AA10" t="s">
        <v>37</v>
      </c>
      <c r="AB10" t="s">
        <v>37</v>
      </c>
      <c r="AC10" t="s">
        <v>36</v>
      </c>
      <c r="AD10" t="s">
        <v>37</v>
      </c>
      <c r="AE10" s="10">
        <f t="shared" si="0"/>
        <v>63577.425600000002</v>
      </c>
      <c r="AF10" s="10">
        <f t="shared" si="1"/>
        <v>29997.676800000001</v>
      </c>
      <c r="AG10" s="10">
        <f>IF(L10="USD",AE10,AE10*VLOOKUP(L10,Calculations!G11:I11,3,0))</f>
        <v>63577.425600000002</v>
      </c>
      <c r="AH10" s="10">
        <f>IF(L10="EUR",AE10,AE10*VLOOKUP(L10,Calculations!G:I,3,0))</f>
        <v>44504.197919999999</v>
      </c>
      <c r="AI10" s="10">
        <f>IF(L10="USD",AF10,AF10*VLOOKUP(L10,Calculations!G11:I11,3,0))</f>
        <v>29997.676800000001</v>
      </c>
      <c r="AJ10" s="10">
        <f>IF(L10="EUR",AF10,AF10*VLOOKUP(L10,Calculations!G:I,3,0))</f>
        <v>20998.373759999999</v>
      </c>
      <c r="AK10" s="10">
        <f t="shared" si="2"/>
        <v>0</v>
      </c>
      <c r="AL10" s="10">
        <f>IF(L10="USD",AK10,AK10*VLOOKUP(L10,Calculations!G:I,3,0))</f>
        <v>0</v>
      </c>
      <c r="AM10" s="10">
        <f>IF(L10="EUR",AK10,AK10*VLOOKUP(L10,Calculations!G:I,3,0))</f>
        <v>0</v>
      </c>
    </row>
    <row r="11" spans="1:39">
      <c r="A11" t="s">
        <v>145</v>
      </c>
      <c r="B11" t="s">
        <v>146</v>
      </c>
      <c r="C11">
        <v>6.24</v>
      </c>
      <c r="D11" t="s">
        <v>175</v>
      </c>
      <c r="E11" t="s">
        <v>38</v>
      </c>
      <c r="F11" t="s">
        <v>39</v>
      </c>
      <c r="G11" t="s">
        <v>82</v>
      </c>
      <c r="H11" t="s">
        <v>82</v>
      </c>
      <c r="I11" t="s">
        <v>63</v>
      </c>
      <c r="J11" t="s">
        <v>70</v>
      </c>
      <c r="K11" t="s">
        <v>143</v>
      </c>
      <c r="L11" t="s">
        <v>35</v>
      </c>
      <c r="M11">
        <v>0</v>
      </c>
      <c r="N11">
        <v>1902486</v>
      </c>
      <c r="O11">
        <v>1902486</v>
      </c>
      <c r="P11">
        <v>0</v>
      </c>
      <c r="Q11">
        <v>1921923</v>
      </c>
      <c r="R11">
        <v>1921923</v>
      </c>
      <c r="S11" t="s">
        <v>35</v>
      </c>
      <c r="T11">
        <v>0</v>
      </c>
      <c r="U11">
        <v>1902486</v>
      </c>
      <c r="V11">
        <v>1902486</v>
      </c>
      <c r="W11">
        <v>0</v>
      </c>
      <c r="X11">
        <v>1921923</v>
      </c>
      <c r="Y11">
        <v>1921923</v>
      </c>
      <c r="Z11" t="s">
        <v>36</v>
      </c>
      <c r="AA11" t="s">
        <v>37</v>
      </c>
      <c r="AB11" t="s">
        <v>37</v>
      </c>
      <c r="AC11" t="s">
        <v>36</v>
      </c>
      <c r="AD11" t="s">
        <v>37</v>
      </c>
      <c r="AE11" s="10">
        <f t="shared" si="0"/>
        <v>119927.9952</v>
      </c>
      <c r="AF11" s="10">
        <f t="shared" si="1"/>
        <v>118715.12640000001</v>
      </c>
      <c r="AG11" s="10">
        <f>IF(L11="USD",AE11,AE11*VLOOKUP(L11,Calculations!G12:I12,3,0))</f>
        <v>119927.9952</v>
      </c>
      <c r="AH11" s="10">
        <f>IF(L11="EUR",AE11,AE11*VLOOKUP(L11,Calculations!G:I,3,0))</f>
        <v>83949.596640000003</v>
      </c>
      <c r="AI11" s="10">
        <f>IF(L11="USD",AF11,AF11*VLOOKUP(L11,Calculations!G12:I12,3,0))</f>
        <v>118715.12640000001</v>
      </c>
      <c r="AJ11" s="10">
        <f>IF(L11="EUR",AF11,AF11*VLOOKUP(L11,Calculations!G:I,3,0))</f>
        <v>83100.588480000006</v>
      </c>
      <c r="AK11" s="10">
        <f t="shared" si="2"/>
        <v>0</v>
      </c>
      <c r="AL11" s="10">
        <f>IF(L11="USD",AK11,AK11*VLOOKUP(L11,Calculations!G:I,3,0))</f>
        <v>0</v>
      </c>
      <c r="AM11" s="10">
        <f>IF(L11="EUR",AK11,AK11*VLOOKUP(L11,Calculations!G:I,3,0))</f>
        <v>0</v>
      </c>
    </row>
    <row r="12" spans="1:39">
      <c r="A12" t="s">
        <v>145</v>
      </c>
      <c r="B12" t="s">
        <v>146</v>
      </c>
      <c r="C12">
        <v>6.24</v>
      </c>
      <c r="D12" t="s">
        <v>176</v>
      </c>
      <c r="E12" t="s">
        <v>38</v>
      </c>
      <c r="F12" t="s">
        <v>46</v>
      </c>
      <c r="G12" t="s">
        <v>105</v>
      </c>
      <c r="H12" t="s">
        <v>105</v>
      </c>
      <c r="I12" t="s">
        <v>91</v>
      </c>
      <c r="J12" t="s">
        <v>70</v>
      </c>
      <c r="K12" t="s">
        <v>143</v>
      </c>
      <c r="L12" t="s">
        <v>35</v>
      </c>
      <c r="M12">
        <v>1715781</v>
      </c>
      <c r="N12">
        <v>0</v>
      </c>
      <c r="O12">
        <v>1715781</v>
      </c>
      <c r="P12">
        <v>1719337</v>
      </c>
      <c r="Q12">
        <v>0</v>
      </c>
      <c r="R12">
        <v>1719337</v>
      </c>
      <c r="S12" t="s">
        <v>35</v>
      </c>
      <c r="T12">
        <v>1715781</v>
      </c>
      <c r="U12">
        <v>0</v>
      </c>
      <c r="V12">
        <v>1715781</v>
      </c>
      <c r="W12">
        <v>1719337</v>
      </c>
      <c r="X12">
        <v>0</v>
      </c>
      <c r="Y12">
        <v>1719337</v>
      </c>
      <c r="Z12" t="s">
        <v>36</v>
      </c>
      <c r="AA12" t="s">
        <v>36</v>
      </c>
      <c r="AB12" t="s">
        <v>37</v>
      </c>
      <c r="AC12" t="s">
        <v>37</v>
      </c>
      <c r="AD12" t="s">
        <v>37</v>
      </c>
      <c r="AE12" s="10">
        <f t="shared" si="0"/>
        <v>107286.62880000001</v>
      </c>
      <c r="AF12" s="10">
        <f t="shared" si="1"/>
        <v>107064.7344</v>
      </c>
      <c r="AG12" s="10">
        <f>IF(L12="USD",AE12,AE12*VLOOKUP(L12,Calculations!G13:I13,3,0))</f>
        <v>107286.62880000001</v>
      </c>
      <c r="AH12" s="10">
        <f>IF(L12="EUR",AE12,AE12*VLOOKUP(L12,Calculations!G:I,3,0))</f>
        <v>75100.640159999995</v>
      </c>
      <c r="AI12" s="10">
        <f>IF(L12="USD",AF12,AF12*VLOOKUP(L12,Calculations!G13:I13,3,0))</f>
        <v>107064.7344</v>
      </c>
      <c r="AJ12" s="10">
        <f>IF(L12="EUR",AF12,AF12*VLOOKUP(L12,Calculations!G:I,3,0))</f>
        <v>74945.314079999996</v>
      </c>
      <c r="AK12" s="10">
        <f t="shared" si="2"/>
        <v>107286.62880000001</v>
      </c>
      <c r="AL12" s="10">
        <f>IF(L12="USD",AK12,AK12*VLOOKUP(L12,Calculations!G:I,3,0))</f>
        <v>107286.62880000001</v>
      </c>
      <c r="AM12" s="10">
        <f>IF(L12="EUR",AK12,AK12*VLOOKUP(L12,Calculations!G:I,3,0))</f>
        <v>75100.640159999995</v>
      </c>
    </row>
    <row r="13" spans="1:39">
      <c r="A13" t="s">
        <v>145</v>
      </c>
      <c r="B13" t="s">
        <v>146</v>
      </c>
      <c r="C13">
        <v>6.24</v>
      </c>
      <c r="D13" t="s">
        <v>177</v>
      </c>
      <c r="E13" t="s">
        <v>38</v>
      </c>
      <c r="F13" t="s">
        <v>83</v>
      </c>
      <c r="G13" t="s">
        <v>105</v>
      </c>
      <c r="H13" t="s">
        <v>105</v>
      </c>
      <c r="I13" t="s">
        <v>106</v>
      </c>
      <c r="J13" t="s">
        <v>70</v>
      </c>
      <c r="K13" t="s">
        <v>143</v>
      </c>
      <c r="L13" t="s">
        <v>35</v>
      </c>
      <c r="M13">
        <v>1455018</v>
      </c>
      <c r="N13">
        <v>0</v>
      </c>
      <c r="O13">
        <v>1455018</v>
      </c>
      <c r="P13">
        <v>1959283</v>
      </c>
      <c r="Q13">
        <v>0</v>
      </c>
      <c r="R13">
        <v>1959283</v>
      </c>
      <c r="S13" t="s">
        <v>35</v>
      </c>
      <c r="T13">
        <v>1455018</v>
      </c>
      <c r="U13">
        <v>0</v>
      </c>
      <c r="V13">
        <v>1455018</v>
      </c>
      <c r="W13">
        <v>1959283</v>
      </c>
      <c r="X13">
        <v>0</v>
      </c>
      <c r="Y13">
        <v>1959283</v>
      </c>
      <c r="Z13" t="s">
        <v>36</v>
      </c>
      <c r="AA13" t="s">
        <v>36</v>
      </c>
      <c r="AB13" t="s">
        <v>37</v>
      </c>
      <c r="AC13" t="s">
        <v>37</v>
      </c>
      <c r="AD13" t="s">
        <v>37</v>
      </c>
      <c r="AE13" s="10">
        <f t="shared" si="0"/>
        <v>122259.25920000001</v>
      </c>
      <c r="AF13" s="10">
        <f t="shared" si="1"/>
        <v>90793.123200000002</v>
      </c>
      <c r="AG13" s="10">
        <f>IF(L13="USD",AE13,AE13*VLOOKUP(L13,Calculations!G14:I14,3,0))</f>
        <v>122259.25920000001</v>
      </c>
      <c r="AH13" s="10">
        <f>IF(L13="EUR",AE13,AE13*VLOOKUP(L13,Calculations!G:I,3,0))</f>
        <v>85581.481440000003</v>
      </c>
      <c r="AI13" s="10">
        <f>IF(L13="USD",AF13,AF13*VLOOKUP(L13,Calculations!G14:I14,3,0))</f>
        <v>90793.123200000002</v>
      </c>
      <c r="AJ13" s="10">
        <f>IF(L13="EUR",AF13,AF13*VLOOKUP(L13,Calculations!G:I,3,0))</f>
        <v>63555.186239999995</v>
      </c>
      <c r="AK13" s="10">
        <f t="shared" si="2"/>
        <v>122259.25920000001</v>
      </c>
      <c r="AL13" s="10">
        <f>IF(L13="USD",AK13,AK13*VLOOKUP(L13,Calculations!G:I,3,0))</f>
        <v>122259.25920000001</v>
      </c>
      <c r="AM13" s="10">
        <f>IF(L13="EUR",AK13,AK13*VLOOKUP(L13,Calculations!G:I,3,0))</f>
        <v>85581.481440000003</v>
      </c>
    </row>
    <row r="14" spans="1:39">
      <c r="A14" t="s">
        <v>145</v>
      </c>
      <c r="B14" t="s">
        <v>146</v>
      </c>
      <c r="C14">
        <v>6.24</v>
      </c>
      <c r="D14" t="s">
        <v>178</v>
      </c>
      <c r="E14" t="s">
        <v>38</v>
      </c>
      <c r="F14" t="s">
        <v>39</v>
      </c>
      <c r="G14" t="s">
        <v>82</v>
      </c>
      <c r="H14" t="s">
        <v>85</v>
      </c>
      <c r="I14" t="s">
        <v>45</v>
      </c>
      <c r="J14" t="s">
        <v>70</v>
      </c>
      <c r="K14" t="s">
        <v>143</v>
      </c>
      <c r="L14" t="s">
        <v>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35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s="10">
        <f t="shared" si="0"/>
        <v>0</v>
      </c>
      <c r="AF14" s="10">
        <f t="shared" si="1"/>
        <v>0</v>
      </c>
      <c r="AG14" s="10">
        <f>IF(L14="USD",AE14,AE14*VLOOKUP(L14,Calculations!G15:I15,3,0))</f>
        <v>0</v>
      </c>
      <c r="AH14" s="10">
        <f>IF(L14="EUR",AE14,AE14*VLOOKUP(L14,Calculations!G:I,3,0))</f>
        <v>0</v>
      </c>
      <c r="AI14" s="10">
        <f>IF(L14="USD",AF14,AF14*VLOOKUP(L14,Calculations!G15:I15,3,0))</f>
        <v>0</v>
      </c>
      <c r="AJ14" s="10">
        <f>IF(L14="EUR",AF14,AF14*VLOOKUP(L14,Calculations!G:I,3,0))</f>
        <v>0</v>
      </c>
      <c r="AK14" s="10">
        <f t="shared" si="2"/>
        <v>0</v>
      </c>
      <c r="AL14" s="10">
        <f>IF(L14="USD",AK14,AK14*VLOOKUP(L14,Calculations!G:I,3,0))</f>
        <v>0</v>
      </c>
      <c r="AM14" s="10">
        <f>IF(L14="EUR",AK14,AK14*VLOOKUP(L14,Calculations!G:I,3,0))</f>
        <v>0</v>
      </c>
    </row>
    <row r="15" spans="1:39">
      <c r="A15" t="s">
        <v>145</v>
      </c>
      <c r="B15" t="s">
        <v>146</v>
      </c>
      <c r="C15">
        <v>6.24</v>
      </c>
      <c r="D15" t="s">
        <v>179</v>
      </c>
      <c r="E15" t="s">
        <v>38</v>
      </c>
      <c r="F15" t="s">
        <v>39</v>
      </c>
      <c r="G15" t="s">
        <v>82</v>
      </c>
      <c r="H15" t="s">
        <v>82</v>
      </c>
      <c r="I15" t="s">
        <v>50</v>
      </c>
      <c r="J15" t="s">
        <v>110</v>
      </c>
      <c r="K15" t="s">
        <v>143</v>
      </c>
      <c r="L15" t="s">
        <v>35</v>
      </c>
      <c r="M15">
        <v>0</v>
      </c>
      <c r="N15">
        <v>1433296</v>
      </c>
      <c r="O15">
        <v>1433296</v>
      </c>
      <c r="P15">
        <v>0</v>
      </c>
      <c r="Q15">
        <v>0</v>
      </c>
      <c r="R15">
        <v>0</v>
      </c>
      <c r="S15" t="s">
        <v>35</v>
      </c>
      <c r="T15">
        <v>0</v>
      </c>
      <c r="U15">
        <v>1433296</v>
      </c>
      <c r="V15">
        <v>1433296</v>
      </c>
      <c r="W15">
        <v>0</v>
      </c>
      <c r="X15">
        <v>0</v>
      </c>
      <c r="Y15">
        <v>0</v>
      </c>
      <c r="Z15" t="s">
        <v>36</v>
      </c>
      <c r="AA15" t="s">
        <v>37</v>
      </c>
      <c r="AB15" t="s">
        <v>37</v>
      </c>
      <c r="AC15" t="s">
        <v>37</v>
      </c>
      <c r="AD15" t="s">
        <v>36</v>
      </c>
      <c r="AE15" s="10">
        <f t="shared" si="0"/>
        <v>0</v>
      </c>
      <c r="AF15" s="10">
        <f t="shared" si="1"/>
        <v>89437.670400000003</v>
      </c>
      <c r="AG15" s="10">
        <f>IF(L15="USD",AE15,AE15*VLOOKUP(L15,Calculations!G16:I16,3,0))</f>
        <v>0</v>
      </c>
      <c r="AH15" s="10">
        <f>IF(L15="EUR",AE15,AE15*VLOOKUP(L15,Calculations!G:I,3,0))</f>
        <v>0</v>
      </c>
      <c r="AI15" s="10">
        <f>IF(L15="USD",AF15,AF15*VLOOKUP(L15,Calculations!G16:I16,3,0))</f>
        <v>89437.670400000003</v>
      </c>
      <c r="AJ15" s="10">
        <f>IF(L15="EUR",AF15,AF15*VLOOKUP(L15,Calculations!G:I,3,0))</f>
        <v>62606.369279999999</v>
      </c>
      <c r="AK15" s="10">
        <f t="shared" si="2"/>
        <v>0</v>
      </c>
      <c r="AL15" s="10">
        <f>IF(L15="USD",AK15,AK15*VLOOKUP(L15,Calculations!G:I,3,0))</f>
        <v>0</v>
      </c>
      <c r="AM15" s="10">
        <f>IF(L15="EUR",AK15,AK15*VLOOKUP(L15,Calculations!G:I,3,0))</f>
        <v>0</v>
      </c>
    </row>
    <row r="16" spans="1:39">
      <c r="A16" t="s">
        <v>145</v>
      </c>
      <c r="B16" t="s">
        <v>146</v>
      </c>
      <c r="C16">
        <v>6.24</v>
      </c>
      <c r="D16" t="s">
        <v>180</v>
      </c>
      <c r="E16" t="s">
        <v>38</v>
      </c>
      <c r="F16" t="s">
        <v>39</v>
      </c>
      <c r="G16" t="s">
        <v>105</v>
      </c>
      <c r="H16" t="s">
        <v>105</v>
      </c>
      <c r="I16" t="s">
        <v>50</v>
      </c>
      <c r="J16" t="s">
        <v>70</v>
      </c>
      <c r="K16" t="s">
        <v>143</v>
      </c>
      <c r="L16" t="s">
        <v>35</v>
      </c>
      <c r="M16">
        <v>0</v>
      </c>
      <c r="N16">
        <v>1012893</v>
      </c>
      <c r="O16">
        <v>1012893</v>
      </c>
      <c r="P16">
        <v>0</v>
      </c>
      <c r="Q16">
        <v>283821</v>
      </c>
      <c r="R16">
        <v>283821</v>
      </c>
      <c r="S16" t="s">
        <v>35</v>
      </c>
      <c r="T16">
        <v>0</v>
      </c>
      <c r="U16">
        <v>1012893</v>
      </c>
      <c r="V16">
        <v>1012893</v>
      </c>
      <c r="W16">
        <v>0</v>
      </c>
      <c r="X16">
        <v>283821</v>
      </c>
      <c r="Y16">
        <v>283821</v>
      </c>
      <c r="Z16" t="s">
        <v>36</v>
      </c>
      <c r="AA16" t="s">
        <v>37</v>
      </c>
      <c r="AB16" t="s">
        <v>37</v>
      </c>
      <c r="AC16" t="s">
        <v>36</v>
      </c>
      <c r="AD16" t="s">
        <v>37</v>
      </c>
      <c r="AE16" s="10">
        <f t="shared" si="0"/>
        <v>17710.430400000001</v>
      </c>
      <c r="AF16" s="10">
        <f t="shared" si="1"/>
        <v>63204.523200000003</v>
      </c>
      <c r="AG16" s="10">
        <f>IF(L16="USD",AE16,AE16*VLOOKUP(L16,Calculations!G17:I17,3,0))</f>
        <v>17710.430400000001</v>
      </c>
      <c r="AH16" s="10">
        <f>IF(L16="EUR",AE16,AE16*VLOOKUP(L16,Calculations!G:I,3,0))</f>
        <v>12397.30128</v>
      </c>
      <c r="AI16" s="10">
        <f>IF(L16="USD",AF16,AF16*VLOOKUP(L16,Calculations!G17:I17,3,0))</f>
        <v>63204.523200000003</v>
      </c>
      <c r="AJ16" s="10">
        <f>IF(L16="EUR",AF16,AF16*VLOOKUP(L16,Calculations!G:I,3,0))</f>
        <v>44243.166239999999</v>
      </c>
      <c r="AK16" s="10">
        <f t="shared" si="2"/>
        <v>0</v>
      </c>
      <c r="AL16" s="10">
        <f>IF(L16="USD",AK16,AK16*VLOOKUP(L16,Calculations!G:I,3,0))</f>
        <v>0</v>
      </c>
      <c r="AM16" s="10">
        <f>IF(L16="EUR",AK16,AK16*VLOOKUP(L16,Calculations!G:I,3,0))</f>
        <v>0</v>
      </c>
    </row>
    <row r="17" spans="1:39">
      <c r="A17" t="s">
        <v>145</v>
      </c>
      <c r="B17" t="s">
        <v>146</v>
      </c>
      <c r="C17">
        <v>6.24</v>
      </c>
      <c r="D17" t="s">
        <v>181</v>
      </c>
      <c r="E17" t="s">
        <v>38</v>
      </c>
      <c r="F17" t="s">
        <v>83</v>
      </c>
      <c r="G17" t="s">
        <v>82</v>
      </c>
      <c r="H17" t="s">
        <v>82</v>
      </c>
      <c r="I17" t="s">
        <v>79</v>
      </c>
      <c r="J17" t="s">
        <v>70</v>
      </c>
      <c r="K17" t="s">
        <v>143</v>
      </c>
      <c r="L17" t="s">
        <v>35</v>
      </c>
      <c r="M17">
        <v>1961590</v>
      </c>
      <c r="N17">
        <v>0</v>
      </c>
      <c r="O17">
        <v>1961590</v>
      </c>
      <c r="P17">
        <v>1982629</v>
      </c>
      <c r="Q17">
        <v>0</v>
      </c>
      <c r="R17">
        <v>1982629</v>
      </c>
      <c r="S17" t="s">
        <v>35</v>
      </c>
      <c r="T17">
        <v>1961590</v>
      </c>
      <c r="U17">
        <v>0</v>
      </c>
      <c r="V17">
        <v>1961590</v>
      </c>
      <c r="W17">
        <v>1982629</v>
      </c>
      <c r="X17">
        <v>0</v>
      </c>
      <c r="Y17">
        <v>1982629</v>
      </c>
      <c r="Z17" t="s">
        <v>36</v>
      </c>
      <c r="AA17" t="s">
        <v>36</v>
      </c>
      <c r="AB17" t="s">
        <v>37</v>
      </c>
      <c r="AC17" t="s">
        <v>37</v>
      </c>
      <c r="AD17" t="s">
        <v>37</v>
      </c>
      <c r="AE17" s="10">
        <f t="shared" si="0"/>
        <v>123716.04960000001</v>
      </c>
      <c r="AF17" s="10">
        <f t="shared" si="1"/>
        <v>122403.21600000001</v>
      </c>
      <c r="AG17" s="10">
        <f>IF(L17="USD",AE17,AE17*VLOOKUP(L17,Calculations!G18:I18,3,0))</f>
        <v>123716.04960000001</v>
      </c>
      <c r="AH17" s="10">
        <f>IF(L17="EUR",AE17,AE17*VLOOKUP(L17,Calculations!G:I,3,0))</f>
        <v>86601.234720000008</v>
      </c>
      <c r="AI17" s="10">
        <f>IF(L17="USD",AF17,AF17*VLOOKUP(L17,Calculations!G18:I18,3,0))</f>
        <v>122403.21600000001</v>
      </c>
      <c r="AJ17" s="10">
        <f>IF(L17="EUR",AF17,AF17*VLOOKUP(L17,Calculations!G:I,3,0))</f>
        <v>85682.251199999999</v>
      </c>
      <c r="AK17" s="10">
        <f t="shared" si="2"/>
        <v>123716.04960000001</v>
      </c>
      <c r="AL17" s="10">
        <f>IF(L17="USD",AK17,AK17*VLOOKUP(L17,Calculations!G:I,3,0))</f>
        <v>123716.04960000001</v>
      </c>
      <c r="AM17" s="10">
        <f>IF(L17="EUR",AK17,AK17*VLOOKUP(L17,Calculations!G:I,3,0))</f>
        <v>86601.234720000008</v>
      </c>
    </row>
    <row r="18" spans="1:39">
      <c r="A18" t="s">
        <v>145</v>
      </c>
      <c r="B18" t="s">
        <v>146</v>
      </c>
      <c r="C18">
        <v>6.24</v>
      </c>
      <c r="D18" t="s">
        <v>182</v>
      </c>
      <c r="E18" t="s">
        <v>38</v>
      </c>
      <c r="F18" t="s">
        <v>39</v>
      </c>
      <c r="G18" t="s">
        <v>82</v>
      </c>
      <c r="H18" t="s">
        <v>82</v>
      </c>
      <c r="I18" t="s">
        <v>80</v>
      </c>
      <c r="J18" t="s">
        <v>70</v>
      </c>
      <c r="K18" t="s">
        <v>143</v>
      </c>
      <c r="L18" t="s">
        <v>35</v>
      </c>
      <c r="M18">
        <v>1865910</v>
      </c>
      <c r="N18">
        <v>0</v>
      </c>
      <c r="O18">
        <v>1865910</v>
      </c>
      <c r="P18">
        <v>2418120</v>
      </c>
      <c r="Q18">
        <v>0</v>
      </c>
      <c r="R18">
        <v>2418120</v>
      </c>
      <c r="S18" t="s">
        <v>35</v>
      </c>
      <c r="T18">
        <v>1865910</v>
      </c>
      <c r="U18">
        <v>0</v>
      </c>
      <c r="V18">
        <v>1865910</v>
      </c>
      <c r="W18">
        <v>2418120</v>
      </c>
      <c r="X18">
        <v>0</v>
      </c>
      <c r="Y18">
        <v>2418120</v>
      </c>
      <c r="Z18" t="s">
        <v>36</v>
      </c>
      <c r="AA18" t="s">
        <v>36</v>
      </c>
      <c r="AB18" t="s">
        <v>37</v>
      </c>
      <c r="AC18" t="s">
        <v>37</v>
      </c>
      <c r="AD18" t="s">
        <v>37</v>
      </c>
      <c r="AE18" s="10">
        <f t="shared" si="0"/>
        <v>150890.68800000002</v>
      </c>
      <c r="AF18" s="10">
        <f t="shared" si="1"/>
        <v>116432.78400000001</v>
      </c>
      <c r="AG18" s="10">
        <f>IF(L18="USD",AE18,AE18*VLOOKUP(L18,Calculations!G19:I19,3,0))</f>
        <v>150890.68800000002</v>
      </c>
      <c r="AH18" s="10">
        <f>IF(L18="EUR",AE18,AE18*VLOOKUP(L18,Calculations!G:I,3,0))</f>
        <v>105623.48160000001</v>
      </c>
      <c r="AI18" s="10">
        <f>IF(L18="USD",AF18,AF18*VLOOKUP(L18,Calculations!G19:I19,3,0))</f>
        <v>116432.78400000001</v>
      </c>
      <c r="AJ18" s="10">
        <f>IF(L18="EUR",AF18,AF18*VLOOKUP(L18,Calculations!G:I,3,0))</f>
        <v>81502.948799999998</v>
      </c>
      <c r="AK18" s="10">
        <f t="shared" si="2"/>
        <v>150890.68800000002</v>
      </c>
      <c r="AL18" s="10">
        <f>IF(L18="USD",AK18,AK18*VLOOKUP(L18,Calculations!G:I,3,0))</f>
        <v>150890.68800000002</v>
      </c>
      <c r="AM18" s="10">
        <f>IF(L18="EUR",AK18,AK18*VLOOKUP(L18,Calculations!G:I,3,0))</f>
        <v>105623.48160000001</v>
      </c>
    </row>
    <row r="19" spans="1:39">
      <c r="A19" t="s">
        <v>145</v>
      </c>
      <c r="B19" t="s">
        <v>146</v>
      </c>
      <c r="C19">
        <v>6.24</v>
      </c>
      <c r="D19" t="s">
        <v>183</v>
      </c>
      <c r="E19" t="s">
        <v>38</v>
      </c>
      <c r="F19" t="s">
        <v>39</v>
      </c>
      <c r="G19" t="s">
        <v>82</v>
      </c>
      <c r="H19" t="s">
        <v>82</v>
      </c>
      <c r="I19" t="s">
        <v>84</v>
      </c>
      <c r="J19" t="s">
        <v>70</v>
      </c>
      <c r="K19" t="s">
        <v>143</v>
      </c>
      <c r="L19" t="s">
        <v>35</v>
      </c>
      <c r="M19">
        <v>2313604</v>
      </c>
      <c r="N19">
        <v>0</v>
      </c>
      <c r="O19">
        <v>2313604</v>
      </c>
      <c r="P19">
        <v>3196707</v>
      </c>
      <c r="Q19">
        <v>0</v>
      </c>
      <c r="R19">
        <v>3196707</v>
      </c>
      <c r="S19" t="s">
        <v>35</v>
      </c>
      <c r="T19">
        <v>2313604</v>
      </c>
      <c r="U19">
        <v>0</v>
      </c>
      <c r="V19">
        <v>2313604</v>
      </c>
      <c r="W19">
        <v>3196707</v>
      </c>
      <c r="X19">
        <v>0</v>
      </c>
      <c r="Y19">
        <v>3196707</v>
      </c>
      <c r="Z19" t="s">
        <v>36</v>
      </c>
      <c r="AA19" t="s">
        <v>36</v>
      </c>
      <c r="AB19" t="s">
        <v>37</v>
      </c>
      <c r="AC19" t="s">
        <v>37</v>
      </c>
      <c r="AD19" t="s">
        <v>37</v>
      </c>
      <c r="AE19" s="10">
        <f t="shared" si="0"/>
        <v>199474.51680000001</v>
      </c>
      <c r="AF19" s="10">
        <f t="shared" si="1"/>
        <v>144368.88959999999</v>
      </c>
      <c r="AG19" s="10">
        <f>IF(L19="USD",AE19,AE19*VLOOKUP(L19,Calculations!G20:I20,3,0))</f>
        <v>199474.51680000001</v>
      </c>
      <c r="AH19" s="10">
        <f>IF(L19="EUR",AE19,AE19*VLOOKUP(L19,Calculations!G:I,3,0))</f>
        <v>139632.16175999999</v>
      </c>
      <c r="AI19" s="10">
        <f>IF(L19="USD",AF19,AF19*VLOOKUP(L19,Calculations!G20:I20,3,0))</f>
        <v>144368.88959999999</v>
      </c>
      <c r="AJ19" s="10">
        <f>IF(L19="EUR",AF19,AF19*VLOOKUP(L19,Calculations!G:I,3,0))</f>
        <v>101058.22271999999</v>
      </c>
      <c r="AK19" s="10">
        <f t="shared" si="2"/>
        <v>199474.51680000001</v>
      </c>
      <c r="AL19" s="10">
        <f>IF(L19="USD",AK19,AK19*VLOOKUP(L19,Calculations!G:I,3,0))</f>
        <v>199474.51680000001</v>
      </c>
      <c r="AM19" s="10">
        <f>IF(L19="EUR",AK19,AK19*VLOOKUP(L19,Calculations!G:I,3,0))</f>
        <v>139632.16175999999</v>
      </c>
    </row>
    <row r="20" spans="1:39">
      <c r="A20" t="s">
        <v>145</v>
      </c>
      <c r="B20" t="s">
        <v>146</v>
      </c>
      <c r="C20">
        <v>6.24</v>
      </c>
      <c r="D20" t="s">
        <v>184</v>
      </c>
      <c r="E20" t="s">
        <v>71</v>
      </c>
      <c r="F20" t="s">
        <v>72</v>
      </c>
      <c r="G20" t="s">
        <v>105</v>
      </c>
      <c r="H20" t="s">
        <v>105</v>
      </c>
      <c r="I20" t="s">
        <v>80</v>
      </c>
      <c r="J20" t="s">
        <v>70</v>
      </c>
      <c r="K20" t="s">
        <v>143</v>
      </c>
      <c r="L20" t="s">
        <v>35</v>
      </c>
      <c r="M20">
        <v>1690714</v>
      </c>
      <c r="N20">
        <v>0</v>
      </c>
      <c r="O20">
        <v>1690714</v>
      </c>
      <c r="P20">
        <v>1659946</v>
      </c>
      <c r="Q20">
        <v>0</v>
      </c>
      <c r="R20">
        <v>1659946</v>
      </c>
      <c r="S20" t="s">
        <v>35</v>
      </c>
      <c r="T20">
        <v>1690714</v>
      </c>
      <c r="U20">
        <v>0</v>
      </c>
      <c r="V20">
        <v>1690714</v>
      </c>
      <c r="W20">
        <v>1659946</v>
      </c>
      <c r="X20">
        <v>0</v>
      </c>
      <c r="Y20">
        <v>1659946</v>
      </c>
      <c r="Z20" t="s">
        <v>36</v>
      </c>
      <c r="AA20" t="s">
        <v>36</v>
      </c>
      <c r="AB20" t="s">
        <v>37</v>
      </c>
      <c r="AC20" t="s">
        <v>37</v>
      </c>
      <c r="AD20" t="s">
        <v>37</v>
      </c>
      <c r="AE20" s="10">
        <f t="shared" si="0"/>
        <v>103580.63040000001</v>
      </c>
      <c r="AF20" s="10">
        <f t="shared" si="1"/>
        <v>105500.55360000001</v>
      </c>
      <c r="AG20" s="10">
        <f>IF(L20="USD",AE20,AE20*VLOOKUP(L20,Calculations!G21:I21,3,0))</f>
        <v>103580.63040000001</v>
      </c>
      <c r="AH20" s="10">
        <f>IF(L20="EUR",AE20,AE20*VLOOKUP(L20,Calculations!G:I,3,0))</f>
        <v>72506.441279999999</v>
      </c>
      <c r="AI20" s="10">
        <f>IF(L20="USD",AF20,AF20*VLOOKUP(L20,Calculations!G21:I21,3,0))</f>
        <v>105500.55360000001</v>
      </c>
      <c r="AJ20" s="10">
        <f>IF(L20="EUR",AF20,AF20*VLOOKUP(L20,Calculations!G:I,3,0))</f>
        <v>73850.387520000004</v>
      </c>
      <c r="AK20" s="10">
        <f t="shared" si="2"/>
        <v>103580.63040000001</v>
      </c>
      <c r="AL20" s="10">
        <f>IF(L20="USD",AK20,AK20*VLOOKUP(L20,Calculations!G:I,3,0))</f>
        <v>103580.63040000001</v>
      </c>
      <c r="AM20" s="10">
        <f>IF(L20="EUR",AK20,AK20*VLOOKUP(L20,Calculations!G:I,3,0))</f>
        <v>72506.441279999999</v>
      </c>
    </row>
    <row r="21" spans="1:39">
      <c r="A21" t="s">
        <v>145</v>
      </c>
      <c r="B21" t="s">
        <v>146</v>
      </c>
      <c r="C21">
        <v>6.24</v>
      </c>
      <c r="D21" t="s">
        <v>185</v>
      </c>
      <c r="E21" t="s">
        <v>38</v>
      </c>
      <c r="F21" t="s">
        <v>39</v>
      </c>
      <c r="G21" t="s">
        <v>82</v>
      </c>
      <c r="H21" t="s">
        <v>82</v>
      </c>
      <c r="I21" t="s">
        <v>106</v>
      </c>
      <c r="J21" t="s">
        <v>116</v>
      </c>
      <c r="K21" t="s">
        <v>143</v>
      </c>
      <c r="L21" t="s">
        <v>35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  <c r="AE21" s="10">
        <f t="shared" si="0"/>
        <v>0</v>
      </c>
      <c r="AF21" s="10">
        <f t="shared" si="1"/>
        <v>0</v>
      </c>
      <c r="AG21" s="10">
        <f>IF(L21="USD",AE21,AE21*VLOOKUP(L21,Calculations!G22:I22,3,0))</f>
        <v>0</v>
      </c>
      <c r="AH21" s="10">
        <f>IF(L21="EUR",AE21,AE21*VLOOKUP(L21,Calculations!G:I,3,0))</f>
        <v>0</v>
      </c>
      <c r="AI21" s="10">
        <f>IF(L21="USD",AF21,AF21*VLOOKUP(L21,Calculations!G22:I22,3,0))</f>
        <v>0</v>
      </c>
      <c r="AJ21" s="10">
        <f>IF(L21="EUR",AF21,AF21*VLOOKUP(L21,Calculations!G:I,3,0))</f>
        <v>0</v>
      </c>
      <c r="AK21" s="10">
        <f t="shared" si="2"/>
        <v>0</v>
      </c>
      <c r="AL21" s="10">
        <f>IF(L21="USD",AK21,AK21*VLOOKUP(L21,Calculations!G:I,3,0))</f>
        <v>0</v>
      </c>
      <c r="AM21" s="10">
        <f>IF(L21="EUR",AK21,AK21*VLOOKUP(L21,Calculations!G:I,3,0))</f>
        <v>0</v>
      </c>
    </row>
    <row r="22" spans="1:39">
      <c r="A22" t="s">
        <v>145</v>
      </c>
      <c r="B22" t="s">
        <v>146</v>
      </c>
      <c r="C22">
        <v>6.24</v>
      </c>
      <c r="D22" t="s">
        <v>186</v>
      </c>
      <c r="E22" t="s">
        <v>38</v>
      </c>
      <c r="F22" t="s">
        <v>83</v>
      </c>
      <c r="G22" t="s">
        <v>82</v>
      </c>
      <c r="H22" t="s">
        <v>82</v>
      </c>
      <c r="I22" t="s">
        <v>106</v>
      </c>
      <c r="J22" t="s">
        <v>70</v>
      </c>
      <c r="K22" t="s">
        <v>143</v>
      </c>
      <c r="L22" t="s">
        <v>35</v>
      </c>
      <c r="M22">
        <v>2045683</v>
      </c>
      <c r="N22">
        <v>0</v>
      </c>
      <c r="O22">
        <v>2045683</v>
      </c>
      <c r="P22">
        <v>2417387</v>
      </c>
      <c r="Q22">
        <v>0</v>
      </c>
      <c r="R22">
        <v>2417387</v>
      </c>
      <c r="S22" t="s">
        <v>35</v>
      </c>
      <c r="T22">
        <v>2045683</v>
      </c>
      <c r="U22">
        <v>0</v>
      </c>
      <c r="V22">
        <v>2045683</v>
      </c>
      <c r="W22">
        <v>2417387</v>
      </c>
      <c r="X22">
        <v>0</v>
      </c>
      <c r="Y22">
        <v>2417387</v>
      </c>
      <c r="Z22" t="s">
        <v>36</v>
      </c>
      <c r="AA22" t="s">
        <v>36</v>
      </c>
      <c r="AB22" t="s">
        <v>37</v>
      </c>
      <c r="AC22" t="s">
        <v>37</v>
      </c>
      <c r="AD22" t="s">
        <v>37</v>
      </c>
      <c r="AE22" s="10">
        <f t="shared" si="0"/>
        <v>150844.94880000001</v>
      </c>
      <c r="AF22" s="10">
        <f t="shared" si="1"/>
        <v>127650.61920000002</v>
      </c>
      <c r="AG22" s="10">
        <f>IF(L22="USD",AE22,AE22*VLOOKUP(L22,Calculations!G23:I23,3,0))</f>
        <v>150844.94880000001</v>
      </c>
      <c r="AH22" s="10">
        <f>IF(L22="EUR",AE22,AE22*VLOOKUP(L22,Calculations!G:I,3,0))</f>
        <v>105591.46416</v>
      </c>
      <c r="AI22" s="10">
        <f>IF(L22="USD",AF22,AF22*VLOOKUP(L22,Calculations!G23:I23,3,0))</f>
        <v>127650.61920000002</v>
      </c>
      <c r="AJ22" s="10">
        <f>IF(L22="EUR",AF22,AF22*VLOOKUP(L22,Calculations!G:I,3,0))</f>
        <v>89355.433440000008</v>
      </c>
      <c r="AK22" s="10">
        <f t="shared" si="2"/>
        <v>150844.94880000001</v>
      </c>
      <c r="AL22" s="10">
        <f>IF(L22="USD",AK22,AK22*VLOOKUP(L22,Calculations!G:I,3,0))</f>
        <v>150844.94880000001</v>
      </c>
      <c r="AM22" s="10">
        <f>IF(L22="EUR",AK22,AK22*VLOOKUP(L22,Calculations!G:I,3,0))</f>
        <v>105591.46416</v>
      </c>
    </row>
    <row r="23" spans="1:39">
      <c r="A23" t="s">
        <v>145</v>
      </c>
      <c r="B23" t="s">
        <v>146</v>
      </c>
      <c r="C23">
        <v>6.24</v>
      </c>
      <c r="D23" t="s">
        <v>187</v>
      </c>
      <c r="E23" t="s">
        <v>38</v>
      </c>
      <c r="F23" t="s">
        <v>39</v>
      </c>
      <c r="G23" t="s">
        <v>105</v>
      </c>
      <c r="H23" t="s">
        <v>105</v>
      </c>
      <c r="I23" t="s">
        <v>50</v>
      </c>
      <c r="J23" t="s">
        <v>70</v>
      </c>
      <c r="K23" t="s">
        <v>143</v>
      </c>
      <c r="L23" t="s">
        <v>35</v>
      </c>
      <c r="M23">
        <v>682431</v>
      </c>
      <c r="N23">
        <v>0</v>
      </c>
      <c r="O23">
        <v>682431</v>
      </c>
      <c r="P23">
        <v>586488</v>
      </c>
      <c r="Q23">
        <v>0</v>
      </c>
      <c r="R23">
        <v>586488</v>
      </c>
      <c r="S23" t="s">
        <v>35</v>
      </c>
      <c r="T23">
        <v>682431</v>
      </c>
      <c r="U23">
        <v>0</v>
      </c>
      <c r="V23">
        <v>682431</v>
      </c>
      <c r="W23">
        <v>586488</v>
      </c>
      <c r="X23">
        <v>0</v>
      </c>
      <c r="Y23">
        <v>586488</v>
      </c>
      <c r="Z23" t="s">
        <v>36</v>
      </c>
      <c r="AA23" t="s">
        <v>36</v>
      </c>
      <c r="AB23" t="s">
        <v>37</v>
      </c>
      <c r="AC23" t="s">
        <v>37</v>
      </c>
      <c r="AD23" t="s">
        <v>37</v>
      </c>
      <c r="AE23" s="10">
        <f t="shared" si="0"/>
        <v>36596.851200000005</v>
      </c>
      <c r="AF23" s="10">
        <f t="shared" si="1"/>
        <v>42583.6944</v>
      </c>
      <c r="AG23" s="10">
        <f>IF(L23="USD",AE23,AE23*VLOOKUP(L23,Calculations!G24:I24,3,0))</f>
        <v>36596.851200000005</v>
      </c>
      <c r="AH23" s="10">
        <f>IF(L23="EUR",AE23,AE23*VLOOKUP(L23,Calculations!G:I,3,0))</f>
        <v>25617.795840000002</v>
      </c>
      <c r="AI23" s="10">
        <f>IF(L23="USD",AF23,AF23*VLOOKUP(L23,Calculations!G24:I24,3,0))</f>
        <v>42583.6944</v>
      </c>
      <c r="AJ23" s="10">
        <f>IF(L23="EUR",AF23,AF23*VLOOKUP(L23,Calculations!G:I,3,0))</f>
        <v>29808.586079999997</v>
      </c>
      <c r="AK23" s="10">
        <f t="shared" si="2"/>
        <v>36596.851200000005</v>
      </c>
      <c r="AL23" s="10">
        <f>IF(L23="USD",AK23,AK23*VLOOKUP(L23,Calculations!G:I,3,0))</f>
        <v>36596.851200000005</v>
      </c>
      <c r="AM23" s="10">
        <f>IF(L23="EUR",AK23,AK23*VLOOKUP(L23,Calculations!G:I,3,0))</f>
        <v>25617.795840000002</v>
      </c>
    </row>
    <row r="24" spans="1:39">
      <c r="A24" t="s">
        <v>145</v>
      </c>
      <c r="B24" t="s">
        <v>146</v>
      </c>
      <c r="C24">
        <v>6.24</v>
      </c>
      <c r="D24" t="s">
        <v>188</v>
      </c>
      <c r="E24" t="s">
        <v>38</v>
      </c>
      <c r="F24" t="s">
        <v>39</v>
      </c>
      <c r="G24" t="s">
        <v>105</v>
      </c>
      <c r="H24" t="s">
        <v>105</v>
      </c>
      <c r="I24" t="s">
        <v>84</v>
      </c>
      <c r="J24" t="s">
        <v>70</v>
      </c>
      <c r="K24" t="s">
        <v>143</v>
      </c>
      <c r="L24" t="s">
        <v>35</v>
      </c>
      <c r="M24">
        <v>0</v>
      </c>
      <c r="N24">
        <v>1174546</v>
      </c>
      <c r="O24">
        <v>1174546</v>
      </c>
      <c r="P24">
        <v>0</v>
      </c>
      <c r="Q24">
        <v>586581</v>
      </c>
      <c r="R24">
        <v>586581</v>
      </c>
      <c r="S24" t="s">
        <v>35</v>
      </c>
      <c r="T24">
        <v>0</v>
      </c>
      <c r="U24">
        <v>1174546</v>
      </c>
      <c r="V24">
        <v>1174546</v>
      </c>
      <c r="W24">
        <v>0</v>
      </c>
      <c r="X24">
        <v>586581</v>
      </c>
      <c r="Y24">
        <v>586581</v>
      </c>
      <c r="Z24" t="s">
        <v>36</v>
      </c>
      <c r="AA24" t="s">
        <v>37</v>
      </c>
      <c r="AB24" t="s">
        <v>37</v>
      </c>
      <c r="AC24" t="s">
        <v>36</v>
      </c>
      <c r="AD24" t="s">
        <v>37</v>
      </c>
      <c r="AE24" s="10">
        <f t="shared" si="0"/>
        <v>36602.654399999999</v>
      </c>
      <c r="AF24" s="10">
        <f t="shared" si="1"/>
        <v>73291.670400000003</v>
      </c>
      <c r="AG24" s="10">
        <f>IF(L24="USD",AE24,AE24*VLOOKUP(L24,Calculations!G25:I25,3,0))</f>
        <v>36602.654399999999</v>
      </c>
      <c r="AH24" s="10">
        <f>IF(L24="EUR",AE24,AE24*VLOOKUP(L24,Calculations!G:I,3,0))</f>
        <v>25621.858079999998</v>
      </c>
      <c r="AI24" s="10">
        <f>IF(L24="USD",AF24,AF24*VLOOKUP(L24,Calculations!G25:I25,3,0))</f>
        <v>73291.670400000003</v>
      </c>
      <c r="AJ24" s="10">
        <f>IF(L24="EUR",AF24,AF24*VLOOKUP(L24,Calculations!G:I,3,0))</f>
        <v>51304.169280000002</v>
      </c>
      <c r="AK24" s="10">
        <f t="shared" si="2"/>
        <v>0</v>
      </c>
      <c r="AL24" s="10">
        <f>IF(L24="USD",AK24,AK24*VLOOKUP(L24,Calculations!G:I,3,0))</f>
        <v>0</v>
      </c>
      <c r="AM24" s="10">
        <f>IF(L24="EUR",AK24,AK24*VLOOKUP(L24,Calculations!G:I,3,0))</f>
        <v>0</v>
      </c>
    </row>
    <row r="25" spans="1:39">
      <c r="A25" t="s">
        <v>145</v>
      </c>
      <c r="B25" t="s">
        <v>146</v>
      </c>
      <c r="C25">
        <v>6.24</v>
      </c>
      <c r="D25" t="s">
        <v>189</v>
      </c>
      <c r="E25" t="s">
        <v>38</v>
      </c>
      <c r="F25" t="s">
        <v>39</v>
      </c>
      <c r="G25" t="s">
        <v>82</v>
      </c>
      <c r="H25" t="s">
        <v>82</v>
      </c>
      <c r="I25" t="s">
        <v>50</v>
      </c>
      <c r="J25" t="s">
        <v>70</v>
      </c>
      <c r="K25" t="s">
        <v>143</v>
      </c>
      <c r="L25" t="s">
        <v>35</v>
      </c>
      <c r="M25">
        <v>4356379</v>
      </c>
      <c r="N25">
        <v>0</v>
      </c>
      <c r="O25">
        <v>4356379</v>
      </c>
      <c r="P25">
        <v>3506565</v>
      </c>
      <c r="Q25">
        <v>0</v>
      </c>
      <c r="R25">
        <v>3506565</v>
      </c>
      <c r="S25" t="s">
        <v>35</v>
      </c>
      <c r="T25">
        <v>4356379</v>
      </c>
      <c r="U25">
        <v>0</v>
      </c>
      <c r="V25">
        <v>4356379</v>
      </c>
      <c r="W25">
        <v>3506565</v>
      </c>
      <c r="X25">
        <v>0</v>
      </c>
      <c r="Y25">
        <v>3506565</v>
      </c>
      <c r="Z25" t="s">
        <v>36</v>
      </c>
      <c r="AA25" t="s">
        <v>36</v>
      </c>
      <c r="AB25" t="s">
        <v>37</v>
      </c>
      <c r="AC25" t="s">
        <v>37</v>
      </c>
      <c r="AD25" t="s">
        <v>37</v>
      </c>
      <c r="AE25" s="10">
        <f t="shared" si="0"/>
        <v>218809.65600000002</v>
      </c>
      <c r="AF25" s="10">
        <f t="shared" si="1"/>
        <v>271838.04960000003</v>
      </c>
      <c r="AG25" s="10">
        <f>IF(L25="USD",AE25,AE25*VLOOKUP(L25,Calculations!G26:I26,3,0))</f>
        <v>218809.65600000002</v>
      </c>
      <c r="AH25" s="10">
        <f>IF(L25="EUR",AE25,AE25*VLOOKUP(L25,Calculations!G:I,3,0))</f>
        <v>153166.7592</v>
      </c>
      <c r="AI25" s="10">
        <f>IF(L25="USD",AF25,AF25*VLOOKUP(L25,Calculations!G26:I26,3,0))</f>
        <v>271838.04960000003</v>
      </c>
      <c r="AJ25" s="10">
        <f>IF(L25="EUR",AF25,AF25*VLOOKUP(L25,Calculations!G:I,3,0))</f>
        <v>190286.63472</v>
      </c>
      <c r="AK25" s="10">
        <f t="shared" si="2"/>
        <v>218809.65600000002</v>
      </c>
      <c r="AL25" s="10">
        <f>IF(L25="USD",AK25,AK25*VLOOKUP(L25,Calculations!G:I,3,0))</f>
        <v>218809.65600000002</v>
      </c>
      <c r="AM25" s="10">
        <f>IF(L25="EUR",AK25,AK25*VLOOKUP(L25,Calculations!G:I,3,0))</f>
        <v>153166.7592</v>
      </c>
    </row>
    <row r="26" spans="1:39">
      <c r="A26" t="s">
        <v>145</v>
      </c>
      <c r="B26" t="s">
        <v>146</v>
      </c>
      <c r="C26">
        <v>6.24</v>
      </c>
      <c r="D26" t="s">
        <v>190</v>
      </c>
      <c r="E26" t="s">
        <v>30</v>
      </c>
      <c r="F26" t="s">
        <v>64</v>
      </c>
      <c r="G26" t="s">
        <v>82</v>
      </c>
      <c r="H26" t="s">
        <v>82</v>
      </c>
      <c r="I26" t="s">
        <v>63</v>
      </c>
      <c r="J26" t="s">
        <v>110</v>
      </c>
      <c r="K26" t="s">
        <v>143</v>
      </c>
      <c r="L26" t="s">
        <v>35</v>
      </c>
      <c r="M26">
        <v>2731778</v>
      </c>
      <c r="N26">
        <v>0</v>
      </c>
      <c r="O26">
        <v>2731778</v>
      </c>
      <c r="P26">
        <v>1593491</v>
      </c>
      <c r="Q26">
        <v>0</v>
      </c>
      <c r="R26">
        <v>1593491</v>
      </c>
      <c r="S26" t="s">
        <v>35</v>
      </c>
      <c r="T26">
        <v>2731778</v>
      </c>
      <c r="U26">
        <v>0</v>
      </c>
      <c r="V26">
        <v>2731778</v>
      </c>
      <c r="W26">
        <v>1593491</v>
      </c>
      <c r="X26">
        <v>0</v>
      </c>
      <c r="Y26">
        <v>1593491</v>
      </c>
      <c r="Z26" t="s">
        <v>36</v>
      </c>
      <c r="AA26" t="s">
        <v>36</v>
      </c>
      <c r="AB26" t="s">
        <v>37</v>
      </c>
      <c r="AC26" t="s">
        <v>37</v>
      </c>
      <c r="AD26" t="s">
        <v>37</v>
      </c>
      <c r="AE26" s="10">
        <f t="shared" si="0"/>
        <v>99433.838400000008</v>
      </c>
      <c r="AF26" s="10">
        <f t="shared" si="1"/>
        <v>170462.94720000002</v>
      </c>
      <c r="AG26" s="10">
        <f>IF(L26="USD",AE26,AE26*VLOOKUP(L26,Calculations!G27:I27,3,0))</f>
        <v>99433.838400000008</v>
      </c>
      <c r="AH26" s="10">
        <f>IF(L26="EUR",AE26,AE26*VLOOKUP(L26,Calculations!G:I,3,0))</f>
        <v>69603.686879999994</v>
      </c>
      <c r="AI26" s="10">
        <f>IF(L26="USD",AF26,AF26*VLOOKUP(L26,Calculations!G27:I27,3,0))</f>
        <v>170462.94720000002</v>
      </c>
      <c r="AJ26" s="10">
        <f>IF(L26="EUR",AF26,AF26*VLOOKUP(L26,Calculations!G:I,3,0))</f>
        <v>119324.06304000001</v>
      </c>
      <c r="AK26" s="10">
        <f t="shared" si="2"/>
        <v>99433.838400000008</v>
      </c>
      <c r="AL26" s="10">
        <f>IF(L26="USD",AK26,AK26*VLOOKUP(L26,Calculations!G:I,3,0))</f>
        <v>99433.838400000008</v>
      </c>
      <c r="AM26" s="10">
        <f>IF(L26="EUR",AK26,AK26*VLOOKUP(L26,Calculations!G:I,3,0))</f>
        <v>69603.686879999994</v>
      </c>
    </row>
    <row r="27" spans="1:39">
      <c r="A27" t="s">
        <v>145</v>
      </c>
      <c r="B27" t="s">
        <v>147</v>
      </c>
      <c r="C27">
        <v>1.65</v>
      </c>
      <c r="D27" t="s">
        <v>191</v>
      </c>
      <c r="E27" t="s">
        <v>42</v>
      </c>
      <c r="F27" t="s">
        <v>78</v>
      </c>
      <c r="G27" t="s">
        <v>60</v>
      </c>
      <c r="H27" t="s">
        <v>32</v>
      </c>
      <c r="I27" t="s">
        <v>61</v>
      </c>
      <c r="J27" t="s">
        <v>134</v>
      </c>
      <c r="K27" t="s">
        <v>143</v>
      </c>
      <c r="L27" t="s">
        <v>35</v>
      </c>
      <c r="M27">
        <v>79237000</v>
      </c>
      <c r="N27">
        <v>1996081</v>
      </c>
      <c r="O27">
        <v>81233081</v>
      </c>
      <c r="P27">
        <v>113609000</v>
      </c>
      <c r="Q27">
        <v>13259000</v>
      </c>
      <c r="R27">
        <v>126868000</v>
      </c>
      <c r="S27" t="s">
        <v>35</v>
      </c>
      <c r="T27">
        <v>79237000</v>
      </c>
      <c r="U27">
        <v>1996081</v>
      </c>
      <c r="V27">
        <v>81233081</v>
      </c>
      <c r="W27">
        <v>113609000</v>
      </c>
      <c r="X27">
        <v>13259000</v>
      </c>
      <c r="Y27">
        <v>126868000</v>
      </c>
      <c r="Z27" t="s">
        <v>36</v>
      </c>
      <c r="AA27" t="s">
        <v>36</v>
      </c>
      <c r="AB27" t="s">
        <v>37</v>
      </c>
      <c r="AC27" t="s">
        <v>37</v>
      </c>
      <c r="AD27" t="s">
        <v>37</v>
      </c>
      <c r="AE27" s="10">
        <f t="shared" si="0"/>
        <v>2093322</v>
      </c>
      <c r="AF27" s="10">
        <f t="shared" si="1"/>
        <v>1340345.8365</v>
      </c>
      <c r="AG27" s="10">
        <f>IF(L27="USD",AE27,AE27*VLOOKUP(L27,Calculations!G28:I28,3,0))</f>
        <v>2093322</v>
      </c>
      <c r="AH27" s="10">
        <f>IF(L27="EUR",AE27,AE27*VLOOKUP(L27,Calculations!G:I,3,0))</f>
        <v>1465325.4</v>
      </c>
      <c r="AI27" s="10">
        <f>IF(L27="USD",AF27,AF27*VLOOKUP(L27,Calculations!G28:I28,3,0))</f>
        <v>1340345.8365</v>
      </c>
      <c r="AJ27" s="10">
        <f>IF(L27="EUR",AF27,AF27*VLOOKUP(L27,Calculations!G:I,3,0))</f>
        <v>938242.08554999996</v>
      </c>
      <c r="AK27" s="10">
        <f t="shared" si="2"/>
        <v>1874548.5</v>
      </c>
      <c r="AL27" s="10">
        <f>IF(L27="USD",AK27,AK27*VLOOKUP(L27,Calculations!G:I,3,0))</f>
        <v>1874548.5</v>
      </c>
      <c r="AM27" s="10">
        <f>IF(L27="EUR",AK27,AK27*VLOOKUP(L27,Calculations!G:I,3,0))</f>
        <v>1312183.95</v>
      </c>
    </row>
    <row r="28" spans="1:39">
      <c r="A28" t="s">
        <v>145</v>
      </c>
      <c r="B28" t="s">
        <v>147</v>
      </c>
      <c r="C28">
        <v>1.65</v>
      </c>
      <c r="D28" t="s">
        <v>192</v>
      </c>
      <c r="E28" t="s">
        <v>48</v>
      </c>
      <c r="F28" t="s">
        <v>66</v>
      </c>
      <c r="G28" t="s">
        <v>44</v>
      </c>
      <c r="H28" t="s">
        <v>44</v>
      </c>
      <c r="I28" t="s">
        <v>80</v>
      </c>
      <c r="J28" t="s">
        <v>135</v>
      </c>
      <c r="K28" t="s">
        <v>143</v>
      </c>
      <c r="L28" t="s">
        <v>35</v>
      </c>
      <c r="M28">
        <v>0</v>
      </c>
      <c r="N28">
        <v>41716000</v>
      </c>
      <c r="O28">
        <v>41716000</v>
      </c>
      <c r="P28">
        <v>0</v>
      </c>
      <c r="Q28">
        <v>83160000</v>
      </c>
      <c r="R28">
        <v>83160000</v>
      </c>
      <c r="S28" t="s">
        <v>35</v>
      </c>
      <c r="T28">
        <v>0</v>
      </c>
      <c r="U28">
        <v>41716000</v>
      </c>
      <c r="V28">
        <v>41716000</v>
      </c>
      <c r="W28">
        <v>0</v>
      </c>
      <c r="X28">
        <v>83160000</v>
      </c>
      <c r="Y28">
        <v>83160000</v>
      </c>
      <c r="Z28" t="s">
        <v>36</v>
      </c>
      <c r="AA28" t="s">
        <v>37</v>
      </c>
      <c r="AB28" t="s">
        <v>37</v>
      </c>
      <c r="AC28" t="s">
        <v>36</v>
      </c>
      <c r="AD28" t="s">
        <v>37</v>
      </c>
      <c r="AE28" s="10">
        <f t="shared" si="0"/>
        <v>1372140</v>
      </c>
      <c r="AF28" s="10">
        <f t="shared" si="1"/>
        <v>688314</v>
      </c>
      <c r="AG28" s="10">
        <f>IF(L28="USD",AE28,AE28*VLOOKUP(L28,Calculations!G29:I29,3,0))</f>
        <v>1372140</v>
      </c>
      <c r="AH28" s="10">
        <f>IF(L28="EUR",AE28,AE28*VLOOKUP(L28,Calculations!G:I,3,0))</f>
        <v>960497.99999999988</v>
      </c>
      <c r="AI28" s="10">
        <f>IF(L28="USD",AF28,AF28*VLOOKUP(L28,Calculations!G29:I29,3,0))</f>
        <v>688314</v>
      </c>
      <c r="AJ28" s="10">
        <f>IF(L28="EUR",AF28,AF28*VLOOKUP(L28,Calculations!G:I,3,0))</f>
        <v>481819.8</v>
      </c>
      <c r="AK28" s="10">
        <f t="shared" si="2"/>
        <v>0</v>
      </c>
      <c r="AL28" s="10">
        <f>IF(L28="USD",AK28,AK28*VLOOKUP(L28,Calculations!G:I,3,0))</f>
        <v>0</v>
      </c>
      <c r="AM28" s="10">
        <f>IF(L28="EUR",AK28,AK28*VLOOKUP(L28,Calculations!G:I,3,0))</f>
        <v>0</v>
      </c>
    </row>
    <row r="29" spans="1:39">
      <c r="A29" t="s">
        <v>145</v>
      </c>
      <c r="B29" t="s">
        <v>147</v>
      </c>
      <c r="C29">
        <v>1.65</v>
      </c>
      <c r="D29" t="s">
        <v>193</v>
      </c>
      <c r="E29" t="s">
        <v>42</v>
      </c>
      <c r="F29" t="s">
        <v>78</v>
      </c>
      <c r="G29" t="s">
        <v>32</v>
      </c>
      <c r="H29" t="s">
        <v>32</v>
      </c>
      <c r="I29" t="s">
        <v>98</v>
      </c>
      <c r="J29" t="s">
        <v>136</v>
      </c>
      <c r="K29" t="s">
        <v>143</v>
      </c>
      <c r="L29" t="s">
        <v>35</v>
      </c>
      <c r="M29">
        <v>0</v>
      </c>
      <c r="N29">
        <v>7606900</v>
      </c>
      <c r="O29">
        <v>7606900</v>
      </c>
      <c r="P29">
        <v>0</v>
      </c>
      <c r="Q29">
        <v>6233000</v>
      </c>
      <c r="R29">
        <v>6233000</v>
      </c>
      <c r="S29" t="s">
        <v>35</v>
      </c>
      <c r="T29">
        <v>0</v>
      </c>
      <c r="U29">
        <v>7606900</v>
      </c>
      <c r="V29">
        <v>7606900</v>
      </c>
      <c r="W29">
        <v>0</v>
      </c>
      <c r="X29">
        <v>6233000</v>
      </c>
      <c r="Y29">
        <v>6233000</v>
      </c>
      <c r="Z29" t="s">
        <v>36</v>
      </c>
      <c r="AA29" t="s">
        <v>37</v>
      </c>
      <c r="AB29" t="s">
        <v>37</v>
      </c>
      <c r="AC29" t="s">
        <v>36</v>
      </c>
      <c r="AD29" t="s">
        <v>37</v>
      </c>
      <c r="AE29" s="10">
        <f t="shared" si="0"/>
        <v>102844.5</v>
      </c>
      <c r="AF29" s="10">
        <f t="shared" si="1"/>
        <v>125513.85</v>
      </c>
      <c r="AG29" s="10">
        <f>IF(L29="USD",AE29,AE29*VLOOKUP(L29,Calculations!G30:I30,3,0))</f>
        <v>102844.5</v>
      </c>
      <c r="AH29" s="10">
        <f>IF(L29="EUR",AE29,AE29*VLOOKUP(L29,Calculations!G:I,3,0))</f>
        <v>71991.149999999994</v>
      </c>
      <c r="AI29" s="10">
        <f>IF(L29="USD",AF29,AF29*VLOOKUP(L29,Calculations!G30:I30,3,0))</f>
        <v>125513.85</v>
      </c>
      <c r="AJ29" s="10">
        <f>IF(L29="EUR",AF29,AF29*VLOOKUP(L29,Calculations!G:I,3,0))</f>
        <v>87859.694999999992</v>
      </c>
      <c r="AK29" s="10">
        <f t="shared" si="2"/>
        <v>0</v>
      </c>
      <c r="AL29" s="10">
        <f>IF(L29="USD",AK29,AK29*VLOOKUP(L29,Calculations!G:I,3,0))</f>
        <v>0</v>
      </c>
      <c r="AM29" s="10">
        <f>IF(L29="EUR",AK29,AK29*VLOOKUP(L29,Calculations!G:I,3,0))</f>
        <v>0</v>
      </c>
    </row>
    <row r="30" spans="1:39">
      <c r="A30" t="s">
        <v>145</v>
      </c>
      <c r="B30" t="s">
        <v>147</v>
      </c>
      <c r="C30">
        <v>1.65</v>
      </c>
      <c r="D30" t="s">
        <v>194</v>
      </c>
      <c r="E30" t="s">
        <v>30</v>
      </c>
      <c r="F30" t="s">
        <v>53</v>
      </c>
      <c r="G30" t="s">
        <v>32</v>
      </c>
      <c r="H30" t="s">
        <v>32</v>
      </c>
      <c r="I30" t="s">
        <v>80</v>
      </c>
      <c r="J30" t="s">
        <v>135</v>
      </c>
      <c r="K30" t="s">
        <v>143</v>
      </c>
      <c r="L30" t="s">
        <v>35</v>
      </c>
      <c r="M30">
        <v>18870000</v>
      </c>
      <c r="N30">
        <v>6669440</v>
      </c>
      <c r="O30">
        <v>25539440</v>
      </c>
      <c r="P30">
        <v>74220000</v>
      </c>
      <c r="Q30">
        <v>8499000</v>
      </c>
      <c r="R30">
        <v>82719000</v>
      </c>
      <c r="S30" t="s">
        <v>35</v>
      </c>
      <c r="T30">
        <v>18870000</v>
      </c>
      <c r="U30">
        <v>6669440</v>
      </c>
      <c r="V30">
        <v>25539440</v>
      </c>
      <c r="W30">
        <v>74220000</v>
      </c>
      <c r="X30">
        <v>8499000</v>
      </c>
      <c r="Y30">
        <v>82719000</v>
      </c>
      <c r="Z30" t="s">
        <v>36</v>
      </c>
      <c r="AA30" t="s">
        <v>36</v>
      </c>
      <c r="AB30" t="s">
        <v>37</v>
      </c>
      <c r="AC30" t="s">
        <v>37</v>
      </c>
      <c r="AD30" t="s">
        <v>37</v>
      </c>
      <c r="AE30" s="10">
        <f t="shared" si="0"/>
        <v>1364863.5</v>
      </c>
      <c r="AF30" s="10">
        <f t="shared" si="1"/>
        <v>421400.76</v>
      </c>
      <c r="AG30" s="10">
        <f>IF(L30="USD",AE30,AE30*VLOOKUP(L30,Calculations!G31:I31,3,0))</f>
        <v>1364863.5</v>
      </c>
      <c r="AH30" s="10">
        <f>IF(L30="EUR",AE30,AE30*VLOOKUP(L30,Calculations!G:I,3,0))</f>
        <v>955404.45</v>
      </c>
      <c r="AI30" s="10">
        <f>IF(L30="USD",AF30,AF30*VLOOKUP(L30,Calculations!G31:I31,3,0))</f>
        <v>421400.76</v>
      </c>
      <c r="AJ30" s="10">
        <f>IF(L30="EUR",AF30,AF30*VLOOKUP(L30,Calculations!G:I,3,0))</f>
        <v>294980.53200000001</v>
      </c>
      <c r="AK30" s="10">
        <f t="shared" si="2"/>
        <v>1224630</v>
      </c>
      <c r="AL30" s="10">
        <f>IF(L30="USD",AK30,AK30*VLOOKUP(L30,Calculations!G:I,3,0))</f>
        <v>1224630</v>
      </c>
      <c r="AM30" s="10">
        <f>IF(L30="EUR",AK30,AK30*VLOOKUP(L30,Calculations!G:I,3,0))</f>
        <v>857241</v>
      </c>
    </row>
    <row r="31" spans="1:39">
      <c r="A31" t="s">
        <v>145</v>
      </c>
      <c r="B31" t="s">
        <v>147</v>
      </c>
      <c r="C31">
        <v>1.65</v>
      </c>
      <c r="D31" t="s">
        <v>195</v>
      </c>
      <c r="E31" t="s">
        <v>71</v>
      </c>
      <c r="F31" t="s">
        <v>72</v>
      </c>
      <c r="G31" t="s">
        <v>60</v>
      </c>
      <c r="H31" t="s">
        <v>60</v>
      </c>
      <c r="I31" t="s">
        <v>87</v>
      </c>
      <c r="J31" t="s">
        <v>135</v>
      </c>
      <c r="K31" t="s">
        <v>143</v>
      </c>
      <c r="L31" t="s">
        <v>35</v>
      </c>
      <c r="M31">
        <v>50331000</v>
      </c>
      <c r="N31">
        <v>1937000</v>
      </c>
      <c r="O31">
        <v>52268000</v>
      </c>
      <c r="P31">
        <v>134744000</v>
      </c>
      <c r="Q31">
        <v>2821000</v>
      </c>
      <c r="R31">
        <v>137565000</v>
      </c>
      <c r="S31" t="s">
        <v>35</v>
      </c>
      <c r="T31">
        <v>50331000</v>
      </c>
      <c r="U31">
        <v>1937000</v>
      </c>
      <c r="V31">
        <v>52268000</v>
      </c>
      <c r="W31">
        <v>134744000</v>
      </c>
      <c r="X31">
        <v>2821000</v>
      </c>
      <c r="Y31">
        <v>137565000</v>
      </c>
      <c r="Z31" t="s">
        <v>36</v>
      </c>
      <c r="AA31" t="s">
        <v>36</v>
      </c>
      <c r="AB31" t="s">
        <v>37</v>
      </c>
      <c r="AC31" t="s">
        <v>37</v>
      </c>
      <c r="AD31" t="s">
        <v>37</v>
      </c>
      <c r="AE31" s="10">
        <f t="shared" si="0"/>
        <v>2269822.5</v>
      </c>
      <c r="AF31" s="10">
        <f t="shared" si="1"/>
        <v>862422</v>
      </c>
      <c r="AG31" s="10">
        <f>IF(L31="USD",AE31,AE31*VLOOKUP(L31,Calculations!G32:I32,3,0))</f>
        <v>2269822.5</v>
      </c>
      <c r="AH31" s="10">
        <f>IF(L31="EUR",AE31,AE31*VLOOKUP(L31,Calculations!G:I,3,0))</f>
        <v>1588875.75</v>
      </c>
      <c r="AI31" s="10">
        <f>IF(L31="USD",AF31,AF31*VLOOKUP(L31,Calculations!G32:I32,3,0))</f>
        <v>862422</v>
      </c>
      <c r="AJ31" s="10">
        <f>IF(L31="EUR",AF31,AF31*VLOOKUP(L31,Calculations!G:I,3,0))</f>
        <v>603695.39999999991</v>
      </c>
      <c r="AK31" s="10">
        <f t="shared" si="2"/>
        <v>2223276</v>
      </c>
      <c r="AL31" s="10">
        <f>IF(L31="USD",AK31,AK31*VLOOKUP(L31,Calculations!G:I,3,0))</f>
        <v>2223276</v>
      </c>
      <c r="AM31" s="10">
        <f>IF(L31="EUR",AK31,AK31*VLOOKUP(L31,Calculations!G:I,3,0))</f>
        <v>1556293.2</v>
      </c>
    </row>
    <row r="32" spans="1:39">
      <c r="A32" t="s">
        <v>145</v>
      </c>
      <c r="B32" t="s">
        <v>147</v>
      </c>
      <c r="C32">
        <v>1.65</v>
      </c>
      <c r="D32" t="s">
        <v>196</v>
      </c>
      <c r="E32" t="s">
        <v>42</v>
      </c>
      <c r="F32" t="s">
        <v>78</v>
      </c>
      <c r="G32" t="s">
        <v>60</v>
      </c>
      <c r="H32" t="s">
        <v>60</v>
      </c>
      <c r="I32" t="s">
        <v>40</v>
      </c>
      <c r="J32" t="s">
        <v>135</v>
      </c>
      <c r="K32" t="s">
        <v>143</v>
      </c>
      <c r="L32" t="s">
        <v>35</v>
      </c>
      <c r="M32">
        <v>0</v>
      </c>
      <c r="N32">
        <v>12315000</v>
      </c>
      <c r="O32">
        <v>12315000</v>
      </c>
      <c r="P32">
        <v>0</v>
      </c>
      <c r="Q32">
        <v>14676000</v>
      </c>
      <c r="R32">
        <v>14676000</v>
      </c>
      <c r="S32" t="s">
        <v>35</v>
      </c>
      <c r="T32">
        <v>0</v>
      </c>
      <c r="U32">
        <v>12315000</v>
      </c>
      <c r="V32">
        <v>12315000</v>
      </c>
      <c r="W32">
        <v>0</v>
      </c>
      <c r="X32">
        <v>14676000</v>
      </c>
      <c r="Y32">
        <v>14676000</v>
      </c>
      <c r="Z32" t="s">
        <v>36</v>
      </c>
      <c r="AA32" t="s">
        <v>37</v>
      </c>
      <c r="AB32" t="s">
        <v>37</v>
      </c>
      <c r="AC32" t="s">
        <v>36</v>
      </c>
      <c r="AD32" t="s">
        <v>37</v>
      </c>
      <c r="AE32" s="10">
        <f t="shared" si="0"/>
        <v>242154</v>
      </c>
      <c r="AF32" s="10">
        <f t="shared" si="1"/>
        <v>203197.5</v>
      </c>
      <c r="AG32" s="10">
        <f>IF(L32="USD",AE32,AE32*VLOOKUP(L32,Calculations!G33:I33,3,0))</f>
        <v>242154</v>
      </c>
      <c r="AH32" s="10">
        <f>IF(L32="EUR",AE32,AE32*VLOOKUP(L32,Calculations!G:I,3,0))</f>
        <v>169507.8</v>
      </c>
      <c r="AI32" s="10">
        <f>IF(L32="USD",AF32,AF32*VLOOKUP(L32,Calculations!G33:I33,3,0))</f>
        <v>203197.5</v>
      </c>
      <c r="AJ32" s="10">
        <f>IF(L32="EUR",AF32,AF32*VLOOKUP(L32,Calculations!G:I,3,0))</f>
        <v>142238.25</v>
      </c>
      <c r="AK32" s="10">
        <f t="shared" si="2"/>
        <v>0</v>
      </c>
      <c r="AL32" s="10">
        <f>IF(L32="USD",AK32,AK32*VLOOKUP(L32,Calculations!G:I,3,0))</f>
        <v>0</v>
      </c>
      <c r="AM32" s="10">
        <f>IF(L32="EUR",AK32,AK32*VLOOKUP(L32,Calculations!G:I,3,0))</f>
        <v>0</v>
      </c>
    </row>
    <row r="33" spans="1:39">
      <c r="A33" t="s">
        <v>145</v>
      </c>
      <c r="B33" t="s">
        <v>147</v>
      </c>
      <c r="C33">
        <v>1.65</v>
      </c>
      <c r="D33" t="s">
        <v>197</v>
      </c>
      <c r="E33" t="s">
        <v>71</v>
      </c>
      <c r="F33" t="s">
        <v>114</v>
      </c>
      <c r="G33" t="s">
        <v>32</v>
      </c>
      <c r="H33" t="s">
        <v>32</v>
      </c>
      <c r="I33" t="s">
        <v>80</v>
      </c>
      <c r="J33" t="s">
        <v>134</v>
      </c>
      <c r="K33" t="s">
        <v>143</v>
      </c>
      <c r="L33" t="s">
        <v>35</v>
      </c>
      <c r="M33">
        <v>62325000</v>
      </c>
      <c r="N33">
        <v>0</v>
      </c>
      <c r="O33">
        <v>62325000</v>
      </c>
      <c r="P33">
        <v>74409000</v>
      </c>
      <c r="Q33">
        <v>0</v>
      </c>
      <c r="R33">
        <v>74409000</v>
      </c>
      <c r="S33" t="s">
        <v>35</v>
      </c>
      <c r="T33">
        <v>62325000</v>
      </c>
      <c r="U33">
        <v>0</v>
      </c>
      <c r="V33">
        <v>62325000</v>
      </c>
      <c r="W33">
        <v>74409000</v>
      </c>
      <c r="X33">
        <v>0</v>
      </c>
      <c r="Y33">
        <v>74409000</v>
      </c>
      <c r="Z33" t="s">
        <v>36</v>
      </c>
      <c r="AA33" t="s">
        <v>36</v>
      </c>
      <c r="AB33" t="s">
        <v>37</v>
      </c>
      <c r="AC33" t="s">
        <v>37</v>
      </c>
      <c r="AD33" t="s">
        <v>37</v>
      </c>
      <c r="AE33" s="10">
        <f t="shared" si="0"/>
        <v>1227748.5</v>
      </c>
      <c r="AF33" s="10">
        <f t="shared" si="1"/>
        <v>1028362.5</v>
      </c>
      <c r="AG33" s="10">
        <f>IF(L33="USD",AE33,AE33*VLOOKUP(L33,Calculations!G34:I34,3,0))</f>
        <v>1227748.5</v>
      </c>
      <c r="AH33" s="10">
        <f>IF(L33="EUR",AE33,AE33*VLOOKUP(L33,Calculations!G:I,3,0))</f>
        <v>859423.95</v>
      </c>
      <c r="AI33" s="10">
        <f>IF(L33="USD",AF33,AF33*VLOOKUP(L33,Calculations!G34:I34,3,0))</f>
        <v>1028362.5</v>
      </c>
      <c r="AJ33" s="10">
        <f>IF(L33="EUR",AF33,AF33*VLOOKUP(L33,Calculations!G:I,3,0))</f>
        <v>719853.75</v>
      </c>
      <c r="AK33" s="10">
        <f t="shared" si="2"/>
        <v>1227748.5</v>
      </c>
      <c r="AL33" s="10">
        <f>IF(L33="USD",AK33,AK33*VLOOKUP(L33,Calculations!G:I,3,0))</f>
        <v>1227748.5</v>
      </c>
      <c r="AM33" s="10">
        <f>IF(L33="EUR",AK33,AK33*VLOOKUP(L33,Calculations!G:I,3,0))</f>
        <v>859423.95</v>
      </c>
    </row>
    <row r="34" spans="1:39">
      <c r="A34" t="s">
        <v>145</v>
      </c>
      <c r="B34" t="s">
        <v>147</v>
      </c>
      <c r="C34">
        <v>1.65</v>
      </c>
      <c r="D34" t="s">
        <v>198</v>
      </c>
      <c r="E34" t="s">
        <v>38</v>
      </c>
      <c r="F34" t="s">
        <v>59</v>
      </c>
      <c r="G34" t="s">
        <v>60</v>
      </c>
      <c r="H34" t="s">
        <v>60</v>
      </c>
      <c r="I34" t="s">
        <v>54</v>
      </c>
      <c r="J34" t="s">
        <v>134</v>
      </c>
      <c r="K34" t="s">
        <v>143</v>
      </c>
      <c r="L34" t="s">
        <v>35</v>
      </c>
      <c r="M34">
        <v>31458000</v>
      </c>
      <c r="N34">
        <v>16176937</v>
      </c>
      <c r="O34">
        <v>47634937</v>
      </c>
      <c r="P34">
        <v>72123000</v>
      </c>
      <c r="Q34">
        <v>19628000</v>
      </c>
      <c r="R34">
        <v>91751000</v>
      </c>
      <c r="S34" t="s">
        <v>35</v>
      </c>
      <c r="T34">
        <v>31458000</v>
      </c>
      <c r="U34">
        <v>16176937</v>
      </c>
      <c r="V34">
        <v>47634937</v>
      </c>
      <c r="W34">
        <v>72123000</v>
      </c>
      <c r="X34">
        <v>19628000</v>
      </c>
      <c r="Y34">
        <v>91751000</v>
      </c>
      <c r="Z34" t="s">
        <v>36</v>
      </c>
      <c r="AA34" t="s">
        <v>36</v>
      </c>
      <c r="AB34" t="s">
        <v>37</v>
      </c>
      <c r="AC34" t="s">
        <v>37</v>
      </c>
      <c r="AD34" t="s">
        <v>37</v>
      </c>
      <c r="AE34" s="10">
        <f t="shared" si="0"/>
        <v>1513891.5</v>
      </c>
      <c r="AF34" s="10">
        <f t="shared" si="1"/>
        <v>785976.46050000004</v>
      </c>
      <c r="AG34" s="10">
        <f>IF(L34="USD",AE34,AE34*VLOOKUP(L34,Calculations!G35:I35,3,0))</f>
        <v>1513891.5</v>
      </c>
      <c r="AH34" s="10">
        <f>IF(L34="EUR",AE34,AE34*VLOOKUP(L34,Calculations!G:I,3,0))</f>
        <v>1059724.05</v>
      </c>
      <c r="AI34" s="10">
        <f>IF(L34="USD",AF34,AF34*VLOOKUP(L34,Calculations!G35:I35,3,0))</f>
        <v>785976.46050000004</v>
      </c>
      <c r="AJ34" s="10">
        <f>IF(L34="EUR",AF34,AF34*VLOOKUP(L34,Calculations!G:I,3,0))</f>
        <v>550183.52234999998</v>
      </c>
      <c r="AK34" s="10">
        <f t="shared" si="2"/>
        <v>1190029.5</v>
      </c>
      <c r="AL34" s="10">
        <f>IF(L34="USD",AK34,AK34*VLOOKUP(L34,Calculations!G:I,3,0))</f>
        <v>1190029.5</v>
      </c>
      <c r="AM34" s="10">
        <f>IF(L34="EUR",AK34,AK34*VLOOKUP(L34,Calculations!G:I,3,0))</f>
        <v>833020.64999999991</v>
      </c>
    </row>
    <row r="35" spans="1:39">
      <c r="A35" t="s">
        <v>145</v>
      </c>
      <c r="B35" t="s">
        <v>147</v>
      </c>
      <c r="C35">
        <v>1.65</v>
      </c>
      <c r="D35" t="s">
        <v>199</v>
      </c>
      <c r="E35" t="s">
        <v>30</v>
      </c>
      <c r="F35" t="s">
        <v>53</v>
      </c>
      <c r="G35" t="s">
        <v>32</v>
      </c>
      <c r="H35" t="s">
        <v>32</v>
      </c>
      <c r="I35" t="s">
        <v>112</v>
      </c>
      <c r="J35" t="s">
        <v>136</v>
      </c>
      <c r="K35" t="s">
        <v>143</v>
      </c>
      <c r="L35" t="s">
        <v>35</v>
      </c>
      <c r="M35">
        <v>29616931</v>
      </c>
      <c r="N35">
        <v>9380069</v>
      </c>
      <c r="O35">
        <v>38997000</v>
      </c>
      <c r="P35">
        <v>51909000</v>
      </c>
      <c r="Q35">
        <v>12862000</v>
      </c>
      <c r="R35">
        <v>64771000</v>
      </c>
      <c r="S35" t="s">
        <v>35</v>
      </c>
      <c r="T35">
        <v>29616931</v>
      </c>
      <c r="U35">
        <v>9380069</v>
      </c>
      <c r="V35">
        <v>38997000</v>
      </c>
      <c r="W35">
        <v>51909000</v>
      </c>
      <c r="X35">
        <v>12862000</v>
      </c>
      <c r="Y35">
        <v>64771000</v>
      </c>
      <c r="Z35" t="s">
        <v>36</v>
      </c>
      <c r="AA35" t="s">
        <v>36</v>
      </c>
      <c r="AB35" t="s">
        <v>37</v>
      </c>
      <c r="AC35" t="s">
        <v>37</v>
      </c>
      <c r="AD35" t="s">
        <v>37</v>
      </c>
      <c r="AE35" s="10">
        <f t="shared" si="0"/>
        <v>1068721.5</v>
      </c>
      <c r="AF35" s="10">
        <f t="shared" si="1"/>
        <v>643450.5</v>
      </c>
      <c r="AG35" s="10">
        <f>IF(L35="USD",AE35,AE35*VLOOKUP(L35,Calculations!G36:I36,3,0))</f>
        <v>1068721.5</v>
      </c>
      <c r="AH35" s="10">
        <f>IF(L35="EUR",AE35,AE35*VLOOKUP(L35,Calculations!G:I,3,0))</f>
        <v>748105.04999999993</v>
      </c>
      <c r="AI35" s="10">
        <f>IF(L35="USD",AF35,AF35*VLOOKUP(L35,Calculations!G36:I36,3,0))</f>
        <v>643450.5</v>
      </c>
      <c r="AJ35" s="10">
        <f>IF(L35="EUR",AF35,AF35*VLOOKUP(L35,Calculations!G:I,3,0))</f>
        <v>450415.35</v>
      </c>
      <c r="AK35" s="10">
        <f t="shared" si="2"/>
        <v>856498.5</v>
      </c>
      <c r="AL35" s="10">
        <f>IF(L35="USD",AK35,AK35*VLOOKUP(L35,Calculations!G:I,3,0))</f>
        <v>856498.5</v>
      </c>
      <c r="AM35" s="10">
        <f>IF(L35="EUR",AK35,AK35*VLOOKUP(L35,Calculations!G:I,3,0))</f>
        <v>599548.94999999995</v>
      </c>
    </row>
    <row r="36" spans="1:39">
      <c r="A36" t="s">
        <v>145</v>
      </c>
      <c r="B36" t="s">
        <v>148</v>
      </c>
      <c r="C36">
        <v>0.6</v>
      </c>
      <c r="D36" t="s">
        <v>200</v>
      </c>
      <c r="E36" t="s">
        <v>73</v>
      </c>
      <c r="F36" t="s">
        <v>96</v>
      </c>
      <c r="G36" t="s">
        <v>60</v>
      </c>
      <c r="H36" t="s">
        <v>60</v>
      </c>
      <c r="I36" t="s">
        <v>63</v>
      </c>
      <c r="J36" t="s">
        <v>70</v>
      </c>
      <c r="K36" t="s">
        <v>143</v>
      </c>
      <c r="L36" t="s">
        <v>35</v>
      </c>
      <c r="M36">
        <v>39371000</v>
      </c>
      <c r="N36">
        <v>0</v>
      </c>
      <c r="O36">
        <v>39371000</v>
      </c>
      <c r="P36">
        <v>56112000</v>
      </c>
      <c r="Q36">
        <v>0</v>
      </c>
      <c r="R36">
        <v>56112000</v>
      </c>
      <c r="S36" t="s">
        <v>35</v>
      </c>
      <c r="T36">
        <v>39371000</v>
      </c>
      <c r="U36">
        <v>0</v>
      </c>
      <c r="V36">
        <v>39371000</v>
      </c>
      <c r="W36">
        <v>56112000</v>
      </c>
      <c r="X36">
        <v>0</v>
      </c>
      <c r="Y36">
        <v>56112000</v>
      </c>
      <c r="Z36" t="s">
        <v>36</v>
      </c>
      <c r="AA36" t="s">
        <v>36</v>
      </c>
      <c r="AB36" t="s">
        <v>37</v>
      </c>
      <c r="AC36" t="s">
        <v>37</v>
      </c>
      <c r="AD36" t="s">
        <v>37</v>
      </c>
      <c r="AE36" s="10">
        <f t="shared" si="0"/>
        <v>336672</v>
      </c>
      <c r="AF36" s="10">
        <f t="shared" si="1"/>
        <v>236226</v>
      </c>
      <c r="AG36" s="10">
        <f>IF(L36="USD",AE36,AE36*VLOOKUP(L36,Calculations!G37:I37,3,0))</f>
        <v>336672</v>
      </c>
      <c r="AH36" s="10">
        <f>IF(L36="EUR",AE36,AE36*VLOOKUP(L36,Calculations!G:I,3,0))</f>
        <v>235670.39999999999</v>
      </c>
      <c r="AI36" s="10">
        <f>IF(L36="USD",AF36,AF36*VLOOKUP(L36,Calculations!G37:I37,3,0))</f>
        <v>236226</v>
      </c>
      <c r="AJ36" s="10">
        <f>IF(L36="EUR",AF36,AF36*VLOOKUP(L36,Calculations!G:I,3,0))</f>
        <v>165358.19999999998</v>
      </c>
      <c r="AK36" s="10">
        <f t="shared" si="2"/>
        <v>336672</v>
      </c>
      <c r="AL36" s="10">
        <f>IF(L36="USD",AK36,AK36*VLOOKUP(L36,Calculations!G:I,3,0))</f>
        <v>336672</v>
      </c>
      <c r="AM36" s="10">
        <f>IF(L36="EUR",AK36,AK36*VLOOKUP(L36,Calculations!G:I,3,0))</f>
        <v>235670.39999999999</v>
      </c>
    </row>
    <row r="37" spans="1:39">
      <c r="A37" t="s">
        <v>145</v>
      </c>
      <c r="B37" t="s">
        <v>148</v>
      </c>
      <c r="C37">
        <v>0.6</v>
      </c>
      <c r="D37" t="s">
        <v>201</v>
      </c>
      <c r="E37" t="s">
        <v>30</v>
      </c>
      <c r="F37" t="s">
        <v>69</v>
      </c>
      <c r="G37" t="s">
        <v>32</v>
      </c>
      <c r="H37" t="s">
        <v>32</v>
      </c>
      <c r="I37" t="s">
        <v>57</v>
      </c>
      <c r="J37" t="s">
        <v>70</v>
      </c>
      <c r="K37" t="s">
        <v>143</v>
      </c>
      <c r="L37" t="s">
        <v>35</v>
      </c>
      <c r="M37">
        <v>62500000</v>
      </c>
      <c r="N37">
        <v>0</v>
      </c>
      <c r="O37">
        <v>62500000</v>
      </c>
      <c r="P37">
        <v>44049000</v>
      </c>
      <c r="Q37">
        <v>96000</v>
      </c>
      <c r="R37">
        <v>44145000</v>
      </c>
      <c r="S37" t="s">
        <v>35</v>
      </c>
      <c r="T37">
        <v>62500000</v>
      </c>
      <c r="U37">
        <v>0</v>
      </c>
      <c r="V37">
        <v>62500000</v>
      </c>
      <c r="W37">
        <v>44049000</v>
      </c>
      <c r="X37">
        <v>96000</v>
      </c>
      <c r="Y37">
        <v>44145000</v>
      </c>
      <c r="Z37" t="s">
        <v>36</v>
      </c>
      <c r="AA37" t="s">
        <v>36</v>
      </c>
      <c r="AB37" t="s">
        <v>37</v>
      </c>
      <c r="AC37" t="s">
        <v>37</v>
      </c>
      <c r="AD37" t="s">
        <v>37</v>
      </c>
      <c r="AE37" s="10">
        <f t="shared" si="0"/>
        <v>264870</v>
      </c>
      <c r="AF37" s="10">
        <f t="shared" si="1"/>
        <v>375000</v>
      </c>
      <c r="AG37" s="10">
        <f>IF(L37="USD",AE37,AE37*VLOOKUP(L37,Calculations!G38:I38,3,0))</f>
        <v>264870</v>
      </c>
      <c r="AH37" s="10">
        <f>IF(L37="EUR",AE37,AE37*VLOOKUP(L37,Calculations!G:I,3,0))</f>
        <v>185409</v>
      </c>
      <c r="AI37" s="10">
        <f>IF(L37="USD",AF37,AF37*VLOOKUP(L37,Calculations!G38:I38,3,0))</f>
        <v>375000</v>
      </c>
      <c r="AJ37" s="10">
        <f>IF(L37="EUR",AF37,AF37*VLOOKUP(L37,Calculations!G:I,3,0))</f>
        <v>262500</v>
      </c>
      <c r="AK37" s="10">
        <f t="shared" si="2"/>
        <v>264294</v>
      </c>
      <c r="AL37" s="10">
        <f>IF(L37="USD",AK37,AK37*VLOOKUP(L37,Calculations!G:I,3,0))</f>
        <v>264294</v>
      </c>
      <c r="AM37" s="10">
        <f>IF(L37="EUR",AK37,AK37*VLOOKUP(L37,Calculations!G:I,3,0))</f>
        <v>185005.8</v>
      </c>
    </row>
    <row r="38" spans="1:39">
      <c r="A38" t="s">
        <v>145</v>
      </c>
      <c r="B38" t="s">
        <v>148</v>
      </c>
      <c r="C38">
        <v>0.6</v>
      </c>
      <c r="D38" t="s">
        <v>202</v>
      </c>
      <c r="E38" t="s">
        <v>73</v>
      </c>
      <c r="F38" t="s">
        <v>96</v>
      </c>
      <c r="G38" t="s">
        <v>44</v>
      </c>
      <c r="H38" t="s">
        <v>44</v>
      </c>
      <c r="I38" t="s">
        <v>47</v>
      </c>
      <c r="J38" t="s">
        <v>122</v>
      </c>
      <c r="K38" t="s">
        <v>143</v>
      </c>
      <c r="L38" t="s">
        <v>35</v>
      </c>
      <c r="M38">
        <v>26838000</v>
      </c>
      <c r="N38">
        <v>5596000</v>
      </c>
      <c r="O38">
        <v>32434000</v>
      </c>
      <c r="P38">
        <v>48454000</v>
      </c>
      <c r="Q38">
        <v>6670000</v>
      </c>
      <c r="R38">
        <v>55124000</v>
      </c>
      <c r="S38" t="s">
        <v>35</v>
      </c>
      <c r="T38">
        <v>26838000</v>
      </c>
      <c r="U38">
        <v>5596000</v>
      </c>
      <c r="V38">
        <v>32434000</v>
      </c>
      <c r="W38">
        <v>48454000</v>
      </c>
      <c r="X38">
        <v>6670000</v>
      </c>
      <c r="Y38">
        <v>55124000</v>
      </c>
      <c r="Z38" t="s">
        <v>36</v>
      </c>
      <c r="AA38" t="s">
        <v>37</v>
      </c>
      <c r="AB38" t="s">
        <v>36</v>
      </c>
      <c r="AC38" t="s">
        <v>37</v>
      </c>
      <c r="AD38" t="s">
        <v>37</v>
      </c>
      <c r="AE38" s="10">
        <f t="shared" si="0"/>
        <v>330744</v>
      </c>
      <c r="AF38" s="10">
        <f t="shared" si="1"/>
        <v>194604</v>
      </c>
      <c r="AG38" s="10">
        <f>IF(L38="USD",AE38,AE38*VLOOKUP(L38,Calculations!G39:I39,3,0))</f>
        <v>330744</v>
      </c>
      <c r="AH38" s="10">
        <f>IF(L38="EUR",AE38,AE38*VLOOKUP(L38,Calculations!G:I,3,0))</f>
        <v>231520.8</v>
      </c>
      <c r="AI38" s="10">
        <f>IF(L38="USD",AF38,AF38*VLOOKUP(L38,Calculations!G39:I39,3,0))</f>
        <v>194604</v>
      </c>
      <c r="AJ38" s="10">
        <f>IF(L38="EUR",AF38,AF38*VLOOKUP(L38,Calculations!G:I,3,0))</f>
        <v>136222.79999999999</v>
      </c>
      <c r="AK38" s="10">
        <f t="shared" si="2"/>
        <v>290724</v>
      </c>
      <c r="AL38" s="10">
        <f>IF(L38="USD",AK38,AK38*VLOOKUP(L38,Calculations!G:I,3,0))</f>
        <v>290724</v>
      </c>
      <c r="AM38" s="10">
        <f>IF(L38="EUR",AK38,AK38*VLOOKUP(L38,Calculations!G:I,3,0))</f>
        <v>203506.8</v>
      </c>
    </row>
    <row r="39" spans="1:39">
      <c r="A39" t="s">
        <v>145</v>
      </c>
      <c r="B39" t="s">
        <v>148</v>
      </c>
      <c r="C39">
        <v>0.6</v>
      </c>
      <c r="D39" t="s">
        <v>203</v>
      </c>
      <c r="E39" t="s">
        <v>38</v>
      </c>
      <c r="F39" t="s">
        <v>59</v>
      </c>
      <c r="G39" t="s">
        <v>60</v>
      </c>
      <c r="H39" t="s">
        <v>60</v>
      </c>
      <c r="I39" t="s">
        <v>54</v>
      </c>
      <c r="J39" t="s">
        <v>70</v>
      </c>
      <c r="K39" t="s">
        <v>143</v>
      </c>
      <c r="L39" t="s">
        <v>35</v>
      </c>
      <c r="M39">
        <v>34500000</v>
      </c>
      <c r="N39">
        <v>377965</v>
      </c>
      <c r="O39">
        <v>34877965</v>
      </c>
      <c r="P39">
        <v>74428000</v>
      </c>
      <c r="Q39">
        <v>511965</v>
      </c>
      <c r="R39">
        <v>74939965</v>
      </c>
      <c r="S39" t="s">
        <v>35</v>
      </c>
      <c r="T39">
        <v>34500000</v>
      </c>
      <c r="U39">
        <v>377965</v>
      </c>
      <c r="V39">
        <v>34877965</v>
      </c>
      <c r="W39">
        <v>74428000</v>
      </c>
      <c r="X39">
        <v>511965</v>
      </c>
      <c r="Y39">
        <v>74939965</v>
      </c>
      <c r="Z39" t="s">
        <v>36</v>
      </c>
      <c r="AA39" t="s">
        <v>36</v>
      </c>
      <c r="AB39" t="s">
        <v>37</v>
      </c>
      <c r="AC39" t="s">
        <v>37</v>
      </c>
      <c r="AD39" t="s">
        <v>37</v>
      </c>
      <c r="AE39" s="10">
        <f t="shared" si="0"/>
        <v>449639.79000000004</v>
      </c>
      <c r="AF39" s="10">
        <f t="shared" si="1"/>
        <v>209267.79</v>
      </c>
      <c r="AG39" s="10">
        <f>IF(L39="USD",AE39,AE39*VLOOKUP(L39,Calculations!G40:I40,3,0))</f>
        <v>449639.79000000004</v>
      </c>
      <c r="AH39" s="10">
        <f>IF(L39="EUR",AE39,AE39*VLOOKUP(L39,Calculations!G:I,3,0))</f>
        <v>314747.853</v>
      </c>
      <c r="AI39" s="10">
        <f>IF(L39="USD",AF39,AF39*VLOOKUP(L39,Calculations!G40:I40,3,0))</f>
        <v>209267.79</v>
      </c>
      <c r="AJ39" s="10">
        <f>IF(L39="EUR",AF39,AF39*VLOOKUP(L39,Calculations!G:I,3,0))</f>
        <v>146487.45300000001</v>
      </c>
      <c r="AK39" s="10">
        <f t="shared" si="2"/>
        <v>446568</v>
      </c>
      <c r="AL39" s="10">
        <f>IF(L39="USD",AK39,AK39*VLOOKUP(L39,Calculations!G:I,3,0))</f>
        <v>446568</v>
      </c>
      <c r="AM39" s="10">
        <f>IF(L39="EUR",AK39,AK39*VLOOKUP(L39,Calculations!G:I,3,0))</f>
        <v>312597.59999999998</v>
      </c>
    </row>
    <row r="40" spans="1:39">
      <c r="A40" t="s">
        <v>145</v>
      </c>
      <c r="B40" t="s">
        <v>148</v>
      </c>
      <c r="C40">
        <v>0.6</v>
      </c>
      <c r="D40" t="s">
        <v>204</v>
      </c>
      <c r="E40" t="s">
        <v>30</v>
      </c>
      <c r="F40" t="s">
        <v>53</v>
      </c>
      <c r="G40" t="s">
        <v>44</v>
      </c>
      <c r="H40" t="s">
        <v>44</v>
      </c>
      <c r="I40" t="s">
        <v>80</v>
      </c>
      <c r="J40" t="s">
        <v>70</v>
      </c>
      <c r="K40" t="s">
        <v>143</v>
      </c>
      <c r="L40" t="s">
        <v>35</v>
      </c>
      <c r="M40">
        <v>46708000</v>
      </c>
      <c r="N40">
        <v>11173000</v>
      </c>
      <c r="O40">
        <v>57881000</v>
      </c>
      <c r="P40">
        <v>37809000</v>
      </c>
      <c r="Q40">
        <v>15374000</v>
      </c>
      <c r="R40">
        <v>53183000</v>
      </c>
      <c r="S40" t="s">
        <v>35</v>
      </c>
      <c r="T40">
        <v>46708000</v>
      </c>
      <c r="U40">
        <v>11173000</v>
      </c>
      <c r="V40">
        <v>57881000</v>
      </c>
      <c r="W40">
        <v>37809000</v>
      </c>
      <c r="X40">
        <v>15374000</v>
      </c>
      <c r="Y40">
        <v>53183000</v>
      </c>
      <c r="Z40" t="s">
        <v>36</v>
      </c>
      <c r="AA40" t="s">
        <v>37</v>
      </c>
      <c r="AB40" t="s">
        <v>36</v>
      </c>
      <c r="AC40" t="s">
        <v>37</v>
      </c>
      <c r="AD40" t="s">
        <v>37</v>
      </c>
      <c r="AE40" s="10">
        <f t="shared" si="0"/>
        <v>319098</v>
      </c>
      <c r="AF40" s="10">
        <f t="shared" si="1"/>
        <v>347286</v>
      </c>
      <c r="AG40" s="10">
        <f>IF(L40="USD",AE40,AE40*VLOOKUP(L40,Calculations!G41:I41,3,0))</f>
        <v>319098</v>
      </c>
      <c r="AH40" s="10">
        <f>IF(L40="EUR",AE40,AE40*VLOOKUP(L40,Calculations!G:I,3,0))</f>
        <v>223368.59999999998</v>
      </c>
      <c r="AI40" s="10">
        <f>IF(L40="USD",AF40,AF40*VLOOKUP(L40,Calculations!G41:I41,3,0))</f>
        <v>347286</v>
      </c>
      <c r="AJ40" s="10">
        <f>IF(L40="EUR",AF40,AF40*VLOOKUP(L40,Calculations!G:I,3,0))</f>
        <v>243100.19999999998</v>
      </c>
      <c r="AK40" s="10">
        <f t="shared" si="2"/>
        <v>226854</v>
      </c>
      <c r="AL40" s="10">
        <f>IF(L40="USD",AK40,AK40*VLOOKUP(L40,Calculations!G:I,3,0))</f>
        <v>226854</v>
      </c>
      <c r="AM40" s="10">
        <f>IF(L40="EUR",AK40,AK40*VLOOKUP(L40,Calculations!G:I,3,0))</f>
        <v>158797.79999999999</v>
      </c>
    </row>
    <row r="41" spans="1:39">
      <c r="A41" t="s">
        <v>145</v>
      </c>
      <c r="B41" t="s">
        <v>148</v>
      </c>
      <c r="C41">
        <v>0.6</v>
      </c>
      <c r="D41" t="s">
        <v>205</v>
      </c>
      <c r="E41" t="s">
        <v>30</v>
      </c>
      <c r="F41" t="s">
        <v>64</v>
      </c>
      <c r="G41" t="s">
        <v>60</v>
      </c>
      <c r="H41" t="s">
        <v>60</v>
      </c>
      <c r="I41" t="s">
        <v>57</v>
      </c>
      <c r="J41" t="s">
        <v>70</v>
      </c>
      <c r="K41" t="s">
        <v>143</v>
      </c>
      <c r="L41" t="s">
        <v>35</v>
      </c>
      <c r="M41">
        <v>31839000</v>
      </c>
      <c r="N41">
        <v>0</v>
      </c>
      <c r="O41">
        <v>31839000</v>
      </c>
      <c r="P41">
        <v>7743000</v>
      </c>
      <c r="Q41">
        <v>32000</v>
      </c>
      <c r="R41">
        <v>7775000</v>
      </c>
      <c r="S41" t="s">
        <v>35</v>
      </c>
      <c r="T41">
        <v>31839000</v>
      </c>
      <c r="U41">
        <v>0</v>
      </c>
      <c r="V41">
        <v>31839000</v>
      </c>
      <c r="W41">
        <v>7743000</v>
      </c>
      <c r="X41">
        <v>32000</v>
      </c>
      <c r="Y41">
        <v>7775000</v>
      </c>
      <c r="Z41" t="s">
        <v>36</v>
      </c>
      <c r="AA41" t="s">
        <v>36</v>
      </c>
      <c r="AB41" t="s">
        <v>37</v>
      </c>
      <c r="AC41" t="s">
        <v>37</v>
      </c>
      <c r="AD41" t="s">
        <v>37</v>
      </c>
      <c r="AE41" s="10">
        <f t="shared" si="0"/>
        <v>46650</v>
      </c>
      <c r="AF41" s="10">
        <f t="shared" si="1"/>
        <v>191034</v>
      </c>
      <c r="AG41" s="10">
        <f>IF(L41="USD",AE41,AE41*VLOOKUP(L41,Calculations!G42:I42,3,0))</f>
        <v>46650</v>
      </c>
      <c r="AH41" s="10">
        <f>IF(L41="EUR",AE41,AE41*VLOOKUP(L41,Calculations!G:I,3,0))</f>
        <v>32654.999999999996</v>
      </c>
      <c r="AI41" s="10">
        <f>IF(L41="USD",AF41,AF41*VLOOKUP(L41,Calculations!G42:I42,3,0))</f>
        <v>191034</v>
      </c>
      <c r="AJ41" s="10">
        <f>IF(L41="EUR",AF41,AF41*VLOOKUP(L41,Calculations!G:I,3,0))</f>
        <v>133723.79999999999</v>
      </c>
      <c r="AK41" s="10">
        <f t="shared" si="2"/>
        <v>46458</v>
      </c>
      <c r="AL41" s="10">
        <f>IF(L41="USD",AK41,AK41*VLOOKUP(L41,Calculations!G:I,3,0))</f>
        <v>46458</v>
      </c>
      <c r="AM41" s="10">
        <f>IF(L41="EUR",AK41,AK41*VLOOKUP(L41,Calculations!G:I,3,0))</f>
        <v>32520.6</v>
      </c>
    </row>
    <row r="42" spans="1:39">
      <c r="A42" t="s">
        <v>145</v>
      </c>
      <c r="B42" t="s">
        <v>148</v>
      </c>
      <c r="C42">
        <v>0.6</v>
      </c>
      <c r="D42" t="s">
        <v>206</v>
      </c>
      <c r="E42" t="s">
        <v>42</v>
      </c>
      <c r="F42" t="s">
        <v>78</v>
      </c>
      <c r="G42" t="s">
        <v>32</v>
      </c>
      <c r="H42" t="s">
        <v>32</v>
      </c>
      <c r="I42" t="s">
        <v>68</v>
      </c>
      <c r="J42" t="s">
        <v>70</v>
      </c>
      <c r="K42" t="s">
        <v>143</v>
      </c>
      <c r="L42" t="s">
        <v>35</v>
      </c>
      <c r="M42">
        <v>0</v>
      </c>
      <c r="N42">
        <v>29464000</v>
      </c>
      <c r="O42">
        <v>29464000</v>
      </c>
      <c r="P42">
        <v>0</v>
      </c>
      <c r="Q42">
        <v>94401000</v>
      </c>
      <c r="R42">
        <v>94401000</v>
      </c>
      <c r="S42" t="s">
        <v>35</v>
      </c>
      <c r="T42">
        <v>0</v>
      </c>
      <c r="U42">
        <v>29464000</v>
      </c>
      <c r="V42">
        <v>29464000</v>
      </c>
      <c r="W42">
        <v>0</v>
      </c>
      <c r="X42">
        <v>94401000</v>
      </c>
      <c r="Y42">
        <v>94401000</v>
      </c>
      <c r="Z42" t="s">
        <v>36</v>
      </c>
      <c r="AA42" t="s">
        <v>37</v>
      </c>
      <c r="AB42" t="s">
        <v>37</v>
      </c>
      <c r="AC42" t="s">
        <v>36</v>
      </c>
      <c r="AD42" t="s">
        <v>37</v>
      </c>
      <c r="AE42" s="10">
        <f t="shared" si="0"/>
        <v>566406</v>
      </c>
      <c r="AF42" s="10">
        <f t="shared" si="1"/>
        <v>176784</v>
      </c>
      <c r="AG42" s="10">
        <f>IF(L42="USD",AE42,AE42*VLOOKUP(L42,Calculations!G43:I43,3,0))</f>
        <v>566406</v>
      </c>
      <c r="AH42" s="10">
        <f>IF(L42="EUR",AE42,AE42*VLOOKUP(L42,Calculations!G:I,3,0))</f>
        <v>396484.19999999995</v>
      </c>
      <c r="AI42" s="10">
        <f>IF(L42="USD",AF42,AF42*VLOOKUP(L42,Calculations!G43:I43,3,0))</f>
        <v>176784</v>
      </c>
      <c r="AJ42" s="10">
        <f>IF(L42="EUR",AF42,AF42*VLOOKUP(L42,Calculations!G:I,3,0))</f>
        <v>123748.79999999999</v>
      </c>
      <c r="AK42" s="10">
        <f t="shared" si="2"/>
        <v>0</v>
      </c>
      <c r="AL42" s="10">
        <f>IF(L42="USD",AK42,AK42*VLOOKUP(L42,Calculations!G:I,3,0))</f>
        <v>0</v>
      </c>
      <c r="AM42" s="10">
        <f>IF(L42="EUR",AK42,AK42*VLOOKUP(L42,Calculations!G:I,3,0))</f>
        <v>0</v>
      </c>
    </row>
    <row r="43" spans="1:39">
      <c r="A43" t="s">
        <v>145</v>
      </c>
      <c r="B43" t="s">
        <v>148</v>
      </c>
      <c r="C43">
        <v>0.6</v>
      </c>
      <c r="D43" t="s">
        <v>207</v>
      </c>
      <c r="E43" t="s">
        <v>38</v>
      </c>
      <c r="F43" t="s">
        <v>59</v>
      </c>
      <c r="G43" t="s">
        <v>32</v>
      </c>
      <c r="H43" t="s">
        <v>32</v>
      </c>
      <c r="I43" t="s">
        <v>47</v>
      </c>
      <c r="J43" t="s">
        <v>70</v>
      </c>
      <c r="K43" t="s">
        <v>143</v>
      </c>
      <c r="L43" t="s">
        <v>35</v>
      </c>
      <c r="M43">
        <v>0</v>
      </c>
      <c r="N43">
        <v>3579597</v>
      </c>
      <c r="O43">
        <v>3579597</v>
      </c>
      <c r="P43">
        <v>0</v>
      </c>
      <c r="Q43">
        <v>2773000</v>
      </c>
      <c r="R43">
        <v>2773000</v>
      </c>
      <c r="S43" t="s">
        <v>35</v>
      </c>
      <c r="T43">
        <v>0</v>
      </c>
      <c r="U43">
        <v>3579597</v>
      </c>
      <c r="V43">
        <v>3579597</v>
      </c>
      <c r="W43">
        <v>0</v>
      </c>
      <c r="X43">
        <v>2773000</v>
      </c>
      <c r="Y43">
        <v>2773000</v>
      </c>
      <c r="Z43" t="s">
        <v>36</v>
      </c>
      <c r="AA43" t="s">
        <v>37</v>
      </c>
      <c r="AB43" t="s">
        <v>37</v>
      </c>
      <c r="AC43" t="s">
        <v>36</v>
      </c>
      <c r="AD43" t="s">
        <v>37</v>
      </c>
      <c r="AE43" s="10">
        <f t="shared" si="0"/>
        <v>16638</v>
      </c>
      <c r="AF43" s="10">
        <f t="shared" si="1"/>
        <v>21477.582000000002</v>
      </c>
      <c r="AG43" s="10">
        <f>IF(L43="USD",AE43,AE43*VLOOKUP(L43,Calculations!G44:I44,3,0))</f>
        <v>16638</v>
      </c>
      <c r="AH43" s="10">
        <f>IF(L43="EUR",AE43,AE43*VLOOKUP(L43,Calculations!G:I,3,0))</f>
        <v>11646.599999999999</v>
      </c>
      <c r="AI43" s="10">
        <f>IF(L43="USD",AF43,AF43*VLOOKUP(L43,Calculations!G44:I44,3,0))</f>
        <v>21477.582000000002</v>
      </c>
      <c r="AJ43" s="10">
        <f>IF(L43="EUR",AF43,AF43*VLOOKUP(L43,Calculations!G:I,3,0))</f>
        <v>15034.3074</v>
      </c>
      <c r="AK43" s="10">
        <f t="shared" si="2"/>
        <v>0</v>
      </c>
      <c r="AL43" s="10">
        <f>IF(L43="USD",AK43,AK43*VLOOKUP(L43,Calculations!G:I,3,0))</f>
        <v>0</v>
      </c>
      <c r="AM43" s="10">
        <f>IF(L43="EUR",AK43,AK43*VLOOKUP(L43,Calculations!G:I,3,0))</f>
        <v>0</v>
      </c>
    </row>
    <row r="44" spans="1:39">
      <c r="A44" t="s">
        <v>145</v>
      </c>
      <c r="B44" t="s">
        <v>148</v>
      </c>
      <c r="C44">
        <v>0.6</v>
      </c>
      <c r="D44" t="s">
        <v>208</v>
      </c>
      <c r="E44" t="s">
        <v>38</v>
      </c>
      <c r="F44" t="s">
        <v>39</v>
      </c>
      <c r="G44" t="s">
        <v>60</v>
      </c>
      <c r="H44" t="s">
        <v>60</v>
      </c>
      <c r="I44" t="s">
        <v>68</v>
      </c>
      <c r="J44" t="s">
        <v>70</v>
      </c>
      <c r="K44" t="s">
        <v>143</v>
      </c>
      <c r="L44" t="s">
        <v>35</v>
      </c>
      <c r="M44">
        <v>72940000</v>
      </c>
      <c r="N44">
        <v>32918000</v>
      </c>
      <c r="O44">
        <v>105858000</v>
      </c>
      <c r="P44">
        <v>42232000</v>
      </c>
      <c r="Q44">
        <v>33252000</v>
      </c>
      <c r="R44">
        <v>75484000</v>
      </c>
      <c r="S44" t="s">
        <v>35</v>
      </c>
      <c r="T44">
        <v>72940000</v>
      </c>
      <c r="U44">
        <v>32918000</v>
      </c>
      <c r="V44">
        <v>105858000</v>
      </c>
      <c r="W44">
        <v>42232000</v>
      </c>
      <c r="X44">
        <v>33252000</v>
      </c>
      <c r="Y44">
        <v>75484000</v>
      </c>
      <c r="Z44" t="s">
        <v>36</v>
      </c>
      <c r="AA44" t="s">
        <v>36</v>
      </c>
      <c r="AB44" t="s">
        <v>37</v>
      </c>
      <c r="AC44" t="s">
        <v>37</v>
      </c>
      <c r="AD44" t="s">
        <v>37</v>
      </c>
      <c r="AE44" s="10">
        <f t="shared" si="0"/>
        <v>452904</v>
      </c>
      <c r="AF44" s="10">
        <f t="shared" si="1"/>
        <v>635148</v>
      </c>
      <c r="AG44" s="10">
        <f>IF(L44="USD",AE44,AE44*VLOOKUP(L44,Calculations!G45:I45,3,0))</f>
        <v>452904</v>
      </c>
      <c r="AH44" s="10">
        <f>IF(L44="EUR",AE44,AE44*VLOOKUP(L44,Calculations!G:I,3,0))</f>
        <v>317032.8</v>
      </c>
      <c r="AI44" s="10">
        <f>IF(L44="USD",AF44,AF44*VLOOKUP(L44,Calculations!G45:I45,3,0))</f>
        <v>635148</v>
      </c>
      <c r="AJ44" s="10">
        <f>IF(L44="EUR",AF44,AF44*VLOOKUP(L44,Calculations!G:I,3,0))</f>
        <v>444603.6</v>
      </c>
      <c r="AK44" s="10">
        <f t="shared" si="2"/>
        <v>253392</v>
      </c>
      <c r="AL44" s="10">
        <f>IF(L44="USD",AK44,AK44*VLOOKUP(L44,Calculations!G:I,3,0))</f>
        <v>253392</v>
      </c>
      <c r="AM44" s="10">
        <f>IF(L44="EUR",AK44,AK44*VLOOKUP(L44,Calculations!G:I,3,0))</f>
        <v>177374.4</v>
      </c>
    </row>
    <row r="45" spans="1:39">
      <c r="A45" t="s">
        <v>145</v>
      </c>
      <c r="B45" t="s">
        <v>148</v>
      </c>
      <c r="C45">
        <v>0.6</v>
      </c>
      <c r="D45" t="s">
        <v>209</v>
      </c>
      <c r="E45" t="s">
        <v>71</v>
      </c>
      <c r="F45" t="s">
        <v>114</v>
      </c>
      <c r="G45" t="s">
        <v>32</v>
      </c>
      <c r="H45" t="s">
        <v>32</v>
      </c>
      <c r="I45" t="s">
        <v>52</v>
      </c>
      <c r="J45" t="s">
        <v>70</v>
      </c>
      <c r="K45" t="s">
        <v>143</v>
      </c>
      <c r="L45" t="s">
        <v>35</v>
      </c>
      <c r="M45">
        <v>46887000</v>
      </c>
      <c r="N45">
        <v>0</v>
      </c>
      <c r="O45">
        <v>46887000</v>
      </c>
      <c r="P45">
        <v>78651000</v>
      </c>
      <c r="Q45">
        <v>0</v>
      </c>
      <c r="R45">
        <v>78651000</v>
      </c>
      <c r="S45" t="s">
        <v>35</v>
      </c>
      <c r="T45">
        <v>46887000</v>
      </c>
      <c r="U45">
        <v>0</v>
      </c>
      <c r="V45">
        <v>46887000</v>
      </c>
      <c r="W45">
        <v>78651000</v>
      </c>
      <c r="X45">
        <v>0</v>
      </c>
      <c r="Y45">
        <v>78651000</v>
      </c>
      <c r="Z45" t="s">
        <v>36</v>
      </c>
      <c r="AA45" t="s">
        <v>36</v>
      </c>
      <c r="AB45" t="s">
        <v>37</v>
      </c>
      <c r="AC45" t="s">
        <v>37</v>
      </c>
      <c r="AD45" t="s">
        <v>37</v>
      </c>
      <c r="AE45" s="10">
        <f t="shared" si="0"/>
        <v>471906</v>
      </c>
      <c r="AF45" s="10">
        <f t="shared" si="1"/>
        <v>281322</v>
      </c>
      <c r="AG45" s="10">
        <f>IF(L45="USD",AE45,AE45*VLOOKUP(L45,Calculations!G46:I46,3,0))</f>
        <v>471906</v>
      </c>
      <c r="AH45" s="10">
        <f>IF(L45="EUR",AE45,AE45*VLOOKUP(L45,Calculations!G:I,3,0))</f>
        <v>330334.19999999995</v>
      </c>
      <c r="AI45" s="10">
        <f>IF(L45="USD",AF45,AF45*VLOOKUP(L45,Calculations!G46:I46,3,0))</f>
        <v>281322</v>
      </c>
      <c r="AJ45" s="10">
        <f>IF(L45="EUR",AF45,AF45*VLOOKUP(L45,Calculations!G:I,3,0))</f>
        <v>196925.4</v>
      </c>
      <c r="AK45" s="10">
        <f t="shared" si="2"/>
        <v>471906</v>
      </c>
      <c r="AL45" s="10">
        <f>IF(L45="USD",AK45,AK45*VLOOKUP(L45,Calculations!G:I,3,0))</f>
        <v>471906</v>
      </c>
      <c r="AM45" s="10">
        <f>IF(L45="EUR",AK45,AK45*VLOOKUP(L45,Calculations!G:I,3,0))</f>
        <v>330334.19999999995</v>
      </c>
    </row>
    <row r="46" spans="1:39">
      <c r="A46" t="s">
        <v>145</v>
      </c>
      <c r="B46" t="s">
        <v>149</v>
      </c>
      <c r="C46">
        <v>10.11</v>
      </c>
      <c r="D46" t="s">
        <v>210</v>
      </c>
      <c r="E46" t="s">
        <v>73</v>
      </c>
      <c r="F46" t="s">
        <v>81</v>
      </c>
      <c r="G46" t="s">
        <v>85</v>
      </c>
      <c r="H46" t="s">
        <v>85</v>
      </c>
      <c r="I46" t="s">
        <v>91</v>
      </c>
      <c r="J46" t="s">
        <v>55</v>
      </c>
      <c r="K46" t="s">
        <v>143</v>
      </c>
      <c r="L46" t="s">
        <v>35</v>
      </c>
      <c r="M46">
        <v>5632046.2800000003</v>
      </c>
      <c r="N46">
        <v>0</v>
      </c>
      <c r="O46">
        <v>5632046.2800000003</v>
      </c>
      <c r="P46">
        <v>5632046.4199999999</v>
      </c>
      <c r="Q46">
        <v>0</v>
      </c>
      <c r="R46">
        <v>5632046.4199999999</v>
      </c>
      <c r="S46" t="s">
        <v>35</v>
      </c>
      <c r="T46">
        <v>5632046.2800000003</v>
      </c>
      <c r="U46">
        <v>0</v>
      </c>
      <c r="V46">
        <v>5632046.2800000003</v>
      </c>
      <c r="W46">
        <v>5632046.4199999999</v>
      </c>
      <c r="X46">
        <v>0</v>
      </c>
      <c r="Y46">
        <v>5632046.4199999999</v>
      </c>
      <c r="Z46" t="s">
        <v>36</v>
      </c>
      <c r="AA46" t="s">
        <v>36</v>
      </c>
      <c r="AB46" t="s">
        <v>37</v>
      </c>
      <c r="AC46" t="s">
        <v>37</v>
      </c>
      <c r="AD46" t="s">
        <v>37</v>
      </c>
      <c r="AE46" s="10">
        <f t="shared" si="0"/>
        <v>569399.89306199993</v>
      </c>
      <c r="AF46" s="10">
        <f t="shared" si="1"/>
        <v>569399.87890799996</v>
      </c>
      <c r="AG46" s="10">
        <f>IF(L46="USD",AE46,AE46*VLOOKUP(L46,Calculations!G47:I47,3,0))</f>
        <v>569399.89306199993</v>
      </c>
      <c r="AH46" s="10">
        <f>IF(L46="EUR",AE46,AE46*VLOOKUP(L46,Calculations!G:I,3,0))</f>
        <v>398579.92514339992</v>
      </c>
      <c r="AI46" s="10">
        <f>IF(L46="USD",AF46,AF46*VLOOKUP(L46,Calculations!G47:I47,3,0))</f>
        <v>569399.87890799996</v>
      </c>
      <c r="AJ46" s="10">
        <f>IF(L46="EUR",AF46,AF46*VLOOKUP(L46,Calculations!G:I,3,0))</f>
        <v>398579.91523559997</v>
      </c>
      <c r="AK46" s="10">
        <f t="shared" si="2"/>
        <v>569399.89306199993</v>
      </c>
      <c r="AL46" s="10">
        <f>IF(L46="USD",AK46,AK46*VLOOKUP(L46,Calculations!G:I,3,0))</f>
        <v>569399.89306199993</v>
      </c>
      <c r="AM46" s="10">
        <f>IF(L46="EUR",AK46,AK46*VLOOKUP(L46,Calculations!G:I,3,0))</f>
        <v>398579.92514339992</v>
      </c>
    </row>
    <row r="47" spans="1:39">
      <c r="A47" t="s">
        <v>145</v>
      </c>
      <c r="B47" t="s">
        <v>149</v>
      </c>
      <c r="C47">
        <v>10.11</v>
      </c>
      <c r="D47" t="s">
        <v>211</v>
      </c>
      <c r="E47" t="s">
        <v>76</v>
      </c>
      <c r="F47" t="s">
        <v>93</v>
      </c>
      <c r="G47" t="s">
        <v>82</v>
      </c>
      <c r="H47" t="s">
        <v>82</v>
      </c>
      <c r="I47" t="s">
        <v>91</v>
      </c>
      <c r="J47" t="s">
        <v>110</v>
      </c>
      <c r="K47" t="s">
        <v>143</v>
      </c>
      <c r="L47" t="s">
        <v>35</v>
      </c>
      <c r="M47">
        <v>5449541</v>
      </c>
      <c r="N47">
        <v>0</v>
      </c>
      <c r="O47">
        <v>5449541</v>
      </c>
      <c r="P47">
        <v>5449541</v>
      </c>
      <c r="Q47">
        <v>0</v>
      </c>
      <c r="R47">
        <v>5449541</v>
      </c>
      <c r="S47" t="s">
        <v>35</v>
      </c>
      <c r="T47">
        <v>5449541</v>
      </c>
      <c r="U47">
        <v>0</v>
      </c>
      <c r="V47">
        <v>5449541</v>
      </c>
      <c r="W47">
        <v>5449541</v>
      </c>
      <c r="X47">
        <v>0</v>
      </c>
      <c r="Y47">
        <v>5449541</v>
      </c>
      <c r="Z47" t="s">
        <v>36</v>
      </c>
      <c r="AA47" t="s">
        <v>36</v>
      </c>
      <c r="AB47" t="s">
        <v>37</v>
      </c>
      <c r="AC47" t="s">
        <v>37</v>
      </c>
      <c r="AD47" t="s">
        <v>37</v>
      </c>
      <c r="AE47" s="10">
        <f t="shared" si="0"/>
        <v>550948.59509999992</v>
      </c>
      <c r="AF47" s="10">
        <f t="shared" si="1"/>
        <v>550948.59509999992</v>
      </c>
      <c r="AG47" s="10">
        <f>IF(L47="USD",AE47,AE47*VLOOKUP(L47,Calculations!G48:I48,3,0))</f>
        <v>550948.59509999992</v>
      </c>
      <c r="AH47" s="10">
        <f>IF(L47="EUR",AE47,AE47*VLOOKUP(L47,Calculations!G:I,3,0))</f>
        <v>385664.01656999992</v>
      </c>
      <c r="AI47" s="10">
        <f>IF(L47="USD",AF47,AF47*VLOOKUP(L47,Calculations!G48:I48,3,0))</f>
        <v>550948.59509999992</v>
      </c>
      <c r="AJ47" s="10">
        <f>IF(L47="EUR",AF47,AF47*VLOOKUP(L47,Calculations!G:I,3,0))</f>
        <v>385664.01656999992</v>
      </c>
      <c r="AK47" s="10">
        <f t="shared" si="2"/>
        <v>550948.59509999992</v>
      </c>
      <c r="AL47" s="10">
        <f>IF(L47="USD",AK47,AK47*VLOOKUP(L47,Calculations!G:I,3,0))</f>
        <v>550948.59509999992</v>
      </c>
      <c r="AM47" s="10">
        <f>IF(L47="EUR",AK47,AK47*VLOOKUP(L47,Calculations!G:I,3,0))</f>
        <v>385664.01656999992</v>
      </c>
    </row>
    <row r="48" spans="1:39">
      <c r="A48" t="s">
        <v>145</v>
      </c>
      <c r="B48" t="s">
        <v>149</v>
      </c>
      <c r="C48">
        <v>10.11</v>
      </c>
      <c r="D48" t="s">
        <v>212</v>
      </c>
      <c r="E48" t="s">
        <v>71</v>
      </c>
      <c r="F48" t="s">
        <v>100</v>
      </c>
      <c r="G48" t="s">
        <v>85</v>
      </c>
      <c r="H48" t="s">
        <v>85</v>
      </c>
      <c r="I48" t="s">
        <v>52</v>
      </c>
      <c r="J48" t="s">
        <v>55</v>
      </c>
      <c r="K48" t="s">
        <v>143</v>
      </c>
      <c r="L48" t="s">
        <v>35</v>
      </c>
      <c r="M48">
        <v>2724771</v>
      </c>
      <c r="N48">
        <v>0</v>
      </c>
      <c r="O48">
        <v>2724771</v>
      </c>
      <c r="P48">
        <v>2724771</v>
      </c>
      <c r="Q48">
        <v>0</v>
      </c>
      <c r="R48">
        <v>2724771</v>
      </c>
      <c r="S48" t="s">
        <v>35</v>
      </c>
      <c r="T48">
        <v>2724771</v>
      </c>
      <c r="U48">
        <v>0</v>
      </c>
      <c r="V48">
        <v>2724771</v>
      </c>
      <c r="W48">
        <v>2724771</v>
      </c>
      <c r="X48">
        <v>0</v>
      </c>
      <c r="Y48">
        <v>2724771</v>
      </c>
      <c r="Z48" t="s">
        <v>36</v>
      </c>
      <c r="AA48" t="s">
        <v>36</v>
      </c>
      <c r="AB48" t="s">
        <v>37</v>
      </c>
      <c r="AC48" t="s">
        <v>37</v>
      </c>
      <c r="AD48" t="s">
        <v>37</v>
      </c>
      <c r="AE48" s="10">
        <f t="shared" si="0"/>
        <v>275474.3481</v>
      </c>
      <c r="AF48" s="10">
        <f t="shared" si="1"/>
        <v>275474.3481</v>
      </c>
      <c r="AG48" s="10">
        <f>IF(L48="USD",AE48,AE48*VLOOKUP(L48,Calculations!G49:I49,3,0))</f>
        <v>275474.3481</v>
      </c>
      <c r="AH48" s="10">
        <f>IF(L48="EUR",AE48,AE48*VLOOKUP(L48,Calculations!G:I,3,0))</f>
        <v>192832.04366999998</v>
      </c>
      <c r="AI48" s="10">
        <f>IF(L48="USD",AF48,AF48*VLOOKUP(L48,Calculations!G49:I49,3,0))</f>
        <v>275474.3481</v>
      </c>
      <c r="AJ48" s="10">
        <f>IF(L48="EUR",AF48,AF48*VLOOKUP(L48,Calculations!G:I,3,0))</f>
        <v>192832.04366999998</v>
      </c>
      <c r="AK48" s="10">
        <f t="shared" si="2"/>
        <v>275474.3481</v>
      </c>
      <c r="AL48" s="10">
        <f>IF(L48="USD",AK48,AK48*VLOOKUP(L48,Calculations!G:I,3,0))</f>
        <v>275474.3481</v>
      </c>
      <c r="AM48" s="10">
        <f>IF(L48="EUR",AK48,AK48*VLOOKUP(L48,Calculations!G:I,3,0))</f>
        <v>192832.04366999998</v>
      </c>
    </row>
    <row r="49" spans="1:39">
      <c r="A49" t="s">
        <v>145</v>
      </c>
      <c r="B49" t="s">
        <v>149</v>
      </c>
      <c r="C49">
        <v>10.11</v>
      </c>
      <c r="D49" t="s">
        <v>213</v>
      </c>
      <c r="E49" t="s">
        <v>76</v>
      </c>
      <c r="F49" t="s">
        <v>130</v>
      </c>
      <c r="G49" t="s">
        <v>82</v>
      </c>
      <c r="H49" t="s">
        <v>82</v>
      </c>
      <c r="I49" t="s">
        <v>52</v>
      </c>
      <c r="J49" t="s">
        <v>55</v>
      </c>
      <c r="K49" t="s">
        <v>143</v>
      </c>
      <c r="L49" t="s">
        <v>35</v>
      </c>
      <c r="M49">
        <v>1488633.03</v>
      </c>
      <c r="N49">
        <v>0</v>
      </c>
      <c r="O49">
        <v>1488633.03</v>
      </c>
      <c r="P49">
        <v>1488633.03</v>
      </c>
      <c r="Q49">
        <v>0</v>
      </c>
      <c r="R49">
        <v>1488633.03</v>
      </c>
      <c r="S49" t="s">
        <v>35</v>
      </c>
      <c r="T49">
        <v>1488633.03</v>
      </c>
      <c r="U49">
        <v>0</v>
      </c>
      <c r="V49">
        <v>1488633.03</v>
      </c>
      <c r="W49">
        <v>1488633.03</v>
      </c>
      <c r="X49">
        <v>0</v>
      </c>
      <c r="Y49">
        <v>1488633.03</v>
      </c>
      <c r="Z49" t="s">
        <v>36</v>
      </c>
      <c r="AA49" t="s">
        <v>36</v>
      </c>
      <c r="AB49" t="s">
        <v>37</v>
      </c>
      <c r="AC49" t="s">
        <v>37</v>
      </c>
      <c r="AD49" t="s">
        <v>37</v>
      </c>
      <c r="AE49" s="10">
        <f t="shared" si="0"/>
        <v>150500.799333</v>
      </c>
      <c r="AF49" s="10">
        <f t="shared" si="1"/>
        <v>150500.799333</v>
      </c>
      <c r="AG49" s="10">
        <f>IF(L49="USD",AE49,AE49*VLOOKUP(L49,Calculations!G50:I50,3,0))</f>
        <v>150500.799333</v>
      </c>
      <c r="AH49" s="10">
        <f>IF(L49="EUR",AE49,AE49*VLOOKUP(L49,Calculations!G:I,3,0))</f>
        <v>105350.55953309999</v>
      </c>
      <c r="AI49" s="10">
        <f>IF(L49="USD",AF49,AF49*VLOOKUP(L49,Calculations!G50:I50,3,0))</f>
        <v>150500.799333</v>
      </c>
      <c r="AJ49" s="10">
        <f>IF(L49="EUR",AF49,AF49*VLOOKUP(L49,Calculations!G:I,3,0))</f>
        <v>105350.55953309999</v>
      </c>
      <c r="AK49" s="10">
        <f t="shared" si="2"/>
        <v>150500.799333</v>
      </c>
      <c r="AL49" s="10">
        <f>IF(L49="USD",AK49,AK49*VLOOKUP(L49,Calculations!G:I,3,0))</f>
        <v>150500.799333</v>
      </c>
      <c r="AM49" s="10">
        <f>IF(L49="EUR",AK49,AK49*VLOOKUP(L49,Calculations!G:I,3,0))</f>
        <v>105350.55953309999</v>
      </c>
    </row>
    <row r="50" spans="1:39">
      <c r="A50" t="s">
        <v>145</v>
      </c>
      <c r="B50" t="s">
        <v>149</v>
      </c>
      <c r="C50">
        <v>10.11</v>
      </c>
      <c r="D50" t="s">
        <v>214</v>
      </c>
      <c r="E50" t="s">
        <v>76</v>
      </c>
      <c r="F50" t="s">
        <v>130</v>
      </c>
      <c r="G50" t="s">
        <v>82</v>
      </c>
      <c r="H50" t="s">
        <v>82</v>
      </c>
      <c r="I50" t="s">
        <v>91</v>
      </c>
      <c r="J50" t="s">
        <v>55</v>
      </c>
      <c r="K50" t="s">
        <v>143</v>
      </c>
      <c r="L50" t="s">
        <v>35</v>
      </c>
      <c r="M50">
        <v>5406004.9199999999</v>
      </c>
      <c r="N50">
        <v>0</v>
      </c>
      <c r="O50">
        <v>5406004.9199999999</v>
      </c>
      <c r="P50">
        <v>5406004.9199999999</v>
      </c>
      <c r="Q50">
        <v>0</v>
      </c>
      <c r="R50">
        <v>5406004.9199999999</v>
      </c>
      <c r="S50" t="s">
        <v>35</v>
      </c>
      <c r="T50">
        <v>5406004.9199999999</v>
      </c>
      <c r="U50">
        <v>0</v>
      </c>
      <c r="V50">
        <v>5406004.9199999999</v>
      </c>
      <c r="W50">
        <v>5406004.9199999999</v>
      </c>
      <c r="X50">
        <v>0</v>
      </c>
      <c r="Y50">
        <v>5406004.9199999999</v>
      </c>
      <c r="Z50" t="s">
        <v>36</v>
      </c>
      <c r="AA50" t="s">
        <v>36</v>
      </c>
      <c r="AB50" t="s">
        <v>37</v>
      </c>
      <c r="AC50" t="s">
        <v>37</v>
      </c>
      <c r="AD50" t="s">
        <v>37</v>
      </c>
      <c r="AE50" s="10">
        <f t="shared" si="0"/>
        <v>546547.09741199994</v>
      </c>
      <c r="AF50" s="10">
        <f t="shared" si="1"/>
        <v>546547.09741199994</v>
      </c>
      <c r="AG50" s="10">
        <f>IF(L50="USD",AE50,AE50*VLOOKUP(L50,Calculations!G51:I51,3,0))</f>
        <v>546547.09741199994</v>
      </c>
      <c r="AH50" s="10">
        <f>IF(L50="EUR",AE50,AE50*VLOOKUP(L50,Calculations!G:I,3,0))</f>
        <v>382582.96818839991</v>
      </c>
      <c r="AI50" s="10">
        <f>IF(L50="USD",AF50,AF50*VLOOKUP(L50,Calculations!G51:I51,3,0))</f>
        <v>546547.09741199994</v>
      </c>
      <c r="AJ50" s="10">
        <f>IF(L50="EUR",AF50,AF50*VLOOKUP(L50,Calculations!G:I,3,0))</f>
        <v>382582.96818839991</v>
      </c>
      <c r="AK50" s="10">
        <f t="shared" si="2"/>
        <v>546547.09741199994</v>
      </c>
      <c r="AL50" s="10">
        <f>IF(L50="USD",AK50,AK50*VLOOKUP(L50,Calculations!G:I,3,0))</f>
        <v>546547.09741199994</v>
      </c>
      <c r="AM50" s="10">
        <f>IF(L50="EUR",AK50,AK50*VLOOKUP(L50,Calculations!G:I,3,0))</f>
        <v>382582.96818839991</v>
      </c>
    </row>
    <row r="51" spans="1:39">
      <c r="A51" t="s">
        <v>145</v>
      </c>
      <c r="B51" t="s">
        <v>149</v>
      </c>
      <c r="C51">
        <v>10.11</v>
      </c>
      <c r="D51" t="s">
        <v>215</v>
      </c>
      <c r="E51" t="s">
        <v>76</v>
      </c>
      <c r="F51" t="s">
        <v>113</v>
      </c>
      <c r="G51" t="s">
        <v>85</v>
      </c>
      <c r="H51" t="s">
        <v>85</v>
      </c>
      <c r="I51" t="s">
        <v>52</v>
      </c>
      <c r="J51" t="s">
        <v>128</v>
      </c>
      <c r="K51" t="s">
        <v>143</v>
      </c>
      <c r="L51" t="s">
        <v>35</v>
      </c>
      <c r="M51">
        <v>4541284</v>
      </c>
      <c r="N51">
        <v>0</v>
      </c>
      <c r="O51">
        <v>4541284</v>
      </c>
      <c r="P51">
        <v>4541284</v>
      </c>
      <c r="Q51">
        <v>0</v>
      </c>
      <c r="R51">
        <v>4541284</v>
      </c>
      <c r="S51" t="s">
        <v>35</v>
      </c>
      <c r="T51">
        <v>4541284</v>
      </c>
      <c r="U51">
        <v>0</v>
      </c>
      <c r="V51">
        <v>4541284</v>
      </c>
      <c r="W51">
        <v>4541284</v>
      </c>
      <c r="X51">
        <v>0</v>
      </c>
      <c r="Y51">
        <v>4541284</v>
      </c>
      <c r="Z51" t="s">
        <v>36</v>
      </c>
      <c r="AA51" t="s">
        <v>36</v>
      </c>
      <c r="AB51" t="s">
        <v>37</v>
      </c>
      <c r="AC51" t="s">
        <v>37</v>
      </c>
      <c r="AD51" t="s">
        <v>37</v>
      </c>
      <c r="AE51" s="10">
        <f t="shared" si="0"/>
        <v>459123.8124</v>
      </c>
      <c r="AF51" s="10">
        <f t="shared" si="1"/>
        <v>459123.8124</v>
      </c>
      <c r="AG51" s="10">
        <f>IF(L51="USD",AE51,AE51*VLOOKUP(L51,Calculations!G52:I52,3,0))</f>
        <v>459123.8124</v>
      </c>
      <c r="AH51" s="10">
        <f>IF(L51="EUR",AE51,AE51*VLOOKUP(L51,Calculations!G:I,3,0))</f>
        <v>321386.66868</v>
      </c>
      <c r="AI51" s="10">
        <f>IF(L51="USD",AF51,AF51*VLOOKUP(L51,Calculations!G52:I52,3,0))</f>
        <v>459123.8124</v>
      </c>
      <c r="AJ51" s="10">
        <f>IF(L51="EUR",AF51,AF51*VLOOKUP(L51,Calculations!G:I,3,0))</f>
        <v>321386.66868</v>
      </c>
      <c r="AK51" s="10">
        <f t="shared" si="2"/>
        <v>459123.8124</v>
      </c>
      <c r="AL51" s="10">
        <f>IF(L51="USD",AK51,AK51*VLOOKUP(L51,Calculations!G:I,3,0))</f>
        <v>459123.8124</v>
      </c>
      <c r="AM51" s="10">
        <f>IF(L51="EUR",AK51,AK51*VLOOKUP(L51,Calculations!G:I,3,0))</f>
        <v>321386.66868</v>
      </c>
    </row>
    <row r="52" spans="1:39">
      <c r="A52" t="s">
        <v>145</v>
      </c>
      <c r="B52" t="s">
        <v>149</v>
      </c>
      <c r="C52">
        <v>10.11</v>
      </c>
      <c r="D52" t="s">
        <v>216</v>
      </c>
      <c r="E52" t="s">
        <v>76</v>
      </c>
      <c r="F52" t="s">
        <v>77</v>
      </c>
      <c r="G52" t="s">
        <v>85</v>
      </c>
      <c r="H52" t="s">
        <v>85</v>
      </c>
      <c r="I52" t="s">
        <v>137</v>
      </c>
      <c r="J52" t="s">
        <v>110</v>
      </c>
      <c r="K52" t="s">
        <v>143</v>
      </c>
      <c r="L52" t="s">
        <v>35</v>
      </c>
      <c r="M52">
        <v>4541284.4000000004</v>
      </c>
      <c r="N52">
        <v>0</v>
      </c>
      <c r="O52">
        <v>4541284.4000000004</v>
      </c>
      <c r="P52">
        <v>4541284.4000000004</v>
      </c>
      <c r="Q52">
        <v>0</v>
      </c>
      <c r="R52">
        <v>4541284.4000000004</v>
      </c>
      <c r="S52" t="s">
        <v>35</v>
      </c>
      <c r="T52">
        <v>4541284.4000000004</v>
      </c>
      <c r="U52">
        <v>0</v>
      </c>
      <c r="V52">
        <v>4541284.4000000004</v>
      </c>
      <c r="W52">
        <v>4541284.4000000004</v>
      </c>
      <c r="X52">
        <v>0</v>
      </c>
      <c r="Y52">
        <v>4541284.4000000004</v>
      </c>
      <c r="Z52" t="s">
        <v>36</v>
      </c>
      <c r="AA52" t="s">
        <v>36</v>
      </c>
      <c r="AB52" t="s">
        <v>37</v>
      </c>
      <c r="AC52" t="s">
        <v>37</v>
      </c>
      <c r="AD52" t="s">
        <v>37</v>
      </c>
      <c r="AE52" s="10">
        <f t="shared" si="0"/>
        <v>459123.85284000001</v>
      </c>
      <c r="AF52" s="10">
        <f t="shared" si="1"/>
        <v>459123.85284000001</v>
      </c>
      <c r="AG52" s="10">
        <f>IF(L52="USD",AE52,AE52*VLOOKUP(L52,Calculations!G53:I53,3,0))</f>
        <v>459123.85284000001</v>
      </c>
      <c r="AH52" s="10">
        <f>IF(L52="EUR",AE52,AE52*VLOOKUP(L52,Calculations!G:I,3,0))</f>
        <v>321386.69698800001</v>
      </c>
      <c r="AI52" s="10">
        <f>IF(L52="USD",AF52,AF52*VLOOKUP(L52,Calculations!G53:I53,3,0))</f>
        <v>459123.85284000001</v>
      </c>
      <c r="AJ52" s="10">
        <f>IF(L52="EUR",AF52,AF52*VLOOKUP(L52,Calculations!G:I,3,0))</f>
        <v>321386.69698800001</v>
      </c>
      <c r="AK52" s="10">
        <f t="shared" si="2"/>
        <v>459123.85284000001</v>
      </c>
      <c r="AL52" s="10">
        <f>IF(L52="USD",AK52,AK52*VLOOKUP(L52,Calculations!G:I,3,0))</f>
        <v>459123.85284000001</v>
      </c>
      <c r="AM52" s="10">
        <f>IF(L52="EUR",AK52,AK52*VLOOKUP(L52,Calculations!G:I,3,0))</f>
        <v>321386.69698800001</v>
      </c>
    </row>
    <row r="53" spans="1:39">
      <c r="A53" t="s">
        <v>145</v>
      </c>
      <c r="B53" t="s">
        <v>149</v>
      </c>
      <c r="C53">
        <v>10.11</v>
      </c>
      <c r="D53" t="s">
        <v>217</v>
      </c>
      <c r="E53" t="s">
        <v>76</v>
      </c>
      <c r="F53" t="s">
        <v>130</v>
      </c>
      <c r="G53" t="s">
        <v>60</v>
      </c>
      <c r="H53" t="s">
        <v>60</v>
      </c>
      <c r="I53" t="s">
        <v>47</v>
      </c>
      <c r="J53" t="s">
        <v>55</v>
      </c>
      <c r="K53" t="s">
        <v>143</v>
      </c>
      <c r="L53" t="s">
        <v>35</v>
      </c>
      <c r="M53">
        <v>5181304.1100000003</v>
      </c>
      <c r="N53">
        <v>0</v>
      </c>
      <c r="O53">
        <v>5181304.1100000003</v>
      </c>
      <c r="P53">
        <v>5181304.1100000003</v>
      </c>
      <c r="Q53">
        <v>0</v>
      </c>
      <c r="R53">
        <v>5181304.1100000003</v>
      </c>
      <c r="S53" t="s">
        <v>35</v>
      </c>
      <c r="T53">
        <v>5181304.1100000003</v>
      </c>
      <c r="U53">
        <v>0</v>
      </c>
      <c r="V53">
        <v>5181304.1100000003</v>
      </c>
      <c r="W53">
        <v>5181304.1100000003</v>
      </c>
      <c r="X53">
        <v>0</v>
      </c>
      <c r="Y53">
        <v>5181304.1100000003</v>
      </c>
      <c r="Z53" t="s">
        <v>36</v>
      </c>
      <c r="AA53" t="s">
        <v>36</v>
      </c>
      <c r="AB53" t="s">
        <v>37</v>
      </c>
      <c r="AC53" t="s">
        <v>37</v>
      </c>
      <c r="AD53" t="s">
        <v>37</v>
      </c>
      <c r="AE53" s="10">
        <f t="shared" si="0"/>
        <v>523829.84552099998</v>
      </c>
      <c r="AF53" s="10">
        <f t="shared" si="1"/>
        <v>523829.84552099998</v>
      </c>
      <c r="AG53" s="10">
        <f>IF(L53="USD",AE53,AE53*VLOOKUP(L53,Calculations!G54:I54,3,0))</f>
        <v>523829.84552099998</v>
      </c>
      <c r="AH53" s="10">
        <f>IF(L53="EUR",AE53,AE53*VLOOKUP(L53,Calculations!G:I,3,0))</f>
        <v>366680.89186469995</v>
      </c>
      <c r="AI53" s="10">
        <f>IF(L53="USD",AF53,AF53*VLOOKUP(L53,Calculations!G54:I54,3,0))</f>
        <v>523829.84552099998</v>
      </c>
      <c r="AJ53" s="10">
        <f>IF(L53="EUR",AF53,AF53*VLOOKUP(L53,Calculations!G:I,3,0))</f>
        <v>366680.89186469995</v>
      </c>
      <c r="AK53" s="10">
        <f t="shared" si="2"/>
        <v>523829.84552099998</v>
      </c>
      <c r="AL53" s="10">
        <f>IF(L53="USD",AK53,AK53*VLOOKUP(L53,Calculations!G:I,3,0))</f>
        <v>523829.84552099998</v>
      </c>
      <c r="AM53" s="10">
        <f>IF(L53="EUR",AK53,AK53*VLOOKUP(L53,Calculations!G:I,3,0))</f>
        <v>366680.89186469995</v>
      </c>
    </row>
    <row r="54" spans="1:39">
      <c r="A54" t="s">
        <v>145</v>
      </c>
      <c r="B54" t="s">
        <v>149</v>
      </c>
      <c r="C54">
        <v>10.11</v>
      </c>
      <c r="D54" t="s">
        <v>218</v>
      </c>
      <c r="E54" t="s">
        <v>76</v>
      </c>
      <c r="F54" t="s">
        <v>93</v>
      </c>
      <c r="G54" t="s">
        <v>82</v>
      </c>
      <c r="H54" t="s">
        <v>82</v>
      </c>
      <c r="I54" t="s">
        <v>52</v>
      </c>
      <c r="J54" t="s">
        <v>110</v>
      </c>
      <c r="K54" t="s">
        <v>143</v>
      </c>
      <c r="L54" t="s">
        <v>35</v>
      </c>
      <c r="M54">
        <v>4551084</v>
      </c>
      <c r="N54">
        <v>0</v>
      </c>
      <c r="O54">
        <v>4551084</v>
      </c>
      <c r="P54">
        <v>4551084</v>
      </c>
      <c r="Q54">
        <v>0</v>
      </c>
      <c r="R54">
        <v>4551084</v>
      </c>
      <c r="S54" t="s">
        <v>35</v>
      </c>
      <c r="T54">
        <v>4551084</v>
      </c>
      <c r="U54">
        <v>0</v>
      </c>
      <c r="V54">
        <v>4551084</v>
      </c>
      <c r="W54">
        <v>4551084</v>
      </c>
      <c r="X54">
        <v>0</v>
      </c>
      <c r="Y54">
        <v>4551084</v>
      </c>
      <c r="Z54" t="s">
        <v>36</v>
      </c>
      <c r="AA54" t="s">
        <v>36</v>
      </c>
      <c r="AB54" t="s">
        <v>37</v>
      </c>
      <c r="AC54" t="s">
        <v>37</v>
      </c>
      <c r="AD54" t="s">
        <v>37</v>
      </c>
      <c r="AE54" s="10">
        <f t="shared" si="0"/>
        <v>460114.59239999996</v>
      </c>
      <c r="AF54" s="10">
        <f t="shared" si="1"/>
        <v>460114.59239999996</v>
      </c>
      <c r="AG54" s="10">
        <f>IF(L54="USD",AE54,AE54*VLOOKUP(L54,Calculations!G55:I55,3,0))</f>
        <v>460114.59239999996</v>
      </c>
      <c r="AH54" s="10">
        <f>IF(L54="EUR",AE54,AE54*VLOOKUP(L54,Calculations!G:I,3,0))</f>
        <v>322080.21467999998</v>
      </c>
      <c r="AI54" s="10">
        <f>IF(L54="USD",AF54,AF54*VLOOKUP(L54,Calculations!G55:I55,3,0))</f>
        <v>460114.59239999996</v>
      </c>
      <c r="AJ54" s="10">
        <f>IF(L54="EUR",AF54,AF54*VLOOKUP(L54,Calculations!G:I,3,0))</f>
        <v>322080.21467999998</v>
      </c>
      <c r="AK54" s="10">
        <f t="shared" si="2"/>
        <v>460114.59239999996</v>
      </c>
      <c r="AL54" s="10">
        <f>IF(L54="USD",AK54,AK54*VLOOKUP(L54,Calculations!G:I,3,0))</f>
        <v>460114.59239999996</v>
      </c>
      <c r="AM54" s="10">
        <f>IF(L54="EUR",AK54,AK54*VLOOKUP(L54,Calculations!G:I,3,0))</f>
        <v>322080.21467999998</v>
      </c>
    </row>
    <row r="55" spans="1:39">
      <c r="A55" t="s">
        <v>145</v>
      </c>
      <c r="B55" t="s">
        <v>149</v>
      </c>
      <c r="C55">
        <v>10.11</v>
      </c>
      <c r="D55" t="s">
        <v>219</v>
      </c>
      <c r="E55" t="s">
        <v>71</v>
      </c>
      <c r="F55" t="s">
        <v>100</v>
      </c>
      <c r="G55" t="s">
        <v>85</v>
      </c>
      <c r="H55" t="s">
        <v>85</v>
      </c>
      <c r="I55" t="s">
        <v>52</v>
      </c>
      <c r="J55" t="s">
        <v>55</v>
      </c>
      <c r="K55" t="s">
        <v>143</v>
      </c>
      <c r="L55" t="s">
        <v>35</v>
      </c>
      <c r="M55">
        <v>8556072.4600000009</v>
      </c>
      <c r="N55">
        <v>0</v>
      </c>
      <c r="O55">
        <v>8556072.4600000009</v>
      </c>
      <c r="P55">
        <v>8556072.5</v>
      </c>
      <c r="Q55">
        <v>0</v>
      </c>
      <c r="R55">
        <v>8556072.5</v>
      </c>
      <c r="S55" t="s">
        <v>35</v>
      </c>
      <c r="T55">
        <v>8556072.4600000009</v>
      </c>
      <c r="U55">
        <v>0</v>
      </c>
      <c r="V55">
        <v>8556072.4600000009</v>
      </c>
      <c r="W55">
        <v>8556072.5</v>
      </c>
      <c r="X55">
        <v>0</v>
      </c>
      <c r="Y55">
        <v>8556072.5</v>
      </c>
      <c r="Z55" t="s">
        <v>36</v>
      </c>
      <c r="AA55" t="s">
        <v>36</v>
      </c>
      <c r="AB55" t="s">
        <v>37</v>
      </c>
      <c r="AC55" t="s">
        <v>37</v>
      </c>
      <c r="AD55" t="s">
        <v>37</v>
      </c>
      <c r="AE55" s="10">
        <f t="shared" si="0"/>
        <v>865018.92975000001</v>
      </c>
      <c r="AF55" s="10">
        <f t="shared" si="1"/>
        <v>865018.92570600007</v>
      </c>
      <c r="AG55" s="10">
        <f>IF(L55="USD",AE55,AE55*VLOOKUP(L55,Calculations!G56:I56,3,0))</f>
        <v>865018.92975000001</v>
      </c>
      <c r="AH55" s="10">
        <f>IF(L55="EUR",AE55,AE55*VLOOKUP(L55,Calculations!G:I,3,0))</f>
        <v>605513.250825</v>
      </c>
      <c r="AI55" s="10">
        <f>IF(L55="USD",AF55,AF55*VLOOKUP(L55,Calculations!G56:I56,3,0))</f>
        <v>865018.92570600007</v>
      </c>
      <c r="AJ55" s="10">
        <f>IF(L55="EUR",AF55,AF55*VLOOKUP(L55,Calculations!G:I,3,0))</f>
        <v>605513.24799419998</v>
      </c>
      <c r="AK55" s="10">
        <f t="shared" si="2"/>
        <v>865018.92975000001</v>
      </c>
      <c r="AL55" s="10">
        <f>IF(L55="USD",AK55,AK55*VLOOKUP(L55,Calculations!G:I,3,0))</f>
        <v>865018.92975000001</v>
      </c>
      <c r="AM55" s="10">
        <f>IF(L55="EUR",AK55,AK55*VLOOKUP(L55,Calculations!G:I,3,0))</f>
        <v>605513.250825</v>
      </c>
    </row>
    <row r="56" spans="1:39">
      <c r="A56" t="s">
        <v>145</v>
      </c>
      <c r="B56" t="s">
        <v>149</v>
      </c>
      <c r="C56">
        <v>10.11</v>
      </c>
      <c r="D56" t="s">
        <v>220</v>
      </c>
      <c r="E56" t="s">
        <v>71</v>
      </c>
      <c r="F56" t="s">
        <v>114</v>
      </c>
      <c r="G56" t="s">
        <v>85</v>
      </c>
      <c r="H56" t="s">
        <v>85</v>
      </c>
      <c r="I56" t="s">
        <v>52</v>
      </c>
      <c r="J56" t="s">
        <v>55</v>
      </c>
      <c r="K56" t="s">
        <v>143</v>
      </c>
      <c r="L56" t="s">
        <v>35</v>
      </c>
      <c r="M56">
        <v>1923160</v>
      </c>
      <c r="N56">
        <v>0</v>
      </c>
      <c r="O56">
        <v>1923160</v>
      </c>
      <c r="P56">
        <v>1923160</v>
      </c>
      <c r="Q56">
        <v>0</v>
      </c>
      <c r="R56">
        <v>1923160</v>
      </c>
      <c r="S56" t="s">
        <v>35</v>
      </c>
      <c r="T56">
        <v>1923160</v>
      </c>
      <c r="U56">
        <v>0</v>
      </c>
      <c r="V56">
        <v>1923160</v>
      </c>
      <c r="W56">
        <v>1923160</v>
      </c>
      <c r="X56">
        <v>0</v>
      </c>
      <c r="Y56">
        <v>1923160</v>
      </c>
      <c r="Z56" t="s">
        <v>36</v>
      </c>
      <c r="AA56" t="s">
        <v>36</v>
      </c>
      <c r="AB56" t="s">
        <v>37</v>
      </c>
      <c r="AC56" t="s">
        <v>37</v>
      </c>
      <c r="AD56" t="s">
        <v>37</v>
      </c>
      <c r="AE56" s="10">
        <f t="shared" si="0"/>
        <v>194431.476</v>
      </c>
      <c r="AF56" s="10">
        <f t="shared" si="1"/>
        <v>194431.476</v>
      </c>
      <c r="AG56" s="10">
        <f>IF(L56="USD",AE56,AE56*VLOOKUP(L56,Calculations!G57:I57,3,0))</f>
        <v>194431.476</v>
      </c>
      <c r="AH56" s="10">
        <f>IF(L56="EUR",AE56,AE56*VLOOKUP(L56,Calculations!G:I,3,0))</f>
        <v>136102.03319999998</v>
      </c>
      <c r="AI56" s="10">
        <f>IF(L56="USD",AF56,AF56*VLOOKUP(L56,Calculations!G57:I57,3,0))</f>
        <v>194431.476</v>
      </c>
      <c r="AJ56" s="10">
        <f>IF(L56="EUR",AF56,AF56*VLOOKUP(L56,Calculations!G:I,3,0))</f>
        <v>136102.03319999998</v>
      </c>
      <c r="AK56" s="10">
        <f t="shared" si="2"/>
        <v>194431.476</v>
      </c>
      <c r="AL56" s="10">
        <f>IF(L56="USD",AK56,AK56*VLOOKUP(L56,Calculations!G:I,3,0))</f>
        <v>194431.476</v>
      </c>
      <c r="AM56" s="10">
        <f>IF(L56="EUR",AK56,AK56*VLOOKUP(L56,Calculations!G:I,3,0))</f>
        <v>136102.03319999998</v>
      </c>
    </row>
    <row r="57" spans="1:39">
      <c r="A57" t="s">
        <v>145</v>
      </c>
      <c r="B57" t="s">
        <v>149</v>
      </c>
      <c r="C57">
        <v>10.11</v>
      </c>
      <c r="D57" t="s">
        <v>221</v>
      </c>
      <c r="E57" t="s">
        <v>71</v>
      </c>
      <c r="F57" t="s">
        <v>114</v>
      </c>
      <c r="G57" t="s">
        <v>85</v>
      </c>
      <c r="H57" t="s">
        <v>85</v>
      </c>
      <c r="I57" t="s">
        <v>52</v>
      </c>
      <c r="J57" t="s">
        <v>55</v>
      </c>
      <c r="K57" t="s">
        <v>143</v>
      </c>
      <c r="L57" t="s">
        <v>35</v>
      </c>
      <c r="M57">
        <v>10823550.119999999</v>
      </c>
      <c r="N57">
        <v>0</v>
      </c>
      <c r="O57">
        <v>10823550.119999999</v>
      </c>
      <c r="P57">
        <v>14962336.66</v>
      </c>
      <c r="Q57">
        <v>0</v>
      </c>
      <c r="R57">
        <v>14962336.66</v>
      </c>
      <c r="S57" t="s">
        <v>35</v>
      </c>
      <c r="T57">
        <v>10823550.119999999</v>
      </c>
      <c r="U57">
        <v>0</v>
      </c>
      <c r="V57">
        <v>10823550.119999999</v>
      </c>
      <c r="W57">
        <v>14962336.66</v>
      </c>
      <c r="X57">
        <v>0</v>
      </c>
      <c r="Y57">
        <v>14962336.66</v>
      </c>
      <c r="Z57" t="s">
        <v>36</v>
      </c>
      <c r="AA57" t="s">
        <v>36</v>
      </c>
      <c r="AB57" t="s">
        <v>37</v>
      </c>
      <c r="AC57" t="s">
        <v>37</v>
      </c>
      <c r="AD57" t="s">
        <v>37</v>
      </c>
      <c r="AE57" s="10">
        <f t="shared" si="0"/>
        <v>1512692.236326</v>
      </c>
      <c r="AF57" s="10">
        <f t="shared" si="1"/>
        <v>1094260.917132</v>
      </c>
      <c r="AG57" s="10">
        <f>IF(L57="USD",AE57,AE57*VLOOKUP(L57,Calculations!G58:I58,3,0))</f>
        <v>1512692.236326</v>
      </c>
      <c r="AH57" s="10">
        <f>IF(L57="EUR",AE57,AE57*VLOOKUP(L57,Calculations!G:I,3,0))</f>
        <v>1058884.5654281999</v>
      </c>
      <c r="AI57" s="10">
        <f>IF(L57="USD",AF57,AF57*VLOOKUP(L57,Calculations!G58:I58,3,0))</f>
        <v>1094260.917132</v>
      </c>
      <c r="AJ57" s="10">
        <f>IF(L57="EUR",AF57,AF57*VLOOKUP(L57,Calculations!G:I,3,0))</f>
        <v>765982.64199239993</v>
      </c>
      <c r="AK57" s="10">
        <f t="shared" si="2"/>
        <v>1512692.236326</v>
      </c>
      <c r="AL57" s="10">
        <f>IF(L57="USD",AK57,AK57*VLOOKUP(L57,Calculations!G:I,3,0))</f>
        <v>1512692.236326</v>
      </c>
      <c r="AM57" s="10">
        <f>IF(L57="EUR",AK57,AK57*VLOOKUP(L57,Calculations!G:I,3,0))</f>
        <v>1058884.5654281999</v>
      </c>
    </row>
    <row r="58" spans="1:39">
      <c r="A58" t="s">
        <v>145</v>
      </c>
      <c r="B58" t="s">
        <v>149</v>
      </c>
      <c r="C58">
        <v>10.11</v>
      </c>
      <c r="D58" t="s">
        <v>222</v>
      </c>
      <c r="E58" t="s">
        <v>76</v>
      </c>
      <c r="F58" t="s">
        <v>130</v>
      </c>
      <c r="G58" t="s">
        <v>85</v>
      </c>
      <c r="H58" t="s">
        <v>85</v>
      </c>
      <c r="I58" t="s">
        <v>94</v>
      </c>
      <c r="J58" t="s">
        <v>55</v>
      </c>
      <c r="K58" t="s">
        <v>143</v>
      </c>
      <c r="L58" t="s">
        <v>35</v>
      </c>
      <c r="M58">
        <v>1362385.32</v>
      </c>
      <c r="N58">
        <v>0</v>
      </c>
      <c r="O58">
        <v>1362385.32</v>
      </c>
      <c r="P58">
        <v>1362385.32</v>
      </c>
      <c r="Q58">
        <v>0</v>
      </c>
      <c r="R58">
        <v>1362385.32</v>
      </c>
      <c r="S58" t="s">
        <v>35</v>
      </c>
      <c r="T58">
        <v>1362385.32</v>
      </c>
      <c r="U58">
        <v>0</v>
      </c>
      <c r="V58">
        <v>1362385.32</v>
      </c>
      <c r="W58">
        <v>1362385.32</v>
      </c>
      <c r="X58">
        <v>0</v>
      </c>
      <c r="Y58">
        <v>1362385.32</v>
      </c>
      <c r="Z58" t="s">
        <v>36</v>
      </c>
      <c r="AA58" t="s">
        <v>36</v>
      </c>
      <c r="AB58" t="s">
        <v>37</v>
      </c>
      <c r="AC58" t="s">
        <v>37</v>
      </c>
      <c r="AD58" t="s">
        <v>37</v>
      </c>
      <c r="AE58" s="10">
        <f t="shared" si="0"/>
        <v>137737.155852</v>
      </c>
      <c r="AF58" s="10">
        <f t="shared" si="1"/>
        <v>137737.155852</v>
      </c>
      <c r="AG58" s="10">
        <f>IF(L58="USD",AE58,AE58*VLOOKUP(L58,Calculations!G59:I59,3,0))</f>
        <v>137737.155852</v>
      </c>
      <c r="AH58" s="10">
        <f>IF(L58="EUR",AE58,AE58*VLOOKUP(L58,Calculations!G:I,3,0))</f>
        <v>96416.009096399997</v>
      </c>
      <c r="AI58" s="10">
        <f>IF(L58="USD",AF58,AF58*VLOOKUP(L58,Calculations!G59:I59,3,0))</f>
        <v>137737.155852</v>
      </c>
      <c r="AJ58" s="10">
        <f>IF(L58="EUR",AF58,AF58*VLOOKUP(L58,Calculations!G:I,3,0))</f>
        <v>96416.009096399997</v>
      </c>
      <c r="AK58" s="10">
        <f t="shared" si="2"/>
        <v>137737.155852</v>
      </c>
      <c r="AL58" s="10">
        <f>IF(L58="USD",AK58,AK58*VLOOKUP(L58,Calculations!G:I,3,0))</f>
        <v>137737.155852</v>
      </c>
      <c r="AM58" s="10">
        <f>IF(L58="EUR",AK58,AK58*VLOOKUP(L58,Calculations!G:I,3,0))</f>
        <v>96416.009096399997</v>
      </c>
    </row>
    <row r="59" spans="1:39">
      <c r="A59" t="s">
        <v>145</v>
      </c>
      <c r="B59" t="s">
        <v>149</v>
      </c>
      <c r="C59">
        <v>10.11</v>
      </c>
      <c r="D59" t="s">
        <v>223</v>
      </c>
      <c r="E59" t="s">
        <v>71</v>
      </c>
      <c r="F59" t="s">
        <v>90</v>
      </c>
      <c r="G59" t="s">
        <v>85</v>
      </c>
      <c r="H59" t="s">
        <v>85</v>
      </c>
      <c r="I59" t="s">
        <v>91</v>
      </c>
      <c r="J59" t="s">
        <v>55</v>
      </c>
      <c r="K59" t="s">
        <v>143</v>
      </c>
      <c r="L59" t="s">
        <v>35</v>
      </c>
      <c r="M59">
        <v>6399078.6399999997</v>
      </c>
      <c r="N59">
        <v>0</v>
      </c>
      <c r="O59">
        <v>6399078.6399999997</v>
      </c>
      <c r="P59">
        <v>6399078.0599999996</v>
      </c>
      <c r="Q59">
        <v>0</v>
      </c>
      <c r="R59">
        <v>6399078.0599999996</v>
      </c>
      <c r="S59" t="s">
        <v>35</v>
      </c>
      <c r="T59">
        <v>6399078.6399999997</v>
      </c>
      <c r="U59">
        <v>0</v>
      </c>
      <c r="V59">
        <v>6399078.6399999997</v>
      </c>
      <c r="W59">
        <v>6399078.0599999996</v>
      </c>
      <c r="X59">
        <v>0</v>
      </c>
      <c r="Y59">
        <v>6399078.0599999996</v>
      </c>
      <c r="Z59" t="s">
        <v>36</v>
      </c>
      <c r="AA59" t="s">
        <v>36</v>
      </c>
      <c r="AB59" t="s">
        <v>37</v>
      </c>
      <c r="AC59" t="s">
        <v>37</v>
      </c>
      <c r="AD59" t="s">
        <v>37</v>
      </c>
      <c r="AE59" s="10">
        <f t="shared" si="0"/>
        <v>646946.79186599993</v>
      </c>
      <c r="AF59" s="10">
        <f t="shared" si="1"/>
        <v>646946.85050399997</v>
      </c>
      <c r="AG59" s="10">
        <f>IF(L59="USD",AE59,AE59*VLOOKUP(L59,Calculations!G60:I60,3,0))</f>
        <v>646946.79186599993</v>
      </c>
      <c r="AH59" s="10">
        <f>IF(L59="EUR",AE59,AE59*VLOOKUP(L59,Calculations!G:I,3,0))</f>
        <v>452862.7543061999</v>
      </c>
      <c r="AI59" s="10">
        <f>IF(L59="USD",AF59,AF59*VLOOKUP(L59,Calculations!G60:I60,3,0))</f>
        <v>646946.85050399997</v>
      </c>
      <c r="AJ59" s="10">
        <f>IF(L59="EUR",AF59,AF59*VLOOKUP(L59,Calculations!G:I,3,0))</f>
        <v>452862.79535279993</v>
      </c>
      <c r="AK59" s="10">
        <f t="shared" si="2"/>
        <v>646946.79186599993</v>
      </c>
      <c r="AL59" s="10">
        <f>IF(L59="USD",AK59,AK59*VLOOKUP(L59,Calculations!G:I,3,0))</f>
        <v>646946.79186599993</v>
      </c>
      <c r="AM59" s="10">
        <f>IF(L59="EUR",AK59,AK59*VLOOKUP(L59,Calculations!G:I,3,0))</f>
        <v>452862.7543061999</v>
      </c>
    </row>
    <row r="60" spans="1:39">
      <c r="A60" t="s">
        <v>145</v>
      </c>
      <c r="B60" t="s">
        <v>149</v>
      </c>
      <c r="C60">
        <v>10.11</v>
      </c>
      <c r="D60" t="s">
        <v>224</v>
      </c>
      <c r="E60" t="s">
        <v>76</v>
      </c>
      <c r="F60" t="s">
        <v>130</v>
      </c>
      <c r="G60" t="s">
        <v>60</v>
      </c>
      <c r="H60" t="s">
        <v>60</v>
      </c>
      <c r="I60" t="s">
        <v>94</v>
      </c>
      <c r="J60" t="s">
        <v>55</v>
      </c>
      <c r="K60" t="s">
        <v>143</v>
      </c>
      <c r="L60" t="s">
        <v>35</v>
      </c>
      <c r="M60">
        <v>18194149.07</v>
      </c>
      <c r="N60">
        <v>0</v>
      </c>
      <c r="O60">
        <v>18194149.07</v>
      </c>
      <c r="P60">
        <v>18194149.07</v>
      </c>
      <c r="Q60">
        <v>0</v>
      </c>
      <c r="R60">
        <v>18194149.07</v>
      </c>
      <c r="S60" t="s">
        <v>35</v>
      </c>
      <c r="T60">
        <v>18194149.07</v>
      </c>
      <c r="U60">
        <v>0</v>
      </c>
      <c r="V60">
        <v>18194149.07</v>
      </c>
      <c r="W60">
        <v>18194149.07</v>
      </c>
      <c r="X60">
        <v>0</v>
      </c>
      <c r="Y60">
        <v>18194149.07</v>
      </c>
      <c r="Z60" t="s">
        <v>36</v>
      </c>
      <c r="AA60" t="s">
        <v>36</v>
      </c>
      <c r="AB60" t="s">
        <v>37</v>
      </c>
      <c r="AC60" t="s">
        <v>37</v>
      </c>
      <c r="AD60" t="s">
        <v>37</v>
      </c>
      <c r="AE60" s="10">
        <f t="shared" si="0"/>
        <v>1839428.470977</v>
      </c>
      <c r="AF60" s="10">
        <f t="shared" si="1"/>
        <v>1839428.470977</v>
      </c>
      <c r="AG60" s="10">
        <f>IF(L60="USD",AE60,AE60*VLOOKUP(L60,Calculations!G61:I61,3,0))</f>
        <v>1839428.470977</v>
      </c>
      <c r="AH60" s="10">
        <f>IF(L60="EUR",AE60,AE60*VLOOKUP(L60,Calculations!G:I,3,0))</f>
        <v>1287599.9296839</v>
      </c>
      <c r="AI60" s="10">
        <f>IF(L60="USD",AF60,AF60*VLOOKUP(L60,Calculations!G61:I61,3,0))</f>
        <v>1839428.470977</v>
      </c>
      <c r="AJ60" s="10">
        <f>IF(L60="EUR",AF60,AF60*VLOOKUP(L60,Calculations!G:I,3,0))</f>
        <v>1287599.9296839</v>
      </c>
      <c r="AK60" s="10">
        <f t="shared" si="2"/>
        <v>1839428.470977</v>
      </c>
      <c r="AL60" s="10">
        <f>IF(L60="USD",AK60,AK60*VLOOKUP(L60,Calculations!G:I,3,0))</f>
        <v>1839428.470977</v>
      </c>
      <c r="AM60" s="10">
        <f>IF(L60="EUR",AK60,AK60*VLOOKUP(L60,Calculations!G:I,3,0))</f>
        <v>1287599.9296839</v>
      </c>
    </row>
    <row r="61" spans="1:39">
      <c r="A61" t="s">
        <v>145</v>
      </c>
      <c r="B61" t="s">
        <v>149</v>
      </c>
      <c r="C61">
        <v>10.11</v>
      </c>
      <c r="D61" t="s">
        <v>225</v>
      </c>
      <c r="E61" t="s">
        <v>71</v>
      </c>
      <c r="F61" t="s">
        <v>72</v>
      </c>
      <c r="G61" t="s">
        <v>82</v>
      </c>
      <c r="H61" t="s">
        <v>82</v>
      </c>
      <c r="I61" t="s">
        <v>121</v>
      </c>
      <c r="J61" t="s">
        <v>55</v>
      </c>
      <c r="K61" t="s">
        <v>143</v>
      </c>
      <c r="L61" t="s">
        <v>35</v>
      </c>
      <c r="M61">
        <v>7397888</v>
      </c>
      <c r="N61">
        <v>0</v>
      </c>
      <c r="O61">
        <v>7397888</v>
      </c>
      <c r="P61">
        <v>7397888</v>
      </c>
      <c r="Q61">
        <v>0</v>
      </c>
      <c r="R61">
        <v>7397888</v>
      </c>
      <c r="S61" t="s">
        <v>35</v>
      </c>
      <c r="T61">
        <v>7397888</v>
      </c>
      <c r="U61">
        <v>0</v>
      </c>
      <c r="V61">
        <v>7397888</v>
      </c>
      <c r="W61">
        <v>7397888</v>
      </c>
      <c r="X61">
        <v>0</v>
      </c>
      <c r="Y61">
        <v>7397888</v>
      </c>
      <c r="Z61" t="s">
        <v>36</v>
      </c>
      <c r="AA61" t="s">
        <v>36</v>
      </c>
      <c r="AB61" t="s">
        <v>37</v>
      </c>
      <c r="AC61" t="s">
        <v>37</v>
      </c>
      <c r="AD61" t="s">
        <v>37</v>
      </c>
      <c r="AE61" s="10">
        <f t="shared" si="0"/>
        <v>747926.47679999995</v>
      </c>
      <c r="AF61" s="10">
        <f t="shared" si="1"/>
        <v>747926.47679999995</v>
      </c>
      <c r="AG61" s="10">
        <f>IF(L61="USD",AE61,AE61*VLOOKUP(L61,Calculations!G62:I62,3,0))</f>
        <v>747926.47679999995</v>
      </c>
      <c r="AH61" s="10">
        <f>IF(L61="EUR",AE61,AE61*VLOOKUP(L61,Calculations!G:I,3,0))</f>
        <v>523548.5337599999</v>
      </c>
      <c r="AI61" s="10">
        <f>IF(L61="USD",AF61,AF61*VLOOKUP(L61,Calculations!G62:I62,3,0))</f>
        <v>747926.47679999995</v>
      </c>
      <c r="AJ61" s="10">
        <f>IF(L61="EUR",AF61,AF61*VLOOKUP(L61,Calculations!G:I,3,0))</f>
        <v>523548.5337599999</v>
      </c>
      <c r="AK61" s="10">
        <f t="shared" si="2"/>
        <v>747926.47679999995</v>
      </c>
      <c r="AL61" s="10">
        <f>IF(L61="USD",AK61,AK61*VLOOKUP(L61,Calculations!G:I,3,0))</f>
        <v>747926.47679999995</v>
      </c>
      <c r="AM61" s="10">
        <f>IF(L61="EUR",AK61,AK61*VLOOKUP(L61,Calculations!G:I,3,0))</f>
        <v>523548.5337599999</v>
      </c>
    </row>
    <row r="62" spans="1:39">
      <c r="A62" t="s">
        <v>145</v>
      </c>
      <c r="B62" t="s">
        <v>149</v>
      </c>
      <c r="C62">
        <v>10.11</v>
      </c>
      <c r="D62" t="s">
        <v>226</v>
      </c>
      <c r="E62" t="s">
        <v>76</v>
      </c>
      <c r="F62" t="s">
        <v>130</v>
      </c>
      <c r="G62" t="s">
        <v>82</v>
      </c>
      <c r="H62" t="s">
        <v>82</v>
      </c>
      <c r="I62" t="s">
        <v>137</v>
      </c>
      <c r="J62" t="s">
        <v>55</v>
      </c>
      <c r="K62" t="s">
        <v>143</v>
      </c>
      <c r="L62" t="s">
        <v>35</v>
      </c>
      <c r="M62">
        <v>9082568.8100000005</v>
      </c>
      <c r="N62">
        <v>0</v>
      </c>
      <c r="O62">
        <v>9082568.8100000005</v>
      </c>
      <c r="P62">
        <v>9082568.8100000005</v>
      </c>
      <c r="Q62">
        <v>0</v>
      </c>
      <c r="R62">
        <v>9082568.8100000005</v>
      </c>
      <c r="S62" t="s">
        <v>35</v>
      </c>
      <c r="T62">
        <v>9082568.8100000005</v>
      </c>
      <c r="U62">
        <v>0</v>
      </c>
      <c r="V62">
        <v>9082568.8100000005</v>
      </c>
      <c r="W62">
        <v>9082568.8100000005</v>
      </c>
      <c r="X62">
        <v>0</v>
      </c>
      <c r="Y62">
        <v>9082568.8100000005</v>
      </c>
      <c r="Z62" t="s">
        <v>36</v>
      </c>
      <c r="AA62" t="s">
        <v>36</v>
      </c>
      <c r="AB62" t="s">
        <v>37</v>
      </c>
      <c r="AC62" t="s">
        <v>37</v>
      </c>
      <c r="AD62" t="s">
        <v>37</v>
      </c>
      <c r="AE62" s="10">
        <f t="shared" si="0"/>
        <v>918247.70669100003</v>
      </c>
      <c r="AF62" s="10">
        <f t="shared" si="1"/>
        <v>918247.70669100003</v>
      </c>
      <c r="AG62" s="10">
        <f>IF(L62="USD",AE62,AE62*VLOOKUP(L62,Calculations!G63:I63,3,0))</f>
        <v>918247.70669100003</v>
      </c>
      <c r="AH62" s="10">
        <f>IF(L62="EUR",AE62,AE62*VLOOKUP(L62,Calculations!G:I,3,0))</f>
        <v>642773.39468369994</v>
      </c>
      <c r="AI62" s="10">
        <f>IF(L62="USD",AF62,AF62*VLOOKUP(L62,Calculations!G63:I63,3,0))</f>
        <v>918247.70669100003</v>
      </c>
      <c r="AJ62" s="10">
        <f>IF(L62="EUR",AF62,AF62*VLOOKUP(L62,Calculations!G:I,3,0))</f>
        <v>642773.39468369994</v>
      </c>
      <c r="AK62" s="10">
        <f t="shared" si="2"/>
        <v>918247.70669100003</v>
      </c>
      <c r="AL62" s="10">
        <f>IF(L62="USD",AK62,AK62*VLOOKUP(L62,Calculations!G:I,3,0))</f>
        <v>918247.70669100003</v>
      </c>
      <c r="AM62" s="10">
        <f>IF(L62="EUR",AK62,AK62*VLOOKUP(L62,Calculations!G:I,3,0))</f>
        <v>642773.39468369994</v>
      </c>
    </row>
    <row r="63" spans="1:39">
      <c r="A63" t="s">
        <v>145</v>
      </c>
      <c r="B63" t="s">
        <v>150</v>
      </c>
      <c r="C63">
        <v>0.34</v>
      </c>
      <c r="D63" t="s">
        <v>227</v>
      </c>
      <c r="E63" t="s">
        <v>38</v>
      </c>
      <c r="F63" t="s">
        <v>83</v>
      </c>
      <c r="G63" t="s">
        <v>60</v>
      </c>
      <c r="H63" t="s">
        <v>60</v>
      </c>
      <c r="I63" t="s">
        <v>54</v>
      </c>
      <c r="J63" t="s">
        <v>55</v>
      </c>
      <c r="K63" t="s">
        <v>143</v>
      </c>
      <c r="L63" t="s">
        <v>35</v>
      </c>
      <c r="M63">
        <v>23400000</v>
      </c>
      <c r="N63">
        <v>46810000</v>
      </c>
      <c r="O63">
        <v>70210000</v>
      </c>
      <c r="P63">
        <v>45000000</v>
      </c>
      <c r="Q63">
        <v>113470000</v>
      </c>
      <c r="R63">
        <v>158470000</v>
      </c>
      <c r="S63" t="s">
        <v>35</v>
      </c>
      <c r="T63">
        <v>23400000</v>
      </c>
      <c r="U63">
        <v>46810000</v>
      </c>
      <c r="V63">
        <v>70210000</v>
      </c>
      <c r="W63">
        <v>45000000</v>
      </c>
      <c r="X63">
        <v>113470000</v>
      </c>
      <c r="Y63">
        <v>158470000</v>
      </c>
      <c r="Z63" t="s">
        <v>36</v>
      </c>
      <c r="AA63" t="s">
        <v>36</v>
      </c>
      <c r="AB63" t="s">
        <v>37</v>
      </c>
      <c r="AC63" t="s">
        <v>37</v>
      </c>
      <c r="AD63" t="s">
        <v>37</v>
      </c>
      <c r="AE63" s="10">
        <f t="shared" si="0"/>
        <v>538798</v>
      </c>
      <c r="AF63" s="10">
        <f t="shared" si="1"/>
        <v>238714.00000000003</v>
      </c>
      <c r="AG63" s="10">
        <f>IF(L63="USD",AE63,AE63*VLOOKUP(L63,Calculations!G64:I64,3,0))</f>
        <v>538798</v>
      </c>
      <c r="AH63" s="10">
        <f>IF(L63="EUR",AE63,AE63*VLOOKUP(L63,Calculations!G:I,3,0))</f>
        <v>377158.6</v>
      </c>
      <c r="AI63" s="10">
        <f>IF(L63="USD",AF63,AF63*VLOOKUP(L63,Calculations!G64:I64,3,0))</f>
        <v>238714.00000000003</v>
      </c>
      <c r="AJ63" s="10">
        <f>IF(L63="EUR",AF63,AF63*VLOOKUP(L63,Calculations!G:I,3,0))</f>
        <v>167099.80000000002</v>
      </c>
      <c r="AK63" s="10">
        <f t="shared" si="2"/>
        <v>153000</v>
      </c>
      <c r="AL63" s="10">
        <f>IF(L63="USD",AK63,AK63*VLOOKUP(L63,Calculations!G:I,3,0))</f>
        <v>153000</v>
      </c>
      <c r="AM63" s="10">
        <f>IF(L63="EUR",AK63,AK63*VLOOKUP(L63,Calculations!G:I,3,0))</f>
        <v>107100</v>
      </c>
    </row>
    <row r="64" spans="1:39">
      <c r="A64" t="s">
        <v>145</v>
      </c>
      <c r="B64" t="s">
        <v>150</v>
      </c>
      <c r="C64">
        <v>0.34</v>
      </c>
      <c r="D64" t="s">
        <v>228</v>
      </c>
      <c r="E64" t="s">
        <v>71</v>
      </c>
      <c r="F64" t="s">
        <v>114</v>
      </c>
      <c r="G64" t="s">
        <v>60</v>
      </c>
      <c r="H64" t="s">
        <v>60</v>
      </c>
      <c r="I64" t="s">
        <v>138</v>
      </c>
      <c r="J64" t="s">
        <v>55</v>
      </c>
      <c r="K64" t="s">
        <v>143</v>
      </c>
      <c r="L64" t="s">
        <v>35</v>
      </c>
      <c r="M64">
        <v>29310000</v>
      </c>
      <c r="N64">
        <v>0</v>
      </c>
      <c r="O64">
        <v>29310000</v>
      </c>
      <c r="P64">
        <v>29310000</v>
      </c>
      <c r="Q64">
        <v>0</v>
      </c>
      <c r="R64">
        <v>29310000</v>
      </c>
      <c r="S64" t="s">
        <v>35</v>
      </c>
      <c r="T64">
        <v>29310000</v>
      </c>
      <c r="U64">
        <v>0</v>
      </c>
      <c r="V64">
        <v>29310000</v>
      </c>
      <c r="W64">
        <v>29310000</v>
      </c>
      <c r="X64">
        <v>0</v>
      </c>
      <c r="Y64">
        <v>29310000</v>
      </c>
      <c r="Z64" t="s">
        <v>36</v>
      </c>
      <c r="AA64" t="s">
        <v>36</v>
      </c>
      <c r="AB64" t="s">
        <v>37</v>
      </c>
      <c r="AC64" t="s">
        <v>37</v>
      </c>
      <c r="AD64" t="s">
        <v>37</v>
      </c>
      <c r="AE64" s="10">
        <f t="shared" si="0"/>
        <v>99654</v>
      </c>
      <c r="AF64" s="10">
        <f t="shared" si="1"/>
        <v>99654</v>
      </c>
      <c r="AG64" s="10">
        <f>IF(L64="USD",AE64,AE64*VLOOKUP(L64,Calculations!G65:I65,3,0))</f>
        <v>99654</v>
      </c>
      <c r="AH64" s="10">
        <f>IF(L64="EUR",AE64,AE64*VLOOKUP(L64,Calculations!G:I,3,0))</f>
        <v>69757.799999999988</v>
      </c>
      <c r="AI64" s="10">
        <f>IF(L64="USD",AF64,AF64*VLOOKUP(L64,Calculations!G65:I65,3,0))</f>
        <v>99654</v>
      </c>
      <c r="AJ64" s="10">
        <f>IF(L64="EUR",AF64,AF64*VLOOKUP(L64,Calculations!G:I,3,0))</f>
        <v>69757.799999999988</v>
      </c>
      <c r="AK64" s="10">
        <f t="shared" si="2"/>
        <v>99654</v>
      </c>
      <c r="AL64" s="10">
        <f>IF(L64="USD",AK64,AK64*VLOOKUP(L64,Calculations!G:I,3,0))</f>
        <v>99654</v>
      </c>
      <c r="AM64" s="10">
        <f>IF(L64="EUR",AK64,AK64*VLOOKUP(L64,Calculations!G:I,3,0))</f>
        <v>69757.799999999988</v>
      </c>
    </row>
    <row r="65" spans="1:39">
      <c r="A65" t="s">
        <v>145</v>
      </c>
      <c r="B65" t="s">
        <v>150</v>
      </c>
      <c r="C65">
        <v>0.34</v>
      </c>
      <c r="D65" t="s">
        <v>229</v>
      </c>
      <c r="E65" t="s">
        <v>71</v>
      </c>
      <c r="F65" t="s">
        <v>100</v>
      </c>
      <c r="G65" t="s">
        <v>60</v>
      </c>
      <c r="H65" t="s">
        <v>60</v>
      </c>
      <c r="I65" t="s">
        <v>45</v>
      </c>
      <c r="J65" t="s">
        <v>58</v>
      </c>
      <c r="K65" t="s">
        <v>143</v>
      </c>
      <c r="L65" t="s">
        <v>35</v>
      </c>
      <c r="M65">
        <v>73270000</v>
      </c>
      <c r="N65">
        <v>0</v>
      </c>
      <c r="O65">
        <v>73270000</v>
      </c>
      <c r="P65">
        <v>73270000</v>
      </c>
      <c r="Q65">
        <v>0</v>
      </c>
      <c r="R65">
        <v>73270000</v>
      </c>
      <c r="S65" t="s">
        <v>35</v>
      </c>
      <c r="T65">
        <v>73270000</v>
      </c>
      <c r="U65">
        <v>0</v>
      </c>
      <c r="V65">
        <v>73270000</v>
      </c>
      <c r="W65">
        <v>73270000</v>
      </c>
      <c r="X65">
        <v>0</v>
      </c>
      <c r="Y65">
        <v>73270000</v>
      </c>
      <c r="Z65" t="s">
        <v>36</v>
      </c>
      <c r="AA65" t="s">
        <v>36</v>
      </c>
      <c r="AB65" t="s">
        <v>37</v>
      </c>
      <c r="AC65" t="s">
        <v>37</v>
      </c>
      <c r="AD65" t="s">
        <v>37</v>
      </c>
      <c r="AE65" s="10">
        <f t="shared" si="0"/>
        <v>249118.00000000003</v>
      </c>
      <c r="AF65" s="10">
        <f t="shared" si="1"/>
        <v>249118.00000000003</v>
      </c>
      <c r="AG65" s="10">
        <f>IF(L65="USD",AE65,AE65*VLOOKUP(L65,Calculations!G66:I66,3,0))</f>
        <v>249118.00000000003</v>
      </c>
      <c r="AH65" s="10">
        <f>IF(L65="EUR",AE65,AE65*VLOOKUP(L65,Calculations!G:I,3,0))</f>
        <v>174382.6</v>
      </c>
      <c r="AI65" s="10">
        <f>IF(L65="USD",AF65,AF65*VLOOKUP(L65,Calculations!G66:I66,3,0))</f>
        <v>249118.00000000003</v>
      </c>
      <c r="AJ65" s="10">
        <f>IF(L65="EUR",AF65,AF65*VLOOKUP(L65,Calculations!G:I,3,0))</f>
        <v>174382.6</v>
      </c>
      <c r="AK65" s="10">
        <f t="shared" si="2"/>
        <v>249118.00000000003</v>
      </c>
      <c r="AL65" s="10">
        <f>IF(L65="USD",AK65,AK65*VLOOKUP(L65,Calculations!G:I,3,0))</f>
        <v>249118.00000000003</v>
      </c>
      <c r="AM65" s="10">
        <f>IF(L65="EUR",AK65,AK65*VLOOKUP(L65,Calculations!G:I,3,0))</f>
        <v>174382.6</v>
      </c>
    </row>
    <row r="66" spans="1:39">
      <c r="A66" t="s">
        <v>145</v>
      </c>
      <c r="B66" t="s">
        <v>150</v>
      </c>
      <c r="C66">
        <v>0.34</v>
      </c>
      <c r="D66" t="s">
        <v>230</v>
      </c>
      <c r="E66" t="s">
        <v>38</v>
      </c>
      <c r="F66" t="s">
        <v>59</v>
      </c>
      <c r="G66" t="s">
        <v>44</v>
      </c>
      <c r="H66" t="s">
        <v>44</v>
      </c>
      <c r="I66" t="s">
        <v>87</v>
      </c>
      <c r="J66" t="s">
        <v>55</v>
      </c>
      <c r="K66" t="s">
        <v>143</v>
      </c>
      <c r="L66" t="s">
        <v>35</v>
      </c>
      <c r="M66">
        <v>19380000</v>
      </c>
      <c r="N66">
        <v>0</v>
      </c>
      <c r="O66">
        <v>19380000</v>
      </c>
      <c r="P66">
        <v>4870000</v>
      </c>
      <c r="Q66">
        <v>0</v>
      </c>
      <c r="R66">
        <v>4870000</v>
      </c>
      <c r="S66" t="s">
        <v>35</v>
      </c>
      <c r="T66">
        <v>19380000</v>
      </c>
      <c r="U66">
        <v>0</v>
      </c>
      <c r="V66">
        <v>19380000</v>
      </c>
      <c r="W66">
        <v>4870000</v>
      </c>
      <c r="X66">
        <v>0</v>
      </c>
      <c r="Y66">
        <v>4870000</v>
      </c>
      <c r="Z66" t="s">
        <v>36</v>
      </c>
      <c r="AA66" t="s">
        <v>37</v>
      </c>
      <c r="AB66" t="s">
        <v>36</v>
      </c>
      <c r="AC66" t="s">
        <v>37</v>
      </c>
      <c r="AD66" t="s">
        <v>37</v>
      </c>
      <c r="AE66" s="10">
        <f t="shared" si="0"/>
        <v>16558</v>
      </c>
      <c r="AF66" s="10">
        <f t="shared" si="1"/>
        <v>65892</v>
      </c>
      <c r="AG66" s="10">
        <f>IF(L66="USD",AE66,AE66*VLOOKUP(L66,Calculations!G67:I67,3,0))</f>
        <v>16558</v>
      </c>
      <c r="AH66" s="10">
        <f>IF(L66="EUR",AE66,AE66*VLOOKUP(L66,Calculations!G:I,3,0))</f>
        <v>11590.599999999999</v>
      </c>
      <c r="AI66" s="10">
        <f>IF(L66="USD",AF66,AF66*VLOOKUP(L66,Calculations!G67:I67,3,0))</f>
        <v>65892</v>
      </c>
      <c r="AJ66" s="10">
        <f>IF(L66="EUR",AF66,AF66*VLOOKUP(L66,Calculations!G:I,3,0))</f>
        <v>46124.399999999994</v>
      </c>
      <c r="AK66" s="10">
        <f t="shared" si="2"/>
        <v>16558</v>
      </c>
      <c r="AL66" s="10">
        <f>IF(L66="USD",AK66,AK66*VLOOKUP(L66,Calculations!G:I,3,0))</f>
        <v>16558</v>
      </c>
      <c r="AM66" s="10">
        <f>IF(L66="EUR",AK66,AK66*VLOOKUP(L66,Calculations!G:I,3,0))</f>
        <v>11590.599999999999</v>
      </c>
    </row>
    <row r="67" spans="1:39">
      <c r="A67" t="s">
        <v>145</v>
      </c>
      <c r="B67" t="s">
        <v>150</v>
      </c>
      <c r="C67">
        <v>0.34</v>
      </c>
      <c r="D67" t="s">
        <v>231</v>
      </c>
      <c r="E67" t="s">
        <v>38</v>
      </c>
      <c r="F67" t="s">
        <v>39</v>
      </c>
      <c r="G67" t="s">
        <v>60</v>
      </c>
      <c r="H67" t="s">
        <v>60</v>
      </c>
      <c r="I67" t="s">
        <v>61</v>
      </c>
      <c r="J67" t="s">
        <v>55</v>
      </c>
      <c r="K67" t="s">
        <v>143</v>
      </c>
      <c r="L67" t="s">
        <v>35</v>
      </c>
      <c r="M67">
        <v>0</v>
      </c>
      <c r="N67">
        <v>104960000</v>
      </c>
      <c r="O67">
        <v>104960000</v>
      </c>
      <c r="P67">
        <v>0</v>
      </c>
      <c r="Q67">
        <v>139430000</v>
      </c>
      <c r="R67">
        <v>139430000</v>
      </c>
      <c r="S67" t="s">
        <v>35</v>
      </c>
      <c r="T67">
        <v>0</v>
      </c>
      <c r="U67">
        <v>104960000</v>
      </c>
      <c r="V67">
        <v>104960000</v>
      </c>
      <c r="W67">
        <v>0</v>
      </c>
      <c r="X67">
        <v>139430000</v>
      </c>
      <c r="Y67">
        <v>139430000</v>
      </c>
      <c r="Z67" t="s">
        <v>36</v>
      </c>
      <c r="AA67" t="s">
        <v>37</v>
      </c>
      <c r="AB67" t="s">
        <v>37</v>
      </c>
      <c r="AC67" t="s">
        <v>36</v>
      </c>
      <c r="AD67" t="s">
        <v>37</v>
      </c>
      <c r="AE67" s="10">
        <f t="shared" ref="AE67:AE130" si="3">(C67/100)*R67</f>
        <v>474062.00000000006</v>
      </c>
      <c r="AF67" s="10">
        <f t="shared" ref="AF67:AF130" si="4">(C67/100)*O67</f>
        <v>356864</v>
      </c>
      <c r="AG67" s="10">
        <f>IF(L67="USD",AE67,AE67*VLOOKUP(L67,Calculations!G68:I68,3,0))</f>
        <v>474062.00000000006</v>
      </c>
      <c r="AH67" s="10">
        <f>IF(L67="EUR",AE67,AE67*VLOOKUP(L67,Calculations!G:I,3,0))</f>
        <v>331843.40000000002</v>
      </c>
      <c r="AI67" s="10">
        <f>IF(L67="USD",AF67,AF67*VLOOKUP(L67,Calculations!G68:I68,3,0))</f>
        <v>356864</v>
      </c>
      <c r="AJ67" s="10">
        <f>IF(L67="EUR",AF67,AF67*VLOOKUP(L67,Calculations!G:I,3,0))</f>
        <v>249804.79999999999</v>
      </c>
      <c r="AK67" s="10">
        <f t="shared" ref="AK67:AK130" si="5">(C67/100)*P67</f>
        <v>0</v>
      </c>
      <c r="AL67" s="10">
        <f>IF(L67="USD",AK67,AK67*VLOOKUP(L67,Calculations!G:I,3,0))</f>
        <v>0</v>
      </c>
      <c r="AM67" s="10">
        <f>IF(L67="EUR",AK67,AK67*VLOOKUP(L67,Calculations!G:I,3,0))</f>
        <v>0</v>
      </c>
    </row>
    <row r="68" spans="1:39">
      <c r="A68" t="s">
        <v>145</v>
      </c>
      <c r="B68" t="s">
        <v>150</v>
      </c>
      <c r="C68">
        <v>0.34</v>
      </c>
      <c r="D68" t="s">
        <v>232</v>
      </c>
      <c r="E68" t="s">
        <v>73</v>
      </c>
      <c r="F68" t="s">
        <v>74</v>
      </c>
      <c r="G68" t="s">
        <v>60</v>
      </c>
      <c r="H68" t="s">
        <v>60</v>
      </c>
      <c r="I68" t="s">
        <v>61</v>
      </c>
      <c r="J68" t="s">
        <v>55</v>
      </c>
      <c r="K68" t="s">
        <v>143</v>
      </c>
      <c r="L68" t="s">
        <v>35</v>
      </c>
      <c r="M68">
        <v>30910000</v>
      </c>
      <c r="N68">
        <v>0</v>
      </c>
      <c r="O68">
        <v>30910000</v>
      </c>
      <c r="P68">
        <v>50810000</v>
      </c>
      <c r="Q68">
        <v>0</v>
      </c>
      <c r="R68">
        <v>50810000</v>
      </c>
      <c r="S68" t="s">
        <v>35</v>
      </c>
      <c r="T68">
        <v>30910000</v>
      </c>
      <c r="U68">
        <v>0</v>
      </c>
      <c r="V68">
        <v>30910000</v>
      </c>
      <c r="W68">
        <v>50810000</v>
      </c>
      <c r="X68">
        <v>0</v>
      </c>
      <c r="Y68">
        <v>50810000</v>
      </c>
      <c r="Z68" t="s">
        <v>36</v>
      </c>
      <c r="AA68" t="s">
        <v>36</v>
      </c>
      <c r="AB68" t="s">
        <v>37</v>
      </c>
      <c r="AC68" t="s">
        <v>37</v>
      </c>
      <c r="AD68" t="s">
        <v>37</v>
      </c>
      <c r="AE68" s="10">
        <f t="shared" si="3"/>
        <v>172754</v>
      </c>
      <c r="AF68" s="10">
        <f t="shared" si="4"/>
        <v>105094.00000000001</v>
      </c>
      <c r="AG68" s="10">
        <f>IF(L68="USD",AE68,AE68*VLOOKUP(L68,Calculations!G69:I69,3,0))</f>
        <v>172754</v>
      </c>
      <c r="AH68" s="10">
        <f>IF(L68="EUR",AE68,AE68*VLOOKUP(L68,Calculations!G:I,3,0))</f>
        <v>120927.79999999999</v>
      </c>
      <c r="AI68" s="10">
        <f>IF(L68="USD",AF68,AF68*VLOOKUP(L68,Calculations!G69:I69,3,0))</f>
        <v>105094.00000000001</v>
      </c>
      <c r="AJ68" s="10">
        <f>IF(L68="EUR",AF68,AF68*VLOOKUP(L68,Calculations!G:I,3,0))</f>
        <v>73565.8</v>
      </c>
      <c r="AK68" s="10">
        <f t="shared" si="5"/>
        <v>172754</v>
      </c>
      <c r="AL68" s="10">
        <f>IF(L68="USD",AK68,AK68*VLOOKUP(L68,Calculations!G:I,3,0))</f>
        <v>172754</v>
      </c>
      <c r="AM68" s="10">
        <f>IF(L68="EUR",AK68,AK68*VLOOKUP(L68,Calculations!G:I,3,0))</f>
        <v>120927.79999999999</v>
      </c>
    </row>
    <row r="69" spans="1:39">
      <c r="A69" t="s">
        <v>145</v>
      </c>
      <c r="B69" t="s">
        <v>150</v>
      </c>
      <c r="C69">
        <v>0.34</v>
      </c>
      <c r="D69" t="s">
        <v>233</v>
      </c>
      <c r="E69" t="s">
        <v>38</v>
      </c>
      <c r="F69" t="s">
        <v>59</v>
      </c>
      <c r="G69" t="s">
        <v>60</v>
      </c>
      <c r="H69" t="s">
        <v>44</v>
      </c>
      <c r="I69" t="s">
        <v>89</v>
      </c>
      <c r="J69" t="s">
        <v>55</v>
      </c>
      <c r="K69" t="s">
        <v>143</v>
      </c>
      <c r="L69" t="s">
        <v>35</v>
      </c>
      <c r="M69">
        <v>189210000</v>
      </c>
      <c r="N69">
        <v>9290000</v>
      </c>
      <c r="O69">
        <v>198500000</v>
      </c>
      <c r="P69">
        <v>321870000</v>
      </c>
      <c r="Q69">
        <v>17930000</v>
      </c>
      <c r="R69">
        <v>339800000</v>
      </c>
      <c r="S69" t="s">
        <v>35</v>
      </c>
      <c r="T69">
        <v>189210000</v>
      </c>
      <c r="U69">
        <v>9290000</v>
      </c>
      <c r="V69">
        <v>198500000</v>
      </c>
      <c r="W69">
        <v>321870000</v>
      </c>
      <c r="X69">
        <v>17930000</v>
      </c>
      <c r="Y69">
        <v>339800000</v>
      </c>
      <c r="Z69" t="s">
        <v>36</v>
      </c>
      <c r="AA69" t="s">
        <v>37</v>
      </c>
      <c r="AB69" t="s">
        <v>36</v>
      </c>
      <c r="AC69" t="s">
        <v>37</v>
      </c>
      <c r="AD69" t="s">
        <v>37</v>
      </c>
      <c r="AE69" s="10">
        <f t="shared" si="3"/>
        <v>1155320</v>
      </c>
      <c r="AF69" s="10">
        <f t="shared" si="4"/>
        <v>674900</v>
      </c>
      <c r="AG69" s="10">
        <f>IF(L69="USD",AE69,AE69*VLOOKUP(L69,Calculations!G70:I70,3,0))</f>
        <v>1155320</v>
      </c>
      <c r="AH69" s="10">
        <f>IF(L69="EUR",AE69,AE69*VLOOKUP(L69,Calculations!G:I,3,0))</f>
        <v>808724</v>
      </c>
      <c r="AI69" s="10">
        <f>IF(L69="USD",AF69,AF69*VLOOKUP(L69,Calculations!G70:I70,3,0))</f>
        <v>674900</v>
      </c>
      <c r="AJ69" s="10">
        <f>IF(L69="EUR",AF69,AF69*VLOOKUP(L69,Calculations!G:I,3,0))</f>
        <v>472429.99999999994</v>
      </c>
      <c r="AK69" s="10">
        <f t="shared" si="5"/>
        <v>1094358</v>
      </c>
      <c r="AL69" s="10">
        <f>IF(L69="USD",AK69,AK69*VLOOKUP(L69,Calculations!G:I,3,0))</f>
        <v>1094358</v>
      </c>
      <c r="AM69" s="10">
        <f>IF(L69="EUR",AK69,AK69*VLOOKUP(L69,Calculations!G:I,3,0))</f>
        <v>766050.6</v>
      </c>
    </row>
    <row r="70" spans="1:39">
      <c r="A70" t="s">
        <v>145</v>
      </c>
      <c r="B70" t="s">
        <v>150</v>
      </c>
      <c r="C70">
        <v>0.34</v>
      </c>
      <c r="D70" t="s">
        <v>234</v>
      </c>
      <c r="E70" t="s">
        <v>71</v>
      </c>
      <c r="F70" t="s">
        <v>90</v>
      </c>
      <c r="G70" t="s">
        <v>60</v>
      </c>
      <c r="H70" t="s">
        <v>44</v>
      </c>
      <c r="I70" t="s">
        <v>94</v>
      </c>
      <c r="J70" t="s">
        <v>122</v>
      </c>
      <c r="K70" t="s">
        <v>143</v>
      </c>
      <c r="L70" t="s">
        <v>35</v>
      </c>
      <c r="M70">
        <v>14380000</v>
      </c>
      <c r="N70">
        <v>7470000</v>
      </c>
      <c r="O70">
        <v>21850000</v>
      </c>
      <c r="P70">
        <v>56360000</v>
      </c>
      <c r="Q70">
        <v>26140000</v>
      </c>
      <c r="R70">
        <v>82500000</v>
      </c>
      <c r="S70" t="s">
        <v>35</v>
      </c>
      <c r="T70">
        <v>14380000</v>
      </c>
      <c r="U70">
        <v>7470000</v>
      </c>
      <c r="V70">
        <v>21850000</v>
      </c>
      <c r="W70">
        <v>56360000</v>
      </c>
      <c r="X70">
        <v>26140000</v>
      </c>
      <c r="Y70">
        <v>82500000</v>
      </c>
      <c r="Z70" t="s">
        <v>36</v>
      </c>
      <c r="AA70" t="s">
        <v>37</v>
      </c>
      <c r="AB70" t="s">
        <v>36</v>
      </c>
      <c r="AC70" t="s">
        <v>37</v>
      </c>
      <c r="AD70" t="s">
        <v>37</v>
      </c>
      <c r="AE70" s="10">
        <f t="shared" si="3"/>
        <v>280500</v>
      </c>
      <c r="AF70" s="10">
        <f t="shared" si="4"/>
        <v>74290</v>
      </c>
      <c r="AG70" s="10">
        <f>IF(L70="USD",AE70,AE70*VLOOKUP(L70,Calculations!G71:I71,3,0))</f>
        <v>280500</v>
      </c>
      <c r="AH70" s="10">
        <f>IF(L70="EUR",AE70,AE70*VLOOKUP(L70,Calculations!G:I,3,0))</f>
        <v>196350</v>
      </c>
      <c r="AI70" s="10">
        <f>IF(L70="USD",AF70,AF70*VLOOKUP(L70,Calculations!G71:I71,3,0))</f>
        <v>74290</v>
      </c>
      <c r="AJ70" s="10">
        <f>IF(L70="EUR",AF70,AF70*VLOOKUP(L70,Calculations!G:I,3,0))</f>
        <v>52003</v>
      </c>
      <c r="AK70" s="10">
        <f t="shared" si="5"/>
        <v>191624</v>
      </c>
      <c r="AL70" s="10">
        <f>IF(L70="USD",AK70,AK70*VLOOKUP(L70,Calculations!G:I,3,0))</f>
        <v>191624</v>
      </c>
      <c r="AM70" s="10">
        <f>IF(L70="EUR",AK70,AK70*VLOOKUP(L70,Calculations!G:I,3,0))</f>
        <v>134136.79999999999</v>
      </c>
    </row>
    <row r="71" spans="1:39">
      <c r="A71" t="s">
        <v>145</v>
      </c>
      <c r="B71" t="s">
        <v>150</v>
      </c>
      <c r="C71">
        <v>0.34</v>
      </c>
      <c r="D71" t="s">
        <v>235</v>
      </c>
      <c r="E71" t="s">
        <v>71</v>
      </c>
      <c r="F71" t="s">
        <v>100</v>
      </c>
      <c r="G71" t="s">
        <v>44</v>
      </c>
      <c r="H71" t="s">
        <v>44</v>
      </c>
      <c r="I71" t="s">
        <v>108</v>
      </c>
      <c r="J71" t="s">
        <v>55</v>
      </c>
      <c r="K71" t="s">
        <v>143</v>
      </c>
      <c r="L71" t="s">
        <v>35</v>
      </c>
      <c r="M71">
        <v>97930000</v>
      </c>
      <c r="N71">
        <v>0</v>
      </c>
      <c r="O71">
        <v>97930000</v>
      </c>
      <c r="P71">
        <v>275750000</v>
      </c>
      <c r="Q71">
        <v>0</v>
      </c>
      <c r="R71">
        <v>275750000</v>
      </c>
      <c r="S71" t="s">
        <v>35</v>
      </c>
      <c r="T71">
        <v>97930000</v>
      </c>
      <c r="U71">
        <v>0</v>
      </c>
      <c r="V71">
        <v>97930000</v>
      </c>
      <c r="W71">
        <v>275750000</v>
      </c>
      <c r="X71">
        <v>0</v>
      </c>
      <c r="Y71">
        <v>275750000</v>
      </c>
      <c r="Z71" t="s">
        <v>36</v>
      </c>
      <c r="AA71" t="s">
        <v>37</v>
      </c>
      <c r="AB71" t="s">
        <v>36</v>
      </c>
      <c r="AC71" t="s">
        <v>37</v>
      </c>
      <c r="AD71" t="s">
        <v>37</v>
      </c>
      <c r="AE71" s="10">
        <f t="shared" si="3"/>
        <v>937550.00000000012</v>
      </c>
      <c r="AF71" s="10">
        <f t="shared" si="4"/>
        <v>332962</v>
      </c>
      <c r="AG71" s="10">
        <f>IF(L71="USD",AE71,AE71*VLOOKUP(L71,Calculations!G72:I72,3,0))</f>
        <v>937550.00000000012</v>
      </c>
      <c r="AH71" s="10">
        <f>IF(L71="EUR",AE71,AE71*VLOOKUP(L71,Calculations!G:I,3,0))</f>
        <v>656285</v>
      </c>
      <c r="AI71" s="10">
        <f>IF(L71="USD",AF71,AF71*VLOOKUP(L71,Calculations!G72:I72,3,0))</f>
        <v>332962</v>
      </c>
      <c r="AJ71" s="10">
        <f>IF(L71="EUR",AF71,AF71*VLOOKUP(L71,Calculations!G:I,3,0))</f>
        <v>233073.4</v>
      </c>
      <c r="AK71" s="10">
        <f t="shared" si="5"/>
        <v>937550.00000000012</v>
      </c>
      <c r="AL71" s="10">
        <f>IF(L71="USD",AK71,AK71*VLOOKUP(L71,Calculations!G:I,3,0))</f>
        <v>937550.00000000012</v>
      </c>
      <c r="AM71" s="10">
        <f>IF(L71="EUR",AK71,AK71*VLOOKUP(L71,Calculations!G:I,3,0))</f>
        <v>656285</v>
      </c>
    </row>
    <row r="72" spans="1:39">
      <c r="A72" t="s">
        <v>145</v>
      </c>
      <c r="B72" t="s">
        <v>150</v>
      </c>
      <c r="C72">
        <v>0.34</v>
      </c>
      <c r="D72" t="s">
        <v>236</v>
      </c>
      <c r="E72" t="s">
        <v>73</v>
      </c>
      <c r="F72" t="s">
        <v>75</v>
      </c>
      <c r="G72" t="s">
        <v>60</v>
      </c>
      <c r="H72" t="s">
        <v>60</v>
      </c>
      <c r="I72" t="s">
        <v>120</v>
      </c>
      <c r="J72" t="s">
        <v>122</v>
      </c>
      <c r="K72" t="s">
        <v>143</v>
      </c>
      <c r="L72" t="s">
        <v>35</v>
      </c>
      <c r="M72">
        <v>43770000</v>
      </c>
      <c r="N72">
        <v>20100000</v>
      </c>
      <c r="O72">
        <v>63870000</v>
      </c>
      <c r="P72">
        <v>67620000</v>
      </c>
      <c r="Q72">
        <v>27350000</v>
      </c>
      <c r="R72">
        <v>94970000</v>
      </c>
      <c r="S72" t="s">
        <v>35</v>
      </c>
      <c r="T72">
        <v>43770000</v>
      </c>
      <c r="U72">
        <v>20100000</v>
      </c>
      <c r="V72">
        <v>63870000</v>
      </c>
      <c r="W72">
        <v>67620000</v>
      </c>
      <c r="X72">
        <v>27350000</v>
      </c>
      <c r="Y72">
        <v>94970000</v>
      </c>
      <c r="Z72" t="s">
        <v>36</v>
      </c>
      <c r="AA72" t="s">
        <v>36</v>
      </c>
      <c r="AB72" t="s">
        <v>37</v>
      </c>
      <c r="AC72" t="s">
        <v>37</v>
      </c>
      <c r="AD72" t="s">
        <v>37</v>
      </c>
      <c r="AE72" s="10">
        <f t="shared" si="3"/>
        <v>322898</v>
      </c>
      <c r="AF72" s="10">
        <f t="shared" si="4"/>
        <v>217158.00000000003</v>
      </c>
      <c r="AG72" s="10">
        <f>IF(L72="USD",AE72,AE72*VLOOKUP(L72,Calculations!G73:I73,3,0))</f>
        <v>322898</v>
      </c>
      <c r="AH72" s="10">
        <f>IF(L72="EUR",AE72,AE72*VLOOKUP(L72,Calculations!G:I,3,0))</f>
        <v>226028.59999999998</v>
      </c>
      <c r="AI72" s="10">
        <f>IF(L72="USD",AF72,AF72*VLOOKUP(L72,Calculations!G73:I73,3,0))</f>
        <v>217158.00000000003</v>
      </c>
      <c r="AJ72" s="10">
        <f>IF(L72="EUR",AF72,AF72*VLOOKUP(L72,Calculations!G:I,3,0))</f>
        <v>152010.6</v>
      </c>
      <c r="AK72" s="10">
        <f t="shared" si="5"/>
        <v>229908.00000000003</v>
      </c>
      <c r="AL72" s="10">
        <f>IF(L72="USD",AK72,AK72*VLOOKUP(L72,Calculations!G:I,3,0))</f>
        <v>229908.00000000003</v>
      </c>
      <c r="AM72" s="10">
        <f>IF(L72="EUR",AK72,AK72*VLOOKUP(L72,Calculations!G:I,3,0))</f>
        <v>160935.6</v>
      </c>
    </row>
    <row r="73" spans="1:39">
      <c r="A73" t="s">
        <v>145</v>
      </c>
      <c r="B73" t="s">
        <v>150</v>
      </c>
      <c r="C73">
        <v>0.34</v>
      </c>
      <c r="D73" t="s">
        <v>237</v>
      </c>
      <c r="E73" t="s">
        <v>71</v>
      </c>
      <c r="F73" t="s">
        <v>72</v>
      </c>
      <c r="G73" t="s">
        <v>44</v>
      </c>
      <c r="H73" t="s">
        <v>44</v>
      </c>
      <c r="I73" t="s">
        <v>68</v>
      </c>
      <c r="J73" t="s">
        <v>115</v>
      </c>
      <c r="K73" t="s">
        <v>143</v>
      </c>
      <c r="L73" t="s">
        <v>35</v>
      </c>
      <c r="M73">
        <v>74360000</v>
      </c>
      <c r="N73">
        <v>17280000</v>
      </c>
      <c r="O73">
        <v>91640000</v>
      </c>
      <c r="P73">
        <v>153430000</v>
      </c>
      <c r="Q73">
        <v>22780000</v>
      </c>
      <c r="R73">
        <v>176210000</v>
      </c>
      <c r="S73" t="s">
        <v>35</v>
      </c>
      <c r="T73">
        <v>74360000</v>
      </c>
      <c r="U73">
        <v>17280000</v>
      </c>
      <c r="V73">
        <v>91640000</v>
      </c>
      <c r="W73">
        <v>153430000</v>
      </c>
      <c r="X73">
        <v>22780000</v>
      </c>
      <c r="Y73">
        <v>176210000</v>
      </c>
      <c r="Z73" t="s">
        <v>36</v>
      </c>
      <c r="AA73" t="s">
        <v>37</v>
      </c>
      <c r="AB73" t="s">
        <v>36</v>
      </c>
      <c r="AC73" t="s">
        <v>37</v>
      </c>
      <c r="AD73" t="s">
        <v>37</v>
      </c>
      <c r="AE73" s="10">
        <f t="shared" si="3"/>
        <v>599114</v>
      </c>
      <c r="AF73" s="10">
        <f t="shared" si="4"/>
        <v>311576</v>
      </c>
      <c r="AG73" s="10">
        <f>IF(L73="USD",AE73,AE73*VLOOKUP(L73,Calculations!G74:I74,3,0))</f>
        <v>599114</v>
      </c>
      <c r="AH73" s="10">
        <f>IF(L73="EUR",AE73,AE73*VLOOKUP(L73,Calculations!G:I,3,0))</f>
        <v>419379.8</v>
      </c>
      <c r="AI73" s="10">
        <f>IF(L73="USD",AF73,AF73*VLOOKUP(L73,Calculations!G74:I74,3,0))</f>
        <v>311576</v>
      </c>
      <c r="AJ73" s="10">
        <f>IF(L73="EUR",AF73,AF73*VLOOKUP(L73,Calculations!G:I,3,0))</f>
        <v>218103.19999999998</v>
      </c>
      <c r="AK73" s="10">
        <f t="shared" si="5"/>
        <v>521662.00000000006</v>
      </c>
      <c r="AL73" s="10">
        <f>IF(L73="USD",AK73,AK73*VLOOKUP(L73,Calculations!G:I,3,0))</f>
        <v>521662.00000000006</v>
      </c>
      <c r="AM73" s="10">
        <f>IF(L73="EUR",AK73,AK73*VLOOKUP(L73,Calculations!G:I,3,0))</f>
        <v>365163.4</v>
      </c>
    </row>
    <row r="74" spans="1:39">
      <c r="A74" t="s">
        <v>145</v>
      </c>
      <c r="B74" t="s">
        <v>150</v>
      </c>
      <c r="C74">
        <v>0.34</v>
      </c>
      <c r="D74" t="s">
        <v>238</v>
      </c>
      <c r="E74" t="s">
        <v>73</v>
      </c>
      <c r="F74" t="s">
        <v>74</v>
      </c>
      <c r="G74" t="s">
        <v>60</v>
      </c>
      <c r="H74" t="s">
        <v>44</v>
      </c>
      <c r="I74" t="s">
        <v>52</v>
      </c>
      <c r="J74" t="s">
        <v>55</v>
      </c>
      <c r="K74" t="s">
        <v>143</v>
      </c>
      <c r="L74" t="s">
        <v>35</v>
      </c>
      <c r="M74">
        <v>34670000</v>
      </c>
      <c r="N74">
        <v>30930000</v>
      </c>
      <c r="O74">
        <v>65600000</v>
      </c>
      <c r="P74">
        <v>185360000</v>
      </c>
      <c r="Q74">
        <v>125370000</v>
      </c>
      <c r="R74">
        <v>310730000</v>
      </c>
      <c r="S74" t="s">
        <v>35</v>
      </c>
      <c r="T74">
        <v>34670000</v>
      </c>
      <c r="U74">
        <v>30930000</v>
      </c>
      <c r="V74">
        <v>65600000</v>
      </c>
      <c r="W74">
        <v>185360000</v>
      </c>
      <c r="X74">
        <v>125370000</v>
      </c>
      <c r="Y74">
        <v>310730000</v>
      </c>
      <c r="Z74" t="s">
        <v>36</v>
      </c>
      <c r="AA74" t="s">
        <v>37</v>
      </c>
      <c r="AB74" t="s">
        <v>36</v>
      </c>
      <c r="AC74" t="s">
        <v>37</v>
      </c>
      <c r="AD74" t="s">
        <v>37</v>
      </c>
      <c r="AE74" s="10">
        <f t="shared" si="3"/>
        <v>1056482</v>
      </c>
      <c r="AF74" s="10">
        <f t="shared" si="4"/>
        <v>223040.00000000003</v>
      </c>
      <c r="AG74" s="10">
        <f>IF(L74="USD",AE74,AE74*VLOOKUP(L74,Calculations!G75:I75,3,0))</f>
        <v>1056482</v>
      </c>
      <c r="AH74" s="10">
        <f>IF(L74="EUR",AE74,AE74*VLOOKUP(L74,Calculations!G:I,3,0))</f>
        <v>739537.39999999991</v>
      </c>
      <c r="AI74" s="10">
        <f>IF(L74="USD",AF74,AF74*VLOOKUP(L74,Calculations!G75:I75,3,0))</f>
        <v>223040.00000000003</v>
      </c>
      <c r="AJ74" s="10">
        <f>IF(L74="EUR",AF74,AF74*VLOOKUP(L74,Calculations!G:I,3,0))</f>
        <v>156128</v>
      </c>
      <c r="AK74" s="10">
        <f t="shared" si="5"/>
        <v>630224</v>
      </c>
      <c r="AL74" s="10">
        <f>IF(L74="USD",AK74,AK74*VLOOKUP(L74,Calculations!G:I,3,0))</f>
        <v>630224</v>
      </c>
      <c r="AM74" s="10">
        <f>IF(L74="EUR",AK74,AK74*VLOOKUP(L74,Calculations!G:I,3,0))</f>
        <v>441156.8</v>
      </c>
    </row>
    <row r="75" spans="1:39">
      <c r="A75" t="s">
        <v>145</v>
      </c>
      <c r="B75" t="s">
        <v>150</v>
      </c>
      <c r="C75">
        <v>0.34</v>
      </c>
      <c r="D75" t="s">
        <v>239</v>
      </c>
      <c r="E75" t="s">
        <v>38</v>
      </c>
      <c r="F75" t="s">
        <v>59</v>
      </c>
      <c r="G75" t="s">
        <v>60</v>
      </c>
      <c r="H75" t="s">
        <v>60</v>
      </c>
      <c r="I75" t="s">
        <v>65</v>
      </c>
      <c r="J75" t="s">
        <v>55</v>
      </c>
      <c r="K75" t="s">
        <v>143</v>
      </c>
      <c r="L75" t="s">
        <v>35</v>
      </c>
      <c r="M75">
        <v>49850000</v>
      </c>
      <c r="N75">
        <v>0</v>
      </c>
      <c r="O75">
        <v>49850000</v>
      </c>
      <c r="P75">
        <v>69640000</v>
      </c>
      <c r="Q75">
        <v>0</v>
      </c>
      <c r="R75">
        <v>69640000</v>
      </c>
      <c r="S75" t="s">
        <v>35</v>
      </c>
      <c r="T75">
        <v>49850000</v>
      </c>
      <c r="U75">
        <v>0</v>
      </c>
      <c r="V75">
        <v>49850000</v>
      </c>
      <c r="W75">
        <v>69640000</v>
      </c>
      <c r="X75">
        <v>0</v>
      </c>
      <c r="Y75">
        <v>69640000</v>
      </c>
      <c r="Z75" t="s">
        <v>36</v>
      </c>
      <c r="AA75" t="s">
        <v>36</v>
      </c>
      <c r="AB75" t="s">
        <v>37</v>
      </c>
      <c r="AC75" t="s">
        <v>37</v>
      </c>
      <c r="AD75" t="s">
        <v>37</v>
      </c>
      <c r="AE75" s="10">
        <f t="shared" si="3"/>
        <v>236776.00000000003</v>
      </c>
      <c r="AF75" s="10">
        <f t="shared" si="4"/>
        <v>169490</v>
      </c>
      <c r="AG75" s="10">
        <f>IF(L75="USD",AE75,AE75*VLOOKUP(L75,Calculations!G76:I76,3,0))</f>
        <v>236776.00000000003</v>
      </c>
      <c r="AH75" s="10">
        <f>IF(L75="EUR",AE75,AE75*VLOOKUP(L75,Calculations!G:I,3,0))</f>
        <v>165743.20000000001</v>
      </c>
      <c r="AI75" s="10">
        <f>IF(L75="USD",AF75,AF75*VLOOKUP(L75,Calculations!G76:I76,3,0))</f>
        <v>169490</v>
      </c>
      <c r="AJ75" s="10">
        <f>IF(L75="EUR",AF75,AF75*VLOOKUP(L75,Calculations!G:I,3,0))</f>
        <v>118642.99999999999</v>
      </c>
      <c r="AK75" s="10">
        <f t="shared" si="5"/>
        <v>236776.00000000003</v>
      </c>
      <c r="AL75" s="10">
        <f>IF(L75="USD",AK75,AK75*VLOOKUP(L75,Calculations!G:I,3,0))</f>
        <v>236776.00000000003</v>
      </c>
      <c r="AM75" s="10">
        <f>IF(L75="EUR",AK75,AK75*VLOOKUP(L75,Calculations!G:I,3,0))</f>
        <v>165743.20000000001</v>
      </c>
    </row>
    <row r="76" spans="1:39">
      <c r="A76" t="s">
        <v>145</v>
      </c>
      <c r="B76" t="s">
        <v>150</v>
      </c>
      <c r="C76">
        <v>0.34</v>
      </c>
      <c r="D76" t="s">
        <v>240</v>
      </c>
      <c r="E76" t="s">
        <v>73</v>
      </c>
      <c r="F76" t="s">
        <v>96</v>
      </c>
      <c r="G76" t="s">
        <v>60</v>
      </c>
      <c r="H76" t="s">
        <v>60</v>
      </c>
      <c r="I76" t="s">
        <v>126</v>
      </c>
      <c r="J76" t="s">
        <v>55</v>
      </c>
      <c r="K76" t="s">
        <v>143</v>
      </c>
      <c r="L76" t="s">
        <v>35</v>
      </c>
      <c r="M76">
        <v>212700000</v>
      </c>
      <c r="N76">
        <v>0</v>
      </c>
      <c r="O76">
        <v>212700000</v>
      </c>
      <c r="P76">
        <v>140700000</v>
      </c>
      <c r="Q76">
        <v>0</v>
      </c>
      <c r="R76">
        <v>140700000</v>
      </c>
      <c r="S76" t="s">
        <v>35</v>
      </c>
      <c r="T76">
        <v>212700000</v>
      </c>
      <c r="U76">
        <v>0</v>
      </c>
      <c r="V76">
        <v>212700000</v>
      </c>
      <c r="W76">
        <v>140700000</v>
      </c>
      <c r="X76">
        <v>0</v>
      </c>
      <c r="Y76">
        <v>140700000</v>
      </c>
      <c r="Z76" t="s">
        <v>36</v>
      </c>
      <c r="AA76" t="s">
        <v>36</v>
      </c>
      <c r="AB76" t="s">
        <v>37</v>
      </c>
      <c r="AC76" t="s">
        <v>37</v>
      </c>
      <c r="AD76" t="s">
        <v>37</v>
      </c>
      <c r="AE76" s="10">
        <f t="shared" si="3"/>
        <v>478380.00000000006</v>
      </c>
      <c r="AF76" s="10">
        <f t="shared" si="4"/>
        <v>723180</v>
      </c>
      <c r="AG76" s="10">
        <f>IF(L76="USD",AE76,AE76*VLOOKUP(L76,Calculations!G77:I77,3,0))</f>
        <v>478380.00000000006</v>
      </c>
      <c r="AH76" s="10">
        <f>IF(L76="EUR",AE76,AE76*VLOOKUP(L76,Calculations!G:I,3,0))</f>
        <v>334866</v>
      </c>
      <c r="AI76" s="10">
        <f>IF(L76="USD",AF76,AF76*VLOOKUP(L76,Calculations!G77:I77,3,0))</f>
        <v>723180</v>
      </c>
      <c r="AJ76" s="10">
        <f>IF(L76="EUR",AF76,AF76*VLOOKUP(L76,Calculations!G:I,3,0))</f>
        <v>506225.99999999994</v>
      </c>
      <c r="AK76" s="10">
        <f t="shared" si="5"/>
        <v>478380.00000000006</v>
      </c>
      <c r="AL76" s="10">
        <f>IF(L76="USD",AK76,AK76*VLOOKUP(L76,Calculations!G:I,3,0))</f>
        <v>478380.00000000006</v>
      </c>
      <c r="AM76" s="10">
        <f>IF(L76="EUR",AK76,AK76*VLOOKUP(L76,Calculations!G:I,3,0))</f>
        <v>334866</v>
      </c>
    </row>
    <row r="77" spans="1:39">
      <c r="A77" t="s">
        <v>145</v>
      </c>
      <c r="B77" t="s">
        <v>150</v>
      </c>
      <c r="C77">
        <v>0.34</v>
      </c>
      <c r="D77" t="s">
        <v>241</v>
      </c>
      <c r="E77" t="s">
        <v>30</v>
      </c>
      <c r="F77" t="s">
        <v>53</v>
      </c>
      <c r="G77" t="s">
        <v>60</v>
      </c>
      <c r="H77" t="s">
        <v>44</v>
      </c>
      <c r="I77" t="s">
        <v>87</v>
      </c>
      <c r="J77" t="s">
        <v>55</v>
      </c>
      <c r="K77" t="s">
        <v>143</v>
      </c>
      <c r="L77" t="s">
        <v>35</v>
      </c>
      <c r="M77">
        <v>93410000</v>
      </c>
      <c r="N77">
        <v>0</v>
      </c>
      <c r="O77">
        <v>93410000</v>
      </c>
      <c r="P77">
        <v>151390000</v>
      </c>
      <c r="Q77">
        <v>1520000</v>
      </c>
      <c r="R77">
        <v>152910000</v>
      </c>
      <c r="S77" t="s">
        <v>35</v>
      </c>
      <c r="T77">
        <v>93410000</v>
      </c>
      <c r="U77">
        <v>0</v>
      </c>
      <c r="V77">
        <v>93410000</v>
      </c>
      <c r="W77">
        <v>151390000</v>
      </c>
      <c r="X77">
        <v>1520000</v>
      </c>
      <c r="Y77">
        <v>152910000</v>
      </c>
      <c r="Z77" t="s">
        <v>36</v>
      </c>
      <c r="AA77" t="s">
        <v>37</v>
      </c>
      <c r="AB77" t="s">
        <v>36</v>
      </c>
      <c r="AC77" t="s">
        <v>37</v>
      </c>
      <c r="AD77" t="s">
        <v>37</v>
      </c>
      <c r="AE77" s="10">
        <f t="shared" si="3"/>
        <v>519894.00000000006</v>
      </c>
      <c r="AF77" s="10">
        <f t="shared" si="4"/>
        <v>317594</v>
      </c>
      <c r="AG77" s="10">
        <f>IF(L77="USD",AE77,AE77*VLOOKUP(L77,Calculations!G78:I78,3,0))</f>
        <v>519894.00000000006</v>
      </c>
      <c r="AH77" s="10">
        <f>IF(L77="EUR",AE77,AE77*VLOOKUP(L77,Calculations!G:I,3,0))</f>
        <v>363925.80000000005</v>
      </c>
      <c r="AI77" s="10">
        <f>IF(L77="USD",AF77,AF77*VLOOKUP(L77,Calculations!G78:I78,3,0))</f>
        <v>317594</v>
      </c>
      <c r="AJ77" s="10">
        <f>IF(L77="EUR",AF77,AF77*VLOOKUP(L77,Calculations!G:I,3,0))</f>
        <v>222315.8</v>
      </c>
      <c r="AK77" s="10">
        <f t="shared" si="5"/>
        <v>514726.00000000006</v>
      </c>
      <c r="AL77" s="10">
        <f>IF(L77="USD",AK77,AK77*VLOOKUP(L77,Calculations!G:I,3,0))</f>
        <v>514726.00000000006</v>
      </c>
      <c r="AM77" s="10">
        <f>IF(L77="EUR",AK77,AK77*VLOOKUP(L77,Calculations!G:I,3,0))</f>
        <v>360308.2</v>
      </c>
    </row>
    <row r="78" spans="1:39">
      <c r="A78" t="s">
        <v>145</v>
      </c>
      <c r="B78" t="s">
        <v>150</v>
      </c>
      <c r="C78">
        <v>0.34</v>
      </c>
      <c r="D78" t="s">
        <v>242</v>
      </c>
      <c r="E78" t="s">
        <v>38</v>
      </c>
      <c r="F78" t="s">
        <v>39</v>
      </c>
      <c r="G78" t="s">
        <v>60</v>
      </c>
      <c r="H78" t="s">
        <v>60</v>
      </c>
      <c r="I78" t="s">
        <v>65</v>
      </c>
      <c r="J78" t="s">
        <v>122</v>
      </c>
      <c r="K78" t="s">
        <v>143</v>
      </c>
      <c r="L78" t="s">
        <v>35</v>
      </c>
      <c r="M78">
        <v>96000000</v>
      </c>
      <c r="N78">
        <v>0</v>
      </c>
      <c r="O78">
        <v>96000000</v>
      </c>
      <c r="P78">
        <v>108000000</v>
      </c>
      <c r="Q78">
        <v>0</v>
      </c>
      <c r="R78">
        <v>108000000</v>
      </c>
      <c r="S78" t="s">
        <v>35</v>
      </c>
      <c r="T78">
        <v>96000000</v>
      </c>
      <c r="U78">
        <v>0</v>
      </c>
      <c r="V78">
        <v>96000000</v>
      </c>
      <c r="W78">
        <v>108000000</v>
      </c>
      <c r="X78">
        <v>0</v>
      </c>
      <c r="Y78">
        <v>108000000</v>
      </c>
      <c r="Z78" t="s">
        <v>36</v>
      </c>
      <c r="AA78" t="s">
        <v>36</v>
      </c>
      <c r="AB78" t="s">
        <v>37</v>
      </c>
      <c r="AC78" t="s">
        <v>37</v>
      </c>
      <c r="AD78" t="s">
        <v>37</v>
      </c>
      <c r="AE78" s="10">
        <f t="shared" si="3"/>
        <v>367200</v>
      </c>
      <c r="AF78" s="10">
        <f t="shared" si="4"/>
        <v>326400</v>
      </c>
      <c r="AG78" s="10">
        <f>IF(L78="USD",AE78,AE78*VLOOKUP(L78,Calculations!G79:I79,3,0))</f>
        <v>367200</v>
      </c>
      <c r="AH78" s="10">
        <f>IF(L78="EUR",AE78,AE78*VLOOKUP(L78,Calculations!G:I,3,0))</f>
        <v>257039.99999999997</v>
      </c>
      <c r="AI78" s="10">
        <f>IF(L78="USD",AF78,AF78*VLOOKUP(L78,Calculations!G79:I79,3,0))</f>
        <v>326400</v>
      </c>
      <c r="AJ78" s="10">
        <f>IF(L78="EUR",AF78,AF78*VLOOKUP(L78,Calculations!G:I,3,0))</f>
        <v>228480</v>
      </c>
      <c r="AK78" s="10">
        <f t="shared" si="5"/>
        <v>367200</v>
      </c>
      <c r="AL78" s="10">
        <f>IF(L78="USD",AK78,AK78*VLOOKUP(L78,Calculations!G:I,3,0))</f>
        <v>367200</v>
      </c>
      <c r="AM78" s="10">
        <f>IF(L78="EUR",AK78,AK78*VLOOKUP(L78,Calculations!G:I,3,0))</f>
        <v>257039.99999999997</v>
      </c>
    </row>
    <row r="79" spans="1:39">
      <c r="A79" t="s">
        <v>145</v>
      </c>
      <c r="B79" t="s">
        <v>150</v>
      </c>
      <c r="C79">
        <v>0.34</v>
      </c>
      <c r="D79" t="s">
        <v>243</v>
      </c>
      <c r="E79" t="s">
        <v>73</v>
      </c>
      <c r="F79" t="s">
        <v>75</v>
      </c>
      <c r="G79" t="s">
        <v>44</v>
      </c>
      <c r="H79" t="s">
        <v>44</v>
      </c>
      <c r="I79" t="s">
        <v>89</v>
      </c>
      <c r="J79" t="s">
        <v>115</v>
      </c>
      <c r="K79" t="s">
        <v>143</v>
      </c>
      <c r="L79" t="s">
        <v>35</v>
      </c>
      <c r="M79">
        <v>32920000</v>
      </c>
      <c r="N79">
        <v>0</v>
      </c>
      <c r="O79">
        <v>32920000</v>
      </c>
      <c r="P79">
        <v>32920000</v>
      </c>
      <c r="Q79">
        <v>3260000</v>
      </c>
      <c r="R79">
        <v>36180000</v>
      </c>
      <c r="S79" t="s">
        <v>35</v>
      </c>
      <c r="T79">
        <v>32920000</v>
      </c>
      <c r="U79">
        <v>0</v>
      </c>
      <c r="V79">
        <v>32920000</v>
      </c>
      <c r="W79">
        <v>32920000</v>
      </c>
      <c r="X79">
        <v>3260000</v>
      </c>
      <c r="Y79">
        <v>36180000</v>
      </c>
      <c r="Z79" t="s">
        <v>36</v>
      </c>
      <c r="AA79" t="s">
        <v>37</v>
      </c>
      <c r="AB79" t="s">
        <v>36</v>
      </c>
      <c r="AC79" t="s">
        <v>37</v>
      </c>
      <c r="AD79" t="s">
        <v>37</v>
      </c>
      <c r="AE79" s="10">
        <f t="shared" si="3"/>
        <v>123012.00000000001</v>
      </c>
      <c r="AF79" s="10">
        <f t="shared" si="4"/>
        <v>111928.00000000001</v>
      </c>
      <c r="AG79" s="10">
        <f>IF(L79="USD",AE79,AE79*VLOOKUP(L79,Calculations!G80:I80,3,0))</f>
        <v>123012.00000000001</v>
      </c>
      <c r="AH79" s="10">
        <f>IF(L79="EUR",AE79,AE79*VLOOKUP(L79,Calculations!G:I,3,0))</f>
        <v>86108.400000000009</v>
      </c>
      <c r="AI79" s="10">
        <f>IF(L79="USD",AF79,AF79*VLOOKUP(L79,Calculations!G80:I80,3,0))</f>
        <v>111928.00000000001</v>
      </c>
      <c r="AJ79" s="10">
        <f>IF(L79="EUR",AF79,AF79*VLOOKUP(L79,Calculations!G:I,3,0))</f>
        <v>78349.600000000006</v>
      </c>
      <c r="AK79" s="10">
        <f t="shared" si="5"/>
        <v>111928.00000000001</v>
      </c>
      <c r="AL79" s="10">
        <f>IF(L79="USD",AK79,AK79*VLOOKUP(L79,Calculations!G:I,3,0))</f>
        <v>111928.00000000001</v>
      </c>
      <c r="AM79" s="10">
        <f>IF(L79="EUR",AK79,AK79*VLOOKUP(L79,Calculations!G:I,3,0))</f>
        <v>78349.600000000006</v>
      </c>
    </row>
    <row r="80" spans="1:39">
      <c r="A80" t="s">
        <v>145</v>
      </c>
      <c r="B80" t="s">
        <v>151</v>
      </c>
      <c r="C80">
        <v>5.22</v>
      </c>
      <c r="D80" t="s">
        <v>244</v>
      </c>
      <c r="E80" t="s">
        <v>30</v>
      </c>
      <c r="F80" t="s">
        <v>53</v>
      </c>
      <c r="G80" t="s">
        <v>82</v>
      </c>
      <c r="H80" t="s">
        <v>82</v>
      </c>
      <c r="I80" t="s">
        <v>79</v>
      </c>
      <c r="J80" t="s">
        <v>55</v>
      </c>
      <c r="K80" t="s">
        <v>143</v>
      </c>
      <c r="L80" t="s">
        <v>35</v>
      </c>
      <c r="M80">
        <v>7229231</v>
      </c>
      <c r="N80">
        <v>0</v>
      </c>
      <c r="O80">
        <v>7229231</v>
      </c>
      <c r="P80">
        <v>13351897</v>
      </c>
      <c r="Q80">
        <v>0</v>
      </c>
      <c r="R80">
        <v>13351897</v>
      </c>
      <c r="S80" t="s">
        <v>35</v>
      </c>
      <c r="T80">
        <v>7229231</v>
      </c>
      <c r="U80">
        <v>0</v>
      </c>
      <c r="V80">
        <v>7229231</v>
      </c>
      <c r="W80">
        <v>13351897</v>
      </c>
      <c r="X80">
        <v>0</v>
      </c>
      <c r="Y80">
        <v>13351897</v>
      </c>
      <c r="Z80" t="s">
        <v>36</v>
      </c>
      <c r="AA80" t="s">
        <v>36</v>
      </c>
      <c r="AB80" t="s">
        <v>37</v>
      </c>
      <c r="AC80" t="s">
        <v>37</v>
      </c>
      <c r="AD80" t="s">
        <v>37</v>
      </c>
      <c r="AE80" s="10">
        <f t="shared" si="3"/>
        <v>696969.02339999995</v>
      </c>
      <c r="AF80" s="10">
        <f t="shared" si="4"/>
        <v>377365.85819999996</v>
      </c>
      <c r="AG80" s="10">
        <f>IF(L80="USD",AE80,AE80*VLOOKUP(L80,Calculations!G81:I81,3,0))</f>
        <v>696969.02339999995</v>
      </c>
      <c r="AH80" s="10">
        <f>IF(L80="EUR",AE80,AE80*VLOOKUP(L80,Calculations!G:I,3,0))</f>
        <v>487878.31637999992</v>
      </c>
      <c r="AI80" s="10">
        <f>IF(L80="USD",AF80,AF80*VLOOKUP(L80,Calculations!G81:I81,3,0))</f>
        <v>377365.85819999996</v>
      </c>
      <c r="AJ80" s="10">
        <f>IF(L80="EUR",AF80,AF80*VLOOKUP(L80,Calculations!G:I,3,0))</f>
        <v>264156.10073999997</v>
      </c>
      <c r="AK80" s="10">
        <f t="shared" si="5"/>
        <v>696969.02339999995</v>
      </c>
      <c r="AL80" s="10">
        <f>IF(L80="USD",AK80,AK80*VLOOKUP(L80,Calculations!G:I,3,0))</f>
        <v>696969.02339999995</v>
      </c>
      <c r="AM80" s="10">
        <f>IF(L80="EUR",AK80,AK80*VLOOKUP(L80,Calculations!G:I,3,0))</f>
        <v>487878.31637999992</v>
      </c>
    </row>
    <row r="81" spans="1:39">
      <c r="A81" t="s">
        <v>145</v>
      </c>
      <c r="B81" t="s">
        <v>151</v>
      </c>
      <c r="C81">
        <v>5.22</v>
      </c>
      <c r="D81" t="s">
        <v>245</v>
      </c>
      <c r="E81" t="s">
        <v>48</v>
      </c>
      <c r="F81" t="s">
        <v>66</v>
      </c>
      <c r="G81" t="s">
        <v>82</v>
      </c>
      <c r="H81" t="s">
        <v>82</v>
      </c>
      <c r="I81" t="s">
        <v>61</v>
      </c>
      <c r="J81" t="s">
        <v>118</v>
      </c>
      <c r="K81" t="s">
        <v>143</v>
      </c>
      <c r="L81" t="s">
        <v>35</v>
      </c>
      <c r="M81">
        <v>2189362</v>
      </c>
      <c r="N81">
        <v>31000</v>
      </c>
      <c r="O81">
        <v>2220362</v>
      </c>
      <c r="P81">
        <v>2676558</v>
      </c>
      <c r="Q81">
        <v>51549</v>
      </c>
      <c r="R81">
        <v>2728107</v>
      </c>
      <c r="S81" t="s">
        <v>35</v>
      </c>
      <c r="T81">
        <v>2189362</v>
      </c>
      <c r="U81">
        <v>31000</v>
      </c>
      <c r="V81">
        <v>2220362</v>
      </c>
      <c r="W81">
        <v>2676558</v>
      </c>
      <c r="X81">
        <v>51549</v>
      </c>
      <c r="Y81">
        <v>2728107</v>
      </c>
      <c r="Z81" t="s">
        <v>36</v>
      </c>
      <c r="AA81" t="s">
        <v>36</v>
      </c>
      <c r="AB81" t="s">
        <v>37</v>
      </c>
      <c r="AC81" t="s">
        <v>37</v>
      </c>
      <c r="AD81" t="s">
        <v>37</v>
      </c>
      <c r="AE81" s="10">
        <f t="shared" si="3"/>
        <v>142407.18539999999</v>
      </c>
      <c r="AF81" s="10">
        <f t="shared" si="4"/>
        <v>115902.8964</v>
      </c>
      <c r="AG81" s="10">
        <f>IF(L81="USD",AE81,AE81*VLOOKUP(L81,Calculations!G82:I82,3,0))</f>
        <v>142407.18539999999</v>
      </c>
      <c r="AH81" s="10">
        <f>IF(L81="EUR",AE81,AE81*VLOOKUP(L81,Calculations!G:I,3,0))</f>
        <v>99685.029779999983</v>
      </c>
      <c r="AI81" s="10">
        <f>IF(L81="USD",AF81,AF81*VLOOKUP(L81,Calculations!G82:I82,3,0))</f>
        <v>115902.8964</v>
      </c>
      <c r="AJ81" s="10">
        <f>IF(L81="EUR",AF81,AF81*VLOOKUP(L81,Calculations!G:I,3,0))</f>
        <v>81132.02747999999</v>
      </c>
      <c r="AK81" s="10">
        <f t="shared" si="5"/>
        <v>139716.32759999999</v>
      </c>
      <c r="AL81" s="10">
        <f>IF(L81="USD",AK81,AK81*VLOOKUP(L81,Calculations!G:I,3,0))</f>
        <v>139716.32759999999</v>
      </c>
      <c r="AM81" s="10">
        <f>IF(L81="EUR",AK81,AK81*VLOOKUP(L81,Calculations!G:I,3,0))</f>
        <v>97801.429319999981</v>
      </c>
    </row>
    <row r="82" spans="1:39">
      <c r="A82" t="s">
        <v>145</v>
      </c>
      <c r="B82" t="s">
        <v>151</v>
      </c>
      <c r="C82">
        <v>5.22</v>
      </c>
      <c r="D82" t="s">
        <v>246</v>
      </c>
      <c r="E82" t="s">
        <v>38</v>
      </c>
      <c r="F82" t="s">
        <v>39</v>
      </c>
      <c r="G82" t="s">
        <v>82</v>
      </c>
      <c r="H82" t="s">
        <v>82</v>
      </c>
      <c r="I82" t="s">
        <v>133</v>
      </c>
      <c r="J82" t="s">
        <v>139</v>
      </c>
      <c r="K82" t="s">
        <v>143</v>
      </c>
      <c r="L82" t="s">
        <v>35</v>
      </c>
      <c r="M82">
        <v>7850000</v>
      </c>
      <c r="N82">
        <v>0</v>
      </c>
      <c r="O82">
        <v>7850000</v>
      </c>
      <c r="P82">
        <v>8144893</v>
      </c>
      <c r="Q82">
        <v>0</v>
      </c>
      <c r="R82">
        <v>8144893</v>
      </c>
      <c r="S82" t="s">
        <v>35</v>
      </c>
      <c r="T82">
        <v>7850000</v>
      </c>
      <c r="U82">
        <v>0</v>
      </c>
      <c r="V82">
        <v>7850000</v>
      </c>
      <c r="W82">
        <v>8144893</v>
      </c>
      <c r="X82">
        <v>0</v>
      </c>
      <c r="Y82">
        <v>8144893</v>
      </c>
      <c r="Z82" t="s">
        <v>36</v>
      </c>
      <c r="AA82" t="s">
        <v>36</v>
      </c>
      <c r="AB82" t="s">
        <v>37</v>
      </c>
      <c r="AC82" t="s">
        <v>37</v>
      </c>
      <c r="AD82" t="s">
        <v>37</v>
      </c>
      <c r="AE82" s="10">
        <f t="shared" si="3"/>
        <v>425163.41459999996</v>
      </c>
      <c r="AF82" s="10">
        <f t="shared" si="4"/>
        <v>409770</v>
      </c>
      <c r="AG82" s="10">
        <f>IF(L82="USD",AE82,AE82*VLOOKUP(L82,Calculations!G83:I83,3,0))</f>
        <v>425163.41459999996</v>
      </c>
      <c r="AH82" s="10">
        <f>IF(L82="EUR",AE82,AE82*VLOOKUP(L82,Calculations!G:I,3,0))</f>
        <v>297614.39021999994</v>
      </c>
      <c r="AI82" s="10">
        <f>IF(L82="USD",AF82,AF82*VLOOKUP(L82,Calculations!G83:I83,3,0))</f>
        <v>409770</v>
      </c>
      <c r="AJ82" s="10">
        <f>IF(L82="EUR",AF82,AF82*VLOOKUP(L82,Calculations!G:I,3,0))</f>
        <v>286839</v>
      </c>
      <c r="AK82" s="10">
        <f t="shared" si="5"/>
        <v>425163.41459999996</v>
      </c>
      <c r="AL82" s="10">
        <f>IF(L82="USD",AK82,AK82*VLOOKUP(L82,Calculations!G:I,3,0))</f>
        <v>425163.41459999996</v>
      </c>
      <c r="AM82" s="10">
        <f>IF(L82="EUR",AK82,AK82*VLOOKUP(L82,Calculations!G:I,3,0))</f>
        <v>297614.39021999994</v>
      </c>
    </row>
    <row r="83" spans="1:39">
      <c r="A83" t="s">
        <v>145</v>
      </c>
      <c r="B83" t="s">
        <v>151</v>
      </c>
      <c r="C83">
        <v>5.22</v>
      </c>
      <c r="D83" t="s">
        <v>247</v>
      </c>
      <c r="E83" t="s">
        <v>38</v>
      </c>
      <c r="F83" t="s">
        <v>83</v>
      </c>
      <c r="G83" t="s">
        <v>82</v>
      </c>
      <c r="H83" t="s">
        <v>82</v>
      </c>
      <c r="I83" t="s">
        <v>63</v>
      </c>
      <c r="J83" t="s">
        <v>116</v>
      </c>
      <c r="K83" t="s">
        <v>143</v>
      </c>
      <c r="L83" t="s">
        <v>35</v>
      </c>
      <c r="M83">
        <v>24962007</v>
      </c>
      <c r="N83">
        <v>0</v>
      </c>
      <c r="O83">
        <v>24962007</v>
      </c>
      <c r="P83">
        <v>28875393</v>
      </c>
      <c r="Q83">
        <v>0</v>
      </c>
      <c r="R83">
        <v>28875393</v>
      </c>
      <c r="S83" t="s">
        <v>35</v>
      </c>
      <c r="T83">
        <v>24962007</v>
      </c>
      <c r="U83">
        <v>0</v>
      </c>
      <c r="V83">
        <v>24962007</v>
      </c>
      <c r="W83">
        <v>28875393</v>
      </c>
      <c r="X83">
        <v>0</v>
      </c>
      <c r="Y83">
        <v>28875393</v>
      </c>
      <c r="Z83" t="s">
        <v>36</v>
      </c>
      <c r="AA83" t="s">
        <v>36</v>
      </c>
      <c r="AB83" t="s">
        <v>37</v>
      </c>
      <c r="AC83" t="s">
        <v>37</v>
      </c>
      <c r="AD83" t="s">
        <v>37</v>
      </c>
      <c r="AE83" s="10">
        <f t="shared" si="3"/>
        <v>1507295.5145999999</v>
      </c>
      <c r="AF83" s="10">
        <f t="shared" si="4"/>
        <v>1303016.7653999999</v>
      </c>
      <c r="AG83" s="10">
        <f>IF(L83="USD",AE83,AE83*VLOOKUP(L83,Calculations!G84:I84,3,0))</f>
        <v>1507295.5145999999</v>
      </c>
      <c r="AH83" s="10">
        <f>IF(L83="EUR",AE83,AE83*VLOOKUP(L83,Calculations!G:I,3,0))</f>
        <v>1055106.8602199999</v>
      </c>
      <c r="AI83" s="10">
        <f>IF(L83="USD",AF83,AF83*VLOOKUP(L83,Calculations!G84:I84,3,0))</f>
        <v>1303016.7653999999</v>
      </c>
      <c r="AJ83" s="10">
        <f>IF(L83="EUR",AF83,AF83*VLOOKUP(L83,Calculations!G:I,3,0))</f>
        <v>912111.73577999987</v>
      </c>
      <c r="AK83" s="10">
        <f t="shared" si="5"/>
        <v>1507295.5145999999</v>
      </c>
      <c r="AL83" s="10">
        <f>IF(L83="USD",AK83,AK83*VLOOKUP(L83,Calculations!G:I,3,0))</f>
        <v>1507295.5145999999</v>
      </c>
      <c r="AM83" s="10">
        <f>IF(L83="EUR",AK83,AK83*VLOOKUP(L83,Calculations!G:I,3,0))</f>
        <v>1055106.8602199999</v>
      </c>
    </row>
    <row r="84" spans="1:39">
      <c r="A84" t="s">
        <v>145</v>
      </c>
      <c r="B84" t="s">
        <v>151</v>
      </c>
      <c r="C84">
        <v>5.22</v>
      </c>
      <c r="D84" t="s">
        <v>248</v>
      </c>
      <c r="E84" t="s">
        <v>30</v>
      </c>
      <c r="F84" t="s">
        <v>69</v>
      </c>
      <c r="G84" t="s">
        <v>82</v>
      </c>
      <c r="H84" t="s">
        <v>82</v>
      </c>
      <c r="I84" t="s">
        <v>63</v>
      </c>
      <c r="J84" t="s">
        <v>110</v>
      </c>
      <c r="K84" t="s">
        <v>143</v>
      </c>
      <c r="L84" t="s">
        <v>35</v>
      </c>
      <c r="M84">
        <v>7490764</v>
      </c>
      <c r="N84">
        <v>0</v>
      </c>
      <c r="O84">
        <v>7490764</v>
      </c>
      <c r="P84">
        <v>14265161</v>
      </c>
      <c r="Q84">
        <v>0</v>
      </c>
      <c r="R84">
        <v>14265161</v>
      </c>
      <c r="S84" t="s">
        <v>35</v>
      </c>
      <c r="T84">
        <v>7490764</v>
      </c>
      <c r="U84">
        <v>0</v>
      </c>
      <c r="V84">
        <v>7490764</v>
      </c>
      <c r="W84">
        <v>14265161</v>
      </c>
      <c r="X84">
        <v>0</v>
      </c>
      <c r="Y84">
        <v>14265161</v>
      </c>
      <c r="Z84" t="s">
        <v>36</v>
      </c>
      <c r="AA84" t="s">
        <v>36</v>
      </c>
      <c r="AB84" t="s">
        <v>37</v>
      </c>
      <c r="AC84" t="s">
        <v>37</v>
      </c>
      <c r="AD84" t="s">
        <v>37</v>
      </c>
      <c r="AE84" s="10">
        <f t="shared" si="3"/>
        <v>744641.40419999999</v>
      </c>
      <c r="AF84" s="10">
        <f t="shared" si="4"/>
        <v>391017.88079999998</v>
      </c>
      <c r="AG84" s="10">
        <f>IF(L84="USD",AE84,AE84*VLOOKUP(L84,Calculations!G85:I85,3,0))</f>
        <v>744641.40419999999</v>
      </c>
      <c r="AH84" s="10">
        <f>IF(L84="EUR",AE84,AE84*VLOOKUP(L84,Calculations!G:I,3,0))</f>
        <v>521248.98293999996</v>
      </c>
      <c r="AI84" s="10">
        <f>IF(L84="USD",AF84,AF84*VLOOKUP(L84,Calculations!G85:I85,3,0))</f>
        <v>391017.88079999998</v>
      </c>
      <c r="AJ84" s="10">
        <f>IF(L84="EUR",AF84,AF84*VLOOKUP(L84,Calculations!G:I,3,0))</f>
        <v>273712.51655999996</v>
      </c>
      <c r="AK84" s="10">
        <f t="shared" si="5"/>
        <v>744641.40419999999</v>
      </c>
      <c r="AL84" s="10">
        <f>IF(L84="USD",AK84,AK84*VLOOKUP(L84,Calculations!G:I,3,0))</f>
        <v>744641.40419999999</v>
      </c>
      <c r="AM84" s="10">
        <f>IF(L84="EUR",AK84,AK84*VLOOKUP(L84,Calculations!G:I,3,0))</f>
        <v>521248.98293999996</v>
      </c>
    </row>
    <row r="85" spans="1:39">
      <c r="A85" t="s">
        <v>145</v>
      </c>
      <c r="B85" t="s">
        <v>151</v>
      </c>
      <c r="C85">
        <v>5.22</v>
      </c>
      <c r="D85" t="s">
        <v>249</v>
      </c>
      <c r="E85" t="s">
        <v>48</v>
      </c>
      <c r="F85" t="s">
        <v>56</v>
      </c>
      <c r="G85" t="s">
        <v>82</v>
      </c>
      <c r="H85" t="s">
        <v>82</v>
      </c>
      <c r="I85" t="s">
        <v>101</v>
      </c>
      <c r="J85" t="s">
        <v>55</v>
      </c>
      <c r="K85" t="s">
        <v>143</v>
      </c>
      <c r="L85" t="s">
        <v>35</v>
      </c>
      <c r="M85">
        <v>1980000</v>
      </c>
      <c r="N85">
        <v>0</v>
      </c>
      <c r="O85">
        <v>1980000</v>
      </c>
      <c r="P85">
        <v>0</v>
      </c>
      <c r="Q85">
        <v>0</v>
      </c>
      <c r="R85">
        <v>0</v>
      </c>
      <c r="S85" t="s">
        <v>35</v>
      </c>
      <c r="T85">
        <v>1980000</v>
      </c>
      <c r="U85">
        <v>0</v>
      </c>
      <c r="V85">
        <v>1980000</v>
      </c>
      <c r="W85">
        <v>0</v>
      </c>
      <c r="X85">
        <v>0</v>
      </c>
      <c r="Y85">
        <v>0</v>
      </c>
      <c r="Z85" t="s">
        <v>36</v>
      </c>
      <c r="AA85" t="s">
        <v>36</v>
      </c>
      <c r="AB85" t="s">
        <v>37</v>
      </c>
      <c r="AC85" t="s">
        <v>37</v>
      </c>
      <c r="AD85" t="s">
        <v>37</v>
      </c>
      <c r="AE85" s="10">
        <f t="shared" si="3"/>
        <v>0</v>
      </c>
      <c r="AF85" s="10">
        <f t="shared" si="4"/>
        <v>103356</v>
      </c>
      <c r="AG85" s="10">
        <f>IF(L85="USD",AE85,AE85*VLOOKUP(L85,Calculations!G86:I86,3,0))</f>
        <v>0</v>
      </c>
      <c r="AH85" s="10">
        <f>IF(L85="EUR",AE85,AE85*VLOOKUP(L85,Calculations!G:I,3,0))</f>
        <v>0</v>
      </c>
      <c r="AI85" s="10">
        <f>IF(L85="USD",AF85,AF85*VLOOKUP(L85,Calculations!G86:I86,3,0))</f>
        <v>103356</v>
      </c>
      <c r="AJ85" s="10">
        <f>IF(L85="EUR",AF85,AF85*VLOOKUP(L85,Calculations!G:I,3,0))</f>
        <v>72349.2</v>
      </c>
      <c r="AK85" s="10">
        <f t="shared" si="5"/>
        <v>0</v>
      </c>
      <c r="AL85" s="10">
        <f>IF(L85="USD",AK85,AK85*VLOOKUP(L85,Calculations!G:I,3,0))</f>
        <v>0</v>
      </c>
      <c r="AM85" s="10">
        <f>IF(L85="EUR",AK85,AK85*VLOOKUP(L85,Calculations!G:I,3,0))</f>
        <v>0</v>
      </c>
    </row>
    <row r="86" spans="1:39">
      <c r="A86" t="s">
        <v>145</v>
      </c>
      <c r="B86" t="s">
        <v>151</v>
      </c>
      <c r="C86">
        <v>5.22</v>
      </c>
      <c r="D86" t="s">
        <v>250</v>
      </c>
      <c r="E86" t="s">
        <v>30</v>
      </c>
      <c r="F86" t="s">
        <v>31</v>
      </c>
      <c r="G86" t="s">
        <v>82</v>
      </c>
      <c r="H86" t="s">
        <v>82</v>
      </c>
      <c r="I86" t="s">
        <v>80</v>
      </c>
      <c r="J86" t="s">
        <v>110</v>
      </c>
      <c r="K86" t="s">
        <v>143</v>
      </c>
      <c r="L86" t="s">
        <v>35</v>
      </c>
      <c r="M86">
        <v>7969890</v>
      </c>
      <c r="N86">
        <v>0</v>
      </c>
      <c r="O86">
        <v>7969890</v>
      </c>
      <c r="P86">
        <v>21244984</v>
      </c>
      <c r="Q86">
        <v>0</v>
      </c>
      <c r="R86">
        <v>21244984</v>
      </c>
      <c r="S86" t="s">
        <v>35</v>
      </c>
      <c r="T86">
        <v>7969890</v>
      </c>
      <c r="U86">
        <v>0</v>
      </c>
      <c r="V86">
        <v>7969890</v>
      </c>
      <c r="W86">
        <v>21244984</v>
      </c>
      <c r="X86">
        <v>0</v>
      </c>
      <c r="Y86">
        <v>21244984</v>
      </c>
      <c r="Z86" t="s">
        <v>36</v>
      </c>
      <c r="AA86" t="s">
        <v>36</v>
      </c>
      <c r="AB86" t="s">
        <v>37</v>
      </c>
      <c r="AC86" t="s">
        <v>37</v>
      </c>
      <c r="AD86" t="s">
        <v>37</v>
      </c>
      <c r="AE86" s="10">
        <f t="shared" si="3"/>
        <v>1108988.1647999999</v>
      </c>
      <c r="AF86" s="10">
        <f t="shared" si="4"/>
        <v>416028.25799999997</v>
      </c>
      <c r="AG86" s="10">
        <f>IF(L86="USD",AE86,AE86*VLOOKUP(L86,Calculations!G87:I87,3,0))</f>
        <v>1108988.1647999999</v>
      </c>
      <c r="AH86" s="10">
        <f>IF(L86="EUR",AE86,AE86*VLOOKUP(L86,Calculations!G:I,3,0))</f>
        <v>776291.71535999991</v>
      </c>
      <c r="AI86" s="10">
        <f>IF(L86="USD",AF86,AF86*VLOOKUP(L86,Calculations!G87:I87,3,0))</f>
        <v>416028.25799999997</v>
      </c>
      <c r="AJ86" s="10">
        <f>IF(L86="EUR",AF86,AF86*VLOOKUP(L86,Calculations!G:I,3,0))</f>
        <v>291219.78059999994</v>
      </c>
      <c r="AK86" s="10">
        <f t="shared" si="5"/>
        <v>1108988.1647999999</v>
      </c>
      <c r="AL86" s="10">
        <f>IF(L86="USD",AK86,AK86*VLOOKUP(L86,Calculations!G:I,3,0))</f>
        <v>1108988.1647999999</v>
      </c>
      <c r="AM86" s="10">
        <f>IF(L86="EUR",AK86,AK86*VLOOKUP(L86,Calculations!G:I,3,0))</f>
        <v>776291.71535999991</v>
      </c>
    </row>
    <row r="87" spans="1:39">
      <c r="A87" t="s">
        <v>145</v>
      </c>
      <c r="B87" t="s">
        <v>151</v>
      </c>
      <c r="C87">
        <v>5.22</v>
      </c>
      <c r="D87" t="s">
        <v>251</v>
      </c>
      <c r="E87" t="s">
        <v>38</v>
      </c>
      <c r="F87" t="s">
        <v>46</v>
      </c>
      <c r="G87" t="s">
        <v>82</v>
      </c>
      <c r="H87" t="s">
        <v>82</v>
      </c>
      <c r="I87" t="s">
        <v>84</v>
      </c>
      <c r="J87" t="s">
        <v>55</v>
      </c>
      <c r="K87" t="s">
        <v>143</v>
      </c>
      <c r="L87" t="s">
        <v>35</v>
      </c>
      <c r="M87">
        <v>6272000</v>
      </c>
      <c r="N87">
        <v>0</v>
      </c>
      <c r="O87">
        <v>6272000</v>
      </c>
      <c r="P87">
        <v>7819531</v>
      </c>
      <c r="Q87">
        <v>0</v>
      </c>
      <c r="R87">
        <v>7819531</v>
      </c>
      <c r="S87" t="s">
        <v>35</v>
      </c>
      <c r="T87">
        <v>6272000</v>
      </c>
      <c r="U87">
        <v>0</v>
      </c>
      <c r="V87">
        <v>6272000</v>
      </c>
      <c r="W87">
        <v>7819531</v>
      </c>
      <c r="X87">
        <v>0</v>
      </c>
      <c r="Y87">
        <v>7819531</v>
      </c>
      <c r="Z87" t="s">
        <v>36</v>
      </c>
      <c r="AA87" t="s">
        <v>36</v>
      </c>
      <c r="AB87" t="s">
        <v>37</v>
      </c>
      <c r="AC87" t="s">
        <v>37</v>
      </c>
      <c r="AD87" t="s">
        <v>37</v>
      </c>
      <c r="AE87" s="10">
        <f t="shared" si="3"/>
        <v>408179.51819999999</v>
      </c>
      <c r="AF87" s="10">
        <f t="shared" si="4"/>
        <v>327398.39999999997</v>
      </c>
      <c r="AG87" s="10">
        <f>IF(L87="USD",AE87,AE87*VLOOKUP(L87,Calculations!G88:I88,3,0))</f>
        <v>408179.51819999999</v>
      </c>
      <c r="AH87" s="10">
        <f>IF(L87="EUR",AE87,AE87*VLOOKUP(L87,Calculations!G:I,3,0))</f>
        <v>285725.66274</v>
      </c>
      <c r="AI87" s="10">
        <f>IF(L87="USD",AF87,AF87*VLOOKUP(L87,Calculations!G88:I88,3,0))</f>
        <v>327398.39999999997</v>
      </c>
      <c r="AJ87" s="10">
        <f>IF(L87="EUR",AF87,AF87*VLOOKUP(L87,Calculations!G:I,3,0))</f>
        <v>229178.87999999998</v>
      </c>
      <c r="AK87" s="10">
        <f t="shared" si="5"/>
        <v>408179.51819999999</v>
      </c>
      <c r="AL87" s="10">
        <f>IF(L87="USD",AK87,AK87*VLOOKUP(L87,Calculations!G:I,3,0))</f>
        <v>408179.51819999999</v>
      </c>
      <c r="AM87" s="10">
        <f>IF(L87="EUR",AK87,AK87*VLOOKUP(L87,Calculations!G:I,3,0))</f>
        <v>285725.66274</v>
      </c>
    </row>
    <row r="88" spans="1:39">
      <c r="A88" t="s">
        <v>145</v>
      </c>
      <c r="B88" t="s">
        <v>151</v>
      </c>
      <c r="C88">
        <v>5.22</v>
      </c>
      <c r="D88" t="s">
        <v>252</v>
      </c>
      <c r="E88" t="s">
        <v>38</v>
      </c>
      <c r="F88" t="s">
        <v>46</v>
      </c>
      <c r="G88" t="s">
        <v>82</v>
      </c>
      <c r="H88" t="s">
        <v>82</v>
      </c>
      <c r="I88" t="s">
        <v>41</v>
      </c>
      <c r="J88" t="s">
        <v>118</v>
      </c>
      <c r="K88" t="s">
        <v>143</v>
      </c>
      <c r="L88" t="s">
        <v>35</v>
      </c>
      <c r="M88">
        <v>4083617</v>
      </c>
      <c r="N88">
        <v>0</v>
      </c>
      <c r="O88">
        <v>4083617</v>
      </c>
      <c r="P88">
        <v>3781373</v>
      </c>
      <c r="Q88">
        <v>0</v>
      </c>
      <c r="R88">
        <v>3781373</v>
      </c>
      <c r="S88" t="s">
        <v>35</v>
      </c>
      <c r="T88">
        <v>4083617</v>
      </c>
      <c r="U88">
        <v>0</v>
      </c>
      <c r="V88">
        <v>4083617</v>
      </c>
      <c r="W88">
        <v>3781373</v>
      </c>
      <c r="X88">
        <v>0</v>
      </c>
      <c r="Y88">
        <v>3781373</v>
      </c>
      <c r="Z88" t="s">
        <v>36</v>
      </c>
      <c r="AA88" t="s">
        <v>36</v>
      </c>
      <c r="AB88" t="s">
        <v>37</v>
      </c>
      <c r="AC88" t="s">
        <v>37</v>
      </c>
      <c r="AD88" t="s">
        <v>37</v>
      </c>
      <c r="AE88" s="10">
        <f t="shared" si="3"/>
        <v>197387.67059999998</v>
      </c>
      <c r="AF88" s="10">
        <f t="shared" si="4"/>
        <v>213164.80739999999</v>
      </c>
      <c r="AG88" s="10">
        <f>IF(L88="USD",AE88,AE88*VLOOKUP(L88,Calculations!G89:I89,3,0))</f>
        <v>197387.67059999998</v>
      </c>
      <c r="AH88" s="10">
        <f>IF(L88="EUR",AE88,AE88*VLOOKUP(L88,Calculations!G:I,3,0))</f>
        <v>138171.36941999997</v>
      </c>
      <c r="AI88" s="10">
        <f>IF(L88="USD",AF88,AF88*VLOOKUP(L88,Calculations!G89:I89,3,0))</f>
        <v>213164.80739999999</v>
      </c>
      <c r="AJ88" s="10">
        <f>IF(L88="EUR",AF88,AF88*VLOOKUP(L88,Calculations!G:I,3,0))</f>
        <v>149215.36517999999</v>
      </c>
      <c r="AK88" s="10">
        <f t="shared" si="5"/>
        <v>197387.67059999998</v>
      </c>
      <c r="AL88" s="10">
        <f>IF(L88="USD",AK88,AK88*VLOOKUP(L88,Calculations!G:I,3,0))</f>
        <v>197387.67059999998</v>
      </c>
      <c r="AM88" s="10">
        <f>IF(L88="EUR",AK88,AK88*VLOOKUP(L88,Calculations!G:I,3,0))</f>
        <v>138171.36941999997</v>
      </c>
    </row>
    <row r="89" spans="1:39">
      <c r="A89" t="s">
        <v>145</v>
      </c>
      <c r="B89" t="s">
        <v>151</v>
      </c>
      <c r="C89">
        <v>5.22</v>
      </c>
      <c r="D89" t="s">
        <v>253</v>
      </c>
      <c r="E89" t="s">
        <v>48</v>
      </c>
      <c r="F89" t="s">
        <v>56</v>
      </c>
      <c r="G89" t="s">
        <v>109</v>
      </c>
      <c r="H89" t="s">
        <v>109</v>
      </c>
      <c r="I89" t="s">
        <v>98</v>
      </c>
      <c r="J89" t="s">
        <v>55</v>
      </c>
      <c r="K89" t="s">
        <v>143</v>
      </c>
      <c r="L89" t="s">
        <v>35</v>
      </c>
      <c r="M89">
        <v>31338884</v>
      </c>
      <c r="N89">
        <v>0</v>
      </c>
      <c r="O89">
        <v>31338884</v>
      </c>
      <c r="P89">
        <v>70991863</v>
      </c>
      <c r="Q89">
        <v>0</v>
      </c>
      <c r="R89">
        <v>70991863</v>
      </c>
      <c r="S89" t="s">
        <v>35</v>
      </c>
      <c r="T89">
        <v>31338884</v>
      </c>
      <c r="U89">
        <v>0</v>
      </c>
      <c r="V89">
        <v>31338884</v>
      </c>
      <c r="W89">
        <v>70991863</v>
      </c>
      <c r="X89">
        <v>0</v>
      </c>
      <c r="Y89">
        <v>70991863</v>
      </c>
      <c r="Z89" t="s">
        <v>36</v>
      </c>
      <c r="AA89" t="s">
        <v>36</v>
      </c>
      <c r="AB89" t="s">
        <v>37</v>
      </c>
      <c r="AC89" t="s">
        <v>37</v>
      </c>
      <c r="AD89" t="s">
        <v>37</v>
      </c>
      <c r="AE89" s="10">
        <f t="shared" si="3"/>
        <v>3705775.2485999996</v>
      </c>
      <c r="AF89" s="10">
        <f t="shared" si="4"/>
        <v>1635889.7448</v>
      </c>
      <c r="AG89" s="10">
        <f>IF(L89="USD",AE89,AE89*VLOOKUP(L89,Calculations!G90:I90,3,0))</f>
        <v>3705775.2485999996</v>
      </c>
      <c r="AH89" s="10">
        <f>IF(L89="EUR",AE89,AE89*VLOOKUP(L89,Calculations!G:I,3,0))</f>
        <v>2594042.6740199993</v>
      </c>
      <c r="AI89" s="10">
        <f>IF(L89="USD",AF89,AF89*VLOOKUP(L89,Calculations!G90:I90,3,0))</f>
        <v>1635889.7448</v>
      </c>
      <c r="AJ89" s="10">
        <f>IF(L89="EUR",AF89,AF89*VLOOKUP(L89,Calculations!G:I,3,0))</f>
        <v>1145122.8213599999</v>
      </c>
      <c r="AK89" s="10">
        <f t="shared" si="5"/>
        <v>3705775.2485999996</v>
      </c>
      <c r="AL89" s="10">
        <f>IF(L89="USD",AK89,AK89*VLOOKUP(L89,Calculations!G:I,3,0))</f>
        <v>3705775.2485999996</v>
      </c>
      <c r="AM89" s="10">
        <f>IF(L89="EUR",AK89,AK89*VLOOKUP(L89,Calculations!G:I,3,0))</f>
        <v>2594042.6740199993</v>
      </c>
    </row>
    <row r="90" spans="1:39">
      <c r="A90" t="s">
        <v>145</v>
      </c>
      <c r="B90" t="s">
        <v>151</v>
      </c>
      <c r="C90">
        <v>5.22</v>
      </c>
      <c r="D90" t="s">
        <v>254</v>
      </c>
      <c r="E90" t="s">
        <v>48</v>
      </c>
      <c r="F90" t="s">
        <v>56</v>
      </c>
      <c r="G90" t="s">
        <v>82</v>
      </c>
      <c r="H90" t="s">
        <v>82</v>
      </c>
      <c r="I90" t="s">
        <v>119</v>
      </c>
      <c r="J90" t="s">
        <v>55</v>
      </c>
      <c r="K90" t="s">
        <v>143</v>
      </c>
      <c r="L90" t="s">
        <v>35</v>
      </c>
      <c r="M90">
        <v>0</v>
      </c>
      <c r="N90">
        <v>7456653</v>
      </c>
      <c r="O90">
        <v>7456653</v>
      </c>
      <c r="P90">
        <v>0</v>
      </c>
      <c r="Q90">
        <v>0</v>
      </c>
      <c r="R90">
        <v>0</v>
      </c>
      <c r="S90" t="s">
        <v>35</v>
      </c>
      <c r="T90">
        <v>0</v>
      </c>
      <c r="U90">
        <v>7456653</v>
      </c>
      <c r="V90">
        <v>7456653</v>
      </c>
      <c r="W90">
        <v>0</v>
      </c>
      <c r="X90">
        <v>0</v>
      </c>
      <c r="Y90">
        <v>0</v>
      </c>
      <c r="Z90" t="s">
        <v>36</v>
      </c>
      <c r="AA90" t="s">
        <v>37</v>
      </c>
      <c r="AB90" t="s">
        <v>37</v>
      </c>
      <c r="AC90" t="s">
        <v>37</v>
      </c>
      <c r="AD90" t="s">
        <v>36</v>
      </c>
      <c r="AE90" s="10">
        <f t="shared" si="3"/>
        <v>0</v>
      </c>
      <c r="AF90" s="10">
        <f t="shared" si="4"/>
        <v>389237.28659999999</v>
      </c>
      <c r="AG90" s="10">
        <f>IF(L90="USD",AE90,AE90*VLOOKUP(L90,Calculations!G91:I91,3,0))</f>
        <v>0</v>
      </c>
      <c r="AH90" s="10">
        <f>IF(L90="EUR",AE90,AE90*VLOOKUP(L90,Calculations!G:I,3,0))</f>
        <v>0</v>
      </c>
      <c r="AI90" s="10">
        <f>IF(L90="USD",AF90,AF90*VLOOKUP(L90,Calculations!G91:I91,3,0))</f>
        <v>389237.28659999999</v>
      </c>
      <c r="AJ90" s="10">
        <f>IF(L90="EUR",AF90,AF90*VLOOKUP(L90,Calculations!G:I,3,0))</f>
        <v>272466.10061999998</v>
      </c>
      <c r="AK90" s="10">
        <f t="shared" si="5"/>
        <v>0</v>
      </c>
      <c r="AL90" s="10">
        <f>IF(L90="USD",AK90,AK90*VLOOKUP(L90,Calculations!G:I,3,0))</f>
        <v>0</v>
      </c>
      <c r="AM90" s="10">
        <f>IF(L90="EUR",AK90,AK90*VLOOKUP(L90,Calculations!G:I,3,0))</f>
        <v>0</v>
      </c>
    </row>
    <row r="91" spans="1:39">
      <c r="A91" t="s">
        <v>145</v>
      </c>
      <c r="B91" t="s">
        <v>151</v>
      </c>
      <c r="C91">
        <v>5.22</v>
      </c>
      <c r="D91" t="s">
        <v>255</v>
      </c>
      <c r="E91" t="s">
        <v>48</v>
      </c>
      <c r="F91" t="s">
        <v>56</v>
      </c>
      <c r="G91" t="s">
        <v>82</v>
      </c>
      <c r="H91" t="s">
        <v>82</v>
      </c>
      <c r="I91" t="s">
        <v>84</v>
      </c>
      <c r="J91" t="s">
        <v>55</v>
      </c>
      <c r="K91" t="s">
        <v>143</v>
      </c>
      <c r="L91" t="s">
        <v>35</v>
      </c>
      <c r="M91">
        <v>1285973</v>
      </c>
      <c r="N91">
        <v>7539123</v>
      </c>
      <c r="O91">
        <v>8825096</v>
      </c>
      <c r="P91">
        <v>0</v>
      </c>
      <c r="Q91">
        <v>14785909</v>
      </c>
      <c r="R91">
        <v>14785909</v>
      </c>
      <c r="S91" t="s">
        <v>35</v>
      </c>
      <c r="T91">
        <v>1285973</v>
      </c>
      <c r="U91">
        <v>7539123</v>
      </c>
      <c r="V91">
        <v>8825096</v>
      </c>
      <c r="W91">
        <v>0</v>
      </c>
      <c r="X91">
        <v>14785909</v>
      </c>
      <c r="Y91">
        <v>14785909</v>
      </c>
      <c r="Z91" t="s">
        <v>36</v>
      </c>
      <c r="AA91" t="s">
        <v>36</v>
      </c>
      <c r="AB91" t="s">
        <v>37</v>
      </c>
      <c r="AC91" t="s">
        <v>37</v>
      </c>
      <c r="AD91" t="s">
        <v>37</v>
      </c>
      <c r="AE91" s="10">
        <f t="shared" si="3"/>
        <v>771824.44979999994</v>
      </c>
      <c r="AF91" s="10">
        <f t="shared" si="4"/>
        <v>460670.01119999995</v>
      </c>
      <c r="AG91" s="10">
        <f>IF(L91="USD",AE91,AE91*VLOOKUP(L91,Calculations!G92:I92,3,0))</f>
        <v>771824.44979999994</v>
      </c>
      <c r="AH91" s="10">
        <f>IF(L91="EUR",AE91,AE91*VLOOKUP(L91,Calculations!G:I,3,0))</f>
        <v>540277.11485999997</v>
      </c>
      <c r="AI91" s="10">
        <f>IF(L91="USD",AF91,AF91*VLOOKUP(L91,Calculations!G92:I92,3,0))</f>
        <v>460670.01119999995</v>
      </c>
      <c r="AJ91" s="10">
        <f>IF(L91="EUR",AF91,AF91*VLOOKUP(L91,Calculations!G:I,3,0))</f>
        <v>322469.00783999992</v>
      </c>
      <c r="AK91" s="10">
        <f t="shared" si="5"/>
        <v>0</v>
      </c>
      <c r="AL91" s="10">
        <f>IF(L91="USD",AK91,AK91*VLOOKUP(L91,Calculations!G:I,3,0))</f>
        <v>0</v>
      </c>
      <c r="AM91" s="10">
        <f>IF(L91="EUR",AK91,AK91*VLOOKUP(L91,Calculations!G:I,3,0))</f>
        <v>0</v>
      </c>
    </row>
    <row r="92" spans="1:39">
      <c r="A92" t="s">
        <v>145</v>
      </c>
      <c r="B92" t="s">
        <v>151</v>
      </c>
      <c r="C92">
        <v>5.22</v>
      </c>
      <c r="D92" t="s">
        <v>256</v>
      </c>
      <c r="E92" t="s">
        <v>48</v>
      </c>
      <c r="F92" t="s">
        <v>92</v>
      </c>
      <c r="G92" t="s">
        <v>82</v>
      </c>
      <c r="H92" t="s">
        <v>82</v>
      </c>
      <c r="I92" t="s">
        <v>80</v>
      </c>
      <c r="J92" t="s">
        <v>55</v>
      </c>
      <c r="K92" t="s">
        <v>143</v>
      </c>
      <c r="L92" t="s">
        <v>35</v>
      </c>
      <c r="M92">
        <v>1518067</v>
      </c>
      <c r="N92">
        <v>0</v>
      </c>
      <c r="O92">
        <v>1518067</v>
      </c>
      <c r="P92">
        <v>1735000</v>
      </c>
      <c r="Q92">
        <v>0</v>
      </c>
      <c r="R92">
        <v>1735000</v>
      </c>
      <c r="S92" t="s">
        <v>35</v>
      </c>
      <c r="T92">
        <v>1518067</v>
      </c>
      <c r="U92">
        <v>0</v>
      </c>
      <c r="V92">
        <v>1518067</v>
      </c>
      <c r="W92">
        <v>1735000</v>
      </c>
      <c r="X92">
        <v>0</v>
      </c>
      <c r="Y92">
        <v>1735000</v>
      </c>
      <c r="Z92" t="s">
        <v>36</v>
      </c>
      <c r="AA92" t="s">
        <v>36</v>
      </c>
      <c r="AB92" t="s">
        <v>37</v>
      </c>
      <c r="AC92" t="s">
        <v>37</v>
      </c>
      <c r="AD92" t="s">
        <v>37</v>
      </c>
      <c r="AE92" s="10">
        <f t="shared" si="3"/>
        <v>90567</v>
      </c>
      <c r="AF92" s="10">
        <f t="shared" si="4"/>
        <v>79243.097399999999</v>
      </c>
      <c r="AG92" s="10">
        <f>IF(L92="USD",AE92,AE92*VLOOKUP(L92,Calculations!G93:I93,3,0))</f>
        <v>90567</v>
      </c>
      <c r="AH92" s="10">
        <f>IF(L92="EUR",AE92,AE92*VLOOKUP(L92,Calculations!G:I,3,0))</f>
        <v>63396.899999999994</v>
      </c>
      <c r="AI92" s="10">
        <f>IF(L92="USD",AF92,AF92*VLOOKUP(L92,Calculations!G93:I93,3,0))</f>
        <v>79243.097399999999</v>
      </c>
      <c r="AJ92" s="10">
        <f>IF(L92="EUR",AF92,AF92*VLOOKUP(L92,Calculations!G:I,3,0))</f>
        <v>55470.168179999993</v>
      </c>
      <c r="AK92" s="10">
        <f t="shared" si="5"/>
        <v>90567</v>
      </c>
      <c r="AL92" s="10">
        <f>IF(L92="USD",AK92,AK92*VLOOKUP(L92,Calculations!G:I,3,0))</f>
        <v>90567</v>
      </c>
      <c r="AM92" s="10">
        <f>IF(L92="EUR",AK92,AK92*VLOOKUP(L92,Calculations!G:I,3,0))</f>
        <v>63396.899999999994</v>
      </c>
    </row>
    <row r="93" spans="1:39">
      <c r="A93" t="s">
        <v>145</v>
      </c>
      <c r="B93" t="s">
        <v>151</v>
      </c>
      <c r="C93">
        <v>5.22</v>
      </c>
      <c r="D93" t="s">
        <v>257</v>
      </c>
      <c r="E93" t="s">
        <v>30</v>
      </c>
      <c r="F93" t="s">
        <v>31</v>
      </c>
      <c r="G93" t="s">
        <v>82</v>
      </c>
      <c r="H93" t="s">
        <v>82</v>
      </c>
      <c r="I93" t="s">
        <v>94</v>
      </c>
      <c r="J93" t="s">
        <v>55</v>
      </c>
      <c r="K93" t="s">
        <v>143</v>
      </c>
      <c r="L93" t="s">
        <v>35</v>
      </c>
      <c r="M93">
        <v>0</v>
      </c>
      <c r="N93">
        <v>34151556</v>
      </c>
      <c r="O93">
        <v>34151556</v>
      </c>
      <c r="P93">
        <v>0</v>
      </c>
      <c r="Q93">
        <v>0</v>
      </c>
      <c r="R93">
        <v>0</v>
      </c>
      <c r="S93" t="s">
        <v>35</v>
      </c>
      <c r="T93">
        <v>0</v>
      </c>
      <c r="U93">
        <v>34151556</v>
      </c>
      <c r="V93">
        <v>34151556</v>
      </c>
      <c r="W93">
        <v>0</v>
      </c>
      <c r="X93">
        <v>0</v>
      </c>
      <c r="Y93">
        <v>0</v>
      </c>
      <c r="Z93" t="s">
        <v>36</v>
      </c>
      <c r="AA93" t="s">
        <v>37</v>
      </c>
      <c r="AB93" t="s">
        <v>37</v>
      </c>
      <c r="AC93" t="s">
        <v>37</v>
      </c>
      <c r="AD93" t="s">
        <v>36</v>
      </c>
      <c r="AE93" s="10">
        <f t="shared" si="3"/>
        <v>0</v>
      </c>
      <c r="AF93" s="10">
        <f t="shared" si="4"/>
        <v>1782711.2231999999</v>
      </c>
      <c r="AG93" s="10">
        <f>IF(L93="USD",AE93,AE93*VLOOKUP(L93,Calculations!G94:I94,3,0))</f>
        <v>0</v>
      </c>
      <c r="AH93" s="10">
        <f>IF(L93="EUR",AE93,AE93*VLOOKUP(L93,Calculations!G:I,3,0))</f>
        <v>0</v>
      </c>
      <c r="AI93" s="10">
        <f>IF(L93="USD",AF93,AF93*VLOOKUP(L93,Calculations!G94:I94,3,0))</f>
        <v>1782711.2231999999</v>
      </c>
      <c r="AJ93" s="10">
        <f>IF(L93="EUR",AF93,AF93*VLOOKUP(L93,Calculations!G:I,3,0))</f>
        <v>1247897.8562399999</v>
      </c>
      <c r="AK93" s="10">
        <f t="shared" si="5"/>
        <v>0</v>
      </c>
      <c r="AL93" s="10">
        <f>IF(L93="USD",AK93,AK93*VLOOKUP(L93,Calculations!G:I,3,0))</f>
        <v>0</v>
      </c>
      <c r="AM93" s="10">
        <f>IF(L93="EUR",AK93,AK93*VLOOKUP(L93,Calculations!G:I,3,0))</f>
        <v>0</v>
      </c>
    </row>
    <row r="94" spans="1:39">
      <c r="A94" t="s">
        <v>145</v>
      </c>
      <c r="B94" t="s">
        <v>151</v>
      </c>
      <c r="C94">
        <v>5.22</v>
      </c>
      <c r="D94" t="s">
        <v>258</v>
      </c>
      <c r="E94" t="s">
        <v>30</v>
      </c>
      <c r="F94" t="s">
        <v>69</v>
      </c>
      <c r="G94" t="s">
        <v>82</v>
      </c>
      <c r="H94" t="s">
        <v>85</v>
      </c>
      <c r="I94" t="s">
        <v>99</v>
      </c>
      <c r="J94" t="s">
        <v>55</v>
      </c>
      <c r="K94" t="s">
        <v>143</v>
      </c>
      <c r="L94" t="s">
        <v>35</v>
      </c>
      <c r="M94">
        <v>19743700</v>
      </c>
      <c r="N94">
        <v>0</v>
      </c>
      <c r="O94">
        <v>19743700</v>
      </c>
      <c r="P94">
        <v>65236689</v>
      </c>
      <c r="Q94">
        <v>0</v>
      </c>
      <c r="R94">
        <v>65236689</v>
      </c>
      <c r="S94" t="s">
        <v>35</v>
      </c>
      <c r="T94">
        <v>19743700</v>
      </c>
      <c r="U94">
        <v>0</v>
      </c>
      <c r="V94">
        <v>19743700</v>
      </c>
      <c r="W94">
        <v>65236689</v>
      </c>
      <c r="X94">
        <v>0</v>
      </c>
      <c r="Y94">
        <v>65236689</v>
      </c>
      <c r="Z94" t="s">
        <v>36</v>
      </c>
      <c r="AA94" t="s">
        <v>36</v>
      </c>
      <c r="AB94" t="s">
        <v>37</v>
      </c>
      <c r="AC94" t="s">
        <v>37</v>
      </c>
      <c r="AD94" t="s">
        <v>37</v>
      </c>
      <c r="AE94" s="10">
        <f t="shared" si="3"/>
        <v>3405355.1657999996</v>
      </c>
      <c r="AF94" s="10">
        <f t="shared" si="4"/>
        <v>1030621.1399999999</v>
      </c>
      <c r="AG94" s="10">
        <f>IF(L94="USD",AE94,AE94*VLOOKUP(L94,Calculations!G95:I95,3,0))</f>
        <v>3405355.1657999996</v>
      </c>
      <c r="AH94" s="10">
        <f>IF(L94="EUR",AE94,AE94*VLOOKUP(L94,Calculations!G:I,3,0))</f>
        <v>2383748.6160599994</v>
      </c>
      <c r="AI94" s="10">
        <f>IF(L94="USD",AF94,AF94*VLOOKUP(L94,Calculations!G95:I95,3,0))</f>
        <v>1030621.1399999999</v>
      </c>
      <c r="AJ94" s="10">
        <f>IF(L94="EUR",AF94,AF94*VLOOKUP(L94,Calculations!G:I,3,0))</f>
        <v>721434.79799999984</v>
      </c>
      <c r="AK94" s="10">
        <f t="shared" si="5"/>
        <v>3405355.1657999996</v>
      </c>
      <c r="AL94" s="10">
        <f>IF(L94="USD",AK94,AK94*VLOOKUP(L94,Calculations!G:I,3,0))</f>
        <v>3405355.1657999996</v>
      </c>
      <c r="AM94" s="10">
        <f>IF(L94="EUR",AK94,AK94*VLOOKUP(L94,Calculations!G:I,3,0))</f>
        <v>2383748.6160599994</v>
      </c>
    </row>
    <row r="95" spans="1:39">
      <c r="A95" t="s">
        <v>145</v>
      </c>
      <c r="B95" t="s">
        <v>151</v>
      </c>
      <c r="C95">
        <v>5.22</v>
      </c>
      <c r="D95" t="s">
        <v>259</v>
      </c>
      <c r="E95" t="s">
        <v>48</v>
      </c>
      <c r="F95" t="s">
        <v>92</v>
      </c>
      <c r="G95" t="s">
        <v>60</v>
      </c>
      <c r="H95" t="s">
        <v>44</v>
      </c>
      <c r="I95" t="s">
        <v>94</v>
      </c>
      <c r="J95" t="s">
        <v>55</v>
      </c>
      <c r="K95" t="s">
        <v>143</v>
      </c>
      <c r="L95" t="s">
        <v>35</v>
      </c>
      <c r="M95">
        <v>20283376</v>
      </c>
      <c r="N95">
        <v>0</v>
      </c>
      <c r="O95">
        <v>20283376</v>
      </c>
      <c r="P95">
        <v>43491579</v>
      </c>
      <c r="Q95">
        <v>0</v>
      </c>
      <c r="R95">
        <v>43491579</v>
      </c>
      <c r="S95" t="s">
        <v>35</v>
      </c>
      <c r="T95">
        <v>20283376</v>
      </c>
      <c r="U95">
        <v>0</v>
      </c>
      <c r="V95">
        <v>20283376</v>
      </c>
      <c r="W95">
        <v>43491579</v>
      </c>
      <c r="X95">
        <v>0</v>
      </c>
      <c r="Y95">
        <v>43491579</v>
      </c>
      <c r="Z95" t="s">
        <v>36</v>
      </c>
      <c r="AA95" t="s">
        <v>37</v>
      </c>
      <c r="AB95" t="s">
        <v>36</v>
      </c>
      <c r="AC95" t="s">
        <v>37</v>
      </c>
      <c r="AD95" t="s">
        <v>37</v>
      </c>
      <c r="AE95" s="10">
        <f t="shared" si="3"/>
        <v>2270260.4238</v>
      </c>
      <c r="AF95" s="10">
        <f t="shared" si="4"/>
        <v>1058792.2271999998</v>
      </c>
      <c r="AG95" s="10">
        <f>IF(L95="USD",AE95,AE95*VLOOKUP(L95,Calculations!G96:I96,3,0))</f>
        <v>2270260.4238</v>
      </c>
      <c r="AH95" s="10">
        <f>IF(L95="EUR",AE95,AE95*VLOOKUP(L95,Calculations!G:I,3,0))</f>
        <v>1589182.29666</v>
      </c>
      <c r="AI95" s="10">
        <f>IF(L95="USD",AF95,AF95*VLOOKUP(L95,Calculations!G96:I96,3,0))</f>
        <v>1058792.2271999998</v>
      </c>
      <c r="AJ95" s="10">
        <f>IF(L95="EUR",AF95,AF95*VLOOKUP(L95,Calculations!G:I,3,0))</f>
        <v>741154.55903999985</v>
      </c>
      <c r="AK95" s="10">
        <f t="shared" si="5"/>
        <v>2270260.4238</v>
      </c>
      <c r="AL95" s="10">
        <f>IF(L95="USD",AK95,AK95*VLOOKUP(L95,Calculations!G:I,3,0))</f>
        <v>2270260.4238</v>
      </c>
      <c r="AM95" s="10">
        <f>IF(L95="EUR",AK95,AK95*VLOOKUP(L95,Calculations!G:I,3,0))</f>
        <v>1589182.29666</v>
      </c>
    </row>
    <row r="96" spans="1:39">
      <c r="A96" t="s">
        <v>145</v>
      </c>
      <c r="B96" t="s">
        <v>151</v>
      </c>
      <c r="C96">
        <v>5.22</v>
      </c>
      <c r="D96" t="s">
        <v>260</v>
      </c>
      <c r="E96" t="s">
        <v>38</v>
      </c>
      <c r="F96" t="s">
        <v>83</v>
      </c>
      <c r="G96" t="s">
        <v>82</v>
      </c>
      <c r="H96" t="s">
        <v>82</v>
      </c>
      <c r="I96" t="s">
        <v>61</v>
      </c>
      <c r="J96" t="s">
        <v>140</v>
      </c>
      <c r="K96" t="s">
        <v>143</v>
      </c>
      <c r="L96" t="s">
        <v>35</v>
      </c>
      <c r="M96">
        <v>4939000</v>
      </c>
      <c r="N96">
        <v>0</v>
      </c>
      <c r="O96">
        <v>4939000</v>
      </c>
      <c r="P96">
        <v>5955120</v>
      </c>
      <c r="Q96">
        <v>0</v>
      </c>
      <c r="R96">
        <v>5955120</v>
      </c>
      <c r="S96" t="s">
        <v>35</v>
      </c>
      <c r="T96">
        <v>4939000</v>
      </c>
      <c r="U96">
        <v>0</v>
      </c>
      <c r="V96">
        <v>4939000</v>
      </c>
      <c r="W96">
        <v>5955120</v>
      </c>
      <c r="X96">
        <v>0</v>
      </c>
      <c r="Y96">
        <v>5955120</v>
      </c>
      <c r="Z96" t="s">
        <v>36</v>
      </c>
      <c r="AA96" t="s">
        <v>36</v>
      </c>
      <c r="AB96" t="s">
        <v>37</v>
      </c>
      <c r="AC96" t="s">
        <v>37</v>
      </c>
      <c r="AD96" t="s">
        <v>37</v>
      </c>
      <c r="AE96" s="10">
        <f t="shared" si="3"/>
        <v>310857.26399999997</v>
      </c>
      <c r="AF96" s="10">
        <f t="shared" si="4"/>
        <v>257815.8</v>
      </c>
      <c r="AG96" s="10">
        <f>IF(L96="USD",AE96,AE96*VLOOKUP(L96,Calculations!G97:I97,3,0))</f>
        <v>310857.26399999997</v>
      </c>
      <c r="AH96" s="10">
        <f>IF(L96="EUR",AE96,AE96*VLOOKUP(L96,Calculations!G:I,3,0))</f>
        <v>217600.08479999995</v>
      </c>
      <c r="AI96" s="10">
        <f>IF(L96="USD",AF96,AF96*VLOOKUP(L96,Calculations!G97:I97,3,0))</f>
        <v>257815.8</v>
      </c>
      <c r="AJ96" s="10">
        <f>IF(L96="EUR",AF96,AF96*VLOOKUP(L96,Calculations!G:I,3,0))</f>
        <v>180471.05999999997</v>
      </c>
      <c r="AK96" s="10">
        <f t="shared" si="5"/>
        <v>310857.26399999997</v>
      </c>
      <c r="AL96" s="10">
        <f>IF(L96="USD",AK96,AK96*VLOOKUP(L96,Calculations!G:I,3,0))</f>
        <v>310857.26399999997</v>
      </c>
      <c r="AM96" s="10">
        <f>IF(L96="EUR",AK96,AK96*VLOOKUP(L96,Calculations!G:I,3,0))</f>
        <v>217600.08479999995</v>
      </c>
    </row>
    <row r="97" spans="1:39">
      <c r="A97" t="s">
        <v>145</v>
      </c>
      <c r="B97" t="s">
        <v>151</v>
      </c>
      <c r="C97">
        <v>5.22</v>
      </c>
      <c r="D97" t="s">
        <v>261</v>
      </c>
      <c r="E97" t="s">
        <v>30</v>
      </c>
      <c r="F97" t="s">
        <v>53</v>
      </c>
      <c r="G97" t="s">
        <v>60</v>
      </c>
      <c r="H97" t="s">
        <v>60</v>
      </c>
      <c r="I97" t="s">
        <v>80</v>
      </c>
      <c r="J97" t="s">
        <v>55</v>
      </c>
      <c r="K97" t="s">
        <v>143</v>
      </c>
      <c r="L97" t="s">
        <v>35</v>
      </c>
      <c r="M97">
        <v>2205880</v>
      </c>
      <c r="N97">
        <v>0</v>
      </c>
      <c r="O97">
        <v>2205880</v>
      </c>
      <c r="P97">
        <v>2301031</v>
      </c>
      <c r="Q97">
        <v>0</v>
      </c>
      <c r="R97">
        <v>2301031</v>
      </c>
      <c r="S97" t="s">
        <v>35</v>
      </c>
      <c r="T97">
        <v>2205880</v>
      </c>
      <c r="U97">
        <v>0</v>
      </c>
      <c r="V97">
        <v>2205880</v>
      </c>
      <c r="W97">
        <v>2301031</v>
      </c>
      <c r="X97">
        <v>0</v>
      </c>
      <c r="Y97">
        <v>2301031</v>
      </c>
      <c r="Z97" t="s">
        <v>36</v>
      </c>
      <c r="AA97" t="s">
        <v>36</v>
      </c>
      <c r="AB97" t="s">
        <v>37</v>
      </c>
      <c r="AC97" t="s">
        <v>37</v>
      </c>
      <c r="AD97" t="s">
        <v>37</v>
      </c>
      <c r="AE97" s="10">
        <f t="shared" si="3"/>
        <v>120113.81819999999</v>
      </c>
      <c r="AF97" s="10">
        <f t="shared" si="4"/>
        <v>115146.93599999999</v>
      </c>
      <c r="AG97" s="10">
        <f>IF(L97="USD",AE97,AE97*VLOOKUP(L97,Calculations!G98:I98,3,0))</f>
        <v>120113.81819999999</v>
      </c>
      <c r="AH97" s="10">
        <f>IF(L97="EUR",AE97,AE97*VLOOKUP(L97,Calculations!G:I,3,0))</f>
        <v>84079.672739999995</v>
      </c>
      <c r="AI97" s="10">
        <f>IF(L97="USD",AF97,AF97*VLOOKUP(L97,Calculations!G98:I98,3,0))</f>
        <v>115146.93599999999</v>
      </c>
      <c r="AJ97" s="10">
        <f>IF(L97="EUR",AF97,AF97*VLOOKUP(L97,Calculations!G:I,3,0))</f>
        <v>80602.855199999991</v>
      </c>
      <c r="AK97" s="10">
        <f t="shared" si="5"/>
        <v>120113.81819999999</v>
      </c>
      <c r="AL97" s="10">
        <f>IF(L97="USD",AK97,AK97*VLOOKUP(L97,Calculations!G:I,3,0))</f>
        <v>120113.81819999999</v>
      </c>
      <c r="AM97" s="10">
        <f>IF(L97="EUR",AK97,AK97*VLOOKUP(L97,Calculations!G:I,3,0))</f>
        <v>84079.672739999995</v>
      </c>
    </row>
    <row r="98" spans="1:39">
      <c r="A98" t="s">
        <v>145</v>
      </c>
      <c r="B98" t="s">
        <v>151</v>
      </c>
      <c r="C98">
        <v>5.22</v>
      </c>
      <c r="D98" t="s">
        <v>262</v>
      </c>
      <c r="E98" t="s">
        <v>38</v>
      </c>
      <c r="F98" t="s">
        <v>39</v>
      </c>
      <c r="G98" t="s">
        <v>82</v>
      </c>
      <c r="H98" t="s">
        <v>82</v>
      </c>
      <c r="I98" t="s">
        <v>50</v>
      </c>
      <c r="J98" t="s">
        <v>55</v>
      </c>
      <c r="K98" t="s">
        <v>143</v>
      </c>
      <c r="L98" t="s">
        <v>35</v>
      </c>
      <c r="M98">
        <v>2940000</v>
      </c>
      <c r="N98">
        <v>0</v>
      </c>
      <c r="O98">
        <v>2940000</v>
      </c>
      <c r="P98">
        <v>3143278</v>
      </c>
      <c r="Q98">
        <v>0</v>
      </c>
      <c r="R98">
        <v>3143278</v>
      </c>
      <c r="S98" t="s">
        <v>35</v>
      </c>
      <c r="T98">
        <v>2940000</v>
      </c>
      <c r="U98">
        <v>0</v>
      </c>
      <c r="V98">
        <v>2940000</v>
      </c>
      <c r="W98">
        <v>3143278</v>
      </c>
      <c r="X98">
        <v>0</v>
      </c>
      <c r="Y98">
        <v>3143278</v>
      </c>
      <c r="Z98" t="s">
        <v>36</v>
      </c>
      <c r="AA98" t="s">
        <v>36</v>
      </c>
      <c r="AB98" t="s">
        <v>37</v>
      </c>
      <c r="AC98" t="s">
        <v>37</v>
      </c>
      <c r="AD98" t="s">
        <v>37</v>
      </c>
      <c r="AE98" s="10">
        <f t="shared" si="3"/>
        <v>164079.11159999997</v>
      </c>
      <c r="AF98" s="10">
        <f t="shared" si="4"/>
        <v>153468</v>
      </c>
      <c r="AG98" s="10">
        <f>IF(L98="USD",AE98,AE98*VLOOKUP(L98,Calculations!G99:I99,3,0))</f>
        <v>164079.11159999997</v>
      </c>
      <c r="AH98" s="10">
        <f>IF(L98="EUR",AE98,AE98*VLOOKUP(L98,Calculations!G:I,3,0))</f>
        <v>114855.37811999998</v>
      </c>
      <c r="AI98" s="10">
        <f>IF(L98="USD",AF98,AF98*VLOOKUP(L98,Calculations!G99:I99,3,0))</f>
        <v>153468</v>
      </c>
      <c r="AJ98" s="10">
        <f>IF(L98="EUR",AF98,AF98*VLOOKUP(L98,Calculations!G:I,3,0))</f>
        <v>107427.59999999999</v>
      </c>
      <c r="AK98" s="10">
        <f t="shared" si="5"/>
        <v>164079.11159999997</v>
      </c>
      <c r="AL98" s="10">
        <f>IF(L98="USD",AK98,AK98*VLOOKUP(L98,Calculations!G:I,3,0))</f>
        <v>164079.11159999997</v>
      </c>
      <c r="AM98" s="10">
        <f>IF(L98="EUR",AK98,AK98*VLOOKUP(L98,Calculations!G:I,3,0))</f>
        <v>114855.37811999998</v>
      </c>
    </row>
    <row r="99" spans="1:39">
      <c r="A99" t="s">
        <v>145</v>
      </c>
      <c r="B99" t="s">
        <v>151</v>
      </c>
      <c r="C99">
        <v>5.22</v>
      </c>
      <c r="D99" t="s">
        <v>263</v>
      </c>
      <c r="E99" t="s">
        <v>38</v>
      </c>
      <c r="F99" t="s">
        <v>83</v>
      </c>
      <c r="G99" t="s">
        <v>105</v>
      </c>
      <c r="H99" t="s">
        <v>105</v>
      </c>
      <c r="I99" t="s">
        <v>106</v>
      </c>
      <c r="J99" t="s">
        <v>55</v>
      </c>
      <c r="K99" t="s">
        <v>143</v>
      </c>
      <c r="L99" t="s">
        <v>35</v>
      </c>
      <c r="M99">
        <v>3450000</v>
      </c>
      <c r="N99">
        <v>0</v>
      </c>
      <c r="O99">
        <v>3450000</v>
      </c>
      <c r="P99">
        <v>3493128</v>
      </c>
      <c r="Q99">
        <v>0</v>
      </c>
      <c r="R99">
        <v>3493128</v>
      </c>
      <c r="S99" t="s">
        <v>35</v>
      </c>
      <c r="T99">
        <v>3450000</v>
      </c>
      <c r="U99">
        <v>0</v>
      </c>
      <c r="V99">
        <v>3450000</v>
      </c>
      <c r="W99">
        <v>3493128</v>
      </c>
      <c r="X99">
        <v>0</v>
      </c>
      <c r="Y99">
        <v>3493128</v>
      </c>
      <c r="Z99" t="s">
        <v>36</v>
      </c>
      <c r="AA99" t="s">
        <v>36</v>
      </c>
      <c r="AB99" t="s">
        <v>37</v>
      </c>
      <c r="AC99" t="s">
        <v>37</v>
      </c>
      <c r="AD99" t="s">
        <v>37</v>
      </c>
      <c r="AE99" s="10">
        <f t="shared" si="3"/>
        <v>182341.28159999999</v>
      </c>
      <c r="AF99" s="10">
        <f t="shared" si="4"/>
        <v>180090</v>
      </c>
      <c r="AG99" s="10">
        <f>IF(L99="USD",AE99,AE99*VLOOKUP(L99,Calculations!G100:I100,3,0))</f>
        <v>182341.28159999999</v>
      </c>
      <c r="AH99" s="10">
        <f>IF(L99="EUR",AE99,AE99*VLOOKUP(L99,Calculations!G:I,3,0))</f>
        <v>127638.89711999998</v>
      </c>
      <c r="AI99" s="10">
        <f>IF(L99="USD",AF99,AF99*VLOOKUP(L99,Calculations!G100:I100,3,0))</f>
        <v>180090</v>
      </c>
      <c r="AJ99" s="10">
        <f>IF(L99="EUR",AF99,AF99*VLOOKUP(L99,Calculations!G:I,3,0))</f>
        <v>126062.99999999999</v>
      </c>
      <c r="AK99" s="10">
        <f t="shared" si="5"/>
        <v>182341.28159999999</v>
      </c>
      <c r="AL99" s="10">
        <f>IF(L99="USD",AK99,AK99*VLOOKUP(L99,Calculations!G:I,3,0))</f>
        <v>182341.28159999999</v>
      </c>
      <c r="AM99" s="10">
        <f>IF(L99="EUR",AK99,AK99*VLOOKUP(L99,Calculations!G:I,3,0))</f>
        <v>127638.89711999998</v>
      </c>
    </row>
    <row r="100" spans="1:39">
      <c r="A100" t="s">
        <v>145</v>
      </c>
      <c r="B100" t="s">
        <v>151</v>
      </c>
      <c r="C100">
        <v>5.22</v>
      </c>
      <c r="D100" t="s">
        <v>264</v>
      </c>
      <c r="E100" t="s">
        <v>48</v>
      </c>
      <c r="F100" t="s">
        <v>56</v>
      </c>
      <c r="G100" t="s">
        <v>82</v>
      </c>
      <c r="H100" t="s">
        <v>82</v>
      </c>
      <c r="I100" t="s">
        <v>50</v>
      </c>
      <c r="J100" t="s">
        <v>110</v>
      </c>
      <c r="K100" t="s">
        <v>143</v>
      </c>
      <c r="L100" t="s">
        <v>35</v>
      </c>
      <c r="M100">
        <v>0</v>
      </c>
      <c r="N100">
        <v>900001</v>
      </c>
      <c r="O100">
        <v>900001</v>
      </c>
      <c r="P100">
        <v>0</v>
      </c>
      <c r="Q100">
        <v>1537729</v>
      </c>
      <c r="R100">
        <v>1537729</v>
      </c>
      <c r="S100" t="s">
        <v>35</v>
      </c>
      <c r="T100">
        <v>0</v>
      </c>
      <c r="U100">
        <v>900001</v>
      </c>
      <c r="V100">
        <v>900001</v>
      </c>
      <c r="W100">
        <v>0</v>
      </c>
      <c r="X100">
        <v>1537729</v>
      </c>
      <c r="Y100">
        <v>1537729</v>
      </c>
      <c r="Z100" t="s">
        <v>36</v>
      </c>
      <c r="AA100" t="s">
        <v>37</v>
      </c>
      <c r="AB100" t="s">
        <v>37</v>
      </c>
      <c r="AC100" t="s">
        <v>36</v>
      </c>
      <c r="AD100" t="s">
        <v>37</v>
      </c>
      <c r="AE100" s="10">
        <f t="shared" si="3"/>
        <v>80269.453799999988</v>
      </c>
      <c r="AF100" s="10">
        <f t="shared" si="4"/>
        <v>46980.052199999998</v>
      </c>
      <c r="AG100" s="10">
        <f>IF(L100="USD",AE100,AE100*VLOOKUP(L100,Calculations!G101:I101,3,0))</f>
        <v>80269.453799999988</v>
      </c>
      <c r="AH100" s="10">
        <f>IF(L100="EUR",AE100,AE100*VLOOKUP(L100,Calculations!G:I,3,0))</f>
        <v>56188.617659999989</v>
      </c>
      <c r="AI100" s="10">
        <f>IF(L100="USD",AF100,AF100*VLOOKUP(L100,Calculations!G101:I101,3,0))</f>
        <v>46980.052199999998</v>
      </c>
      <c r="AJ100" s="10">
        <f>IF(L100="EUR",AF100,AF100*VLOOKUP(L100,Calculations!G:I,3,0))</f>
        <v>32886.036539999994</v>
      </c>
      <c r="AK100" s="10">
        <f t="shared" si="5"/>
        <v>0</v>
      </c>
      <c r="AL100" s="10">
        <f>IF(L100="USD",AK100,AK100*VLOOKUP(L100,Calculations!G:I,3,0))</f>
        <v>0</v>
      </c>
      <c r="AM100" s="10">
        <f>IF(L100="EUR",AK100,AK100*VLOOKUP(L100,Calculations!G:I,3,0))</f>
        <v>0</v>
      </c>
    </row>
    <row r="101" spans="1:39">
      <c r="A101" t="s">
        <v>145</v>
      </c>
      <c r="B101" t="s">
        <v>151</v>
      </c>
      <c r="C101">
        <v>5.22</v>
      </c>
      <c r="D101" t="s">
        <v>265</v>
      </c>
      <c r="E101" t="s">
        <v>73</v>
      </c>
      <c r="F101" t="s">
        <v>96</v>
      </c>
      <c r="G101" t="s">
        <v>82</v>
      </c>
      <c r="H101" t="s">
        <v>82</v>
      </c>
      <c r="I101" t="s">
        <v>84</v>
      </c>
      <c r="J101" t="s">
        <v>55</v>
      </c>
      <c r="K101" t="s">
        <v>143</v>
      </c>
      <c r="L101" t="s">
        <v>35</v>
      </c>
      <c r="M101">
        <v>5080000</v>
      </c>
      <c r="N101">
        <v>0</v>
      </c>
      <c r="O101">
        <v>5080000</v>
      </c>
      <c r="P101">
        <v>18786698</v>
      </c>
      <c r="Q101">
        <v>0</v>
      </c>
      <c r="R101">
        <v>18786698</v>
      </c>
      <c r="S101" t="s">
        <v>35</v>
      </c>
      <c r="T101">
        <v>5080000</v>
      </c>
      <c r="U101">
        <v>0</v>
      </c>
      <c r="V101">
        <v>5080000</v>
      </c>
      <c r="W101">
        <v>18786698</v>
      </c>
      <c r="X101">
        <v>0</v>
      </c>
      <c r="Y101">
        <v>18786698</v>
      </c>
      <c r="Z101" t="s">
        <v>36</v>
      </c>
      <c r="AA101" t="s">
        <v>36</v>
      </c>
      <c r="AB101" t="s">
        <v>37</v>
      </c>
      <c r="AC101" t="s">
        <v>37</v>
      </c>
      <c r="AD101" t="s">
        <v>37</v>
      </c>
      <c r="AE101" s="10">
        <f t="shared" si="3"/>
        <v>980665.63559999992</v>
      </c>
      <c r="AF101" s="10">
        <f t="shared" si="4"/>
        <v>265176</v>
      </c>
      <c r="AG101" s="10">
        <f>IF(L101="USD",AE101,AE101*VLOOKUP(L101,Calculations!G102:I102,3,0))</f>
        <v>980665.63559999992</v>
      </c>
      <c r="AH101" s="10">
        <f>IF(L101="EUR",AE101,AE101*VLOOKUP(L101,Calculations!G:I,3,0))</f>
        <v>686465.94491999992</v>
      </c>
      <c r="AI101" s="10">
        <f>IF(L101="USD",AF101,AF101*VLOOKUP(L101,Calculations!G102:I102,3,0))</f>
        <v>265176</v>
      </c>
      <c r="AJ101" s="10">
        <f>IF(L101="EUR",AF101,AF101*VLOOKUP(L101,Calculations!G:I,3,0))</f>
        <v>185623.19999999998</v>
      </c>
      <c r="AK101" s="10">
        <f t="shared" si="5"/>
        <v>980665.63559999992</v>
      </c>
      <c r="AL101" s="10">
        <f>IF(L101="USD",AK101,AK101*VLOOKUP(L101,Calculations!G:I,3,0))</f>
        <v>980665.63559999992</v>
      </c>
      <c r="AM101" s="10">
        <f>IF(L101="EUR",AK101,AK101*VLOOKUP(L101,Calculations!G:I,3,0))</f>
        <v>686465.94491999992</v>
      </c>
    </row>
    <row r="102" spans="1:39">
      <c r="A102" t="s">
        <v>145</v>
      </c>
      <c r="B102" t="s">
        <v>151</v>
      </c>
      <c r="C102">
        <v>5.22</v>
      </c>
      <c r="D102" t="s">
        <v>266</v>
      </c>
      <c r="E102" t="s">
        <v>38</v>
      </c>
      <c r="F102" t="s">
        <v>83</v>
      </c>
      <c r="G102" t="s">
        <v>82</v>
      </c>
      <c r="H102" t="s">
        <v>85</v>
      </c>
      <c r="I102" t="s">
        <v>50</v>
      </c>
      <c r="J102" t="s">
        <v>55</v>
      </c>
      <c r="K102" t="s">
        <v>143</v>
      </c>
      <c r="L102" t="s">
        <v>35</v>
      </c>
      <c r="M102">
        <v>5582026</v>
      </c>
      <c r="N102">
        <v>0</v>
      </c>
      <c r="O102">
        <v>5582026</v>
      </c>
      <c r="P102">
        <v>15948124</v>
      </c>
      <c r="Q102">
        <v>0</v>
      </c>
      <c r="R102">
        <v>15948124</v>
      </c>
      <c r="S102" t="s">
        <v>35</v>
      </c>
      <c r="T102">
        <v>5582026</v>
      </c>
      <c r="U102">
        <v>0</v>
      </c>
      <c r="V102">
        <v>5582026</v>
      </c>
      <c r="W102">
        <v>15948124</v>
      </c>
      <c r="X102">
        <v>0</v>
      </c>
      <c r="Y102">
        <v>15948124</v>
      </c>
      <c r="Z102" t="s">
        <v>36</v>
      </c>
      <c r="AA102" t="s">
        <v>36</v>
      </c>
      <c r="AB102" t="s">
        <v>37</v>
      </c>
      <c r="AC102" t="s">
        <v>37</v>
      </c>
      <c r="AD102" t="s">
        <v>37</v>
      </c>
      <c r="AE102" s="10">
        <f t="shared" si="3"/>
        <v>832492.07279999997</v>
      </c>
      <c r="AF102" s="10">
        <f t="shared" si="4"/>
        <v>291381.75719999999</v>
      </c>
      <c r="AG102" s="10">
        <f>IF(L102="USD",AE102,AE102*VLOOKUP(L102,Calculations!G103:I103,3,0))</f>
        <v>832492.07279999997</v>
      </c>
      <c r="AH102" s="10">
        <f>IF(L102="EUR",AE102,AE102*VLOOKUP(L102,Calculations!G:I,3,0))</f>
        <v>582744.45095999993</v>
      </c>
      <c r="AI102" s="10">
        <f>IF(L102="USD",AF102,AF102*VLOOKUP(L102,Calculations!G103:I103,3,0))</f>
        <v>291381.75719999999</v>
      </c>
      <c r="AJ102" s="10">
        <f>IF(L102="EUR",AF102,AF102*VLOOKUP(L102,Calculations!G:I,3,0))</f>
        <v>203967.23003999999</v>
      </c>
      <c r="AK102" s="10">
        <f t="shared" si="5"/>
        <v>832492.07279999997</v>
      </c>
      <c r="AL102" s="10">
        <f>IF(L102="USD",AK102,AK102*VLOOKUP(L102,Calculations!G:I,3,0))</f>
        <v>832492.07279999997</v>
      </c>
      <c r="AM102" s="10">
        <f>IF(L102="EUR",AK102,AK102*VLOOKUP(L102,Calculations!G:I,3,0))</f>
        <v>582744.45095999993</v>
      </c>
    </row>
    <row r="103" spans="1:39">
      <c r="A103" t="s">
        <v>145</v>
      </c>
      <c r="B103" t="s">
        <v>151</v>
      </c>
      <c r="C103">
        <v>5.22</v>
      </c>
      <c r="D103" t="s">
        <v>267</v>
      </c>
      <c r="E103" t="s">
        <v>38</v>
      </c>
      <c r="F103" t="s">
        <v>46</v>
      </c>
      <c r="G103" t="s">
        <v>82</v>
      </c>
      <c r="H103" t="s">
        <v>82</v>
      </c>
      <c r="I103" t="s">
        <v>84</v>
      </c>
      <c r="J103" t="s">
        <v>55</v>
      </c>
      <c r="K103" t="s">
        <v>143</v>
      </c>
      <c r="L103" t="s">
        <v>35</v>
      </c>
      <c r="M103">
        <v>5429999</v>
      </c>
      <c r="N103">
        <v>0</v>
      </c>
      <c r="O103">
        <v>5429999</v>
      </c>
      <c r="P103">
        <v>4982743</v>
      </c>
      <c r="Q103">
        <v>0</v>
      </c>
      <c r="R103">
        <v>4982743</v>
      </c>
      <c r="S103" t="s">
        <v>35</v>
      </c>
      <c r="T103">
        <v>5429999</v>
      </c>
      <c r="U103">
        <v>0</v>
      </c>
      <c r="V103">
        <v>5429999</v>
      </c>
      <c r="W103">
        <v>4982743</v>
      </c>
      <c r="X103">
        <v>0</v>
      </c>
      <c r="Y103">
        <v>4982743</v>
      </c>
      <c r="Z103" t="s">
        <v>36</v>
      </c>
      <c r="AA103" t="s">
        <v>36</v>
      </c>
      <c r="AB103" t="s">
        <v>37</v>
      </c>
      <c r="AC103" t="s">
        <v>37</v>
      </c>
      <c r="AD103" t="s">
        <v>37</v>
      </c>
      <c r="AE103" s="10">
        <f t="shared" si="3"/>
        <v>260099.18459999998</v>
      </c>
      <c r="AF103" s="10">
        <f t="shared" si="4"/>
        <v>283445.94779999997</v>
      </c>
      <c r="AG103" s="10">
        <f>IF(L103="USD",AE103,AE103*VLOOKUP(L103,Calculations!G104:I104,3,0))</f>
        <v>260099.18459999998</v>
      </c>
      <c r="AH103" s="10">
        <f>IF(L103="EUR",AE103,AE103*VLOOKUP(L103,Calculations!G:I,3,0))</f>
        <v>182069.42921999996</v>
      </c>
      <c r="AI103" s="10">
        <f>IF(L103="USD",AF103,AF103*VLOOKUP(L103,Calculations!G104:I104,3,0))</f>
        <v>283445.94779999997</v>
      </c>
      <c r="AJ103" s="10">
        <f>IF(L103="EUR",AF103,AF103*VLOOKUP(L103,Calculations!G:I,3,0))</f>
        <v>198412.16345999995</v>
      </c>
      <c r="AK103" s="10">
        <f t="shared" si="5"/>
        <v>260099.18459999998</v>
      </c>
      <c r="AL103" s="10">
        <f>IF(L103="USD",AK103,AK103*VLOOKUP(L103,Calculations!G:I,3,0))</f>
        <v>260099.18459999998</v>
      </c>
      <c r="AM103" s="10">
        <f>IF(L103="EUR",AK103,AK103*VLOOKUP(L103,Calculations!G:I,3,0))</f>
        <v>182069.42921999996</v>
      </c>
    </row>
    <row r="104" spans="1:39">
      <c r="A104" t="s">
        <v>145</v>
      </c>
      <c r="B104" t="s">
        <v>151</v>
      </c>
      <c r="C104">
        <v>5.22</v>
      </c>
      <c r="D104" t="s">
        <v>268</v>
      </c>
      <c r="E104" t="s">
        <v>30</v>
      </c>
      <c r="F104" t="s">
        <v>69</v>
      </c>
      <c r="G104" t="s">
        <v>82</v>
      </c>
      <c r="H104" t="s">
        <v>82</v>
      </c>
      <c r="I104" t="s">
        <v>50</v>
      </c>
      <c r="J104" t="s">
        <v>55</v>
      </c>
      <c r="K104" t="s">
        <v>143</v>
      </c>
      <c r="L104" t="s">
        <v>35</v>
      </c>
      <c r="M104">
        <v>0</v>
      </c>
      <c r="N104">
        <v>1029129</v>
      </c>
      <c r="O104">
        <v>1029129</v>
      </c>
      <c r="P104">
        <v>0</v>
      </c>
      <c r="Q104">
        <v>0</v>
      </c>
      <c r="R104">
        <v>0</v>
      </c>
      <c r="S104" t="s">
        <v>35</v>
      </c>
      <c r="T104">
        <v>0</v>
      </c>
      <c r="U104">
        <v>1029129</v>
      </c>
      <c r="V104">
        <v>1029129</v>
      </c>
      <c r="W104">
        <v>0</v>
      </c>
      <c r="X104">
        <v>0</v>
      </c>
      <c r="Y104">
        <v>0</v>
      </c>
      <c r="Z104" t="s">
        <v>36</v>
      </c>
      <c r="AA104" t="s">
        <v>37</v>
      </c>
      <c r="AB104" t="s">
        <v>37</v>
      </c>
      <c r="AC104" t="s">
        <v>37</v>
      </c>
      <c r="AD104" t="s">
        <v>36</v>
      </c>
      <c r="AE104" s="10">
        <f t="shared" si="3"/>
        <v>0</v>
      </c>
      <c r="AF104" s="10">
        <f t="shared" si="4"/>
        <v>53720.533799999997</v>
      </c>
      <c r="AG104" s="10">
        <f>IF(L104="USD",AE104,AE104*VLOOKUP(L104,Calculations!G105:I105,3,0))</f>
        <v>0</v>
      </c>
      <c r="AH104" s="10">
        <f>IF(L104="EUR",AE104,AE104*VLOOKUP(L104,Calculations!G:I,3,0))</f>
        <v>0</v>
      </c>
      <c r="AI104" s="10">
        <f>IF(L104="USD",AF104,AF104*VLOOKUP(L104,Calculations!G105:I105,3,0))</f>
        <v>53720.533799999997</v>
      </c>
      <c r="AJ104" s="10">
        <f>IF(L104="EUR",AF104,AF104*VLOOKUP(L104,Calculations!G:I,3,0))</f>
        <v>37604.373659999997</v>
      </c>
      <c r="AK104" s="10">
        <f t="shared" si="5"/>
        <v>0</v>
      </c>
      <c r="AL104" s="10">
        <f>IF(L104="USD",AK104,AK104*VLOOKUP(L104,Calculations!G:I,3,0))</f>
        <v>0</v>
      </c>
      <c r="AM104" s="10">
        <f>IF(L104="EUR",AK104,AK104*VLOOKUP(L104,Calculations!G:I,3,0))</f>
        <v>0</v>
      </c>
    </row>
    <row r="105" spans="1:39">
      <c r="A105" t="s">
        <v>145</v>
      </c>
      <c r="B105" t="s">
        <v>151</v>
      </c>
      <c r="C105">
        <v>5.22</v>
      </c>
      <c r="D105" t="s">
        <v>269</v>
      </c>
      <c r="E105" t="s">
        <v>48</v>
      </c>
      <c r="F105" t="s">
        <v>66</v>
      </c>
      <c r="G105" t="s">
        <v>82</v>
      </c>
      <c r="H105" t="s">
        <v>82</v>
      </c>
      <c r="I105" t="s">
        <v>61</v>
      </c>
      <c r="J105" t="s">
        <v>110</v>
      </c>
      <c r="K105" t="s">
        <v>143</v>
      </c>
      <c r="L105" t="s">
        <v>35</v>
      </c>
      <c r="M105">
        <v>15510601</v>
      </c>
      <c r="N105">
        <v>620384</v>
      </c>
      <c r="O105">
        <v>16130985</v>
      </c>
      <c r="P105">
        <v>19265312</v>
      </c>
      <c r="Q105">
        <v>0</v>
      </c>
      <c r="R105">
        <v>19265312</v>
      </c>
      <c r="S105" t="s">
        <v>35</v>
      </c>
      <c r="T105">
        <v>15510601</v>
      </c>
      <c r="U105">
        <v>620384</v>
      </c>
      <c r="V105">
        <v>16130985</v>
      </c>
      <c r="W105">
        <v>19265312</v>
      </c>
      <c r="X105">
        <v>0</v>
      </c>
      <c r="Y105">
        <v>19265312</v>
      </c>
      <c r="Z105" t="s">
        <v>36</v>
      </c>
      <c r="AA105" t="s">
        <v>36</v>
      </c>
      <c r="AB105" t="s">
        <v>37</v>
      </c>
      <c r="AC105" t="s">
        <v>37</v>
      </c>
      <c r="AD105" t="s">
        <v>37</v>
      </c>
      <c r="AE105" s="10">
        <f t="shared" si="3"/>
        <v>1005649.2864</v>
      </c>
      <c r="AF105" s="10">
        <f t="shared" si="4"/>
        <v>842037.4169999999</v>
      </c>
      <c r="AG105" s="10">
        <f>IF(L105="USD",AE105,AE105*VLOOKUP(L105,Calculations!G106:I106,3,0))</f>
        <v>1005649.2864</v>
      </c>
      <c r="AH105" s="10">
        <f>IF(L105="EUR",AE105,AE105*VLOOKUP(L105,Calculations!G:I,3,0))</f>
        <v>703954.50047999993</v>
      </c>
      <c r="AI105" s="10">
        <f>IF(L105="USD",AF105,AF105*VLOOKUP(L105,Calculations!G106:I106,3,0))</f>
        <v>842037.4169999999</v>
      </c>
      <c r="AJ105" s="10">
        <f>IF(L105="EUR",AF105,AF105*VLOOKUP(L105,Calculations!G:I,3,0))</f>
        <v>589426.19189999986</v>
      </c>
      <c r="AK105" s="10">
        <f t="shared" si="5"/>
        <v>1005649.2864</v>
      </c>
      <c r="AL105" s="10">
        <f>IF(L105="USD",AK105,AK105*VLOOKUP(L105,Calculations!G:I,3,0))</f>
        <v>1005649.2864</v>
      </c>
      <c r="AM105" s="10">
        <f>IF(L105="EUR",AK105,AK105*VLOOKUP(L105,Calculations!G:I,3,0))</f>
        <v>703954.50047999993</v>
      </c>
    </row>
    <row r="106" spans="1:39">
      <c r="A106" t="s">
        <v>145</v>
      </c>
      <c r="B106" t="s">
        <v>151</v>
      </c>
      <c r="C106">
        <v>5.22</v>
      </c>
      <c r="D106" t="s">
        <v>270</v>
      </c>
      <c r="E106" t="s">
        <v>30</v>
      </c>
      <c r="F106" t="s">
        <v>69</v>
      </c>
      <c r="G106" t="s">
        <v>82</v>
      </c>
      <c r="H106" t="s">
        <v>82</v>
      </c>
      <c r="I106" t="s">
        <v>63</v>
      </c>
      <c r="J106" t="s">
        <v>55</v>
      </c>
      <c r="K106" t="s">
        <v>143</v>
      </c>
      <c r="L106" t="s">
        <v>35</v>
      </c>
      <c r="M106">
        <v>6403806</v>
      </c>
      <c r="N106">
        <v>0</v>
      </c>
      <c r="O106">
        <v>6403806</v>
      </c>
      <c r="P106">
        <v>6846579</v>
      </c>
      <c r="Q106">
        <v>0</v>
      </c>
      <c r="R106">
        <v>6846579</v>
      </c>
      <c r="S106" t="s">
        <v>35</v>
      </c>
      <c r="T106">
        <v>6403806</v>
      </c>
      <c r="U106">
        <v>0</v>
      </c>
      <c r="V106">
        <v>6403806</v>
      </c>
      <c r="W106">
        <v>6846579</v>
      </c>
      <c r="X106">
        <v>0</v>
      </c>
      <c r="Y106">
        <v>6846579</v>
      </c>
      <c r="Z106" t="s">
        <v>36</v>
      </c>
      <c r="AA106" t="s">
        <v>36</v>
      </c>
      <c r="AB106" t="s">
        <v>37</v>
      </c>
      <c r="AC106" t="s">
        <v>37</v>
      </c>
      <c r="AD106" t="s">
        <v>37</v>
      </c>
      <c r="AE106" s="10">
        <f t="shared" si="3"/>
        <v>357391.42379999999</v>
      </c>
      <c r="AF106" s="10">
        <f t="shared" si="4"/>
        <v>334278.67319999996</v>
      </c>
      <c r="AG106" s="10">
        <f>IF(L106="USD",AE106,AE106*VLOOKUP(L106,Calculations!G107:I107,3,0))</f>
        <v>357391.42379999999</v>
      </c>
      <c r="AH106" s="10">
        <f>IF(L106="EUR",AE106,AE106*VLOOKUP(L106,Calculations!G:I,3,0))</f>
        <v>250173.99665999998</v>
      </c>
      <c r="AI106" s="10">
        <f>IF(L106="USD",AF106,AF106*VLOOKUP(L106,Calculations!G107:I107,3,0))</f>
        <v>334278.67319999996</v>
      </c>
      <c r="AJ106" s="10">
        <f>IF(L106="EUR",AF106,AF106*VLOOKUP(L106,Calculations!G:I,3,0))</f>
        <v>233995.07123999996</v>
      </c>
      <c r="AK106" s="10">
        <f t="shared" si="5"/>
        <v>357391.42379999999</v>
      </c>
      <c r="AL106" s="10">
        <f>IF(L106="USD",AK106,AK106*VLOOKUP(L106,Calculations!G:I,3,0))</f>
        <v>357391.42379999999</v>
      </c>
      <c r="AM106" s="10">
        <f>IF(L106="EUR",AK106,AK106*VLOOKUP(L106,Calculations!G:I,3,0))</f>
        <v>250173.99665999998</v>
      </c>
    </row>
    <row r="107" spans="1:39">
      <c r="A107" t="s">
        <v>145</v>
      </c>
      <c r="B107" t="s">
        <v>151</v>
      </c>
      <c r="C107">
        <v>5.22</v>
      </c>
      <c r="D107" t="s">
        <v>271</v>
      </c>
      <c r="E107" t="s">
        <v>48</v>
      </c>
      <c r="F107" t="s">
        <v>56</v>
      </c>
      <c r="G107" t="s">
        <v>82</v>
      </c>
      <c r="H107" t="s">
        <v>85</v>
      </c>
      <c r="I107" t="s">
        <v>68</v>
      </c>
      <c r="J107" t="s">
        <v>55</v>
      </c>
      <c r="K107" t="s">
        <v>143</v>
      </c>
      <c r="L107" t="s">
        <v>35</v>
      </c>
      <c r="M107">
        <v>17704000</v>
      </c>
      <c r="N107">
        <v>0</v>
      </c>
      <c r="O107">
        <v>17704000</v>
      </c>
      <c r="P107">
        <v>37816180</v>
      </c>
      <c r="Q107">
        <v>0</v>
      </c>
      <c r="R107">
        <v>37816180</v>
      </c>
      <c r="S107" t="s">
        <v>35</v>
      </c>
      <c r="T107">
        <v>17704000</v>
      </c>
      <c r="U107">
        <v>0</v>
      </c>
      <c r="V107">
        <v>17704000</v>
      </c>
      <c r="W107">
        <v>37816180</v>
      </c>
      <c r="X107">
        <v>0</v>
      </c>
      <c r="Y107">
        <v>37816180</v>
      </c>
      <c r="Z107" t="s">
        <v>36</v>
      </c>
      <c r="AA107" t="s">
        <v>36</v>
      </c>
      <c r="AB107" t="s">
        <v>37</v>
      </c>
      <c r="AC107" t="s">
        <v>37</v>
      </c>
      <c r="AD107" t="s">
        <v>37</v>
      </c>
      <c r="AE107" s="10">
        <f t="shared" si="3"/>
        <v>1974004.5959999999</v>
      </c>
      <c r="AF107" s="10">
        <f t="shared" si="4"/>
        <v>924148.79999999993</v>
      </c>
      <c r="AG107" s="10">
        <f>IF(L107="USD",AE107,AE107*VLOOKUP(L107,Calculations!G108:I108,3,0))</f>
        <v>1974004.5959999999</v>
      </c>
      <c r="AH107" s="10">
        <f>IF(L107="EUR",AE107,AE107*VLOOKUP(L107,Calculations!G:I,3,0))</f>
        <v>1381803.2171999998</v>
      </c>
      <c r="AI107" s="10">
        <f>IF(L107="USD",AF107,AF107*VLOOKUP(L107,Calculations!G108:I108,3,0))</f>
        <v>924148.79999999993</v>
      </c>
      <c r="AJ107" s="10">
        <f>IF(L107="EUR",AF107,AF107*VLOOKUP(L107,Calculations!G:I,3,0))</f>
        <v>646904.15999999992</v>
      </c>
      <c r="AK107" s="10">
        <f t="shared" si="5"/>
        <v>1974004.5959999999</v>
      </c>
      <c r="AL107" s="10">
        <f>IF(L107="USD",AK107,AK107*VLOOKUP(L107,Calculations!G:I,3,0))</f>
        <v>1974004.5959999999</v>
      </c>
      <c r="AM107" s="10">
        <f>IF(L107="EUR",AK107,AK107*VLOOKUP(L107,Calculations!G:I,3,0))</f>
        <v>1381803.2171999998</v>
      </c>
    </row>
    <row r="108" spans="1:39">
      <c r="A108" t="s">
        <v>145</v>
      </c>
      <c r="B108" t="s">
        <v>151</v>
      </c>
      <c r="C108">
        <v>5.22</v>
      </c>
      <c r="D108" t="s">
        <v>272</v>
      </c>
      <c r="E108" t="s">
        <v>38</v>
      </c>
      <c r="F108" t="s">
        <v>83</v>
      </c>
      <c r="G108" t="s">
        <v>105</v>
      </c>
      <c r="H108" t="s">
        <v>105</v>
      </c>
      <c r="I108" t="s">
        <v>63</v>
      </c>
      <c r="J108" t="s">
        <v>55</v>
      </c>
      <c r="K108" t="s">
        <v>143</v>
      </c>
      <c r="L108" t="s">
        <v>35</v>
      </c>
      <c r="M108">
        <v>7710000</v>
      </c>
      <c r="N108">
        <v>0</v>
      </c>
      <c r="O108">
        <v>7710000</v>
      </c>
      <c r="P108">
        <v>8277695</v>
      </c>
      <c r="Q108">
        <v>0</v>
      </c>
      <c r="R108">
        <v>8277695</v>
      </c>
      <c r="S108" t="s">
        <v>35</v>
      </c>
      <c r="T108">
        <v>7710000</v>
      </c>
      <c r="U108">
        <v>0</v>
      </c>
      <c r="V108">
        <v>7710000</v>
      </c>
      <c r="W108">
        <v>8277695</v>
      </c>
      <c r="X108">
        <v>0</v>
      </c>
      <c r="Y108">
        <v>8277695</v>
      </c>
      <c r="Z108" t="s">
        <v>36</v>
      </c>
      <c r="AA108" t="s">
        <v>36</v>
      </c>
      <c r="AB108" t="s">
        <v>37</v>
      </c>
      <c r="AC108" t="s">
        <v>37</v>
      </c>
      <c r="AD108" t="s">
        <v>37</v>
      </c>
      <c r="AE108" s="10">
        <f t="shared" si="3"/>
        <v>432095.67899999995</v>
      </c>
      <c r="AF108" s="10">
        <f t="shared" si="4"/>
        <v>402462</v>
      </c>
      <c r="AG108" s="10">
        <f>IF(L108="USD",AE108,AE108*VLOOKUP(L108,Calculations!G109:I109,3,0))</f>
        <v>432095.67899999995</v>
      </c>
      <c r="AH108" s="10">
        <f>IF(L108="EUR",AE108,AE108*VLOOKUP(L108,Calculations!G:I,3,0))</f>
        <v>302466.97529999993</v>
      </c>
      <c r="AI108" s="10">
        <f>IF(L108="USD",AF108,AF108*VLOOKUP(L108,Calculations!G109:I109,3,0))</f>
        <v>402462</v>
      </c>
      <c r="AJ108" s="10">
        <f>IF(L108="EUR",AF108,AF108*VLOOKUP(L108,Calculations!G:I,3,0))</f>
        <v>281723.39999999997</v>
      </c>
      <c r="AK108" s="10">
        <f t="shared" si="5"/>
        <v>432095.67899999995</v>
      </c>
      <c r="AL108" s="10">
        <f>IF(L108="USD",AK108,AK108*VLOOKUP(L108,Calculations!G:I,3,0))</f>
        <v>432095.67899999995</v>
      </c>
      <c r="AM108" s="10">
        <f>IF(L108="EUR",AK108,AK108*VLOOKUP(L108,Calculations!G:I,3,0))</f>
        <v>302466.97529999993</v>
      </c>
    </row>
    <row r="109" spans="1:39">
      <c r="A109" t="s">
        <v>145</v>
      </c>
      <c r="B109" t="s">
        <v>151</v>
      </c>
      <c r="C109">
        <v>5.22</v>
      </c>
      <c r="D109" t="s">
        <v>273</v>
      </c>
      <c r="E109" t="s">
        <v>30</v>
      </c>
      <c r="F109" t="s">
        <v>69</v>
      </c>
      <c r="G109" t="s">
        <v>82</v>
      </c>
      <c r="H109" t="s">
        <v>82</v>
      </c>
      <c r="I109" t="s">
        <v>68</v>
      </c>
      <c r="J109" t="s">
        <v>55</v>
      </c>
      <c r="K109" t="s">
        <v>143</v>
      </c>
      <c r="L109" t="s">
        <v>35</v>
      </c>
      <c r="M109">
        <v>28253820</v>
      </c>
      <c r="N109">
        <v>0</v>
      </c>
      <c r="O109">
        <v>28253820</v>
      </c>
      <c r="P109">
        <v>31482024</v>
      </c>
      <c r="Q109">
        <v>0</v>
      </c>
      <c r="R109">
        <v>31482024</v>
      </c>
      <c r="S109" t="s">
        <v>35</v>
      </c>
      <c r="T109">
        <v>28253820</v>
      </c>
      <c r="U109">
        <v>0</v>
      </c>
      <c r="V109">
        <v>28253820</v>
      </c>
      <c r="W109">
        <v>31482024</v>
      </c>
      <c r="X109">
        <v>0</v>
      </c>
      <c r="Y109">
        <v>31482024</v>
      </c>
      <c r="Z109" t="s">
        <v>36</v>
      </c>
      <c r="AA109" t="s">
        <v>36</v>
      </c>
      <c r="AB109" t="s">
        <v>37</v>
      </c>
      <c r="AC109" t="s">
        <v>37</v>
      </c>
      <c r="AD109" t="s">
        <v>37</v>
      </c>
      <c r="AE109" s="10">
        <f t="shared" si="3"/>
        <v>1643361.6527999998</v>
      </c>
      <c r="AF109" s="10">
        <f t="shared" si="4"/>
        <v>1474849.4039999999</v>
      </c>
      <c r="AG109" s="10">
        <f>IF(L109="USD",AE109,AE109*VLOOKUP(L109,Calculations!G110:I110,3,0))</f>
        <v>1643361.6527999998</v>
      </c>
      <c r="AH109" s="10">
        <f>IF(L109="EUR",AE109,AE109*VLOOKUP(L109,Calculations!G:I,3,0))</f>
        <v>1150353.1569599998</v>
      </c>
      <c r="AI109" s="10">
        <f>IF(L109="USD",AF109,AF109*VLOOKUP(L109,Calculations!G110:I110,3,0))</f>
        <v>1474849.4039999999</v>
      </c>
      <c r="AJ109" s="10">
        <f>IF(L109="EUR",AF109,AF109*VLOOKUP(L109,Calculations!G:I,3,0))</f>
        <v>1032394.5827999999</v>
      </c>
      <c r="AK109" s="10">
        <f t="shared" si="5"/>
        <v>1643361.6527999998</v>
      </c>
      <c r="AL109" s="10">
        <f>IF(L109="USD",AK109,AK109*VLOOKUP(L109,Calculations!G:I,3,0))</f>
        <v>1643361.6527999998</v>
      </c>
      <c r="AM109" s="10">
        <f>IF(L109="EUR",AK109,AK109*VLOOKUP(L109,Calculations!G:I,3,0))</f>
        <v>1150353.1569599998</v>
      </c>
    </row>
    <row r="110" spans="1:39">
      <c r="A110" t="s">
        <v>145</v>
      </c>
      <c r="B110" t="s">
        <v>151</v>
      </c>
      <c r="C110">
        <v>5.22</v>
      </c>
      <c r="D110" t="s">
        <v>274</v>
      </c>
      <c r="E110" t="s">
        <v>38</v>
      </c>
      <c r="F110" t="s">
        <v>39</v>
      </c>
      <c r="G110" t="s">
        <v>82</v>
      </c>
      <c r="H110" t="s">
        <v>82</v>
      </c>
      <c r="I110" t="s">
        <v>63</v>
      </c>
      <c r="J110" t="s">
        <v>55</v>
      </c>
      <c r="K110" t="s">
        <v>143</v>
      </c>
      <c r="L110" t="s">
        <v>35</v>
      </c>
      <c r="M110">
        <v>0</v>
      </c>
      <c r="N110">
        <v>9408001</v>
      </c>
      <c r="O110">
        <v>9408001</v>
      </c>
      <c r="P110">
        <v>0</v>
      </c>
      <c r="Q110">
        <v>12677999</v>
      </c>
      <c r="R110">
        <v>12677999</v>
      </c>
      <c r="S110" t="s">
        <v>35</v>
      </c>
      <c r="T110">
        <v>0</v>
      </c>
      <c r="U110">
        <v>9408001</v>
      </c>
      <c r="V110">
        <v>9408001</v>
      </c>
      <c r="W110">
        <v>0</v>
      </c>
      <c r="X110">
        <v>12677999</v>
      </c>
      <c r="Y110">
        <v>12677999</v>
      </c>
      <c r="Z110" t="s">
        <v>36</v>
      </c>
      <c r="AA110" t="s">
        <v>37</v>
      </c>
      <c r="AB110" t="s">
        <v>37</v>
      </c>
      <c r="AC110" t="s">
        <v>36</v>
      </c>
      <c r="AD110" t="s">
        <v>37</v>
      </c>
      <c r="AE110" s="10">
        <f t="shared" si="3"/>
        <v>661791.54779999994</v>
      </c>
      <c r="AF110" s="10">
        <f t="shared" si="4"/>
        <v>491097.65219999995</v>
      </c>
      <c r="AG110" s="10">
        <f>IF(L110="USD",AE110,AE110*VLOOKUP(L110,Calculations!G111:I111,3,0))</f>
        <v>661791.54779999994</v>
      </c>
      <c r="AH110" s="10">
        <f>IF(L110="EUR",AE110,AE110*VLOOKUP(L110,Calculations!G:I,3,0))</f>
        <v>463254.08345999994</v>
      </c>
      <c r="AI110" s="10">
        <f>IF(L110="USD",AF110,AF110*VLOOKUP(L110,Calculations!G111:I111,3,0))</f>
        <v>491097.65219999995</v>
      </c>
      <c r="AJ110" s="10">
        <f>IF(L110="EUR",AF110,AF110*VLOOKUP(L110,Calculations!G:I,3,0))</f>
        <v>343768.35653999995</v>
      </c>
      <c r="AK110" s="10">
        <f t="shared" si="5"/>
        <v>0</v>
      </c>
      <c r="AL110" s="10">
        <f>IF(L110="USD",AK110,AK110*VLOOKUP(L110,Calculations!G:I,3,0))</f>
        <v>0</v>
      </c>
      <c r="AM110" s="10">
        <f>IF(L110="EUR",AK110,AK110*VLOOKUP(L110,Calculations!G:I,3,0))</f>
        <v>0</v>
      </c>
    </row>
    <row r="111" spans="1:39">
      <c r="A111" t="s">
        <v>145</v>
      </c>
      <c r="B111" t="s">
        <v>151</v>
      </c>
      <c r="C111">
        <v>5.22</v>
      </c>
      <c r="D111" t="s">
        <v>275</v>
      </c>
      <c r="E111" t="s">
        <v>30</v>
      </c>
      <c r="F111" t="s">
        <v>31</v>
      </c>
      <c r="G111" t="s">
        <v>85</v>
      </c>
      <c r="H111" t="s">
        <v>60</v>
      </c>
      <c r="I111" t="s">
        <v>94</v>
      </c>
      <c r="J111" t="s">
        <v>55</v>
      </c>
      <c r="K111" t="s">
        <v>143</v>
      </c>
      <c r="L111" t="s">
        <v>35</v>
      </c>
      <c r="M111">
        <v>0</v>
      </c>
      <c r="N111">
        <v>22824269</v>
      </c>
      <c r="O111">
        <v>22824269</v>
      </c>
      <c r="P111">
        <v>1</v>
      </c>
      <c r="Q111">
        <v>4143765</v>
      </c>
      <c r="R111">
        <v>4143766</v>
      </c>
      <c r="S111" t="s">
        <v>35</v>
      </c>
      <c r="T111">
        <v>0</v>
      </c>
      <c r="U111">
        <v>22824269</v>
      </c>
      <c r="V111">
        <v>22824269</v>
      </c>
      <c r="W111">
        <v>1</v>
      </c>
      <c r="X111">
        <v>4143765</v>
      </c>
      <c r="Y111">
        <v>4143766</v>
      </c>
      <c r="Z111" t="s">
        <v>36</v>
      </c>
      <c r="AA111" t="s">
        <v>37</v>
      </c>
      <c r="AB111" t="s">
        <v>37</v>
      </c>
      <c r="AC111" t="s">
        <v>36</v>
      </c>
      <c r="AD111" t="s">
        <v>37</v>
      </c>
      <c r="AE111" s="10">
        <f t="shared" si="3"/>
        <v>216304.58519999997</v>
      </c>
      <c r="AF111" s="10">
        <f t="shared" si="4"/>
        <v>1191426.8417999998</v>
      </c>
      <c r="AG111" s="10">
        <f>IF(L111="USD",AE111,AE111*VLOOKUP(L111,Calculations!G112:I112,3,0))</f>
        <v>216304.58519999997</v>
      </c>
      <c r="AH111" s="10">
        <f>IF(L111="EUR",AE111,AE111*VLOOKUP(L111,Calculations!G:I,3,0))</f>
        <v>151413.20963999996</v>
      </c>
      <c r="AI111" s="10">
        <f>IF(L111="USD",AF111,AF111*VLOOKUP(L111,Calculations!G112:I112,3,0))</f>
        <v>1191426.8417999998</v>
      </c>
      <c r="AJ111" s="10">
        <f>IF(L111="EUR",AF111,AF111*VLOOKUP(L111,Calculations!G:I,3,0))</f>
        <v>833998.78925999987</v>
      </c>
      <c r="AK111" s="10">
        <f t="shared" si="5"/>
        <v>5.2199999999999996E-2</v>
      </c>
      <c r="AL111" s="10">
        <f>IF(L111="USD",AK111,AK111*VLOOKUP(L111,Calculations!G:I,3,0))</f>
        <v>5.2199999999999996E-2</v>
      </c>
      <c r="AM111" s="10">
        <f>IF(L111="EUR",AK111,AK111*VLOOKUP(L111,Calculations!G:I,3,0))</f>
        <v>3.6539999999999996E-2</v>
      </c>
    </row>
    <row r="112" spans="1:39">
      <c r="A112" t="s">
        <v>145</v>
      </c>
      <c r="B112" t="s">
        <v>151</v>
      </c>
      <c r="C112">
        <v>5.22</v>
      </c>
      <c r="D112" t="s">
        <v>276</v>
      </c>
      <c r="E112" t="s">
        <v>30</v>
      </c>
      <c r="F112" t="s">
        <v>53</v>
      </c>
      <c r="G112" t="s">
        <v>82</v>
      </c>
      <c r="H112" t="s">
        <v>82</v>
      </c>
      <c r="I112" t="s">
        <v>94</v>
      </c>
      <c r="J112" t="s">
        <v>55</v>
      </c>
      <c r="K112" t="s">
        <v>143</v>
      </c>
      <c r="L112" t="s">
        <v>35</v>
      </c>
      <c r="M112">
        <v>2525842</v>
      </c>
      <c r="N112">
        <v>0</v>
      </c>
      <c r="O112">
        <v>2525842</v>
      </c>
      <c r="P112">
        <v>0</v>
      </c>
      <c r="Q112">
        <v>0</v>
      </c>
      <c r="R112">
        <v>0</v>
      </c>
      <c r="S112" t="s">
        <v>35</v>
      </c>
      <c r="T112">
        <v>2525842</v>
      </c>
      <c r="U112">
        <v>0</v>
      </c>
      <c r="V112">
        <v>2525842</v>
      </c>
      <c r="W112">
        <v>0</v>
      </c>
      <c r="X112">
        <v>0</v>
      </c>
      <c r="Y112">
        <v>0</v>
      </c>
      <c r="Z112" t="s">
        <v>36</v>
      </c>
      <c r="AA112" t="s">
        <v>36</v>
      </c>
      <c r="AB112" t="s">
        <v>37</v>
      </c>
      <c r="AC112" t="s">
        <v>37</v>
      </c>
      <c r="AD112" t="s">
        <v>37</v>
      </c>
      <c r="AE112" s="10">
        <f t="shared" si="3"/>
        <v>0</v>
      </c>
      <c r="AF112" s="10">
        <f t="shared" si="4"/>
        <v>131848.95239999998</v>
      </c>
      <c r="AG112" s="10">
        <f>IF(L112="USD",AE112,AE112*VLOOKUP(L112,Calculations!G113:I113,3,0))</f>
        <v>0</v>
      </c>
      <c r="AH112" s="10">
        <f>IF(L112="EUR",AE112,AE112*VLOOKUP(L112,Calculations!G:I,3,0))</f>
        <v>0</v>
      </c>
      <c r="AI112" s="10">
        <f>IF(L112="USD",AF112,AF112*VLOOKUP(L112,Calculations!G113:I113,3,0))</f>
        <v>131848.95239999998</v>
      </c>
      <c r="AJ112" s="10">
        <f>IF(L112="EUR",AF112,AF112*VLOOKUP(L112,Calculations!G:I,3,0))</f>
        <v>92294.266679999986</v>
      </c>
      <c r="AK112" s="10">
        <f t="shared" si="5"/>
        <v>0</v>
      </c>
      <c r="AL112" s="10">
        <f>IF(L112="USD",AK112,AK112*VLOOKUP(L112,Calculations!G:I,3,0))</f>
        <v>0</v>
      </c>
      <c r="AM112" s="10">
        <f>IF(L112="EUR",AK112,AK112*VLOOKUP(L112,Calculations!G:I,3,0))</f>
        <v>0</v>
      </c>
    </row>
    <row r="113" spans="1:39">
      <c r="A113" t="s">
        <v>145</v>
      </c>
      <c r="B113" t="s">
        <v>151</v>
      </c>
      <c r="C113">
        <v>5.22</v>
      </c>
      <c r="D113" t="s">
        <v>277</v>
      </c>
      <c r="E113" t="s">
        <v>73</v>
      </c>
      <c r="F113" t="s">
        <v>74</v>
      </c>
      <c r="G113" t="s">
        <v>82</v>
      </c>
      <c r="H113" t="s">
        <v>82</v>
      </c>
      <c r="I113" t="s">
        <v>63</v>
      </c>
      <c r="J113" t="s">
        <v>55</v>
      </c>
      <c r="K113" t="s">
        <v>143</v>
      </c>
      <c r="L113" t="s">
        <v>35</v>
      </c>
      <c r="M113">
        <v>5144467</v>
      </c>
      <c r="N113">
        <v>0</v>
      </c>
      <c r="O113">
        <v>5144467</v>
      </c>
      <c r="P113">
        <v>61343662</v>
      </c>
      <c r="Q113">
        <v>0</v>
      </c>
      <c r="R113">
        <v>61343662</v>
      </c>
      <c r="S113" t="s">
        <v>35</v>
      </c>
      <c r="T113">
        <v>5144467</v>
      </c>
      <c r="U113">
        <v>0</v>
      </c>
      <c r="V113">
        <v>5144467</v>
      </c>
      <c r="W113">
        <v>61343662</v>
      </c>
      <c r="X113">
        <v>0</v>
      </c>
      <c r="Y113">
        <v>61343662</v>
      </c>
      <c r="Z113" t="s">
        <v>36</v>
      </c>
      <c r="AA113" t="s">
        <v>36</v>
      </c>
      <c r="AB113" t="s">
        <v>37</v>
      </c>
      <c r="AC113" t="s">
        <v>37</v>
      </c>
      <c r="AD113" t="s">
        <v>37</v>
      </c>
      <c r="AE113" s="10">
        <f t="shared" si="3"/>
        <v>3202139.1563999997</v>
      </c>
      <c r="AF113" s="10">
        <f t="shared" si="4"/>
        <v>268541.17739999999</v>
      </c>
      <c r="AG113" s="10">
        <f>IF(L113="USD",AE113,AE113*VLOOKUP(L113,Calculations!G114:I114,3,0))</f>
        <v>3202139.1563999997</v>
      </c>
      <c r="AH113" s="10">
        <f>IF(L113="EUR",AE113,AE113*VLOOKUP(L113,Calculations!G:I,3,0))</f>
        <v>2241497.4094799994</v>
      </c>
      <c r="AI113" s="10">
        <f>IF(L113="USD",AF113,AF113*VLOOKUP(L113,Calculations!G114:I114,3,0))</f>
        <v>268541.17739999999</v>
      </c>
      <c r="AJ113" s="10">
        <f>IF(L113="EUR",AF113,AF113*VLOOKUP(L113,Calculations!G:I,3,0))</f>
        <v>187978.82417999997</v>
      </c>
      <c r="AK113" s="10">
        <f t="shared" si="5"/>
        <v>3202139.1563999997</v>
      </c>
      <c r="AL113" s="10">
        <f>IF(L113="USD",AK113,AK113*VLOOKUP(L113,Calculations!G:I,3,0))</f>
        <v>3202139.1563999997</v>
      </c>
      <c r="AM113" s="10">
        <f>IF(L113="EUR",AK113,AK113*VLOOKUP(L113,Calculations!G:I,3,0))</f>
        <v>2241497.4094799994</v>
      </c>
    </row>
    <row r="114" spans="1:39">
      <c r="A114" t="s">
        <v>145</v>
      </c>
      <c r="B114" t="s">
        <v>151</v>
      </c>
      <c r="C114">
        <v>5.22</v>
      </c>
      <c r="D114" t="s">
        <v>278</v>
      </c>
      <c r="E114" t="s">
        <v>48</v>
      </c>
      <c r="F114" t="s">
        <v>49</v>
      </c>
      <c r="G114" t="s">
        <v>82</v>
      </c>
      <c r="H114" t="s">
        <v>82</v>
      </c>
      <c r="I114" t="s">
        <v>84</v>
      </c>
      <c r="J114" t="s">
        <v>55</v>
      </c>
      <c r="K114" t="s">
        <v>143</v>
      </c>
      <c r="L114" t="s">
        <v>35</v>
      </c>
      <c r="M114">
        <v>0</v>
      </c>
      <c r="N114">
        <v>3250000</v>
      </c>
      <c r="O114">
        <v>3250000</v>
      </c>
      <c r="P114">
        <v>0</v>
      </c>
      <c r="Q114">
        <v>0</v>
      </c>
      <c r="R114">
        <v>0</v>
      </c>
      <c r="S114" t="s">
        <v>35</v>
      </c>
      <c r="T114">
        <v>0</v>
      </c>
      <c r="U114">
        <v>3250000</v>
      </c>
      <c r="V114">
        <v>3250000</v>
      </c>
      <c r="W114">
        <v>0</v>
      </c>
      <c r="X114">
        <v>0</v>
      </c>
      <c r="Y114">
        <v>0</v>
      </c>
      <c r="Z114" t="s">
        <v>36</v>
      </c>
      <c r="AA114" t="s">
        <v>37</v>
      </c>
      <c r="AB114" t="s">
        <v>37</v>
      </c>
      <c r="AC114" t="s">
        <v>37</v>
      </c>
      <c r="AD114" t="s">
        <v>36</v>
      </c>
      <c r="AE114" s="10">
        <f t="shared" si="3"/>
        <v>0</v>
      </c>
      <c r="AF114" s="10">
        <f t="shared" si="4"/>
        <v>169650</v>
      </c>
      <c r="AG114" s="10">
        <f>IF(L114="USD",AE114,AE114*VLOOKUP(L114,Calculations!G115:I115,3,0))</f>
        <v>0</v>
      </c>
      <c r="AH114" s="10">
        <f>IF(L114="EUR",AE114,AE114*VLOOKUP(L114,Calculations!G:I,3,0))</f>
        <v>0</v>
      </c>
      <c r="AI114" s="10">
        <f>IF(L114="USD",AF114,AF114*VLOOKUP(L114,Calculations!G115:I115,3,0))</f>
        <v>169650</v>
      </c>
      <c r="AJ114" s="10">
        <f>IF(L114="EUR",AF114,AF114*VLOOKUP(L114,Calculations!G:I,3,0))</f>
        <v>118754.99999999999</v>
      </c>
      <c r="AK114" s="10">
        <f t="shared" si="5"/>
        <v>0</v>
      </c>
      <c r="AL114" s="10">
        <f>IF(L114="USD",AK114,AK114*VLOOKUP(L114,Calculations!G:I,3,0))</f>
        <v>0</v>
      </c>
      <c r="AM114" s="10">
        <f>IF(L114="EUR",AK114,AK114*VLOOKUP(L114,Calculations!G:I,3,0))</f>
        <v>0</v>
      </c>
    </row>
    <row r="115" spans="1:39">
      <c r="A115" t="s">
        <v>145</v>
      </c>
      <c r="B115" t="s">
        <v>151</v>
      </c>
      <c r="C115">
        <v>5.22</v>
      </c>
      <c r="D115" t="s">
        <v>279</v>
      </c>
      <c r="E115" t="s">
        <v>38</v>
      </c>
      <c r="F115" t="s">
        <v>59</v>
      </c>
      <c r="G115" t="s">
        <v>82</v>
      </c>
      <c r="H115" t="s">
        <v>82</v>
      </c>
      <c r="I115" t="s">
        <v>106</v>
      </c>
      <c r="J115" t="s">
        <v>116</v>
      </c>
      <c r="K115" t="s">
        <v>143</v>
      </c>
      <c r="L115" t="s">
        <v>35</v>
      </c>
      <c r="M115">
        <v>6034056</v>
      </c>
      <c r="N115">
        <v>0</v>
      </c>
      <c r="O115">
        <v>6034056</v>
      </c>
      <c r="P115">
        <v>6164092</v>
      </c>
      <c r="Q115">
        <v>0</v>
      </c>
      <c r="R115">
        <v>6164092</v>
      </c>
      <c r="S115" t="s">
        <v>35</v>
      </c>
      <c r="T115">
        <v>6034056</v>
      </c>
      <c r="U115">
        <v>0</v>
      </c>
      <c r="V115">
        <v>6034056</v>
      </c>
      <c r="W115">
        <v>6164092</v>
      </c>
      <c r="X115">
        <v>0</v>
      </c>
      <c r="Y115">
        <v>6164092</v>
      </c>
      <c r="Z115" t="s">
        <v>36</v>
      </c>
      <c r="AA115" t="s">
        <v>36</v>
      </c>
      <c r="AB115" t="s">
        <v>37</v>
      </c>
      <c r="AC115" t="s">
        <v>37</v>
      </c>
      <c r="AD115" t="s">
        <v>37</v>
      </c>
      <c r="AE115" s="10">
        <f t="shared" si="3"/>
        <v>321765.60239999997</v>
      </c>
      <c r="AF115" s="10">
        <f t="shared" si="4"/>
        <v>314977.72319999995</v>
      </c>
      <c r="AG115" s="10">
        <f>IF(L115="USD",AE115,AE115*VLOOKUP(L115,Calculations!G116:I116,3,0))</f>
        <v>321765.60239999997</v>
      </c>
      <c r="AH115" s="10">
        <f>IF(L115="EUR",AE115,AE115*VLOOKUP(L115,Calculations!G:I,3,0))</f>
        <v>225235.92167999997</v>
      </c>
      <c r="AI115" s="10">
        <f>IF(L115="USD",AF115,AF115*VLOOKUP(L115,Calculations!G116:I116,3,0))</f>
        <v>314977.72319999995</v>
      </c>
      <c r="AJ115" s="10">
        <f>IF(L115="EUR",AF115,AF115*VLOOKUP(L115,Calculations!G:I,3,0))</f>
        <v>220484.40623999995</v>
      </c>
      <c r="AK115" s="10">
        <f t="shared" si="5"/>
        <v>321765.60239999997</v>
      </c>
      <c r="AL115" s="10">
        <f>IF(L115="USD",AK115,AK115*VLOOKUP(L115,Calculations!G:I,3,0))</f>
        <v>321765.60239999997</v>
      </c>
      <c r="AM115" s="10">
        <f>IF(L115="EUR",AK115,AK115*VLOOKUP(L115,Calculations!G:I,3,0))</f>
        <v>225235.92167999997</v>
      </c>
    </row>
    <row r="116" spans="1:39">
      <c r="A116" t="s">
        <v>145</v>
      </c>
      <c r="B116" t="s">
        <v>152</v>
      </c>
      <c r="C116">
        <v>2.83</v>
      </c>
      <c r="D116" t="s">
        <v>280</v>
      </c>
      <c r="E116" t="s">
        <v>76</v>
      </c>
      <c r="F116" t="s">
        <v>130</v>
      </c>
      <c r="G116" t="s">
        <v>105</v>
      </c>
      <c r="H116" t="s">
        <v>105</v>
      </c>
      <c r="I116" t="s">
        <v>94</v>
      </c>
      <c r="J116" t="s">
        <v>55</v>
      </c>
      <c r="K116" t="s">
        <v>143</v>
      </c>
      <c r="L116" t="s">
        <v>35</v>
      </c>
      <c r="M116">
        <v>622720</v>
      </c>
      <c r="N116">
        <v>0</v>
      </c>
      <c r="O116">
        <v>622720</v>
      </c>
      <c r="P116">
        <v>622720</v>
      </c>
      <c r="Q116">
        <v>0</v>
      </c>
      <c r="R116">
        <v>622720</v>
      </c>
      <c r="S116" t="s">
        <v>35</v>
      </c>
      <c r="T116">
        <v>622720</v>
      </c>
      <c r="U116">
        <v>0</v>
      </c>
      <c r="V116">
        <v>622720</v>
      </c>
      <c r="W116">
        <v>622720</v>
      </c>
      <c r="X116">
        <v>0</v>
      </c>
      <c r="Y116">
        <v>622720</v>
      </c>
      <c r="Z116" t="s">
        <v>36</v>
      </c>
      <c r="AA116" t="s">
        <v>36</v>
      </c>
      <c r="AB116" t="s">
        <v>37</v>
      </c>
      <c r="AC116" t="s">
        <v>37</v>
      </c>
      <c r="AD116" t="s">
        <v>37</v>
      </c>
      <c r="AE116" s="10">
        <f t="shared" si="3"/>
        <v>17622.976000000002</v>
      </c>
      <c r="AF116" s="10">
        <f t="shared" si="4"/>
        <v>17622.976000000002</v>
      </c>
      <c r="AG116" s="10">
        <f>IF(L116="USD",AE116,AE116*VLOOKUP(L116,Calculations!G117:I117,3,0))</f>
        <v>17622.976000000002</v>
      </c>
      <c r="AH116" s="10">
        <f>IF(L116="EUR",AE116,AE116*VLOOKUP(L116,Calculations!G:I,3,0))</f>
        <v>12336.083200000001</v>
      </c>
      <c r="AI116" s="10">
        <f>IF(L116="USD",AF116,AF116*VLOOKUP(L116,Calculations!G117:I117,3,0))</f>
        <v>17622.976000000002</v>
      </c>
      <c r="AJ116" s="10">
        <f>IF(L116="EUR",AF116,AF116*VLOOKUP(L116,Calculations!G:I,3,0))</f>
        <v>12336.083200000001</v>
      </c>
      <c r="AK116" s="10">
        <f t="shared" si="5"/>
        <v>17622.976000000002</v>
      </c>
      <c r="AL116" s="10">
        <f>IF(L116="USD",AK116,AK116*VLOOKUP(L116,Calculations!G:I,3,0))</f>
        <v>17622.976000000002</v>
      </c>
      <c r="AM116" s="10">
        <f>IF(L116="EUR",AK116,AK116*VLOOKUP(L116,Calculations!G:I,3,0))</f>
        <v>12336.083200000001</v>
      </c>
    </row>
    <row r="117" spans="1:39">
      <c r="A117" t="s">
        <v>145</v>
      </c>
      <c r="B117" t="s">
        <v>152</v>
      </c>
      <c r="C117">
        <v>2.83</v>
      </c>
      <c r="D117" t="s">
        <v>281</v>
      </c>
      <c r="E117" t="s">
        <v>76</v>
      </c>
      <c r="F117" t="s">
        <v>77</v>
      </c>
      <c r="G117" t="s">
        <v>85</v>
      </c>
      <c r="H117" t="s">
        <v>85</v>
      </c>
      <c r="I117" t="s">
        <v>51</v>
      </c>
      <c r="J117" t="s">
        <v>55</v>
      </c>
      <c r="K117" t="s">
        <v>143</v>
      </c>
      <c r="L117" t="s">
        <v>35</v>
      </c>
      <c r="M117">
        <v>2432500</v>
      </c>
      <c r="N117">
        <v>0</v>
      </c>
      <c r="O117">
        <v>2432500</v>
      </c>
      <c r="P117">
        <v>2458697</v>
      </c>
      <c r="Q117">
        <v>0</v>
      </c>
      <c r="R117">
        <v>2458697</v>
      </c>
      <c r="S117" t="s">
        <v>35</v>
      </c>
      <c r="T117">
        <v>2432500</v>
      </c>
      <c r="U117">
        <v>0</v>
      </c>
      <c r="V117">
        <v>2432500</v>
      </c>
      <c r="W117">
        <v>2458697</v>
      </c>
      <c r="X117">
        <v>0</v>
      </c>
      <c r="Y117">
        <v>2458697</v>
      </c>
      <c r="Z117" t="s">
        <v>36</v>
      </c>
      <c r="AA117" t="s">
        <v>36</v>
      </c>
      <c r="AB117" t="s">
        <v>37</v>
      </c>
      <c r="AC117" t="s">
        <v>37</v>
      </c>
      <c r="AD117" t="s">
        <v>37</v>
      </c>
      <c r="AE117" s="10">
        <f t="shared" si="3"/>
        <v>69581.125100000005</v>
      </c>
      <c r="AF117" s="10">
        <f t="shared" si="4"/>
        <v>68839.75</v>
      </c>
      <c r="AG117" s="10">
        <f>IF(L117="USD",AE117,AE117*VLOOKUP(L117,Calculations!G118:I118,3,0))</f>
        <v>69581.125100000005</v>
      </c>
      <c r="AH117" s="10">
        <f>IF(L117="EUR",AE117,AE117*VLOOKUP(L117,Calculations!G:I,3,0))</f>
        <v>48706.78757</v>
      </c>
      <c r="AI117" s="10">
        <f>IF(L117="USD",AF117,AF117*VLOOKUP(L117,Calculations!G118:I118,3,0))</f>
        <v>68839.75</v>
      </c>
      <c r="AJ117" s="10">
        <f>IF(L117="EUR",AF117,AF117*VLOOKUP(L117,Calculations!G:I,3,0))</f>
        <v>48187.824999999997</v>
      </c>
      <c r="AK117" s="10">
        <f t="shared" si="5"/>
        <v>69581.125100000005</v>
      </c>
      <c r="AL117" s="10">
        <f>IF(L117="USD",AK117,AK117*VLOOKUP(L117,Calculations!G:I,3,0))</f>
        <v>69581.125100000005</v>
      </c>
      <c r="AM117" s="10">
        <f>IF(L117="EUR",AK117,AK117*VLOOKUP(L117,Calculations!G:I,3,0))</f>
        <v>48706.78757</v>
      </c>
    </row>
    <row r="118" spans="1:39">
      <c r="A118" t="s">
        <v>145</v>
      </c>
      <c r="B118" t="s">
        <v>152</v>
      </c>
      <c r="C118">
        <v>2.83</v>
      </c>
      <c r="D118" t="s">
        <v>282</v>
      </c>
      <c r="E118" t="s">
        <v>76</v>
      </c>
      <c r="F118" t="s">
        <v>113</v>
      </c>
      <c r="G118" t="s">
        <v>44</v>
      </c>
      <c r="H118" t="s">
        <v>44</v>
      </c>
      <c r="I118" t="s">
        <v>106</v>
      </c>
      <c r="J118" t="s">
        <v>124</v>
      </c>
      <c r="K118" t="s">
        <v>143</v>
      </c>
      <c r="L118" t="s">
        <v>35</v>
      </c>
      <c r="M118">
        <v>9730000</v>
      </c>
      <c r="N118">
        <v>0</v>
      </c>
      <c r="O118">
        <v>9730000</v>
      </c>
      <c r="P118">
        <v>7948973</v>
      </c>
      <c r="Q118">
        <v>0</v>
      </c>
      <c r="R118">
        <v>7948973</v>
      </c>
      <c r="S118" t="s">
        <v>35</v>
      </c>
      <c r="T118">
        <v>9730000</v>
      </c>
      <c r="U118">
        <v>0</v>
      </c>
      <c r="V118">
        <v>9730000</v>
      </c>
      <c r="W118">
        <v>7948973</v>
      </c>
      <c r="X118">
        <v>0</v>
      </c>
      <c r="Y118">
        <v>7948973</v>
      </c>
      <c r="Z118" t="s">
        <v>36</v>
      </c>
      <c r="AA118" t="s">
        <v>37</v>
      </c>
      <c r="AB118" t="s">
        <v>36</v>
      </c>
      <c r="AC118" t="s">
        <v>37</v>
      </c>
      <c r="AD118" t="s">
        <v>37</v>
      </c>
      <c r="AE118" s="10">
        <f t="shared" si="3"/>
        <v>224955.93590000001</v>
      </c>
      <c r="AF118" s="10">
        <f t="shared" si="4"/>
        <v>275359</v>
      </c>
      <c r="AG118" s="10">
        <f>IF(L118="USD",AE118,AE118*VLOOKUP(L118,Calculations!G119:I119,3,0))</f>
        <v>224955.93590000001</v>
      </c>
      <c r="AH118" s="10">
        <f>IF(L118="EUR",AE118,AE118*VLOOKUP(L118,Calculations!G:I,3,0))</f>
        <v>157469.15513</v>
      </c>
      <c r="AI118" s="10">
        <f>IF(L118="USD",AF118,AF118*VLOOKUP(L118,Calculations!G119:I119,3,0))</f>
        <v>275359</v>
      </c>
      <c r="AJ118" s="10">
        <f>IF(L118="EUR",AF118,AF118*VLOOKUP(L118,Calculations!G:I,3,0))</f>
        <v>192751.3</v>
      </c>
      <c r="AK118" s="10">
        <f t="shared" si="5"/>
        <v>224955.93590000001</v>
      </c>
      <c r="AL118" s="10">
        <f>IF(L118="USD",AK118,AK118*VLOOKUP(L118,Calculations!G:I,3,0))</f>
        <v>224955.93590000001</v>
      </c>
      <c r="AM118" s="10">
        <f>IF(L118="EUR",AK118,AK118*VLOOKUP(L118,Calculations!G:I,3,0))</f>
        <v>157469.15513</v>
      </c>
    </row>
    <row r="119" spans="1:39">
      <c r="A119" t="s">
        <v>145</v>
      </c>
      <c r="B119" t="s">
        <v>152</v>
      </c>
      <c r="C119">
        <v>2.83</v>
      </c>
      <c r="D119" t="s">
        <v>283</v>
      </c>
      <c r="E119" t="s">
        <v>71</v>
      </c>
      <c r="F119" t="s">
        <v>72</v>
      </c>
      <c r="G119" t="s">
        <v>82</v>
      </c>
      <c r="H119" t="s">
        <v>82</v>
      </c>
      <c r="I119" t="s">
        <v>120</v>
      </c>
      <c r="J119" t="s">
        <v>124</v>
      </c>
      <c r="K119" t="s">
        <v>143</v>
      </c>
      <c r="L119" t="s">
        <v>35</v>
      </c>
      <c r="M119">
        <v>9730000</v>
      </c>
      <c r="N119">
        <v>0</v>
      </c>
      <c r="O119">
        <v>9730000</v>
      </c>
      <c r="P119">
        <v>9730000</v>
      </c>
      <c r="Q119">
        <v>0</v>
      </c>
      <c r="R119">
        <v>9730000</v>
      </c>
      <c r="S119" t="s">
        <v>35</v>
      </c>
      <c r="T119">
        <v>9730000</v>
      </c>
      <c r="U119">
        <v>0</v>
      </c>
      <c r="V119">
        <v>9730000</v>
      </c>
      <c r="W119">
        <v>9730000</v>
      </c>
      <c r="X119">
        <v>0</v>
      </c>
      <c r="Y119">
        <v>9730000</v>
      </c>
      <c r="Z119" t="s">
        <v>36</v>
      </c>
      <c r="AA119" t="s">
        <v>36</v>
      </c>
      <c r="AB119" t="s">
        <v>37</v>
      </c>
      <c r="AC119" t="s">
        <v>37</v>
      </c>
      <c r="AD119" t="s">
        <v>37</v>
      </c>
      <c r="AE119" s="10">
        <f t="shared" si="3"/>
        <v>275359</v>
      </c>
      <c r="AF119" s="10">
        <f t="shared" si="4"/>
        <v>275359</v>
      </c>
      <c r="AG119" s="10">
        <f>IF(L119="USD",AE119,AE119*VLOOKUP(L119,Calculations!G120:I120,3,0))</f>
        <v>275359</v>
      </c>
      <c r="AH119" s="10">
        <f>IF(L119="EUR",AE119,AE119*VLOOKUP(L119,Calculations!G:I,3,0))</f>
        <v>192751.3</v>
      </c>
      <c r="AI119" s="10">
        <f>IF(L119="USD",AF119,AF119*VLOOKUP(L119,Calculations!G120:I120,3,0))</f>
        <v>275359</v>
      </c>
      <c r="AJ119" s="10">
        <f>IF(L119="EUR",AF119,AF119*VLOOKUP(L119,Calculations!G:I,3,0))</f>
        <v>192751.3</v>
      </c>
      <c r="AK119" s="10">
        <f t="shared" si="5"/>
        <v>275359</v>
      </c>
      <c r="AL119" s="10">
        <f>IF(L119="USD",AK119,AK119*VLOOKUP(L119,Calculations!G:I,3,0))</f>
        <v>275359</v>
      </c>
      <c r="AM119" s="10">
        <f>IF(L119="EUR",AK119,AK119*VLOOKUP(L119,Calculations!G:I,3,0))</f>
        <v>192751.3</v>
      </c>
    </row>
    <row r="120" spans="1:39">
      <c r="A120" t="s">
        <v>145</v>
      </c>
      <c r="B120" t="s">
        <v>152</v>
      </c>
      <c r="C120">
        <v>2.83</v>
      </c>
      <c r="D120" t="s">
        <v>284</v>
      </c>
      <c r="E120" t="s">
        <v>76</v>
      </c>
      <c r="F120" t="s">
        <v>93</v>
      </c>
      <c r="G120" t="s">
        <v>82</v>
      </c>
      <c r="H120" t="s">
        <v>82</v>
      </c>
      <c r="I120" t="s">
        <v>50</v>
      </c>
      <c r="J120" t="s">
        <v>110</v>
      </c>
      <c r="K120" t="s">
        <v>143</v>
      </c>
      <c r="L120" t="s">
        <v>35</v>
      </c>
      <c r="M120">
        <v>486500</v>
      </c>
      <c r="N120">
        <v>0</v>
      </c>
      <c r="O120">
        <v>486500</v>
      </c>
      <c r="P120">
        <v>1</v>
      </c>
      <c r="Q120">
        <v>0</v>
      </c>
      <c r="R120">
        <v>1</v>
      </c>
      <c r="S120" t="s">
        <v>35</v>
      </c>
      <c r="T120">
        <v>486500</v>
      </c>
      <c r="U120">
        <v>0</v>
      </c>
      <c r="V120">
        <v>486500</v>
      </c>
      <c r="W120">
        <v>1</v>
      </c>
      <c r="X120">
        <v>0</v>
      </c>
      <c r="Y120">
        <v>1</v>
      </c>
      <c r="Z120" t="s">
        <v>36</v>
      </c>
      <c r="AA120" t="s">
        <v>36</v>
      </c>
      <c r="AB120" t="s">
        <v>37</v>
      </c>
      <c r="AC120" t="s">
        <v>37</v>
      </c>
      <c r="AD120" t="s">
        <v>37</v>
      </c>
      <c r="AE120" s="10">
        <f t="shared" si="3"/>
        <v>2.8300000000000002E-2</v>
      </c>
      <c r="AF120" s="10">
        <f t="shared" si="4"/>
        <v>13767.95</v>
      </c>
      <c r="AG120" s="10">
        <f>IF(L120="USD",AE120,AE120*VLOOKUP(L120,Calculations!G121:I121,3,0))</f>
        <v>2.8300000000000002E-2</v>
      </c>
      <c r="AH120" s="10">
        <f>IF(L120="EUR",AE120,AE120*VLOOKUP(L120,Calculations!G:I,3,0))</f>
        <v>1.9810000000000001E-2</v>
      </c>
      <c r="AI120" s="10">
        <f>IF(L120="USD",AF120,AF120*VLOOKUP(L120,Calculations!G121:I121,3,0))</f>
        <v>13767.95</v>
      </c>
      <c r="AJ120" s="10">
        <f>IF(L120="EUR",AF120,AF120*VLOOKUP(L120,Calculations!G:I,3,0))</f>
        <v>9637.5650000000005</v>
      </c>
      <c r="AK120" s="10">
        <f t="shared" si="5"/>
        <v>2.8300000000000002E-2</v>
      </c>
      <c r="AL120" s="10">
        <f>IF(L120="USD",AK120,AK120*VLOOKUP(L120,Calculations!G:I,3,0))</f>
        <v>2.8300000000000002E-2</v>
      </c>
      <c r="AM120" s="10">
        <f>IF(L120="EUR",AK120,AK120*VLOOKUP(L120,Calculations!G:I,3,0))</f>
        <v>1.9810000000000001E-2</v>
      </c>
    </row>
    <row r="121" spans="1:39">
      <c r="A121" t="s">
        <v>145</v>
      </c>
      <c r="B121" t="s">
        <v>152</v>
      </c>
      <c r="C121">
        <v>2.83</v>
      </c>
      <c r="D121" t="s">
        <v>285</v>
      </c>
      <c r="E121" t="s">
        <v>76</v>
      </c>
      <c r="F121" t="s">
        <v>77</v>
      </c>
      <c r="G121" t="s">
        <v>82</v>
      </c>
      <c r="H121" t="s">
        <v>82</v>
      </c>
      <c r="I121" t="s">
        <v>33</v>
      </c>
      <c r="J121" t="s">
        <v>110</v>
      </c>
      <c r="K121" t="s">
        <v>143</v>
      </c>
      <c r="L121" t="s">
        <v>35</v>
      </c>
      <c r="M121">
        <v>3405774</v>
      </c>
      <c r="N121">
        <v>0</v>
      </c>
      <c r="O121">
        <v>3405774</v>
      </c>
      <c r="P121">
        <v>3478774</v>
      </c>
      <c r="Q121">
        <v>0</v>
      </c>
      <c r="R121">
        <v>3478774</v>
      </c>
      <c r="S121" t="s">
        <v>35</v>
      </c>
      <c r="T121">
        <v>3405774</v>
      </c>
      <c r="U121">
        <v>0</v>
      </c>
      <c r="V121">
        <v>3405774</v>
      </c>
      <c r="W121">
        <v>3478774</v>
      </c>
      <c r="X121">
        <v>0</v>
      </c>
      <c r="Y121">
        <v>3478774</v>
      </c>
      <c r="Z121" t="s">
        <v>36</v>
      </c>
      <c r="AA121" t="s">
        <v>36</v>
      </c>
      <c r="AB121" t="s">
        <v>37</v>
      </c>
      <c r="AC121" t="s">
        <v>37</v>
      </c>
      <c r="AD121" t="s">
        <v>37</v>
      </c>
      <c r="AE121" s="10">
        <f t="shared" si="3"/>
        <v>98449.304200000013</v>
      </c>
      <c r="AF121" s="10">
        <f t="shared" si="4"/>
        <v>96383.404200000004</v>
      </c>
      <c r="AG121" s="10">
        <f>IF(L121="USD",AE121,AE121*VLOOKUP(L121,Calculations!G122:I122,3,0))</f>
        <v>98449.304200000013</v>
      </c>
      <c r="AH121" s="10">
        <f>IF(L121="EUR",AE121,AE121*VLOOKUP(L121,Calculations!G:I,3,0))</f>
        <v>68914.512940000001</v>
      </c>
      <c r="AI121" s="10">
        <f>IF(L121="USD",AF121,AF121*VLOOKUP(L121,Calculations!G122:I122,3,0))</f>
        <v>96383.404200000004</v>
      </c>
      <c r="AJ121" s="10">
        <f>IF(L121="EUR",AF121,AF121*VLOOKUP(L121,Calculations!G:I,3,0))</f>
        <v>67468.382939999996</v>
      </c>
      <c r="AK121" s="10">
        <f t="shared" si="5"/>
        <v>98449.304200000013</v>
      </c>
      <c r="AL121" s="10">
        <f>IF(L121="USD",AK121,AK121*VLOOKUP(L121,Calculations!G:I,3,0))</f>
        <v>98449.304200000013</v>
      </c>
      <c r="AM121" s="10">
        <f>IF(L121="EUR",AK121,AK121*VLOOKUP(L121,Calculations!G:I,3,0))</f>
        <v>68914.512940000001</v>
      </c>
    </row>
    <row r="122" spans="1:39">
      <c r="A122" t="s">
        <v>145</v>
      </c>
      <c r="B122" t="s">
        <v>152</v>
      </c>
      <c r="C122">
        <v>2.83</v>
      </c>
      <c r="D122" t="s">
        <v>286</v>
      </c>
      <c r="E122" t="s">
        <v>76</v>
      </c>
      <c r="F122" t="s">
        <v>130</v>
      </c>
      <c r="G122" t="s">
        <v>105</v>
      </c>
      <c r="H122" t="s">
        <v>105</v>
      </c>
      <c r="I122" t="s">
        <v>141</v>
      </c>
      <c r="J122" t="s">
        <v>55</v>
      </c>
      <c r="K122" t="s">
        <v>143</v>
      </c>
      <c r="L122" t="s">
        <v>35</v>
      </c>
      <c r="M122">
        <v>486500</v>
      </c>
      <c r="N122">
        <v>0</v>
      </c>
      <c r="O122">
        <v>486500</v>
      </c>
      <c r="P122">
        <v>486500</v>
      </c>
      <c r="Q122">
        <v>0</v>
      </c>
      <c r="R122">
        <v>486500</v>
      </c>
      <c r="S122" t="s">
        <v>35</v>
      </c>
      <c r="T122">
        <v>486500</v>
      </c>
      <c r="U122">
        <v>0</v>
      </c>
      <c r="V122">
        <v>486500</v>
      </c>
      <c r="W122">
        <v>486500</v>
      </c>
      <c r="X122">
        <v>0</v>
      </c>
      <c r="Y122">
        <v>486500</v>
      </c>
      <c r="Z122" t="s">
        <v>36</v>
      </c>
      <c r="AA122" t="s">
        <v>36</v>
      </c>
      <c r="AB122" t="s">
        <v>37</v>
      </c>
      <c r="AC122" t="s">
        <v>37</v>
      </c>
      <c r="AD122" t="s">
        <v>37</v>
      </c>
      <c r="AE122" s="10">
        <f t="shared" si="3"/>
        <v>13767.95</v>
      </c>
      <c r="AF122" s="10">
        <f t="shared" si="4"/>
        <v>13767.95</v>
      </c>
      <c r="AG122" s="10">
        <f>IF(L122="USD",AE122,AE122*VLOOKUP(L122,Calculations!G123:I123,3,0))</f>
        <v>13767.95</v>
      </c>
      <c r="AH122" s="10">
        <f>IF(L122="EUR",AE122,AE122*VLOOKUP(L122,Calculations!G:I,3,0))</f>
        <v>9637.5650000000005</v>
      </c>
      <c r="AI122" s="10">
        <f>IF(L122="USD",AF122,AF122*VLOOKUP(L122,Calculations!G123:I123,3,0))</f>
        <v>13767.95</v>
      </c>
      <c r="AJ122" s="10">
        <f>IF(L122="EUR",AF122,AF122*VLOOKUP(L122,Calculations!G:I,3,0))</f>
        <v>9637.5650000000005</v>
      </c>
      <c r="AK122" s="10">
        <f t="shared" si="5"/>
        <v>13767.95</v>
      </c>
      <c r="AL122" s="10">
        <f>IF(L122="USD",AK122,AK122*VLOOKUP(L122,Calculations!G:I,3,0))</f>
        <v>13767.95</v>
      </c>
      <c r="AM122" s="10">
        <f>IF(L122="EUR",AK122,AK122*VLOOKUP(L122,Calculations!G:I,3,0))</f>
        <v>9637.5650000000005</v>
      </c>
    </row>
    <row r="123" spans="1:39">
      <c r="A123" t="s">
        <v>145</v>
      </c>
      <c r="B123" t="s">
        <v>152</v>
      </c>
      <c r="C123">
        <v>2.83</v>
      </c>
      <c r="D123" t="s">
        <v>287</v>
      </c>
      <c r="E123" t="s">
        <v>76</v>
      </c>
      <c r="F123" t="s">
        <v>130</v>
      </c>
      <c r="G123" t="s">
        <v>82</v>
      </c>
      <c r="H123" t="s">
        <v>82</v>
      </c>
      <c r="I123" t="s">
        <v>84</v>
      </c>
      <c r="J123" t="s">
        <v>55</v>
      </c>
      <c r="K123" t="s">
        <v>143</v>
      </c>
      <c r="L123" t="s">
        <v>35</v>
      </c>
      <c r="M123">
        <v>2919000</v>
      </c>
      <c r="N123">
        <v>0</v>
      </c>
      <c r="O123">
        <v>2919000</v>
      </c>
      <c r="P123">
        <v>2985641</v>
      </c>
      <c r="Q123">
        <v>0</v>
      </c>
      <c r="R123">
        <v>2985641</v>
      </c>
      <c r="S123" t="s">
        <v>35</v>
      </c>
      <c r="T123">
        <v>2919000</v>
      </c>
      <c r="U123">
        <v>0</v>
      </c>
      <c r="V123">
        <v>2919000</v>
      </c>
      <c r="W123">
        <v>2985641</v>
      </c>
      <c r="X123">
        <v>0</v>
      </c>
      <c r="Y123">
        <v>2985641</v>
      </c>
      <c r="Z123" t="s">
        <v>36</v>
      </c>
      <c r="AA123" t="s">
        <v>36</v>
      </c>
      <c r="AB123" t="s">
        <v>37</v>
      </c>
      <c r="AC123" t="s">
        <v>37</v>
      </c>
      <c r="AD123" t="s">
        <v>37</v>
      </c>
      <c r="AE123" s="10">
        <f t="shared" si="3"/>
        <v>84493.640300000014</v>
      </c>
      <c r="AF123" s="10">
        <f t="shared" si="4"/>
        <v>82607.700000000012</v>
      </c>
      <c r="AG123" s="10">
        <f>IF(L123="USD",AE123,AE123*VLOOKUP(L123,Calculations!G124:I124,3,0))</f>
        <v>84493.640300000014</v>
      </c>
      <c r="AH123" s="10">
        <f>IF(L123="EUR",AE123,AE123*VLOOKUP(L123,Calculations!G:I,3,0))</f>
        <v>59145.548210000008</v>
      </c>
      <c r="AI123" s="10">
        <f>IF(L123="USD",AF123,AF123*VLOOKUP(L123,Calculations!G124:I124,3,0))</f>
        <v>82607.700000000012</v>
      </c>
      <c r="AJ123" s="10">
        <f>IF(L123="EUR",AF123,AF123*VLOOKUP(L123,Calculations!G:I,3,0))</f>
        <v>57825.390000000007</v>
      </c>
      <c r="AK123" s="10">
        <f t="shared" si="5"/>
        <v>84493.640300000014</v>
      </c>
      <c r="AL123" s="10">
        <f>IF(L123="USD",AK123,AK123*VLOOKUP(L123,Calculations!G:I,3,0))</f>
        <v>84493.640300000014</v>
      </c>
      <c r="AM123" s="10">
        <f>IF(L123="EUR",AK123,AK123*VLOOKUP(L123,Calculations!G:I,3,0))</f>
        <v>59145.548210000008</v>
      </c>
    </row>
    <row r="124" spans="1:39">
      <c r="A124" t="s">
        <v>145</v>
      </c>
      <c r="B124" t="s">
        <v>152</v>
      </c>
      <c r="C124">
        <v>2.83</v>
      </c>
      <c r="D124" t="s">
        <v>288</v>
      </c>
      <c r="E124" t="s">
        <v>76</v>
      </c>
      <c r="F124" t="s">
        <v>93</v>
      </c>
      <c r="G124" t="s">
        <v>82</v>
      </c>
      <c r="H124" t="s">
        <v>82</v>
      </c>
      <c r="I124" t="s">
        <v>84</v>
      </c>
      <c r="J124" t="s">
        <v>55</v>
      </c>
      <c r="K124" t="s">
        <v>143</v>
      </c>
      <c r="L124" t="s">
        <v>35</v>
      </c>
      <c r="M124">
        <v>0</v>
      </c>
      <c r="N124">
        <v>973000</v>
      </c>
      <c r="O124">
        <v>973000</v>
      </c>
      <c r="P124">
        <v>0</v>
      </c>
      <c r="Q124">
        <v>1025642</v>
      </c>
      <c r="R124">
        <v>1025642</v>
      </c>
      <c r="S124" t="s">
        <v>35</v>
      </c>
      <c r="T124">
        <v>0</v>
      </c>
      <c r="U124">
        <v>973000</v>
      </c>
      <c r="V124">
        <v>973000</v>
      </c>
      <c r="W124">
        <v>0</v>
      </c>
      <c r="X124">
        <v>1025642</v>
      </c>
      <c r="Y124">
        <v>1025642</v>
      </c>
      <c r="Z124" t="s">
        <v>36</v>
      </c>
      <c r="AA124" t="s">
        <v>37</v>
      </c>
      <c r="AB124" t="s">
        <v>37</v>
      </c>
      <c r="AC124" t="s">
        <v>36</v>
      </c>
      <c r="AD124" t="s">
        <v>37</v>
      </c>
      <c r="AE124" s="10">
        <f t="shared" si="3"/>
        <v>29025.668600000001</v>
      </c>
      <c r="AF124" s="10">
        <f t="shared" si="4"/>
        <v>27535.9</v>
      </c>
      <c r="AG124" s="10">
        <f>IF(L124="USD",AE124,AE124*VLOOKUP(L124,Calculations!G125:I125,3,0))</f>
        <v>29025.668600000001</v>
      </c>
      <c r="AH124" s="10">
        <f>IF(L124="EUR",AE124,AE124*VLOOKUP(L124,Calculations!G:I,3,0))</f>
        <v>20317.96802</v>
      </c>
      <c r="AI124" s="10">
        <f>IF(L124="USD",AF124,AF124*VLOOKUP(L124,Calculations!G125:I125,3,0))</f>
        <v>27535.9</v>
      </c>
      <c r="AJ124" s="10">
        <f>IF(L124="EUR",AF124,AF124*VLOOKUP(L124,Calculations!G:I,3,0))</f>
        <v>19275.13</v>
      </c>
      <c r="AK124" s="10">
        <f t="shared" si="5"/>
        <v>0</v>
      </c>
      <c r="AL124" s="10">
        <f>IF(L124="USD",AK124,AK124*VLOOKUP(L124,Calculations!G:I,3,0))</f>
        <v>0</v>
      </c>
      <c r="AM124" s="10">
        <f>IF(L124="EUR",AK124,AK124*VLOOKUP(L124,Calculations!G:I,3,0))</f>
        <v>0</v>
      </c>
    </row>
    <row r="125" spans="1:39">
      <c r="A125" t="s">
        <v>145</v>
      </c>
      <c r="B125" t="s">
        <v>152</v>
      </c>
      <c r="C125">
        <v>2.83</v>
      </c>
      <c r="D125" t="s">
        <v>289</v>
      </c>
      <c r="E125" t="s">
        <v>76</v>
      </c>
      <c r="F125" t="s">
        <v>77</v>
      </c>
      <c r="G125" t="s">
        <v>82</v>
      </c>
      <c r="H125" t="s">
        <v>82</v>
      </c>
      <c r="I125" t="s">
        <v>95</v>
      </c>
      <c r="J125" t="s">
        <v>55</v>
      </c>
      <c r="K125" t="s">
        <v>143</v>
      </c>
      <c r="L125" t="s">
        <v>35</v>
      </c>
      <c r="M125">
        <v>3892000</v>
      </c>
      <c r="N125">
        <v>0</v>
      </c>
      <c r="O125">
        <v>3892000</v>
      </c>
      <c r="P125">
        <v>4055713</v>
      </c>
      <c r="Q125">
        <v>0</v>
      </c>
      <c r="R125">
        <v>4055713</v>
      </c>
      <c r="S125" t="s">
        <v>35</v>
      </c>
      <c r="T125">
        <v>3892000</v>
      </c>
      <c r="U125">
        <v>0</v>
      </c>
      <c r="V125">
        <v>3892000</v>
      </c>
      <c r="W125">
        <v>4055713</v>
      </c>
      <c r="X125">
        <v>0</v>
      </c>
      <c r="Y125">
        <v>4055713</v>
      </c>
      <c r="Z125" t="s">
        <v>36</v>
      </c>
      <c r="AA125" t="s">
        <v>36</v>
      </c>
      <c r="AB125" t="s">
        <v>37</v>
      </c>
      <c r="AC125" t="s">
        <v>37</v>
      </c>
      <c r="AD125" t="s">
        <v>37</v>
      </c>
      <c r="AE125" s="10">
        <f t="shared" si="3"/>
        <v>114776.67790000001</v>
      </c>
      <c r="AF125" s="10">
        <f t="shared" si="4"/>
        <v>110143.6</v>
      </c>
      <c r="AG125" s="10">
        <f>IF(L125="USD",AE125,AE125*VLOOKUP(L125,Calculations!G126:I126,3,0))</f>
        <v>114776.67790000001</v>
      </c>
      <c r="AH125" s="10">
        <f>IF(L125="EUR",AE125,AE125*VLOOKUP(L125,Calculations!G:I,3,0))</f>
        <v>80343.674530000004</v>
      </c>
      <c r="AI125" s="10">
        <f>IF(L125="USD",AF125,AF125*VLOOKUP(L125,Calculations!G126:I126,3,0))</f>
        <v>110143.6</v>
      </c>
      <c r="AJ125" s="10">
        <f>IF(L125="EUR",AF125,AF125*VLOOKUP(L125,Calculations!G:I,3,0))</f>
        <v>77100.52</v>
      </c>
      <c r="AK125" s="10">
        <f t="shared" si="5"/>
        <v>114776.67790000001</v>
      </c>
      <c r="AL125" s="10">
        <f>IF(L125="USD",AK125,AK125*VLOOKUP(L125,Calculations!G:I,3,0))</f>
        <v>114776.67790000001</v>
      </c>
      <c r="AM125" s="10">
        <f>IF(L125="EUR",AK125,AK125*VLOOKUP(L125,Calculations!G:I,3,0))</f>
        <v>80343.674530000004</v>
      </c>
    </row>
    <row r="126" spans="1:39">
      <c r="A126" t="s">
        <v>145</v>
      </c>
      <c r="B126" t="s">
        <v>152</v>
      </c>
      <c r="C126">
        <v>2.83</v>
      </c>
      <c r="D126" t="s">
        <v>290</v>
      </c>
      <c r="E126" t="s">
        <v>71</v>
      </c>
      <c r="F126" t="s">
        <v>100</v>
      </c>
      <c r="G126" t="s">
        <v>82</v>
      </c>
      <c r="H126" t="s">
        <v>82</v>
      </c>
      <c r="I126" t="s">
        <v>50</v>
      </c>
      <c r="J126" t="s">
        <v>55</v>
      </c>
      <c r="K126" t="s">
        <v>143</v>
      </c>
      <c r="L126" t="s">
        <v>35</v>
      </c>
      <c r="M126">
        <v>1296052</v>
      </c>
      <c r="N126">
        <v>0</v>
      </c>
      <c r="O126">
        <v>1296052</v>
      </c>
      <c r="P126">
        <v>1283566</v>
      </c>
      <c r="Q126">
        <v>0</v>
      </c>
      <c r="R126">
        <v>1283566</v>
      </c>
      <c r="S126" t="s">
        <v>35</v>
      </c>
      <c r="T126">
        <v>1296052</v>
      </c>
      <c r="U126">
        <v>0</v>
      </c>
      <c r="V126">
        <v>1296052</v>
      </c>
      <c r="W126">
        <v>1283566</v>
      </c>
      <c r="X126">
        <v>0</v>
      </c>
      <c r="Y126">
        <v>1283566</v>
      </c>
      <c r="Z126" t="s">
        <v>36</v>
      </c>
      <c r="AA126" t="s">
        <v>36</v>
      </c>
      <c r="AB126" t="s">
        <v>37</v>
      </c>
      <c r="AC126" t="s">
        <v>37</v>
      </c>
      <c r="AD126" t="s">
        <v>37</v>
      </c>
      <c r="AE126" s="10">
        <f t="shared" si="3"/>
        <v>36324.917800000003</v>
      </c>
      <c r="AF126" s="10">
        <f t="shared" si="4"/>
        <v>36678.2716</v>
      </c>
      <c r="AG126" s="10">
        <f>IF(L126="USD",AE126,AE126*VLOOKUP(L126,Calculations!G127:I127,3,0))</f>
        <v>36324.917800000003</v>
      </c>
      <c r="AH126" s="10">
        <f>IF(L126="EUR",AE126,AE126*VLOOKUP(L126,Calculations!G:I,3,0))</f>
        <v>25427.442460000002</v>
      </c>
      <c r="AI126" s="10">
        <f>IF(L126="USD",AF126,AF126*VLOOKUP(L126,Calculations!G127:I127,3,0))</f>
        <v>36678.2716</v>
      </c>
      <c r="AJ126" s="10">
        <f>IF(L126="EUR",AF126,AF126*VLOOKUP(L126,Calculations!G:I,3,0))</f>
        <v>25674.790119999998</v>
      </c>
      <c r="AK126" s="10">
        <f t="shared" si="5"/>
        <v>36324.917800000003</v>
      </c>
      <c r="AL126" s="10">
        <f>IF(L126="USD",AK126,AK126*VLOOKUP(L126,Calculations!G:I,3,0))</f>
        <v>36324.917800000003</v>
      </c>
      <c r="AM126" s="10">
        <f>IF(L126="EUR",AK126,AK126*VLOOKUP(L126,Calculations!G:I,3,0))</f>
        <v>25427.442460000002</v>
      </c>
    </row>
    <row r="127" spans="1:39">
      <c r="A127" t="s">
        <v>145</v>
      </c>
      <c r="B127" t="s">
        <v>152</v>
      </c>
      <c r="C127">
        <v>2.83</v>
      </c>
      <c r="D127" t="s">
        <v>291</v>
      </c>
      <c r="E127" t="s">
        <v>73</v>
      </c>
      <c r="F127" t="s">
        <v>81</v>
      </c>
      <c r="G127" t="s">
        <v>105</v>
      </c>
      <c r="H127" t="s">
        <v>82</v>
      </c>
      <c r="I127" t="s">
        <v>79</v>
      </c>
      <c r="J127" t="s">
        <v>55</v>
      </c>
      <c r="K127" t="s">
        <v>143</v>
      </c>
      <c r="L127" t="s">
        <v>35</v>
      </c>
      <c r="M127">
        <v>7297500</v>
      </c>
      <c r="N127">
        <v>0</v>
      </c>
      <c r="O127">
        <v>7297500</v>
      </c>
      <c r="P127">
        <v>421940645</v>
      </c>
      <c r="Q127">
        <v>0</v>
      </c>
      <c r="R127">
        <v>421940645</v>
      </c>
      <c r="S127" t="s">
        <v>35</v>
      </c>
      <c r="T127">
        <v>7297500</v>
      </c>
      <c r="U127">
        <v>0</v>
      </c>
      <c r="V127">
        <v>7297500</v>
      </c>
      <c r="W127">
        <v>421940645</v>
      </c>
      <c r="X127">
        <v>0</v>
      </c>
      <c r="Y127">
        <v>421940645</v>
      </c>
      <c r="Z127" t="s">
        <v>36</v>
      </c>
      <c r="AA127" t="s">
        <v>36</v>
      </c>
      <c r="AB127" t="s">
        <v>37</v>
      </c>
      <c r="AC127" t="s">
        <v>37</v>
      </c>
      <c r="AD127" t="s">
        <v>37</v>
      </c>
      <c r="AE127" s="10">
        <f t="shared" si="3"/>
        <v>11940920.253500002</v>
      </c>
      <c r="AF127" s="10">
        <f t="shared" si="4"/>
        <v>206519.25000000003</v>
      </c>
      <c r="AG127" s="10">
        <f>IF(L127="USD",AE127,AE127*VLOOKUP(L127,Calculations!G128:I128,3,0))</f>
        <v>11940920.253500002</v>
      </c>
      <c r="AH127" s="10">
        <f>IF(L127="EUR",AE127,AE127*VLOOKUP(L127,Calculations!G:I,3,0))</f>
        <v>8358644.1774500003</v>
      </c>
      <c r="AI127" s="10">
        <f>IF(L127="USD",AF127,AF127*VLOOKUP(L127,Calculations!G128:I128,3,0))</f>
        <v>206519.25000000003</v>
      </c>
      <c r="AJ127" s="10">
        <f>IF(L127="EUR",AF127,AF127*VLOOKUP(L127,Calculations!G:I,3,0))</f>
        <v>144563.47500000001</v>
      </c>
      <c r="AK127" s="10">
        <f t="shared" si="5"/>
        <v>11940920.253500002</v>
      </c>
      <c r="AL127" s="10">
        <f>IF(L127="USD",AK127,AK127*VLOOKUP(L127,Calculations!G:I,3,0))</f>
        <v>11940920.253500002</v>
      </c>
      <c r="AM127" s="10">
        <f>IF(L127="EUR",AK127,AK127*VLOOKUP(L127,Calculations!G:I,3,0))</f>
        <v>8358644.1774500003</v>
      </c>
    </row>
    <row r="128" spans="1:39">
      <c r="A128" t="s">
        <v>145</v>
      </c>
      <c r="B128" t="s">
        <v>152</v>
      </c>
      <c r="C128">
        <v>2.83</v>
      </c>
      <c r="D128" t="s">
        <v>247</v>
      </c>
      <c r="E128" t="s">
        <v>38</v>
      </c>
      <c r="F128" t="s">
        <v>83</v>
      </c>
      <c r="G128" t="s">
        <v>82</v>
      </c>
      <c r="H128" t="s">
        <v>82</v>
      </c>
      <c r="I128" t="s">
        <v>63</v>
      </c>
      <c r="J128" t="s">
        <v>116</v>
      </c>
      <c r="K128" t="s">
        <v>143</v>
      </c>
      <c r="L128" t="s">
        <v>35</v>
      </c>
      <c r="M128">
        <v>24408280</v>
      </c>
      <c r="N128">
        <v>0</v>
      </c>
      <c r="O128">
        <v>24408280</v>
      </c>
      <c r="P128">
        <v>28252851</v>
      </c>
      <c r="Q128">
        <v>0</v>
      </c>
      <c r="R128">
        <v>28252851</v>
      </c>
      <c r="S128" t="s">
        <v>35</v>
      </c>
      <c r="T128">
        <v>24408280</v>
      </c>
      <c r="U128">
        <v>0</v>
      </c>
      <c r="V128">
        <v>24408280</v>
      </c>
      <c r="W128">
        <v>28252851</v>
      </c>
      <c r="X128">
        <v>0</v>
      </c>
      <c r="Y128">
        <v>28252851</v>
      </c>
      <c r="Z128" t="s">
        <v>36</v>
      </c>
      <c r="AA128" t="s">
        <v>36</v>
      </c>
      <c r="AB128" t="s">
        <v>37</v>
      </c>
      <c r="AC128" t="s">
        <v>37</v>
      </c>
      <c r="AD128" t="s">
        <v>37</v>
      </c>
      <c r="AE128" s="10">
        <f t="shared" si="3"/>
        <v>799555.68330000003</v>
      </c>
      <c r="AF128" s="10">
        <f t="shared" si="4"/>
        <v>690754.32400000002</v>
      </c>
      <c r="AG128" s="10">
        <f>IF(L128="USD",AE128,AE128*VLOOKUP(L128,Calculations!G129:I129,3,0))</f>
        <v>799555.68330000003</v>
      </c>
      <c r="AH128" s="10">
        <f>IF(L128="EUR",AE128,AE128*VLOOKUP(L128,Calculations!G:I,3,0))</f>
        <v>559688.97831000003</v>
      </c>
      <c r="AI128" s="10">
        <f>IF(L128="USD",AF128,AF128*VLOOKUP(L128,Calculations!G129:I129,3,0))</f>
        <v>690754.32400000002</v>
      </c>
      <c r="AJ128" s="10">
        <f>IF(L128="EUR",AF128,AF128*VLOOKUP(L128,Calculations!G:I,3,0))</f>
        <v>483528.02679999999</v>
      </c>
      <c r="AK128" s="10">
        <f t="shared" si="5"/>
        <v>799555.68330000003</v>
      </c>
      <c r="AL128" s="10">
        <f>IF(L128="USD",AK128,AK128*VLOOKUP(L128,Calculations!G:I,3,0))</f>
        <v>799555.68330000003</v>
      </c>
      <c r="AM128" s="10">
        <f>IF(L128="EUR",AK128,AK128*VLOOKUP(L128,Calculations!G:I,3,0))</f>
        <v>559688.97831000003</v>
      </c>
    </row>
    <row r="129" spans="1:39">
      <c r="A129" t="s">
        <v>145</v>
      </c>
      <c r="B129" t="s">
        <v>152</v>
      </c>
      <c r="C129">
        <v>2.83</v>
      </c>
      <c r="D129" t="s">
        <v>292</v>
      </c>
      <c r="E129" t="s">
        <v>71</v>
      </c>
      <c r="F129" t="s">
        <v>114</v>
      </c>
      <c r="G129" t="s">
        <v>105</v>
      </c>
      <c r="H129" t="s">
        <v>105</v>
      </c>
      <c r="I129" t="s">
        <v>79</v>
      </c>
      <c r="J129" t="s">
        <v>55</v>
      </c>
      <c r="K129" t="s">
        <v>143</v>
      </c>
      <c r="L129" t="s">
        <v>35</v>
      </c>
      <c r="M129">
        <v>3892000</v>
      </c>
      <c r="N129">
        <v>0</v>
      </c>
      <c r="O129">
        <v>3892000</v>
      </c>
      <c r="P129">
        <v>3957429</v>
      </c>
      <c r="Q129">
        <v>0</v>
      </c>
      <c r="R129">
        <v>3957429</v>
      </c>
      <c r="S129" t="s">
        <v>35</v>
      </c>
      <c r="T129">
        <v>3892000</v>
      </c>
      <c r="U129">
        <v>0</v>
      </c>
      <c r="V129">
        <v>3892000</v>
      </c>
      <c r="W129">
        <v>3957429</v>
      </c>
      <c r="X129">
        <v>0</v>
      </c>
      <c r="Y129">
        <v>3957429</v>
      </c>
      <c r="Z129" t="s">
        <v>36</v>
      </c>
      <c r="AA129" t="s">
        <v>36</v>
      </c>
      <c r="AB129" t="s">
        <v>37</v>
      </c>
      <c r="AC129" t="s">
        <v>37</v>
      </c>
      <c r="AD129" t="s">
        <v>37</v>
      </c>
      <c r="AE129" s="10">
        <f t="shared" si="3"/>
        <v>111995.24070000001</v>
      </c>
      <c r="AF129" s="10">
        <f t="shared" si="4"/>
        <v>110143.6</v>
      </c>
      <c r="AG129" s="10">
        <f>IF(L129="USD",AE129,AE129*VLOOKUP(L129,Calculations!G130:I130,3,0))</f>
        <v>111995.24070000001</v>
      </c>
      <c r="AH129" s="10">
        <f>IF(L129="EUR",AE129,AE129*VLOOKUP(L129,Calculations!G:I,3,0))</f>
        <v>78396.668489999996</v>
      </c>
      <c r="AI129" s="10">
        <f>IF(L129="USD",AF129,AF129*VLOOKUP(L129,Calculations!G130:I130,3,0))</f>
        <v>110143.6</v>
      </c>
      <c r="AJ129" s="10">
        <f>IF(L129="EUR",AF129,AF129*VLOOKUP(L129,Calculations!G:I,3,0))</f>
        <v>77100.52</v>
      </c>
      <c r="AK129" s="10">
        <f t="shared" si="5"/>
        <v>111995.24070000001</v>
      </c>
      <c r="AL129" s="10">
        <f>IF(L129="USD",AK129,AK129*VLOOKUP(L129,Calculations!G:I,3,0))</f>
        <v>111995.24070000001</v>
      </c>
      <c r="AM129" s="10">
        <f>IF(L129="EUR",AK129,AK129*VLOOKUP(L129,Calculations!G:I,3,0))</f>
        <v>78396.668489999996</v>
      </c>
    </row>
    <row r="130" spans="1:39">
      <c r="A130" t="s">
        <v>145</v>
      </c>
      <c r="B130" t="s">
        <v>152</v>
      </c>
      <c r="C130">
        <v>2.83</v>
      </c>
      <c r="D130" t="s">
        <v>293</v>
      </c>
      <c r="E130" t="s">
        <v>71</v>
      </c>
      <c r="F130" t="s">
        <v>72</v>
      </c>
      <c r="G130" t="s">
        <v>82</v>
      </c>
      <c r="H130" t="s">
        <v>82</v>
      </c>
      <c r="I130" t="s">
        <v>57</v>
      </c>
      <c r="J130" t="s">
        <v>55</v>
      </c>
      <c r="K130" t="s">
        <v>143</v>
      </c>
      <c r="L130" t="s">
        <v>35</v>
      </c>
      <c r="M130">
        <v>2457173</v>
      </c>
      <c r="N130">
        <v>461834</v>
      </c>
      <c r="O130">
        <v>2919007</v>
      </c>
      <c r="P130">
        <v>3214627</v>
      </c>
      <c r="Q130">
        <v>0</v>
      </c>
      <c r="R130">
        <v>3214627</v>
      </c>
      <c r="S130" t="s">
        <v>35</v>
      </c>
      <c r="T130">
        <v>2457173</v>
      </c>
      <c r="U130">
        <v>461834</v>
      </c>
      <c r="V130">
        <v>2919007</v>
      </c>
      <c r="W130">
        <v>3214627</v>
      </c>
      <c r="X130">
        <v>0</v>
      </c>
      <c r="Y130">
        <v>3214627</v>
      </c>
      <c r="Z130" t="s">
        <v>36</v>
      </c>
      <c r="AA130" t="s">
        <v>36</v>
      </c>
      <c r="AB130" t="s">
        <v>37</v>
      </c>
      <c r="AC130" t="s">
        <v>37</v>
      </c>
      <c r="AD130" t="s">
        <v>37</v>
      </c>
      <c r="AE130" s="10">
        <f t="shared" si="3"/>
        <v>90973.944100000008</v>
      </c>
      <c r="AF130" s="10">
        <f t="shared" si="4"/>
        <v>82607.898100000006</v>
      </c>
      <c r="AG130" s="10">
        <f>IF(L130="USD",AE130,AE130*VLOOKUP(L130,Calculations!G131:I131,3,0))</f>
        <v>90973.944100000008</v>
      </c>
      <c r="AH130" s="10">
        <f>IF(L130="EUR",AE130,AE130*VLOOKUP(L130,Calculations!G:I,3,0))</f>
        <v>63681.760869999998</v>
      </c>
      <c r="AI130" s="10">
        <f>IF(L130="USD",AF130,AF130*VLOOKUP(L130,Calculations!G131:I131,3,0))</f>
        <v>82607.898100000006</v>
      </c>
      <c r="AJ130" s="10">
        <f>IF(L130="EUR",AF130,AF130*VLOOKUP(L130,Calculations!G:I,3,0))</f>
        <v>57825.52867</v>
      </c>
      <c r="AK130" s="10">
        <f t="shared" si="5"/>
        <v>90973.944100000008</v>
      </c>
      <c r="AL130" s="10">
        <f>IF(L130="USD",AK130,AK130*VLOOKUP(L130,Calculations!G:I,3,0))</f>
        <v>90973.944100000008</v>
      </c>
      <c r="AM130" s="10">
        <f>IF(L130="EUR",AK130,AK130*VLOOKUP(L130,Calculations!G:I,3,0))</f>
        <v>63681.760869999998</v>
      </c>
    </row>
    <row r="131" spans="1:39">
      <c r="A131" t="s">
        <v>145</v>
      </c>
      <c r="B131" t="s">
        <v>152</v>
      </c>
      <c r="C131">
        <v>2.83</v>
      </c>
      <c r="D131" t="s">
        <v>294</v>
      </c>
      <c r="E131" t="s">
        <v>76</v>
      </c>
      <c r="F131" t="s">
        <v>77</v>
      </c>
      <c r="G131" t="s">
        <v>82</v>
      </c>
      <c r="H131" t="s">
        <v>82</v>
      </c>
      <c r="I131" t="s">
        <v>79</v>
      </c>
      <c r="J131" t="s">
        <v>110</v>
      </c>
      <c r="K131" t="s">
        <v>143</v>
      </c>
      <c r="L131" t="s">
        <v>35</v>
      </c>
      <c r="M131">
        <v>487936</v>
      </c>
      <c r="N131">
        <v>0</v>
      </c>
      <c r="O131">
        <v>487936</v>
      </c>
      <c r="P131">
        <v>983928</v>
      </c>
      <c r="Q131">
        <v>0</v>
      </c>
      <c r="R131">
        <v>983928</v>
      </c>
      <c r="S131" t="s">
        <v>35</v>
      </c>
      <c r="T131">
        <v>487936</v>
      </c>
      <c r="U131">
        <v>0</v>
      </c>
      <c r="V131">
        <v>487936</v>
      </c>
      <c r="W131">
        <v>983928</v>
      </c>
      <c r="X131">
        <v>0</v>
      </c>
      <c r="Y131">
        <v>983928</v>
      </c>
      <c r="Z131" t="s">
        <v>36</v>
      </c>
      <c r="AA131" t="s">
        <v>36</v>
      </c>
      <c r="AB131" t="s">
        <v>37</v>
      </c>
      <c r="AC131" t="s">
        <v>37</v>
      </c>
      <c r="AD131" t="s">
        <v>37</v>
      </c>
      <c r="AE131" s="10">
        <f t="shared" ref="AE131:AE194" si="6">(C131/100)*R131</f>
        <v>27845.162400000001</v>
      </c>
      <c r="AF131" s="10">
        <f t="shared" ref="AF131:AF194" si="7">(C131/100)*O131</f>
        <v>13808.588800000001</v>
      </c>
      <c r="AG131" s="10">
        <f>IF(L131="USD",AE131,AE131*VLOOKUP(L131,Calculations!G132:I132,3,0))</f>
        <v>27845.162400000001</v>
      </c>
      <c r="AH131" s="10">
        <f>IF(L131="EUR",AE131,AE131*VLOOKUP(L131,Calculations!G:I,3,0))</f>
        <v>19491.613679999999</v>
      </c>
      <c r="AI131" s="10">
        <f>IF(L131="USD",AF131,AF131*VLOOKUP(L131,Calculations!G132:I132,3,0))</f>
        <v>13808.588800000001</v>
      </c>
      <c r="AJ131" s="10">
        <f>IF(L131="EUR",AF131,AF131*VLOOKUP(L131,Calculations!G:I,3,0))</f>
        <v>9666.0121600000002</v>
      </c>
      <c r="AK131" s="10">
        <f t="shared" ref="AK131:AK194" si="8">(C131/100)*P131</f>
        <v>27845.162400000001</v>
      </c>
      <c r="AL131" s="10">
        <f>IF(L131="USD",AK131,AK131*VLOOKUP(L131,Calculations!G:I,3,0))</f>
        <v>27845.162400000001</v>
      </c>
      <c r="AM131" s="10">
        <f>IF(L131="EUR",AK131,AK131*VLOOKUP(L131,Calculations!G:I,3,0))</f>
        <v>19491.613679999999</v>
      </c>
    </row>
    <row r="132" spans="1:39">
      <c r="A132" t="s">
        <v>145</v>
      </c>
      <c r="B132" t="s">
        <v>152</v>
      </c>
      <c r="C132">
        <v>2.83</v>
      </c>
      <c r="D132" t="s">
        <v>295</v>
      </c>
      <c r="E132" t="s">
        <v>76</v>
      </c>
      <c r="F132" t="s">
        <v>77</v>
      </c>
      <c r="G132" t="s">
        <v>85</v>
      </c>
      <c r="H132" t="s">
        <v>85</v>
      </c>
      <c r="I132" t="s">
        <v>84</v>
      </c>
      <c r="J132" t="s">
        <v>55</v>
      </c>
      <c r="K132" t="s">
        <v>143</v>
      </c>
      <c r="L132" t="s">
        <v>35</v>
      </c>
      <c r="M132">
        <v>3892000</v>
      </c>
      <c r="N132">
        <v>0</v>
      </c>
      <c r="O132">
        <v>3892000</v>
      </c>
      <c r="P132">
        <v>3027136</v>
      </c>
      <c r="Q132">
        <v>0</v>
      </c>
      <c r="R132">
        <v>3027136</v>
      </c>
      <c r="S132" t="s">
        <v>35</v>
      </c>
      <c r="T132">
        <v>3892000</v>
      </c>
      <c r="U132">
        <v>0</v>
      </c>
      <c r="V132">
        <v>3892000</v>
      </c>
      <c r="W132">
        <v>3027136</v>
      </c>
      <c r="X132">
        <v>0</v>
      </c>
      <c r="Y132">
        <v>3027136</v>
      </c>
      <c r="Z132" t="s">
        <v>36</v>
      </c>
      <c r="AA132" t="s">
        <v>36</v>
      </c>
      <c r="AB132" t="s">
        <v>37</v>
      </c>
      <c r="AC132" t="s">
        <v>37</v>
      </c>
      <c r="AD132" t="s">
        <v>37</v>
      </c>
      <c r="AE132" s="10">
        <f t="shared" si="6"/>
        <v>85667.948800000013</v>
      </c>
      <c r="AF132" s="10">
        <f t="shared" si="7"/>
        <v>110143.6</v>
      </c>
      <c r="AG132" s="10">
        <f>IF(L132="USD",AE132,AE132*VLOOKUP(L132,Calculations!G133:I133,3,0))</f>
        <v>85667.948800000013</v>
      </c>
      <c r="AH132" s="10">
        <f>IF(L132="EUR",AE132,AE132*VLOOKUP(L132,Calculations!G:I,3,0))</f>
        <v>59967.564160000002</v>
      </c>
      <c r="AI132" s="10">
        <f>IF(L132="USD",AF132,AF132*VLOOKUP(L132,Calculations!G133:I133,3,0))</f>
        <v>110143.6</v>
      </c>
      <c r="AJ132" s="10">
        <f>IF(L132="EUR",AF132,AF132*VLOOKUP(L132,Calculations!G:I,3,0))</f>
        <v>77100.52</v>
      </c>
      <c r="AK132" s="10">
        <f t="shared" si="8"/>
        <v>85667.948800000013</v>
      </c>
      <c r="AL132" s="10">
        <f>IF(L132="USD",AK132,AK132*VLOOKUP(L132,Calculations!G:I,3,0))</f>
        <v>85667.948800000013</v>
      </c>
      <c r="AM132" s="10">
        <f>IF(L132="EUR",AK132,AK132*VLOOKUP(L132,Calculations!G:I,3,0))</f>
        <v>59967.564160000002</v>
      </c>
    </row>
    <row r="133" spans="1:39">
      <c r="A133" t="s">
        <v>145</v>
      </c>
      <c r="B133" t="s">
        <v>152</v>
      </c>
      <c r="C133">
        <v>2.83</v>
      </c>
      <c r="D133" t="s">
        <v>296</v>
      </c>
      <c r="E133" t="s">
        <v>38</v>
      </c>
      <c r="F133" t="s">
        <v>59</v>
      </c>
      <c r="G133" t="s">
        <v>82</v>
      </c>
      <c r="H133" t="s">
        <v>82</v>
      </c>
      <c r="I133" t="s">
        <v>84</v>
      </c>
      <c r="J133" t="s">
        <v>55</v>
      </c>
      <c r="K133" t="s">
        <v>143</v>
      </c>
      <c r="L133" t="s">
        <v>35</v>
      </c>
      <c r="M133">
        <v>15939501</v>
      </c>
      <c r="N133">
        <v>0</v>
      </c>
      <c r="O133">
        <v>15939501</v>
      </c>
      <c r="P133">
        <v>121739972</v>
      </c>
      <c r="Q133">
        <v>0</v>
      </c>
      <c r="R133">
        <v>121739972</v>
      </c>
      <c r="S133" t="s">
        <v>35</v>
      </c>
      <c r="T133">
        <v>15939501</v>
      </c>
      <c r="U133">
        <v>0</v>
      </c>
      <c r="V133">
        <v>15939501</v>
      </c>
      <c r="W133">
        <v>121739972</v>
      </c>
      <c r="X133">
        <v>0</v>
      </c>
      <c r="Y133">
        <v>121739972</v>
      </c>
      <c r="Z133" t="s">
        <v>36</v>
      </c>
      <c r="AA133" t="s">
        <v>36</v>
      </c>
      <c r="AB133" t="s">
        <v>37</v>
      </c>
      <c r="AC133" t="s">
        <v>37</v>
      </c>
      <c r="AD133" t="s">
        <v>37</v>
      </c>
      <c r="AE133" s="10">
        <f t="shared" si="6"/>
        <v>3445241.2076000003</v>
      </c>
      <c r="AF133" s="10">
        <f t="shared" si="7"/>
        <v>451087.87830000004</v>
      </c>
      <c r="AG133" s="10">
        <f>IF(L133="USD",AE133,AE133*VLOOKUP(L133,Calculations!G134:I134,3,0))</f>
        <v>3445241.2076000003</v>
      </c>
      <c r="AH133" s="10">
        <f>IF(L133="EUR",AE133,AE133*VLOOKUP(L133,Calculations!G:I,3,0))</f>
        <v>2411668.8453199998</v>
      </c>
      <c r="AI133" s="10">
        <f>IF(L133="USD",AF133,AF133*VLOOKUP(L133,Calculations!G134:I134,3,0))</f>
        <v>451087.87830000004</v>
      </c>
      <c r="AJ133" s="10">
        <f>IF(L133="EUR",AF133,AF133*VLOOKUP(L133,Calculations!G:I,3,0))</f>
        <v>315761.51481000002</v>
      </c>
      <c r="AK133" s="10">
        <f t="shared" si="8"/>
        <v>3445241.2076000003</v>
      </c>
      <c r="AL133" s="10">
        <f>IF(L133="USD",AK133,AK133*VLOOKUP(L133,Calculations!G:I,3,0))</f>
        <v>3445241.2076000003</v>
      </c>
      <c r="AM133" s="10">
        <f>IF(L133="EUR",AK133,AK133*VLOOKUP(L133,Calculations!G:I,3,0))</f>
        <v>2411668.8453199998</v>
      </c>
    </row>
    <row r="134" spans="1:39">
      <c r="A134" t="s">
        <v>145</v>
      </c>
      <c r="B134" t="s">
        <v>152</v>
      </c>
      <c r="C134">
        <v>2.83</v>
      </c>
      <c r="D134" t="s">
        <v>297</v>
      </c>
      <c r="E134" t="s">
        <v>76</v>
      </c>
      <c r="F134" t="s">
        <v>130</v>
      </c>
      <c r="G134" t="s">
        <v>105</v>
      </c>
      <c r="H134" t="s">
        <v>105</v>
      </c>
      <c r="I134" t="s">
        <v>50</v>
      </c>
      <c r="J134" t="s">
        <v>55</v>
      </c>
      <c r="K134" t="s">
        <v>143</v>
      </c>
      <c r="L134" t="s">
        <v>35</v>
      </c>
      <c r="M134">
        <v>291897</v>
      </c>
      <c r="N134">
        <v>0</v>
      </c>
      <c r="O134">
        <v>291897</v>
      </c>
      <c r="P134">
        <v>293232</v>
      </c>
      <c r="Q134">
        <v>0</v>
      </c>
      <c r="R134">
        <v>293232</v>
      </c>
      <c r="S134" t="s">
        <v>35</v>
      </c>
      <c r="T134">
        <v>291897</v>
      </c>
      <c r="U134">
        <v>0</v>
      </c>
      <c r="V134">
        <v>291897</v>
      </c>
      <c r="W134">
        <v>293232</v>
      </c>
      <c r="X134">
        <v>0</v>
      </c>
      <c r="Y134">
        <v>293232</v>
      </c>
      <c r="Z134" t="s">
        <v>36</v>
      </c>
      <c r="AA134" t="s">
        <v>36</v>
      </c>
      <c r="AB134" t="s">
        <v>37</v>
      </c>
      <c r="AC134" t="s">
        <v>37</v>
      </c>
      <c r="AD134" t="s">
        <v>37</v>
      </c>
      <c r="AE134" s="10">
        <f t="shared" si="6"/>
        <v>8298.4656000000014</v>
      </c>
      <c r="AF134" s="10">
        <f t="shared" si="7"/>
        <v>8260.6851000000006</v>
      </c>
      <c r="AG134" s="10">
        <f>IF(L134="USD",AE134,AE134*VLOOKUP(L134,Calculations!G135:I135,3,0))</f>
        <v>8298.4656000000014</v>
      </c>
      <c r="AH134" s="10">
        <f>IF(L134="EUR",AE134,AE134*VLOOKUP(L134,Calculations!G:I,3,0))</f>
        <v>5808.9259200000006</v>
      </c>
      <c r="AI134" s="10">
        <f>IF(L134="USD",AF134,AF134*VLOOKUP(L134,Calculations!G135:I135,3,0))</f>
        <v>8260.6851000000006</v>
      </c>
      <c r="AJ134" s="10">
        <f>IF(L134="EUR",AF134,AF134*VLOOKUP(L134,Calculations!G:I,3,0))</f>
        <v>5782.4795700000004</v>
      </c>
      <c r="AK134" s="10">
        <f t="shared" si="8"/>
        <v>8298.4656000000014</v>
      </c>
      <c r="AL134" s="10">
        <f>IF(L134="USD",AK134,AK134*VLOOKUP(L134,Calculations!G:I,3,0))</f>
        <v>8298.4656000000014</v>
      </c>
      <c r="AM134" s="10">
        <f>IF(L134="EUR",AK134,AK134*VLOOKUP(L134,Calculations!G:I,3,0))</f>
        <v>5808.9259200000006</v>
      </c>
    </row>
    <row r="135" spans="1:39">
      <c r="A135" t="s">
        <v>145</v>
      </c>
      <c r="B135" t="s">
        <v>152</v>
      </c>
      <c r="C135">
        <v>2.83</v>
      </c>
      <c r="D135" t="s">
        <v>298</v>
      </c>
      <c r="E135" t="s">
        <v>71</v>
      </c>
      <c r="F135" t="s">
        <v>100</v>
      </c>
      <c r="G135" t="s">
        <v>82</v>
      </c>
      <c r="H135" t="s">
        <v>82</v>
      </c>
      <c r="I135" t="s">
        <v>54</v>
      </c>
      <c r="J135" t="s">
        <v>110</v>
      </c>
      <c r="K135" t="s">
        <v>143</v>
      </c>
      <c r="L135" t="s">
        <v>35</v>
      </c>
      <c r="M135">
        <v>15458934</v>
      </c>
      <c r="N135">
        <v>0</v>
      </c>
      <c r="O135">
        <v>15458934</v>
      </c>
      <c r="P135">
        <v>15876335</v>
      </c>
      <c r="Q135">
        <v>0</v>
      </c>
      <c r="R135">
        <v>15876335</v>
      </c>
      <c r="S135" t="s">
        <v>35</v>
      </c>
      <c r="T135">
        <v>15458934</v>
      </c>
      <c r="U135">
        <v>0</v>
      </c>
      <c r="V135">
        <v>15458934</v>
      </c>
      <c r="W135">
        <v>15876335</v>
      </c>
      <c r="X135">
        <v>0</v>
      </c>
      <c r="Y135">
        <v>15876335</v>
      </c>
      <c r="Z135" t="s">
        <v>36</v>
      </c>
      <c r="AA135" t="s">
        <v>36</v>
      </c>
      <c r="AB135" t="s">
        <v>37</v>
      </c>
      <c r="AC135" t="s">
        <v>37</v>
      </c>
      <c r="AD135" t="s">
        <v>37</v>
      </c>
      <c r="AE135" s="10">
        <f t="shared" si="6"/>
        <v>449300.28050000005</v>
      </c>
      <c r="AF135" s="10">
        <f t="shared" si="7"/>
        <v>437487.83220000006</v>
      </c>
      <c r="AG135" s="10">
        <f>IF(L135="USD",AE135,AE135*VLOOKUP(L135,Calculations!G136:I136,3,0))</f>
        <v>449300.28050000005</v>
      </c>
      <c r="AH135" s="10">
        <f>IF(L135="EUR",AE135,AE135*VLOOKUP(L135,Calculations!G:I,3,0))</f>
        <v>314510.19635000004</v>
      </c>
      <c r="AI135" s="10">
        <f>IF(L135="USD",AF135,AF135*VLOOKUP(L135,Calculations!G136:I136,3,0))</f>
        <v>437487.83220000006</v>
      </c>
      <c r="AJ135" s="10">
        <f>IF(L135="EUR",AF135,AF135*VLOOKUP(L135,Calculations!G:I,3,0))</f>
        <v>306241.48254</v>
      </c>
      <c r="AK135" s="10">
        <f t="shared" si="8"/>
        <v>449300.28050000005</v>
      </c>
      <c r="AL135" s="10">
        <f>IF(L135="USD",AK135,AK135*VLOOKUP(L135,Calculations!G:I,3,0))</f>
        <v>449300.28050000005</v>
      </c>
      <c r="AM135" s="10">
        <f>IF(L135="EUR",AK135,AK135*VLOOKUP(L135,Calculations!G:I,3,0))</f>
        <v>314510.19635000004</v>
      </c>
    </row>
    <row r="136" spans="1:39">
      <c r="A136" t="s">
        <v>145</v>
      </c>
      <c r="B136" t="s">
        <v>152</v>
      </c>
      <c r="C136">
        <v>2.83</v>
      </c>
      <c r="D136" t="s">
        <v>299</v>
      </c>
      <c r="E136" t="s">
        <v>71</v>
      </c>
      <c r="F136" t="s">
        <v>72</v>
      </c>
      <c r="G136" t="s">
        <v>82</v>
      </c>
      <c r="H136" t="s">
        <v>82</v>
      </c>
      <c r="I136" t="s">
        <v>63</v>
      </c>
      <c r="J136" t="s">
        <v>118</v>
      </c>
      <c r="K136" t="s">
        <v>143</v>
      </c>
      <c r="L136" t="s">
        <v>35</v>
      </c>
      <c r="M136">
        <v>1982345</v>
      </c>
      <c r="N136">
        <v>0</v>
      </c>
      <c r="O136">
        <v>1982345</v>
      </c>
      <c r="P136">
        <v>1881348</v>
      </c>
      <c r="Q136">
        <v>0</v>
      </c>
      <c r="R136">
        <v>1881348</v>
      </c>
      <c r="S136" t="s">
        <v>35</v>
      </c>
      <c r="T136">
        <v>1982345</v>
      </c>
      <c r="U136">
        <v>0</v>
      </c>
      <c r="V136">
        <v>1982345</v>
      </c>
      <c r="W136">
        <v>1881348</v>
      </c>
      <c r="X136">
        <v>0</v>
      </c>
      <c r="Y136">
        <v>1881348</v>
      </c>
      <c r="Z136" t="s">
        <v>36</v>
      </c>
      <c r="AA136" t="s">
        <v>36</v>
      </c>
      <c r="AB136" t="s">
        <v>37</v>
      </c>
      <c r="AC136" t="s">
        <v>37</v>
      </c>
      <c r="AD136" t="s">
        <v>37</v>
      </c>
      <c r="AE136" s="10">
        <f t="shared" si="6"/>
        <v>53242.148400000005</v>
      </c>
      <c r="AF136" s="10">
        <f t="shared" si="7"/>
        <v>56100.363500000007</v>
      </c>
      <c r="AG136" s="10">
        <f>IF(L136="USD",AE136,AE136*VLOOKUP(L136,Calculations!G137:I137,3,0))</f>
        <v>53242.148400000005</v>
      </c>
      <c r="AH136" s="10">
        <f>IF(L136="EUR",AE136,AE136*VLOOKUP(L136,Calculations!G:I,3,0))</f>
        <v>37269.503880000004</v>
      </c>
      <c r="AI136" s="10">
        <f>IF(L136="USD",AF136,AF136*VLOOKUP(L136,Calculations!G137:I137,3,0))</f>
        <v>56100.363500000007</v>
      </c>
      <c r="AJ136" s="10">
        <f>IF(L136="EUR",AF136,AF136*VLOOKUP(L136,Calculations!G:I,3,0))</f>
        <v>39270.25445</v>
      </c>
      <c r="AK136" s="10">
        <f t="shared" si="8"/>
        <v>53242.148400000005</v>
      </c>
      <c r="AL136" s="10">
        <f>IF(L136="USD",AK136,AK136*VLOOKUP(L136,Calculations!G:I,3,0))</f>
        <v>53242.148400000005</v>
      </c>
      <c r="AM136" s="10">
        <f>IF(L136="EUR",AK136,AK136*VLOOKUP(L136,Calculations!G:I,3,0))</f>
        <v>37269.503880000004</v>
      </c>
    </row>
    <row r="137" spans="1:39">
      <c r="A137" t="s">
        <v>145</v>
      </c>
      <c r="B137" t="s">
        <v>152</v>
      </c>
      <c r="C137">
        <v>2.83</v>
      </c>
      <c r="D137" t="s">
        <v>300</v>
      </c>
      <c r="E137" t="s">
        <v>142</v>
      </c>
      <c r="F137" t="s">
        <v>143</v>
      </c>
      <c r="G137" t="s">
        <v>82</v>
      </c>
      <c r="H137" t="s">
        <v>82</v>
      </c>
      <c r="I137" t="s">
        <v>33</v>
      </c>
      <c r="J137" t="s">
        <v>55</v>
      </c>
      <c r="K137" t="s">
        <v>143</v>
      </c>
      <c r="L137" t="s">
        <v>35</v>
      </c>
      <c r="M137">
        <v>973000</v>
      </c>
      <c r="N137">
        <v>0</v>
      </c>
      <c r="O137">
        <v>973000</v>
      </c>
      <c r="P137">
        <v>973000</v>
      </c>
      <c r="Q137">
        <v>0</v>
      </c>
      <c r="R137">
        <v>973000</v>
      </c>
      <c r="S137" t="s">
        <v>35</v>
      </c>
      <c r="T137">
        <v>973000</v>
      </c>
      <c r="U137">
        <v>0</v>
      </c>
      <c r="V137">
        <v>973000</v>
      </c>
      <c r="W137">
        <v>973000</v>
      </c>
      <c r="X137">
        <v>0</v>
      </c>
      <c r="Y137">
        <v>973000</v>
      </c>
      <c r="Z137" t="s">
        <v>36</v>
      </c>
      <c r="AA137" t="s">
        <v>36</v>
      </c>
      <c r="AB137" t="s">
        <v>37</v>
      </c>
      <c r="AC137" t="s">
        <v>37</v>
      </c>
      <c r="AD137" t="s">
        <v>37</v>
      </c>
      <c r="AE137" s="10">
        <f t="shared" si="6"/>
        <v>27535.9</v>
      </c>
      <c r="AF137" s="10">
        <f t="shared" si="7"/>
        <v>27535.9</v>
      </c>
      <c r="AG137" s="10">
        <f>IF(L137="USD",AE137,AE137*VLOOKUP(L137,Calculations!G138:I138,3,0))</f>
        <v>27535.9</v>
      </c>
      <c r="AH137" s="10">
        <f>IF(L137="EUR",AE137,AE137*VLOOKUP(L137,Calculations!G:I,3,0))</f>
        <v>19275.13</v>
      </c>
      <c r="AI137" s="10">
        <f>IF(L137="USD",AF137,AF137*VLOOKUP(L137,Calculations!G138:I138,3,0))</f>
        <v>27535.9</v>
      </c>
      <c r="AJ137" s="10">
        <f>IF(L137="EUR",AF137,AF137*VLOOKUP(L137,Calculations!G:I,3,0))</f>
        <v>19275.13</v>
      </c>
      <c r="AK137" s="10">
        <f t="shared" si="8"/>
        <v>27535.9</v>
      </c>
      <c r="AL137" s="10">
        <f>IF(L137="USD",AK137,AK137*VLOOKUP(L137,Calculations!G:I,3,0))</f>
        <v>27535.9</v>
      </c>
      <c r="AM137" s="10">
        <f>IF(L137="EUR",AK137,AK137*VLOOKUP(L137,Calculations!G:I,3,0))</f>
        <v>19275.13</v>
      </c>
    </row>
    <row r="138" spans="1:39">
      <c r="A138" t="s">
        <v>145</v>
      </c>
      <c r="B138" t="s">
        <v>152</v>
      </c>
      <c r="C138">
        <v>2.83</v>
      </c>
      <c r="D138" t="s">
        <v>301</v>
      </c>
      <c r="E138" t="s">
        <v>73</v>
      </c>
      <c r="F138" t="s">
        <v>75</v>
      </c>
      <c r="G138" t="s">
        <v>105</v>
      </c>
      <c r="H138" t="s">
        <v>105</v>
      </c>
      <c r="I138" t="s">
        <v>84</v>
      </c>
      <c r="J138" t="s">
        <v>55</v>
      </c>
      <c r="K138" t="s">
        <v>143</v>
      </c>
      <c r="L138" t="s">
        <v>35</v>
      </c>
      <c r="M138">
        <v>15081500</v>
      </c>
      <c r="N138">
        <v>0</v>
      </c>
      <c r="O138">
        <v>15081500</v>
      </c>
      <c r="P138">
        <v>14305733</v>
      </c>
      <c r="Q138">
        <v>0</v>
      </c>
      <c r="R138">
        <v>14305733</v>
      </c>
      <c r="S138" t="s">
        <v>35</v>
      </c>
      <c r="T138">
        <v>15081500</v>
      </c>
      <c r="U138">
        <v>0</v>
      </c>
      <c r="V138">
        <v>15081500</v>
      </c>
      <c r="W138">
        <v>14305733</v>
      </c>
      <c r="X138">
        <v>0</v>
      </c>
      <c r="Y138">
        <v>14305733</v>
      </c>
      <c r="Z138" t="s">
        <v>36</v>
      </c>
      <c r="AA138" t="s">
        <v>36</v>
      </c>
      <c r="AB138" t="s">
        <v>37</v>
      </c>
      <c r="AC138" t="s">
        <v>37</v>
      </c>
      <c r="AD138" t="s">
        <v>37</v>
      </c>
      <c r="AE138" s="10">
        <f t="shared" si="6"/>
        <v>404852.24390000006</v>
      </c>
      <c r="AF138" s="10">
        <f t="shared" si="7"/>
        <v>426806.45</v>
      </c>
      <c r="AG138" s="10">
        <f>IF(L138="USD",AE138,AE138*VLOOKUP(L138,Calculations!G139:I139,3,0))</f>
        <v>404852.24390000006</v>
      </c>
      <c r="AH138" s="10">
        <f>IF(L138="EUR",AE138,AE138*VLOOKUP(L138,Calculations!G:I,3,0))</f>
        <v>283396.57073000004</v>
      </c>
      <c r="AI138" s="10">
        <f>IF(L138="USD",AF138,AF138*VLOOKUP(L138,Calculations!G139:I139,3,0))</f>
        <v>426806.45</v>
      </c>
      <c r="AJ138" s="10">
        <f>IF(L138="EUR",AF138,AF138*VLOOKUP(L138,Calculations!G:I,3,0))</f>
        <v>298764.51500000001</v>
      </c>
      <c r="AK138" s="10">
        <f t="shared" si="8"/>
        <v>404852.24390000006</v>
      </c>
      <c r="AL138" s="10">
        <f>IF(L138="USD",AK138,AK138*VLOOKUP(L138,Calculations!G:I,3,0))</f>
        <v>404852.24390000006</v>
      </c>
      <c r="AM138" s="10">
        <f>IF(L138="EUR",AK138,AK138*VLOOKUP(L138,Calculations!G:I,3,0))</f>
        <v>283396.57073000004</v>
      </c>
    </row>
    <row r="139" spans="1:39">
      <c r="A139" t="s">
        <v>145</v>
      </c>
      <c r="B139" t="s">
        <v>152</v>
      </c>
      <c r="C139">
        <v>2.83</v>
      </c>
      <c r="D139" t="s">
        <v>302</v>
      </c>
      <c r="E139" t="s">
        <v>76</v>
      </c>
      <c r="F139" t="s">
        <v>93</v>
      </c>
      <c r="H139" t="s">
        <v>85</v>
      </c>
      <c r="I139" t="s">
        <v>33</v>
      </c>
      <c r="J139" t="s">
        <v>116</v>
      </c>
      <c r="K139" t="s">
        <v>143</v>
      </c>
      <c r="L139" t="s">
        <v>35</v>
      </c>
      <c r="M139">
        <v>9730000</v>
      </c>
      <c r="N139">
        <v>0</v>
      </c>
      <c r="O139">
        <v>9730000</v>
      </c>
      <c r="P139">
        <v>9730000</v>
      </c>
      <c r="Q139">
        <v>0</v>
      </c>
      <c r="R139">
        <v>9730000</v>
      </c>
      <c r="S139" t="s">
        <v>35</v>
      </c>
      <c r="T139">
        <v>9730000</v>
      </c>
      <c r="U139">
        <v>0</v>
      </c>
      <c r="V139">
        <v>9730000</v>
      </c>
      <c r="W139">
        <v>9730000</v>
      </c>
      <c r="X139">
        <v>0</v>
      </c>
      <c r="Y139">
        <v>9730000</v>
      </c>
      <c r="Z139" t="s">
        <v>36</v>
      </c>
      <c r="AA139" t="s">
        <v>36</v>
      </c>
      <c r="AB139" t="s">
        <v>37</v>
      </c>
      <c r="AC139" t="s">
        <v>37</v>
      </c>
      <c r="AD139" t="s">
        <v>37</v>
      </c>
      <c r="AE139" s="10">
        <f t="shared" si="6"/>
        <v>275359</v>
      </c>
      <c r="AF139" s="10">
        <f t="shared" si="7"/>
        <v>275359</v>
      </c>
      <c r="AG139" s="10">
        <f>IF(L139="USD",AE139,AE139*VLOOKUP(L139,Calculations!G140:I140,3,0))</f>
        <v>275359</v>
      </c>
      <c r="AH139" s="10">
        <f>IF(L139="EUR",AE139,AE139*VLOOKUP(L139,Calculations!G:I,3,0))</f>
        <v>192751.3</v>
      </c>
      <c r="AI139" s="10">
        <f>IF(L139="USD",AF139,AF139*VLOOKUP(L139,Calculations!G140:I140,3,0))</f>
        <v>275359</v>
      </c>
      <c r="AJ139" s="10">
        <f>IF(L139="EUR",AF139,AF139*VLOOKUP(L139,Calculations!G:I,3,0))</f>
        <v>192751.3</v>
      </c>
      <c r="AK139" s="10">
        <f t="shared" si="8"/>
        <v>275359</v>
      </c>
      <c r="AL139" s="10">
        <f>IF(L139="USD",AK139,AK139*VLOOKUP(L139,Calculations!G:I,3,0))</f>
        <v>275359</v>
      </c>
      <c r="AM139" s="10">
        <f>IF(L139="EUR",AK139,AK139*VLOOKUP(L139,Calculations!G:I,3,0))</f>
        <v>192751.3</v>
      </c>
    </row>
    <row r="140" spans="1:39">
      <c r="A140" t="s">
        <v>145</v>
      </c>
      <c r="B140" t="s">
        <v>152</v>
      </c>
      <c r="C140">
        <v>2.83</v>
      </c>
      <c r="D140" t="s">
        <v>303</v>
      </c>
      <c r="E140" t="s">
        <v>76</v>
      </c>
      <c r="F140" t="s">
        <v>77</v>
      </c>
      <c r="G140" t="s">
        <v>85</v>
      </c>
      <c r="H140" t="s">
        <v>85</v>
      </c>
      <c r="I140" t="s">
        <v>106</v>
      </c>
      <c r="J140" t="s">
        <v>55</v>
      </c>
      <c r="K140" t="s">
        <v>143</v>
      </c>
      <c r="L140" t="s">
        <v>35</v>
      </c>
      <c r="M140">
        <v>973000</v>
      </c>
      <c r="N140">
        <v>0</v>
      </c>
      <c r="O140">
        <v>973000</v>
      </c>
      <c r="P140">
        <v>973000</v>
      </c>
      <c r="Q140">
        <v>0</v>
      </c>
      <c r="R140">
        <v>973000</v>
      </c>
      <c r="S140" t="s">
        <v>35</v>
      </c>
      <c r="T140">
        <v>973000</v>
      </c>
      <c r="U140">
        <v>0</v>
      </c>
      <c r="V140">
        <v>973000</v>
      </c>
      <c r="W140">
        <v>973000</v>
      </c>
      <c r="X140">
        <v>0</v>
      </c>
      <c r="Y140">
        <v>973000</v>
      </c>
      <c r="Z140" t="s">
        <v>36</v>
      </c>
      <c r="AA140" t="s">
        <v>36</v>
      </c>
      <c r="AB140" t="s">
        <v>37</v>
      </c>
      <c r="AC140" t="s">
        <v>37</v>
      </c>
      <c r="AD140" t="s">
        <v>37</v>
      </c>
      <c r="AE140" s="10">
        <f t="shared" si="6"/>
        <v>27535.9</v>
      </c>
      <c r="AF140" s="10">
        <f t="shared" si="7"/>
        <v>27535.9</v>
      </c>
      <c r="AG140" s="10">
        <f>IF(L140="USD",AE140,AE140*VLOOKUP(L140,Calculations!G141:I141,3,0))</f>
        <v>27535.9</v>
      </c>
      <c r="AH140" s="10">
        <f>IF(L140="EUR",AE140,AE140*VLOOKUP(L140,Calculations!G:I,3,0))</f>
        <v>19275.13</v>
      </c>
      <c r="AI140" s="10">
        <f>IF(L140="USD",AF140,AF140*VLOOKUP(L140,Calculations!G141:I141,3,0))</f>
        <v>27535.9</v>
      </c>
      <c r="AJ140" s="10">
        <f>IF(L140="EUR",AF140,AF140*VLOOKUP(L140,Calculations!G:I,3,0))</f>
        <v>19275.13</v>
      </c>
      <c r="AK140" s="10">
        <f t="shared" si="8"/>
        <v>27535.9</v>
      </c>
      <c r="AL140" s="10">
        <f>IF(L140="USD",AK140,AK140*VLOOKUP(L140,Calculations!G:I,3,0))</f>
        <v>27535.9</v>
      </c>
      <c r="AM140" s="10">
        <f>IF(L140="EUR",AK140,AK140*VLOOKUP(L140,Calculations!G:I,3,0))</f>
        <v>19275.13</v>
      </c>
    </row>
    <row r="141" spans="1:39">
      <c r="A141" t="s">
        <v>145</v>
      </c>
      <c r="B141" t="s">
        <v>152</v>
      </c>
      <c r="C141">
        <v>2.83</v>
      </c>
      <c r="D141" t="s">
        <v>304</v>
      </c>
      <c r="E141" t="s">
        <v>76</v>
      </c>
      <c r="F141" t="s">
        <v>113</v>
      </c>
      <c r="G141" t="s">
        <v>82</v>
      </c>
      <c r="H141" t="s">
        <v>82</v>
      </c>
      <c r="I141" t="s">
        <v>106</v>
      </c>
      <c r="J141" t="s">
        <v>110</v>
      </c>
      <c r="K141" t="s">
        <v>143</v>
      </c>
      <c r="L141" t="s">
        <v>35</v>
      </c>
      <c r="M141">
        <v>243250</v>
      </c>
      <c r="N141">
        <v>0</v>
      </c>
      <c r="O141">
        <v>243250</v>
      </c>
      <c r="P141">
        <v>243250</v>
      </c>
      <c r="Q141">
        <v>0</v>
      </c>
      <c r="R141">
        <v>243250</v>
      </c>
      <c r="S141" t="s">
        <v>35</v>
      </c>
      <c r="T141">
        <v>243250</v>
      </c>
      <c r="U141">
        <v>0</v>
      </c>
      <c r="V141">
        <v>243250</v>
      </c>
      <c r="W141">
        <v>243250</v>
      </c>
      <c r="X141">
        <v>0</v>
      </c>
      <c r="Y141">
        <v>243250</v>
      </c>
      <c r="Z141" t="s">
        <v>36</v>
      </c>
      <c r="AA141" t="s">
        <v>36</v>
      </c>
      <c r="AB141" t="s">
        <v>37</v>
      </c>
      <c r="AC141" t="s">
        <v>37</v>
      </c>
      <c r="AD141" t="s">
        <v>37</v>
      </c>
      <c r="AE141" s="10">
        <f t="shared" si="6"/>
        <v>6883.9750000000004</v>
      </c>
      <c r="AF141" s="10">
        <f t="shared" si="7"/>
        <v>6883.9750000000004</v>
      </c>
      <c r="AG141" s="10">
        <f>IF(L141="USD",AE141,AE141*VLOOKUP(L141,Calculations!G142:I142,3,0))</f>
        <v>6883.9750000000004</v>
      </c>
      <c r="AH141" s="10">
        <f>IF(L141="EUR",AE141,AE141*VLOOKUP(L141,Calculations!G:I,3,0))</f>
        <v>4818.7825000000003</v>
      </c>
      <c r="AI141" s="10">
        <f>IF(L141="USD",AF141,AF141*VLOOKUP(L141,Calculations!G142:I142,3,0))</f>
        <v>6883.9750000000004</v>
      </c>
      <c r="AJ141" s="10">
        <f>IF(L141="EUR",AF141,AF141*VLOOKUP(L141,Calculations!G:I,3,0))</f>
        <v>4818.7825000000003</v>
      </c>
      <c r="AK141" s="10">
        <f t="shared" si="8"/>
        <v>6883.9750000000004</v>
      </c>
      <c r="AL141" s="10">
        <f>IF(L141="USD",AK141,AK141*VLOOKUP(L141,Calculations!G:I,3,0))</f>
        <v>6883.9750000000004</v>
      </c>
      <c r="AM141" s="10">
        <f>IF(L141="EUR",AK141,AK141*VLOOKUP(L141,Calculations!G:I,3,0))</f>
        <v>4818.7825000000003</v>
      </c>
    </row>
    <row r="142" spans="1:39">
      <c r="A142" t="s">
        <v>145</v>
      </c>
      <c r="B142" t="s">
        <v>152</v>
      </c>
      <c r="C142">
        <v>2.83</v>
      </c>
      <c r="D142" t="s">
        <v>305</v>
      </c>
      <c r="E142" t="s">
        <v>73</v>
      </c>
      <c r="F142" t="s">
        <v>74</v>
      </c>
      <c r="G142" t="s">
        <v>109</v>
      </c>
      <c r="H142" t="s">
        <v>109</v>
      </c>
      <c r="I142" t="s">
        <v>80</v>
      </c>
      <c r="J142" t="s">
        <v>55</v>
      </c>
      <c r="K142" t="s">
        <v>143</v>
      </c>
      <c r="L142" t="s">
        <v>35</v>
      </c>
      <c r="M142">
        <v>11927351</v>
      </c>
      <c r="N142">
        <v>0</v>
      </c>
      <c r="O142">
        <v>11927351</v>
      </c>
      <c r="P142">
        <v>12107972</v>
      </c>
      <c r="Q142">
        <v>0</v>
      </c>
      <c r="R142">
        <v>12107972</v>
      </c>
      <c r="S142" t="s">
        <v>35</v>
      </c>
      <c r="T142">
        <v>11927351</v>
      </c>
      <c r="U142">
        <v>0</v>
      </c>
      <c r="V142">
        <v>11927351</v>
      </c>
      <c r="W142">
        <v>12107972</v>
      </c>
      <c r="X142">
        <v>0</v>
      </c>
      <c r="Y142">
        <v>12107972</v>
      </c>
      <c r="Z142" t="s">
        <v>36</v>
      </c>
      <c r="AA142" t="s">
        <v>36</v>
      </c>
      <c r="AB142" t="s">
        <v>37</v>
      </c>
      <c r="AC142" t="s">
        <v>37</v>
      </c>
      <c r="AD142" t="s">
        <v>37</v>
      </c>
      <c r="AE142" s="10">
        <f t="shared" si="6"/>
        <v>342655.60760000005</v>
      </c>
      <c r="AF142" s="10">
        <f t="shared" si="7"/>
        <v>337544.03330000001</v>
      </c>
      <c r="AG142" s="10">
        <f>IF(L142="USD",AE142,AE142*VLOOKUP(L142,Calculations!G143:I143,3,0))</f>
        <v>342655.60760000005</v>
      </c>
      <c r="AH142" s="10">
        <f>IF(L142="EUR",AE142,AE142*VLOOKUP(L142,Calculations!G:I,3,0))</f>
        <v>239858.92532000001</v>
      </c>
      <c r="AI142" s="10">
        <f>IF(L142="USD",AF142,AF142*VLOOKUP(L142,Calculations!G143:I143,3,0))</f>
        <v>337544.03330000001</v>
      </c>
      <c r="AJ142" s="10">
        <f>IF(L142="EUR",AF142,AF142*VLOOKUP(L142,Calculations!G:I,3,0))</f>
        <v>236280.82330999998</v>
      </c>
      <c r="AK142" s="10">
        <f t="shared" si="8"/>
        <v>342655.60760000005</v>
      </c>
      <c r="AL142" s="10">
        <f>IF(L142="USD",AK142,AK142*VLOOKUP(L142,Calculations!G:I,3,0))</f>
        <v>342655.60760000005</v>
      </c>
      <c r="AM142" s="10">
        <f>IF(L142="EUR",AK142,AK142*VLOOKUP(L142,Calculations!G:I,3,0))</f>
        <v>239858.92532000001</v>
      </c>
    </row>
    <row r="143" spans="1:39">
      <c r="A143" t="s">
        <v>145</v>
      </c>
      <c r="B143" t="s">
        <v>152</v>
      </c>
      <c r="C143">
        <v>2.83</v>
      </c>
      <c r="D143" t="s">
        <v>306</v>
      </c>
      <c r="E143" t="s">
        <v>71</v>
      </c>
      <c r="F143" t="s">
        <v>100</v>
      </c>
      <c r="G143" t="s">
        <v>82</v>
      </c>
      <c r="H143" t="s">
        <v>82</v>
      </c>
      <c r="I143" t="s">
        <v>88</v>
      </c>
      <c r="J143" t="s">
        <v>116</v>
      </c>
      <c r="K143" t="s">
        <v>143</v>
      </c>
      <c r="L143" t="s">
        <v>35</v>
      </c>
      <c r="M143">
        <v>5615459</v>
      </c>
      <c r="N143">
        <v>0</v>
      </c>
      <c r="O143">
        <v>5615459</v>
      </c>
      <c r="P143">
        <v>5865753</v>
      </c>
      <c r="Q143">
        <v>0</v>
      </c>
      <c r="R143">
        <v>5865753</v>
      </c>
      <c r="S143" t="s">
        <v>35</v>
      </c>
      <c r="T143">
        <v>5615459</v>
      </c>
      <c r="U143">
        <v>0</v>
      </c>
      <c r="V143">
        <v>5615459</v>
      </c>
      <c r="W143">
        <v>5865753</v>
      </c>
      <c r="X143">
        <v>0</v>
      </c>
      <c r="Y143">
        <v>5865753</v>
      </c>
      <c r="Z143" t="s">
        <v>36</v>
      </c>
      <c r="AA143" t="s">
        <v>36</v>
      </c>
      <c r="AB143" t="s">
        <v>37</v>
      </c>
      <c r="AC143" t="s">
        <v>37</v>
      </c>
      <c r="AD143" t="s">
        <v>37</v>
      </c>
      <c r="AE143" s="10">
        <f t="shared" si="6"/>
        <v>166000.80990000002</v>
      </c>
      <c r="AF143" s="10">
        <f t="shared" si="7"/>
        <v>158917.48970000001</v>
      </c>
      <c r="AG143" s="10">
        <f>IF(L143="USD",AE143,AE143*VLOOKUP(L143,Calculations!G144:I144,3,0))</f>
        <v>166000.80990000002</v>
      </c>
      <c r="AH143" s="10">
        <f>IF(L143="EUR",AE143,AE143*VLOOKUP(L143,Calculations!G:I,3,0))</f>
        <v>116200.56693</v>
      </c>
      <c r="AI143" s="10">
        <f>IF(L143="USD",AF143,AF143*VLOOKUP(L143,Calculations!G144:I144,3,0))</f>
        <v>158917.48970000001</v>
      </c>
      <c r="AJ143" s="10">
        <f>IF(L143="EUR",AF143,AF143*VLOOKUP(L143,Calculations!G:I,3,0))</f>
        <v>111242.24279</v>
      </c>
      <c r="AK143" s="10">
        <f t="shared" si="8"/>
        <v>166000.80990000002</v>
      </c>
      <c r="AL143" s="10">
        <f>IF(L143="USD",AK143,AK143*VLOOKUP(L143,Calculations!G:I,3,0))</f>
        <v>166000.80990000002</v>
      </c>
      <c r="AM143" s="10">
        <f>IF(L143="EUR",AK143,AK143*VLOOKUP(L143,Calculations!G:I,3,0))</f>
        <v>116200.56693</v>
      </c>
    </row>
    <row r="144" spans="1:39">
      <c r="A144" t="s">
        <v>145</v>
      </c>
      <c r="B144" t="s">
        <v>152</v>
      </c>
      <c r="C144">
        <v>2.83</v>
      </c>
      <c r="D144" t="s">
        <v>307</v>
      </c>
      <c r="E144" t="s">
        <v>76</v>
      </c>
      <c r="F144" t="s">
        <v>77</v>
      </c>
      <c r="G144" t="s">
        <v>85</v>
      </c>
      <c r="H144" t="s">
        <v>85</v>
      </c>
      <c r="I144" t="s">
        <v>108</v>
      </c>
      <c r="J144" t="s">
        <v>55</v>
      </c>
      <c r="K144" t="s">
        <v>143</v>
      </c>
      <c r="L144" t="s">
        <v>35</v>
      </c>
      <c r="M144">
        <v>973000</v>
      </c>
      <c r="N144">
        <v>0</v>
      </c>
      <c r="O144">
        <v>973000</v>
      </c>
      <c r="P144">
        <v>973000</v>
      </c>
      <c r="Q144">
        <v>0</v>
      </c>
      <c r="R144">
        <v>973000</v>
      </c>
      <c r="S144" t="s">
        <v>35</v>
      </c>
      <c r="T144">
        <v>973000</v>
      </c>
      <c r="U144">
        <v>0</v>
      </c>
      <c r="V144">
        <v>973000</v>
      </c>
      <c r="W144">
        <v>973000</v>
      </c>
      <c r="X144">
        <v>0</v>
      </c>
      <c r="Y144">
        <v>973000</v>
      </c>
      <c r="Z144" t="s">
        <v>36</v>
      </c>
      <c r="AA144" t="s">
        <v>36</v>
      </c>
      <c r="AB144" t="s">
        <v>37</v>
      </c>
      <c r="AC144" t="s">
        <v>37</v>
      </c>
      <c r="AD144" t="s">
        <v>37</v>
      </c>
      <c r="AE144" s="10">
        <f t="shared" si="6"/>
        <v>27535.9</v>
      </c>
      <c r="AF144" s="10">
        <f t="shared" si="7"/>
        <v>27535.9</v>
      </c>
      <c r="AG144" s="10">
        <f>IF(L144="USD",AE144,AE144*VLOOKUP(L144,Calculations!G145:I145,3,0))</f>
        <v>27535.9</v>
      </c>
      <c r="AH144" s="10">
        <f>IF(L144="EUR",AE144,AE144*VLOOKUP(L144,Calculations!G:I,3,0))</f>
        <v>19275.13</v>
      </c>
      <c r="AI144" s="10">
        <f>IF(L144="USD",AF144,AF144*VLOOKUP(L144,Calculations!G145:I145,3,0))</f>
        <v>27535.9</v>
      </c>
      <c r="AJ144" s="10">
        <f>IF(L144="EUR",AF144,AF144*VLOOKUP(L144,Calculations!G:I,3,0))</f>
        <v>19275.13</v>
      </c>
      <c r="AK144" s="10">
        <f t="shared" si="8"/>
        <v>27535.9</v>
      </c>
      <c r="AL144" s="10">
        <f>IF(L144="USD",AK144,AK144*VLOOKUP(L144,Calculations!G:I,3,0))</f>
        <v>27535.9</v>
      </c>
      <c r="AM144" s="10">
        <f>IF(L144="EUR",AK144,AK144*VLOOKUP(L144,Calculations!G:I,3,0))</f>
        <v>19275.13</v>
      </c>
    </row>
    <row r="145" spans="1:39">
      <c r="A145" t="s">
        <v>145</v>
      </c>
      <c r="B145" t="s">
        <v>152</v>
      </c>
      <c r="C145">
        <v>2.83</v>
      </c>
      <c r="D145" t="s">
        <v>308</v>
      </c>
      <c r="E145" t="s">
        <v>71</v>
      </c>
      <c r="F145" t="s">
        <v>100</v>
      </c>
      <c r="G145" t="s">
        <v>82</v>
      </c>
      <c r="H145" t="s">
        <v>82</v>
      </c>
      <c r="I145" t="s">
        <v>101</v>
      </c>
      <c r="J145" t="s">
        <v>122</v>
      </c>
      <c r="K145" t="s">
        <v>143</v>
      </c>
      <c r="L145" t="s">
        <v>35</v>
      </c>
      <c r="M145">
        <v>9480869</v>
      </c>
      <c r="N145">
        <v>0</v>
      </c>
      <c r="O145">
        <v>9480869</v>
      </c>
      <c r="P145">
        <v>10760347</v>
      </c>
      <c r="Q145">
        <v>0</v>
      </c>
      <c r="R145">
        <v>10760347</v>
      </c>
      <c r="S145" t="s">
        <v>35</v>
      </c>
      <c r="T145">
        <v>9480869</v>
      </c>
      <c r="U145">
        <v>0</v>
      </c>
      <c r="V145">
        <v>9480869</v>
      </c>
      <c r="W145">
        <v>10760347</v>
      </c>
      <c r="X145">
        <v>0</v>
      </c>
      <c r="Y145">
        <v>10760347</v>
      </c>
      <c r="Z145" t="s">
        <v>36</v>
      </c>
      <c r="AA145" t="s">
        <v>36</v>
      </c>
      <c r="AB145" t="s">
        <v>37</v>
      </c>
      <c r="AC145" t="s">
        <v>37</v>
      </c>
      <c r="AD145" t="s">
        <v>37</v>
      </c>
      <c r="AE145" s="10">
        <f t="shared" si="6"/>
        <v>304517.82010000001</v>
      </c>
      <c r="AF145" s="10">
        <f t="shared" si="7"/>
        <v>268308.59270000004</v>
      </c>
      <c r="AG145" s="10">
        <f>IF(L145="USD",AE145,AE145*VLOOKUP(L145,Calculations!G146:I146,3,0))</f>
        <v>304517.82010000001</v>
      </c>
      <c r="AH145" s="10">
        <f>IF(L145="EUR",AE145,AE145*VLOOKUP(L145,Calculations!G:I,3,0))</f>
        <v>213162.47407</v>
      </c>
      <c r="AI145" s="10">
        <f>IF(L145="USD",AF145,AF145*VLOOKUP(L145,Calculations!G146:I146,3,0))</f>
        <v>268308.59270000004</v>
      </c>
      <c r="AJ145" s="10">
        <f>IF(L145="EUR",AF145,AF145*VLOOKUP(L145,Calculations!G:I,3,0))</f>
        <v>187816.01489000002</v>
      </c>
      <c r="AK145" s="10">
        <f t="shared" si="8"/>
        <v>304517.82010000001</v>
      </c>
      <c r="AL145" s="10">
        <f>IF(L145="USD",AK145,AK145*VLOOKUP(L145,Calculations!G:I,3,0))</f>
        <v>304517.82010000001</v>
      </c>
      <c r="AM145" s="10">
        <f>IF(L145="EUR",AK145,AK145*VLOOKUP(L145,Calculations!G:I,3,0))</f>
        <v>213162.47407</v>
      </c>
    </row>
    <row r="146" spans="1:39">
      <c r="A146" t="s">
        <v>145</v>
      </c>
      <c r="B146" t="s">
        <v>152</v>
      </c>
      <c r="C146">
        <v>2.83</v>
      </c>
      <c r="D146" t="s">
        <v>309</v>
      </c>
      <c r="E146" t="s">
        <v>76</v>
      </c>
      <c r="F146" t="s">
        <v>77</v>
      </c>
      <c r="G146" t="s">
        <v>82</v>
      </c>
      <c r="H146" t="s">
        <v>82</v>
      </c>
      <c r="I146" t="s">
        <v>79</v>
      </c>
      <c r="J146" t="s">
        <v>55</v>
      </c>
      <c r="K146" t="s">
        <v>143</v>
      </c>
      <c r="L146" t="s">
        <v>35</v>
      </c>
      <c r="M146">
        <v>2335200</v>
      </c>
      <c r="N146">
        <v>0</v>
      </c>
      <c r="O146">
        <v>2335200</v>
      </c>
      <c r="P146">
        <v>2449966</v>
      </c>
      <c r="Q146">
        <v>0</v>
      </c>
      <c r="R146">
        <v>2449966</v>
      </c>
      <c r="S146" t="s">
        <v>35</v>
      </c>
      <c r="T146">
        <v>2335200</v>
      </c>
      <c r="U146">
        <v>0</v>
      </c>
      <c r="V146">
        <v>2335200</v>
      </c>
      <c r="W146">
        <v>2449966</v>
      </c>
      <c r="X146">
        <v>0</v>
      </c>
      <c r="Y146">
        <v>2449966</v>
      </c>
      <c r="Z146" t="s">
        <v>36</v>
      </c>
      <c r="AA146" t="s">
        <v>36</v>
      </c>
      <c r="AB146" t="s">
        <v>37</v>
      </c>
      <c r="AC146" t="s">
        <v>37</v>
      </c>
      <c r="AD146" t="s">
        <v>37</v>
      </c>
      <c r="AE146" s="10">
        <f t="shared" si="6"/>
        <v>69334.037800000006</v>
      </c>
      <c r="AF146" s="10">
        <f t="shared" si="7"/>
        <v>66086.16</v>
      </c>
      <c r="AG146" s="10">
        <f>IF(L146="USD",AE146,AE146*VLOOKUP(L146,Calculations!G147:I147,3,0))</f>
        <v>69334.037800000006</v>
      </c>
      <c r="AH146" s="10">
        <f>IF(L146="EUR",AE146,AE146*VLOOKUP(L146,Calculations!G:I,3,0))</f>
        <v>48533.826460000004</v>
      </c>
      <c r="AI146" s="10">
        <f>IF(L146="USD",AF146,AF146*VLOOKUP(L146,Calculations!G147:I147,3,0))</f>
        <v>66086.16</v>
      </c>
      <c r="AJ146" s="10">
        <f>IF(L146="EUR",AF146,AF146*VLOOKUP(L146,Calculations!G:I,3,0))</f>
        <v>46260.311999999998</v>
      </c>
      <c r="AK146" s="10">
        <f t="shared" si="8"/>
        <v>69334.037800000006</v>
      </c>
      <c r="AL146" s="10">
        <f>IF(L146="USD",AK146,AK146*VLOOKUP(L146,Calculations!G:I,3,0))</f>
        <v>69334.037800000006</v>
      </c>
      <c r="AM146" s="10">
        <f>IF(L146="EUR",AK146,AK146*VLOOKUP(L146,Calculations!G:I,3,0))</f>
        <v>48533.826460000004</v>
      </c>
    </row>
    <row r="147" spans="1:39">
      <c r="A147" t="s">
        <v>145</v>
      </c>
      <c r="B147" t="s">
        <v>152</v>
      </c>
      <c r="C147">
        <v>2.83</v>
      </c>
      <c r="D147" t="s">
        <v>310</v>
      </c>
      <c r="E147" t="s">
        <v>71</v>
      </c>
      <c r="F147" t="s">
        <v>72</v>
      </c>
      <c r="G147" t="s">
        <v>82</v>
      </c>
      <c r="H147" t="s">
        <v>82</v>
      </c>
      <c r="I147" t="s">
        <v>91</v>
      </c>
      <c r="J147" t="s">
        <v>116</v>
      </c>
      <c r="K147" t="s">
        <v>143</v>
      </c>
      <c r="L147" t="s">
        <v>35</v>
      </c>
      <c r="M147">
        <v>6956950</v>
      </c>
      <c r="N147">
        <v>0</v>
      </c>
      <c r="O147">
        <v>6956950</v>
      </c>
      <c r="P147">
        <v>6956950</v>
      </c>
      <c r="Q147">
        <v>0</v>
      </c>
      <c r="R147">
        <v>6956950</v>
      </c>
      <c r="S147" t="s">
        <v>35</v>
      </c>
      <c r="T147">
        <v>6956950</v>
      </c>
      <c r="U147">
        <v>0</v>
      </c>
      <c r="V147">
        <v>6956950</v>
      </c>
      <c r="W147">
        <v>6956950</v>
      </c>
      <c r="X147">
        <v>0</v>
      </c>
      <c r="Y147">
        <v>6956950</v>
      </c>
      <c r="Z147" t="s">
        <v>36</v>
      </c>
      <c r="AA147" t="s">
        <v>36</v>
      </c>
      <c r="AB147" t="s">
        <v>37</v>
      </c>
      <c r="AC147" t="s">
        <v>37</v>
      </c>
      <c r="AD147" t="s">
        <v>37</v>
      </c>
      <c r="AE147" s="10">
        <f t="shared" si="6"/>
        <v>196881.68500000003</v>
      </c>
      <c r="AF147" s="10">
        <f t="shared" si="7"/>
        <v>196881.68500000003</v>
      </c>
      <c r="AG147" s="10">
        <f>IF(L147="USD",AE147,AE147*VLOOKUP(L147,Calculations!G148:I148,3,0))</f>
        <v>196881.68500000003</v>
      </c>
      <c r="AH147" s="10">
        <f>IF(L147="EUR",AE147,AE147*VLOOKUP(L147,Calculations!G:I,3,0))</f>
        <v>137817.1795</v>
      </c>
      <c r="AI147" s="10">
        <f>IF(L147="USD",AF147,AF147*VLOOKUP(L147,Calculations!G148:I148,3,0))</f>
        <v>196881.68500000003</v>
      </c>
      <c r="AJ147" s="10">
        <f>IF(L147="EUR",AF147,AF147*VLOOKUP(L147,Calculations!G:I,3,0))</f>
        <v>137817.1795</v>
      </c>
      <c r="AK147" s="10">
        <f t="shared" si="8"/>
        <v>196881.68500000003</v>
      </c>
      <c r="AL147" s="10">
        <f>IF(L147="USD",AK147,AK147*VLOOKUP(L147,Calculations!G:I,3,0))</f>
        <v>196881.68500000003</v>
      </c>
      <c r="AM147" s="10">
        <f>IF(L147="EUR",AK147,AK147*VLOOKUP(L147,Calculations!G:I,3,0))</f>
        <v>137817.1795</v>
      </c>
    </row>
    <row r="148" spans="1:39">
      <c r="A148" t="s">
        <v>145</v>
      </c>
      <c r="B148" t="s">
        <v>152</v>
      </c>
      <c r="C148">
        <v>2.83</v>
      </c>
      <c r="D148" t="s">
        <v>311</v>
      </c>
      <c r="E148" t="s">
        <v>71</v>
      </c>
      <c r="F148" t="s">
        <v>114</v>
      </c>
      <c r="G148" t="s">
        <v>105</v>
      </c>
      <c r="H148" t="s">
        <v>105</v>
      </c>
      <c r="I148" t="s">
        <v>79</v>
      </c>
      <c r="J148" t="s">
        <v>55</v>
      </c>
      <c r="K148" t="s">
        <v>143</v>
      </c>
      <c r="L148" t="s">
        <v>35</v>
      </c>
      <c r="M148">
        <v>486500</v>
      </c>
      <c r="N148">
        <v>0</v>
      </c>
      <c r="O148">
        <v>486500</v>
      </c>
      <c r="P148">
        <v>486500</v>
      </c>
      <c r="Q148">
        <v>0</v>
      </c>
      <c r="R148">
        <v>486500</v>
      </c>
      <c r="S148" t="s">
        <v>35</v>
      </c>
      <c r="T148">
        <v>486500</v>
      </c>
      <c r="U148">
        <v>0</v>
      </c>
      <c r="V148">
        <v>486500</v>
      </c>
      <c r="W148">
        <v>486500</v>
      </c>
      <c r="X148">
        <v>0</v>
      </c>
      <c r="Y148">
        <v>486500</v>
      </c>
      <c r="Z148" t="s">
        <v>36</v>
      </c>
      <c r="AA148" t="s">
        <v>36</v>
      </c>
      <c r="AB148" t="s">
        <v>37</v>
      </c>
      <c r="AC148" t="s">
        <v>37</v>
      </c>
      <c r="AD148" t="s">
        <v>37</v>
      </c>
      <c r="AE148" s="10">
        <f t="shared" si="6"/>
        <v>13767.95</v>
      </c>
      <c r="AF148" s="10">
        <f t="shared" si="7"/>
        <v>13767.95</v>
      </c>
      <c r="AG148" s="10">
        <f>IF(L148="USD",AE148,AE148*VLOOKUP(L148,Calculations!G149:I149,3,0))</f>
        <v>13767.95</v>
      </c>
      <c r="AH148" s="10">
        <f>IF(L148="EUR",AE148,AE148*VLOOKUP(L148,Calculations!G:I,3,0))</f>
        <v>9637.5650000000005</v>
      </c>
      <c r="AI148" s="10">
        <f>IF(L148="USD",AF148,AF148*VLOOKUP(L148,Calculations!G149:I149,3,0))</f>
        <v>13767.95</v>
      </c>
      <c r="AJ148" s="10">
        <f>IF(L148="EUR",AF148,AF148*VLOOKUP(L148,Calculations!G:I,3,0))</f>
        <v>9637.5650000000005</v>
      </c>
      <c r="AK148" s="10">
        <f t="shared" si="8"/>
        <v>13767.95</v>
      </c>
      <c r="AL148" s="10">
        <f>IF(L148="USD",AK148,AK148*VLOOKUP(L148,Calculations!G:I,3,0))</f>
        <v>13767.95</v>
      </c>
      <c r="AM148" s="10">
        <f>IF(L148="EUR",AK148,AK148*VLOOKUP(L148,Calculations!G:I,3,0))</f>
        <v>9637.5650000000005</v>
      </c>
    </row>
    <row r="149" spans="1:39">
      <c r="A149" t="s">
        <v>145</v>
      </c>
      <c r="B149" t="s">
        <v>152</v>
      </c>
      <c r="C149">
        <v>2.83</v>
      </c>
      <c r="D149" t="s">
        <v>312</v>
      </c>
      <c r="E149" t="s">
        <v>76</v>
      </c>
      <c r="F149" t="s">
        <v>130</v>
      </c>
      <c r="G149" t="s">
        <v>105</v>
      </c>
      <c r="H149" t="s">
        <v>105</v>
      </c>
      <c r="I149" t="s">
        <v>54</v>
      </c>
      <c r="J149" t="s">
        <v>55</v>
      </c>
      <c r="K149" t="s">
        <v>143</v>
      </c>
      <c r="L149" t="s">
        <v>35</v>
      </c>
      <c r="M149">
        <v>973000</v>
      </c>
      <c r="N149">
        <v>0</v>
      </c>
      <c r="O149">
        <v>973000</v>
      </c>
      <c r="P149">
        <v>973000</v>
      </c>
      <c r="Q149">
        <v>0</v>
      </c>
      <c r="R149">
        <v>973000</v>
      </c>
      <c r="S149" t="s">
        <v>35</v>
      </c>
      <c r="T149">
        <v>973000</v>
      </c>
      <c r="U149">
        <v>0</v>
      </c>
      <c r="V149">
        <v>973000</v>
      </c>
      <c r="W149">
        <v>973000</v>
      </c>
      <c r="X149">
        <v>0</v>
      </c>
      <c r="Y149">
        <v>973000</v>
      </c>
      <c r="Z149" t="s">
        <v>36</v>
      </c>
      <c r="AA149" t="s">
        <v>36</v>
      </c>
      <c r="AB149" t="s">
        <v>37</v>
      </c>
      <c r="AC149" t="s">
        <v>37</v>
      </c>
      <c r="AD149" t="s">
        <v>37</v>
      </c>
      <c r="AE149" s="10">
        <f t="shared" si="6"/>
        <v>27535.9</v>
      </c>
      <c r="AF149" s="10">
        <f t="shared" si="7"/>
        <v>27535.9</v>
      </c>
      <c r="AG149" s="10">
        <f>IF(L149="USD",AE149,AE149*VLOOKUP(L149,Calculations!G150:I150,3,0))</f>
        <v>27535.9</v>
      </c>
      <c r="AH149" s="10">
        <f>IF(L149="EUR",AE149,AE149*VLOOKUP(L149,Calculations!G:I,3,0))</f>
        <v>19275.13</v>
      </c>
      <c r="AI149" s="10">
        <f>IF(L149="USD",AF149,AF149*VLOOKUP(L149,Calculations!G150:I150,3,0))</f>
        <v>27535.9</v>
      </c>
      <c r="AJ149" s="10">
        <f>IF(L149="EUR",AF149,AF149*VLOOKUP(L149,Calculations!G:I,3,0))</f>
        <v>19275.13</v>
      </c>
      <c r="AK149" s="10">
        <f t="shared" si="8"/>
        <v>27535.9</v>
      </c>
      <c r="AL149" s="10">
        <f>IF(L149="USD",AK149,AK149*VLOOKUP(L149,Calculations!G:I,3,0))</f>
        <v>27535.9</v>
      </c>
      <c r="AM149" s="10">
        <f>IF(L149="EUR",AK149,AK149*VLOOKUP(L149,Calculations!G:I,3,0))</f>
        <v>19275.13</v>
      </c>
    </row>
    <row r="150" spans="1:39">
      <c r="A150" t="s">
        <v>145</v>
      </c>
      <c r="B150" t="s">
        <v>152</v>
      </c>
      <c r="C150">
        <v>2.83</v>
      </c>
      <c r="D150" t="s">
        <v>313</v>
      </c>
      <c r="E150" t="s">
        <v>73</v>
      </c>
      <c r="F150" t="s">
        <v>75</v>
      </c>
      <c r="G150" t="s">
        <v>82</v>
      </c>
      <c r="H150" t="s">
        <v>82</v>
      </c>
      <c r="I150" t="s">
        <v>63</v>
      </c>
      <c r="J150" t="s">
        <v>116</v>
      </c>
      <c r="K150" t="s">
        <v>143</v>
      </c>
      <c r="L150" t="s">
        <v>35</v>
      </c>
      <c r="M150">
        <v>19012139</v>
      </c>
      <c r="N150">
        <v>0</v>
      </c>
      <c r="O150">
        <v>19012139</v>
      </c>
      <c r="P150">
        <v>21150012</v>
      </c>
      <c r="Q150">
        <v>0</v>
      </c>
      <c r="R150">
        <v>21150012</v>
      </c>
      <c r="S150" t="s">
        <v>35</v>
      </c>
      <c r="T150">
        <v>19012139</v>
      </c>
      <c r="U150">
        <v>0</v>
      </c>
      <c r="V150">
        <v>19012139</v>
      </c>
      <c r="W150">
        <v>21150012</v>
      </c>
      <c r="X150">
        <v>0</v>
      </c>
      <c r="Y150">
        <v>21150012</v>
      </c>
      <c r="Z150" t="s">
        <v>36</v>
      </c>
      <c r="AA150" t="s">
        <v>36</v>
      </c>
      <c r="AB150" t="s">
        <v>37</v>
      </c>
      <c r="AC150" t="s">
        <v>37</v>
      </c>
      <c r="AD150" t="s">
        <v>37</v>
      </c>
      <c r="AE150" s="10">
        <f t="shared" si="6"/>
        <v>598545.33960000006</v>
      </c>
      <c r="AF150" s="10">
        <f t="shared" si="7"/>
        <v>538043.53370000003</v>
      </c>
      <c r="AG150" s="10">
        <f>IF(L150="USD",AE150,AE150*VLOOKUP(L150,Calculations!G151:I151,3,0))</f>
        <v>598545.33960000006</v>
      </c>
      <c r="AH150" s="10">
        <f>IF(L150="EUR",AE150,AE150*VLOOKUP(L150,Calculations!G:I,3,0))</f>
        <v>418981.73772000003</v>
      </c>
      <c r="AI150" s="10">
        <f>IF(L150="USD",AF150,AF150*VLOOKUP(L150,Calculations!G151:I151,3,0))</f>
        <v>538043.53370000003</v>
      </c>
      <c r="AJ150" s="10">
        <f>IF(L150="EUR",AF150,AF150*VLOOKUP(L150,Calculations!G:I,3,0))</f>
        <v>376630.47359000001</v>
      </c>
      <c r="AK150" s="10">
        <f t="shared" si="8"/>
        <v>598545.33960000006</v>
      </c>
      <c r="AL150" s="10">
        <f>IF(L150="USD",AK150,AK150*VLOOKUP(L150,Calculations!G:I,3,0))</f>
        <v>598545.33960000006</v>
      </c>
      <c r="AM150" s="10">
        <f>IF(L150="EUR",AK150,AK150*VLOOKUP(L150,Calculations!G:I,3,0))</f>
        <v>418981.73772000003</v>
      </c>
    </row>
    <row r="151" spans="1:39">
      <c r="A151" t="s">
        <v>145</v>
      </c>
      <c r="B151" t="s">
        <v>152</v>
      </c>
      <c r="C151">
        <v>2.83</v>
      </c>
      <c r="D151" t="s">
        <v>314</v>
      </c>
      <c r="E151" t="s">
        <v>76</v>
      </c>
      <c r="F151" t="s">
        <v>77</v>
      </c>
      <c r="G151" t="s">
        <v>85</v>
      </c>
      <c r="H151" t="s">
        <v>85</v>
      </c>
      <c r="I151" t="s">
        <v>137</v>
      </c>
      <c r="J151" t="s">
        <v>55</v>
      </c>
      <c r="K151" t="s">
        <v>143</v>
      </c>
      <c r="L151" t="s">
        <v>35</v>
      </c>
      <c r="M151">
        <v>3405500</v>
      </c>
      <c r="N151">
        <v>0</v>
      </c>
      <c r="O151">
        <v>3405500</v>
      </c>
      <c r="P151">
        <v>3457647</v>
      </c>
      <c r="Q151">
        <v>0</v>
      </c>
      <c r="R151">
        <v>3457647</v>
      </c>
      <c r="S151" t="s">
        <v>35</v>
      </c>
      <c r="T151">
        <v>3405500</v>
      </c>
      <c r="U151">
        <v>0</v>
      </c>
      <c r="V151">
        <v>3405500</v>
      </c>
      <c r="W151">
        <v>3457647</v>
      </c>
      <c r="X151">
        <v>0</v>
      </c>
      <c r="Y151">
        <v>3457647</v>
      </c>
      <c r="Z151" t="s">
        <v>36</v>
      </c>
      <c r="AA151" t="s">
        <v>36</v>
      </c>
      <c r="AB151" t="s">
        <v>37</v>
      </c>
      <c r="AC151" t="s">
        <v>37</v>
      </c>
      <c r="AD151" t="s">
        <v>37</v>
      </c>
      <c r="AE151" s="10">
        <f t="shared" si="6"/>
        <v>97851.410100000008</v>
      </c>
      <c r="AF151" s="10">
        <f t="shared" si="7"/>
        <v>96375.650000000009</v>
      </c>
      <c r="AG151" s="10">
        <f>IF(L151="USD",AE151,AE151*VLOOKUP(L151,Calculations!G152:I152,3,0))</f>
        <v>97851.410100000008</v>
      </c>
      <c r="AH151" s="10">
        <f>IF(L151="EUR",AE151,AE151*VLOOKUP(L151,Calculations!G:I,3,0))</f>
        <v>68495.987070000003</v>
      </c>
      <c r="AI151" s="10">
        <f>IF(L151="USD",AF151,AF151*VLOOKUP(L151,Calculations!G152:I152,3,0))</f>
        <v>96375.650000000009</v>
      </c>
      <c r="AJ151" s="10">
        <f>IF(L151="EUR",AF151,AF151*VLOOKUP(L151,Calculations!G:I,3,0))</f>
        <v>67462.955000000002</v>
      </c>
      <c r="AK151" s="10">
        <f t="shared" si="8"/>
        <v>97851.410100000008</v>
      </c>
      <c r="AL151" s="10">
        <f>IF(L151="USD",AK151,AK151*VLOOKUP(L151,Calculations!G:I,3,0))</f>
        <v>97851.410100000008</v>
      </c>
      <c r="AM151" s="10">
        <f>IF(L151="EUR",AK151,AK151*VLOOKUP(L151,Calculations!G:I,3,0))</f>
        <v>68495.987070000003</v>
      </c>
    </row>
    <row r="152" spans="1:39">
      <c r="A152" t="s">
        <v>145</v>
      </c>
      <c r="B152" t="s">
        <v>152</v>
      </c>
      <c r="C152">
        <v>2.83</v>
      </c>
      <c r="D152" t="s">
        <v>315</v>
      </c>
      <c r="E152" t="s">
        <v>76</v>
      </c>
      <c r="F152" t="s">
        <v>113</v>
      </c>
      <c r="G152" t="s">
        <v>44</v>
      </c>
      <c r="H152" t="s">
        <v>44</v>
      </c>
      <c r="I152" t="s">
        <v>50</v>
      </c>
      <c r="J152" t="s">
        <v>116</v>
      </c>
      <c r="K152" t="s">
        <v>143</v>
      </c>
      <c r="L152" t="s">
        <v>35</v>
      </c>
      <c r="M152">
        <v>3892000</v>
      </c>
      <c r="N152">
        <v>0</v>
      </c>
      <c r="O152">
        <v>3892000</v>
      </c>
      <c r="P152">
        <v>6164955</v>
      </c>
      <c r="Q152">
        <v>0</v>
      </c>
      <c r="R152">
        <v>6164955</v>
      </c>
      <c r="S152" t="s">
        <v>35</v>
      </c>
      <c r="T152">
        <v>3892000</v>
      </c>
      <c r="U152">
        <v>0</v>
      </c>
      <c r="V152">
        <v>3892000</v>
      </c>
      <c r="W152">
        <v>6164955</v>
      </c>
      <c r="X152">
        <v>0</v>
      </c>
      <c r="Y152">
        <v>6164955</v>
      </c>
      <c r="Z152" t="s">
        <v>36</v>
      </c>
      <c r="AA152" t="s">
        <v>37</v>
      </c>
      <c r="AB152" t="s">
        <v>36</v>
      </c>
      <c r="AC152" t="s">
        <v>37</v>
      </c>
      <c r="AD152" t="s">
        <v>37</v>
      </c>
      <c r="AE152" s="10">
        <f t="shared" si="6"/>
        <v>174468.22650000002</v>
      </c>
      <c r="AF152" s="10">
        <f t="shared" si="7"/>
        <v>110143.6</v>
      </c>
      <c r="AG152" s="10">
        <f>IF(L152="USD",AE152,AE152*VLOOKUP(L152,Calculations!G153:I153,3,0))</f>
        <v>174468.22650000002</v>
      </c>
      <c r="AH152" s="10">
        <f>IF(L152="EUR",AE152,AE152*VLOOKUP(L152,Calculations!G:I,3,0))</f>
        <v>122127.75855</v>
      </c>
      <c r="AI152" s="10">
        <f>IF(L152="USD",AF152,AF152*VLOOKUP(L152,Calculations!G153:I153,3,0))</f>
        <v>110143.6</v>
      </c>
      <c r="AJ152" s="10">
        <f>IF(L152="EUR",AF152,AF152*VLOOKUP(L152,Calculations!G:I,3,0))</f>
        <v>77100.52</v>
      </c>
      <c r="AK152" s="10">
        <f t="shared" si="8"/>
        <v>174468.22650000002</v>
      </c>
      <c r="AL152" s="10">
        <f>IF(L152="USD",AK152,AK152*VLOOKUP(L152,Calculations!G:I,3,0))</f>
        <v>174468.22650000002</v>
      </c>
      <c r="AM152" s="10">
        <f>IF(L152="EUR",AK152,AK152*VLOOKUP(L152,Calculations!G:I,3,0))</f>
        <v>122127.75855</v>
      </c>
    </row>
    <row r="153" spans="1:39">
      <c r="A153" t="s">
        <v>145</v>
      </c>
      <c r="B153" t="s">
        <v>152</v>
      </c>
      <c r="C153">
        <v>2.83</v>
      </c>
      <c r="D153" t="s">
        <v>316</v>
      </c>
      <c r="E153" t="s">
        <v>76</v>
      </c>
      <c r="F153" t="s">
        <v>130</v>
      </c>
      <c r="G153" t="s">
        <v>105</v>
      </c>
      <c r="H153" t="s">
        <v>105</v>
      </c>
      <c r="I153" t="s">
        <v>79</v>
      </c>
      <c r="J153" t="s">
        <v>55</v>
      </c>
      <c r="K153" t="s">
        <v>143</v>
      </c>
      <c r="L153" t="s">
        <v>35</v>
      </c>
      <c r="M153">
        <v>486500</v>
      </c>
      <c r="N153">
        <v>0</v>
      </c>
      <c r="O153">
        <v>486500</v>
      </c>
      <c r="P153">
        <v>486500</v>
      </c>
      <c r="Q153">
        <v>0</v>
      </c>
      <c r="R153">
        <v>486500</v>
      </c>
      <c r="S153" t="s">
        <v>35</v>
      </c>
      <c r="T153">
        <v>486500</v>
      </c>
      <c r="U153">
        <v>0</v>
      </c>
      <c r="V153">
        <v>486500</v>
      </c>
      <c r="W153">
        <v>486500</v>
      </c>
      <c r="X153">
        <v>0</v>
      </c>
      <c r="Y153">
        <v>486500</v>
      </c>
      <c r="Z153" t="s">
        <v>36</v>
      </c>
      <c r="AA153" t="s">
        <v>36</v>
      </c>
      <c r="AB153" t="s">
        <v>37</v>
      </c>
      <c r="AC153" t="s">
        <v>37</v>
      </c>
      <c r="AD153" t="s">
        <v>37</v>
      </c>
      <c r="AE153" s="10">
        <f t="shared" si="6"/>
        <v>13767.95</v>
      </c>
      <c r="AF153" s="10">
        <f t="shared" si="7"/>
        <v>13767.95</v>
      </c>
      <c r="AG153" s="10">
        <f>IF(L153="USD",AE153,AE153*VLOOKUP(L153,Calculations!G154:I154,3,0))</f>
        <v>13767.95</v>
      </c>
      <c r="AH153" s="10">
        <f>IF(L153="EUR",AE153,AE153*VLOOKUP(L153,Calculations!G:I,3,0))</f>
        <v>9637.5650000000005</v>
      </c>
      <c r="AI153" s="10">
        <f>IF(L153="USD",AF153,AF153*VLOOKUP(L153,Calculations!G154:I154,3,0))</f>
        <v>13767.95</v>
      </c>
      <c r="AJ153" s="10">
        <f>IF(L153="EUR",AF153,AF153*VLOOKUP(L153,Calculations!G:I,3,0))</f>
        <v>9637.5650000000005</v>
      </c>
      <c r="AK153" s="10">
        <f t="shared" si="8"/>
        <v>13767.95</v>
      </c>
      <c r="AL153" s="10">
        <f>IF(L153="USD",AK153,AK153*VLOOKUP(L153,Calculations!G:I,3,0))</f>
        <v>13767.95</v>
      </c>
      <c r="AM153" s="10">
        <f>IF(L153="EUR",AK153,AK153*VLOOKUP(L153,Calculations!G:I,3,0))</f>
        <v>9637.5650000000005</v>
      </c>
    </row>
    <row r="154" spans="1:39">
      <c r="A154" t="s">
        <v>145</v>
      </c>
      <c r="B154" t="s">
        <v>152</v>
      </c>
      <c r="C154">
        <v>2.83</v>
      </c>
      <c r="D154" t="s">
        <v>317</v>
      </c>
      <c r="E154" t="s">
        <v>71</v>
      </c>
      <c r="F154" t="s">
        <v>100</v>
      </c>
      <c r="G154" t="s">
        <v>82</v>
      </c>
      <c r="H154" t="s">
        <v>82</v>
      </c>
      <c r="I154" t="s">
        <v>63</v>
      </c>
      <c r="J154" t="s">
        <v>55</v>
      </c>
      <c r="K154" t="s">
        <v>143</v>
      </c>
      <c r="L154" t="s">
        <v>35</v>
      </c>
      <c r="M154">
        <v>3794700</v>
      </c>
      <c r="N154">
        <v>0</v>
      </c>
      <c r="O154">
        <v>3794700</v>
      </c>
      <c r="P154">
        <v>3948300</v>
      </c>
      <c r="Q154">
        <v>0</v>
      </c>
      <c r="R154">
        <v>3948300</v>
      </c>
      <c r="S154" t="s">
        <v>35</v>
      </c>
      <c r="T154">
        <v>3794700</v>
      </c>
      <c r="U154">
        <v>0</v>
      </c>
      <c r="V154">
        <v>3794700</v>
      </c>
      <c r="W154">
        <v>3948300</v>
      </c>
      <c r="X154">
        <v>0</v>
      </c>
      <c r="Y154">
        <v>3948300</v>
      </c>
      <c r="Z154" t="s">
        <v>36</v>
      </c>
      <c r="AA154" t="s">
        <v>36</v>
      </c>
      <c r="AB154" t="s">
        <v>37</v>
      </c>
      <c r="AC154" t="s">
        <v>37</v>
      </c>
      <c r="AD154" t="s">
        <v>37</v>
      </c>
      <c r="AE154" s="10">
        <f t="shared" si="6"/>
        <v>111736.89000000001</v>
      </c>
      <c r="AF154" s="10">
        <f t="shared" si="7"/>
        <v>107390.01000000001</v>
      </c>
      <c r="AG154" s="10">
        <f>IF(L154="USD",AE154,AE154*VLOOKUP(L154,Calculations!G155:I155,3,0))</f>
        <v>111736.89000000001</v>
      </c>
      <c r="AH154" s="10">
        <f>IF(L154="EUR",AE154,AE154*VLOOKUP(L154,Calculations!G:I,3,0))</f>
        <v>78215.823000000004</v>
      </c>
      <c r="AI154" s="10">
        <f>IF(L154="USD",AF154,AF154*VLOOKUP(L154,Calculations!G155:I155,3,0))</f>
        <v>107390.01000000001</v>
      </c>
      <c r="AJ154" s="10">
        <f>IF(L154="EUR",AF154,AF154*VLOOKUP(L154,Calculations!G:I,3,0))</f>
        <v>75173.006999999998</v>
      </c>
      <c r="AK154" s="10">
        <f t="shared" si="8"/>
        <v>111736.89000000001</v>
      </c>
      <c r="AL154" s="10">
        <f>IF(L154="USD",AK154,AK154*VLOOKUP(L154,Calculations!G:I,3,0))</f>
        <v>111736.89000000001</v>
      </c>
      <c r="AM154" s="10">
        <f>IF(L154="EUR",AK154,AK154*VLOOKUP(L154,Calculations!G:I,3,0))</f>
        <v>78215.823000000004</v>
      </c>
    </row>
    <row r="155" spans="1:39">
      <c r="A155" t="s">
        <v>145</v>
      </c>
      <c r="B155" t="s">
        <v>152</v>
      </c>
      <c r="C155">
        <v>2.83</v>
      </c>
      <c r="D155" t="s">
        <v>318</v>
      </c>
      <c r="E155" t="s">
        <v>71</v>
      </c>
      <c r="F155" t="s">
        <v>114</v>
      </c>
      <c r="G155" t="s">
        <v>105</v>
      </c>
      <c r="H155" t="s">
        <v>105</v>
      </c>
      <c r="I155" t="s">
        <v>79</v>
      </c>
      <c r="J155" t="s">
        <v>55</v>
      </c>
      <c r="K155" t="s">
        <v>143</v>
      </c>
      <c r="L155" t="s">
        <v>35</v>
      </c>
      <c r="M155">
        <v>2432500</v>
      </c>
      <c r="N155">
        <v>0</v>
      </c>
      <c r="O155">
        <v>2432500</v>
      </c>
      <c r="P155">
        <v>2507439</v>
      </c>
      <c r="Q155">
        <v>0</v>
      </c>
      <c r="R155">
        <v>2507439</v>
      </c>
      <c r="S155" t="s">
        <v>35</v>
      </c>
      <c r="T155">
        <v>2432500</v>
      </c>
      <c r="U155">
        <v>0</v>
      </c>
      <c r="V155">
        <v>2432500</v>
      </c>
      <c r="W155">
        <v>2507439</v>
      </c>
      <c r="X155">
        <v>0</v>
      </c>
      <c r="Y155">
        <v>2507439</v>
      </c>
      <c r="Z155" t="s">
        <v>36</v>
      </c>
      <c r="AA155" t="s">
        <v>36</v>
      </c>
      <c r="AB155" t="s">
        <v>37</v>
      </c>
      <c r="AC155" t="s">
        <v>37</v>
      </c>
      <c r="AD155" t="s">
        <v>37</v>
      </c>
      <c r="AE155" s="10">
        <f t="shared" si="6"/>
        <v>70960.523700000005</v>
      </c>
      <c r="AF155" s="10">
        <f t="shared" si="7"/>
        <v>68839.75</v>
      </c>
      <c r="AG155" s="10">
        <f>IF(L155="USD",AE155,AE155*VLOOKUP(L155,Calculations!G156:I156,3,0))</f>
        <v>70960.523700000005</v>
      </c>
      <c r="AH155" s="10">
        <f>IF(L155="EUR",AE155,AE155*VLOOKUP(L155,Calculations!G:I,3,0))</f>
        <v>49672.366589999998</v>
      </c>
      <c r="AI155" s="10">
        <f>IF(L155="USD",AF155,AF155*VLOOKUP(L155,Calculations!G156:I156,3,0))</f>
        <v>68839.75</v>
      </c>
      <c r="AJ155" s="10">
        <f>IF(L155="EUR",AF155,AF155*VLOOKUP(L155,Calculations!G:I,3,0))</f>
        <v>48187.824999999997</v>
      </c>
      <c r="AK155" s="10">
        <f t="shared" si="8"/>
        <v>70960.523700000005</v>
      </c>
      <c r="AL155" s="10">
        <f>IF(L155="USD",AK155,AK155*VLOOKUP(L155,Calculations!G:I,3,0))</f>
        <v>70960.523700000005</v>
      </c>
      <c r="AM155" s="10">
        <f>IF(L155="EUR",AK155,AK155*VLOOKUP(L155,Calculations!G:I,3,0))</f>
        <v>49672.366589999998</v>
      </c>
    </row>
    <row r="156" spans="1:39">
      <c r="A156" t="s">
        <v>145</v>
      </c>
      <c r="B156" t="s">
        <v>152</v>
      </c>
      <c r="C156">
        <v>2.83</v>
      </c>
      <c r="D156" t="s">
        <v>319</v>
      </c>
      <c r="E156" t="s">
        <v>76</v>
      </c>
      <c r="F156" t="s">
        <v>130</v>
      </c>
      <c r="G156" t="s">
        <v>105</v>
      </c>
      <c r="H156" t="s">
        <v>105</v>
      </c>
      <c r="I156" t="s">
        <v>79</v>
      </c>
      <c r="J156" t="s">
        <v>55</v>
      </c>
      <c r="K156" t="s">
        <v>143</v>
      </c>
      <c r="L156" t="s">
        <v>35</v>
      </c>
      <c r="M156">
        <v>973000</v>
      </c>
      <c r="N156">
        <v>0</v>
      </c>
      <c r="O156">
        <v>973000</v>
      </c>
      <c r="P156">
        <v>973000</v>
      </c>
      <c r="Q156">
        <v>0</v>
      </c>
      <c r="R156">
        <v>973000</v>
      </c>
      <c r="S156" t="s">
        <v>35</v>
      </c>
      <c r="T156">
        <v>973000</v>
      </c>
      <c r="U156">
        <v>0</v>
      </c>
      <c r="V156">
        <v>973000</v>
      </c>
      <c r="W156">
        <v>973000</v>
      </c>
      <c r="X156">
        <v>0</v>
      </c>
      <c r="Y156">
        <v>973000</v>
      </c>
      <c r="Z156" t="s">
        <v>36</v>
      </c>
      <c r="AA156" t="s">
        <v>36</v>
      </c>
      <c r="AB156" t="s">
        <v>37</v>
      </c>
      <c r="AC156" t="s">
        <v>37</v>
      </c>
      <c r="AD156" t="s">
        <v>37</v>
      </c>
      <c r="AE156" s="10">
        <f t="shared" si="6"/>
        <v>27535.9</v>
      </c>
      <c r="AF156" s="10">
        <f t="shared" si="7"/>
        <v>27535.9</v>
      </c>
      <c r="AG156" s="10">
        <f>IF(L156="USD",AE156,AE156*VLOOKUP(L156,Calculations!G157:I157,3,0))</f>
        <v>27535.9</v>
      </c>
      <c r="AH156" s="10">
        <f>IF(L156="EUR",AE156,AE156*VLOOKUP(L156,Calculations!G:I,3,0))</f>
        <v>19275.13</v>
      </c>
      <c r="AI156" s="10">
        <f>IF(L156="USD",AF156,AF156*VLOOKUP(L156,Calculations!G157:I157,3,0))</f>
        <v>27535.9</v>
      </c>
      <c r="AJ156" s="10">
        <f>IF(L156="EUR",AF156,AF156*VLOOKUP(L156,Calculations!G:I,3,0))</f>
        <v>19275.13</v>
      </c>
      <c r="AK156" s="10">
        <f t="shared" si="8"/>
        <v>27535.9</v>
      </c>
      <c r="AL156" s="10">
        <f>IF(L156="USD",AK156,AK156*VLOOKUP(L156,Calculations!G:I,3,0))</f>
        <v>27535.9</v>
      </c>
      <c r="AM156" s="10">
        <f>IF(L156="EUR",AK156,AK156*VLOOKUP(L156,Calculations!G:I,3,0))</f>
        <v>19275.13</v>
      </c>
    </row>
    <row r="157" spans="1:39">
      <c r="A157" t="s">
        <v>145</v>
      </c>
      <c r="B157" t="s">
        <v>152</v>
      </c>
      <c r="C157">
        <v>2.83</v>
      </c>
      <c r="D157" t="s">
        <v>320</v>
      </c>
      <c r="E157" t="s">
        <v>38</v>
      </c>
      <c r="F157" t="s">
        <v>59</v>
      </c>
      <c r="G157" t="s">
        <v>82</v>
      </c>
      <c r="H157" t="s">
        <v>82</v>
      </c>
      <c r="I157" t="s">
        <v>106</v>
      </c>
      <c r="J157" t="s">
        <v>55</v>
      </c>
      <c r="K157" t="s">
        <v>143</v>
      </c>
      <c r="L157" t="s">
        <v>35</v>
      </c>
      <c r="M157">
        <v>5778000</v>
      </c>
      <c r="N157">
        <v>0</v>
      </c>
      <c r="O157">
        <v>5778000</v>
      </c>
      <c r="P157">
        <v>13277261</v>
      </c>
      <c r="Q157">
        <v>0</v>
      </c>
      <c r="R157">
        <v>13277261</v>
      </c>
      <c r="S157" t="s">
        <v>35</v>
      </c>
      <c r="T157">
        <v>5778000</v>
      </c>
      <c r="U157">
        <v>0</v>
      </c>
      <c r="V157">
        <v>5778000</v>
      </c>
      <c r="W157">
        <v>13277261</v>
      </c>
      <c r="X157">
        <v>0</v>
      </c>
      <c r="Y157">
        <v>13277261</v>
      </c>
      <c r="Z157" t="s">
        <v>36</v>
      </c>
      <c r="AA157" t="s">
        <v>36</v>
      </c>
      <c r="AB157" t="s">
        <v>37</v>
      </c>
      <c r="AC157" t="s">
        <v>37</v>
      </c>
      <c r="AD157" t="s">
        <v>37</v>
      </c>
      <c r="AE157" s="10">
        <f t="shared" si="6"/>
        <v>375746.48630000005</v>
      </c>
      <c r="AF157" s="10">
        <f t="shared" si="7"/>
        <v>163517.40000000002</v>
      </c>
      <c r="AG157" s="10">
        <f>IF(L157="USD",AE157,AE157*VLOOKUP(L157,Calculations!G158:I158,3,0))</f>
        <v>375746.48630000005</v>
      </c>
      <c r="AH157" s="10">
        <f>IF(L157="EUR",AE157,AE157*VLOOKUP(L157,Calculations!G:I,3,0))</f>
        <v>263022.54041000002</v>
      </c>
      <c r="AI157" s="10">
        <f>IF(L157="USD",AF157,AF157*VLOOKUP(L157,Calculations!G158:I158,3,0))</f>
        <v>163517.40000000002</v>
      </c>
      <c r="AJ157" s="10">
        <f>IF(L157="EUR",AF157,AF157*VLOOKUP(L157,Calculations!G:I,3,0))</f>
        <v>114462.18000000001</v>
      </c>
      <c r="AK157" s="10">
        <f t="shared" si="8"/>
        <v>375746.48630000005</v>
      </c>
      <c r="AL157" s="10">
        <f>IF(L157="USD",AK157,AK157*VLOOKUP(L157,Calculations!G:I,3,0))</f>
        <v>375746.48630000005</v>
      </c>
      <c r="AM157" s="10">
        <f>IF(L157="EUR",AK157,AK157*VLOOKUP(L157,Calculations!G:I,3,0))</f>
        <v>263022.54041000002</v>
      </c>
    </row>
    <row r="158" spans="1:39">
      <c r="A158" t="s">
        <v>145</v>
      </c>
      <c r="B158" t="s">
        <v>152</v>
      </c>
      <c r="C158">
        <v>2.83</v>
      </c>
      <c r="D158" t="s">
        <v>321</v>
      </c>
      <c r="E158" t="s">
        <v>71</v>
      </c>
      <c r="F158" t="s">
        <v>90</v>
      </c>
      <c r="G158" t="s">
        <v>82</v>
      </c>
      <c r="H158" t="s">
        <v>82</v>
      </c>
      <c r="I158" t="s">
        <v>54</v>
      </c>
      <c r="J158" t="s">
        <v>124</v>
      </c>
      <c r="K158" t="s">
        <v>143</v>
      </c>
      <c r="L158" t="s">
        <v>35</v>
      </c>
      <c r="M158">
        <v>3543451</v>
      </c>
      <c r="N158">
        <v>0</v>
      </c>
      <c r="O158">
        <v>3543451</v>
      </c>
      <c r="P158">
        <v>4503241</v>
      </c>
      <c r="Q158">
        <v>0</v>
      </c>
      <c r="R158">
        <v>4503241</v>
      </c>
      <c r="S158" t="s">
        <v>35</v>
      </c>
      <c r="T158">
        <v>3543451</v>
      </c>
      <c r="U158">
        <v>0</v>
      </c>
      <c r="V158">
        <v>3543451</v>
      </c>
      <c r="W158">
        <v>4503241</v>
      </c>
      <c r="X158">
        <v>0</v>
      </c>
      <c r="Y158">
        <v>4503241</v>
      </c>
      <c r="Z158" t="s">
        <v>36</v>
      </c>
      <c r="AA158" t="s">
        <v>36</v>
      </c>
      <c r="AB158" t="s">
        <v>37</v>
      </c>
      <c r="AC158" t="s">
        <v>37</v>
      </c>
      <c r="AD158" t="s">
        <v>37</v>
      </c>
      <c r="AE158" s="10">
        <f t="shared" si="6"/>
        <v>127441.72030000002</v>
      </c>
      <c r="AF158" s="10">
        <f t="shared" si="7"/>
        <v>100279.66330000001</v>
      </c>
      <c r="AG158" s="10">
        <f>IF(L158="USD",AE158,AE158*VLOOKUP(L158,Calculations!G159:I159,3,0))</f>
        <v>127441.72030000002</v>
      </c>
      <c r="AH158" s="10">
        <f>IF(L158="EUR",AE158,AE158*VLOOKUP(L158,Calculations!G:I,3,0))</f>
        <v>89209.204210000011</v>
      </c>
      <c r="AI158" s="10">
        <f>IF(L158="USD",AF158,AF158*VLOOKUP(L158,Calculations!G159:I159,3,0))</f>
        <v>100279.66330000001</v>
      </c>
      <c r="AJ158" s="10">
        <f>IF(L158="EUR",AF158,AF158*VLOOKUP(L158,Calculations!G:I,3,0))</f>
        <v>70195.764309999999</v>
      </c>
      <c r="AK158" s="10">
        <f t="shared" si="8"/>
        <v>127441.72030000002</v>
      </c>
      <c r="AL158" s="10">
        <f>IF(L158="USD",AK158,AK158*VLOOKUP(L158,Calculations!G:I,3,0))</f>
        <v>127441.72030000002</v>
      </c>
      <c r="AM158" s="10">
        <f>IF(L158="EUR",AK158,AK158*VLOOKUP(L158,Calculations!G:I,3,0))</f>
        <v>89209.204210000011</v>
      </c>
    </row>
    <row r="159" spans="1:39">
      <c r="A159" t="s">
        <v>145</v>
      </c>
      <c r="B159" t="s">
        <v>152</v>
      </c>
      <c r="C159">
        <v>2.83</v>
      </c>
      <c r="D159" t="s">
        <v>322</v>
      </c>
      <c r="E159" t="s">
        <v>76</v>
      </c>
      <c r="F159" t="s">
        <v>130</v>
      </c>
      <c r="G159" t="s">
        <v>82</v>
      </c>
      <c r="H159" t="s">
        <v>82</v>
      </c>
      <c r="I159" t="s">
        <v>94</v>
      </c>
      <c r="J159" t="s">
        <v>55</v>
      </c>
      <c r="K159" t="s">
        <v>143</v>
      </c>
      <c r="L159" t="s">
        <v>35</v>
      </c>
      <c r="M159">
        <v>486500</v>
      </c>
      <c r="N159">
        <v>0</v>
      </c>
      <c r="O159">
        <v>486500</v>
      </c>
      <c r="P159">
        <v>486500</v>
      </c>
      <c r="Q159">
        <v>0</v>
      </c>
      <c r="R159">
        <v>486500</v>
      </c>
      <c r="S159" t="s">
        <v>35</v>
      </c>
      <c r="T159">
        <v>486500</v>
      </c>
      <c r="U159">
        <v>0</v>
      </c>
      <c r="V159">
        <v>486500</v>
      </c>
      <c r="W159">
        <v>486500</v>
      </c>
      <c r="X159">
        <v>0</v>
      </c>
      <c r="Y159">
        <v>486500</v>
      </c>
      <c r="Z159" t="s">
        <v>36</v>
      </c>
      <c r="AA159" t="s">
        <v>36</v>
      </c>
      <c r="AB159" t="s">
        <v>37</v>
      </c>
      <c r="AC159" t="s">
        <v>37</v>
      </c>
      <c r="AD159" t="s">
        <v>37</v>
      </c>
      <c r="AE159" s="10">
        <f t="shared" si="6"/>
        <v>13767.95</v>
      </c>
      <c r="AF159" s="10">
        <f t="shared" si="7"/>
        <v>13767.95</v>
      </c>
      <c r="AG159" s="10">
        <f>IF(L159="USD",AE159,AE159*VLOOKUP(L159,Calculations!G160:I160,3,0))</f>
        <v>13767.95</v>
      </c>
      <c r="AH159" s="10">
        <f>IF(L159="EUR",AE159,AE159*VLOOKUP(L159,Calculations!G:I,3,0))</f>
        <v>9637.5650000000005</v>
      </c>
      <c r="AI159" s="10">
        <f>IF(L159="USD",AF159,AF159*VLOOKUP(L159,Calculations!G160:I160,3,0))</f>
        <v>13767.95</v>
      </c>
      <c r="AJ159" s="10">
        <f>IF(L159="EUR",AF159,AF159*VLOOKUP(L159,Calculations!G:I,3,0))</f>
        <v>9637.5650000000005</v>
      </c>
      <c r="AK159" s="10">
        <f t="shared" si="8"/>
        <v>13767.95</v>
      </c>
      <c r="AL159" s="10">
        <f>IF(L159="USD",AK159,AK159*VLOOKUP(L159,Calculations!G:I,3,0))</f>
        <v>13767.95</v>
      </c>
      <c r="AM159" s="10">
        <f>IF(L159="EUR",AK159,AK159*VLOOKUP(L159,Calculations!G:I,3,0))</f>
        <v>9637.5650000000005</v>
      </c>
    </row>
    <row r="160" spans="1:39">
      <c r="A160" t="s">
        <v>145</v>
      </c>
      <c r="B160" t="s">
        <v>152</v>
      </c>
      <c r="C160">
        <v>2.83</v>
      </c>
      <c r="D160" t="s">
        <v>323</v>
      </c>
      <c r="E160" t="s">
        <v>76</v>
      </c>
      <c r="F160" t="s">
        <v>77</v>
      </c>
      <c r="G160" t="s">
        <v>85</v>
      </c>
      <c r="H160" t="s">
        <v>85</v>
      </c>
      <c r="I160" t="s">
        <v>108</v>
      </c>
      <c r="J160" t="s">
        <v>55</v>
      </c>
      <c r="K160" t="s">
        <v>143</v>
      </c>
      <c r="L160" t="s">
        <v>35</v>
      </c>
      <c r="M160">
        <v>3803546</v>
      </c>
      <c r="N160">
        <v>0</v>
      </c>
      <c r="O160">
        <v>3803546</v>
      </c>
      <c r="P160">
        <v>3328298</v>
      </c>
      <c r="Q160">
        <v>0</v>
      </c>
      <c r="R160">
        <v>3328298</v>
      </c>
      <c r="S160" t="s">
        <v>35</v>
      </c>
      <c r="T160">
        <v>3803546</v>
      </c>
      <c r="U160">
        <v>0</v>
      </c>
      <c r="V160">
        <v>3803546</v>
      </c>
      <c r="W160">
        <v>3328298</v>
      </c>
      <c r="X160">
        <v>0</v>
      </c>
      <c r="Y160">
        <v>3328298</v>
      </c>
      <c r="Z160" t="s">
        <v>36</v>
      </c>
      <c r="AA160" t="s">
        <v>36</v>
      </c>
      <c r="AB160" t="s">
        <v>37</v>
      </c>
      <c r="AC160" t="s">
        <v>37</v>
      </c>
      <c r="AD160" t="s">
        <v>37</v>
      </c>
      <c r="AE160" s="10">
        <f t="shared" si="6"/>
        <v>94190.833400000003</v>
      </c>
      <c r="AF160" s="10">
        <f t="shared" si="7"/>
        <v>107640.3518</v>
      </c>
      <c r="AG160" s="10">
        <f>IF(L160="USD",AE160,AE160*VLOOKUP(L160,Calculations!G161:I161,3,0))</f>
        <v>94190.833400000003</v>
      </c>
      <c r="AH160" s="10">
        <f>IF(L160="EUR",AE160,AE160*VLOOKUP(L160,Calculations!G:I,3,0))</f>
        <v>65933.583379999996</v>
      </c>
      <c r="AI160" s="10">
        <f>IF(L160="USD",AF160,AF160*VLOOKUP(L160,Calculations!G161:I161,3,0))</f>
        <v>107640.3518</v>
      </c>
      <c r="AJ160" s="10">
        <f>IF(L160="EUR",AF160,AF160*VLOOKUP(L160,Calculations!G:I,3,0))</f>
        <v>75348.24626</v>
      </c>
      <c r="AK160" s="10">
        <f t="shared" si="8"/>
        <v>94190.833400000003</v>
      </c>
      <c r="AL160" s="10">
        <f>IF(L160="USD",AK160,AK160*VLOOKUP(L160,Calculations!G:I,3,0))</f>
        <v>94190.833400000003</v>
      </c>
      <c r="AM160" s="10">
        <f>IF(L160="EUR",AK160,AK160*VLOOKUP(L160,Calculations!G:I,3,0))</f>
        <v>65933.583379999996</v>
      </c>
    </row>
    <row r="161" spans="1:39">
      <c r="A161" t="s">
        <v>145</v>
      </c>
      <c r="B161" t="s">
        <v>152</v>
      </c>
      <c r="C161">
        <v>2.83</v>
      </c>
      <c r="D161" t="s">
        <v>324</v>
      </c>
      <c r="E161" t="s">
        <v>76</v>
      </c>
      <c r="F161" t="s">
        <v>113</v>
      </c>
      <c r="G161" t="s">
        <v>82</v>
      </c>
      <c r="H161" t="s">
        <v>82</v>
      </c>
      <c r="I161" t="s">
        <v>50</v>
      </c>
      <c r="J161" t="s">
        <v>55</v>
      </c>
      <c r="K161" t="s">
        <v>143</v>
      </c>
      <c r="L161" t="s">
        <v>35</v>
      </c>
      <c r="M161">
        <v>3401608</v>
      </c>
      <c r="N161">
        <v>0</v>
      </c>
      <c r="O161">
        <v>3401608</v>
      </c>
      <c r="P161">
        <v>11375910</v>
      </c>
      <c r="Q161">
        <v>0</v>
      </c>
      <c r="R161">
        <v>11375910</v>
      </c>
      <c r="S161" t="s">
        <v>35</v>
      </c>
      <c r="T161">
        <v>3401608</v>
      </c>
      <c r="U161">
        <v>0</v>
      </c>
      <c r="V161">
        <v>3401608</v>
      </c>
      <c r="W161">
        <v>11375910</v>
      </c>
      <c r="X161">
        <v>0</v>
      </c>
      <c r="Y161">
        <v>11375910</v>
      </c>
      <c r="Z161" t="s">
        <v>36</v>
      </c>
      <c r="AA161" t="s">
        <v>36</v>
      </c>
      <c r="AB161" t="s">
        <v>37</v>
      </c>
      <c r="AC161" t="s">
        <v>37</v>
      </c>
      <c r="AD161" t="s">
        <v>37</v>
      </c>
      <c r="AE161" s="10">
        <f t="shared" si="6"/>
        <v>321938.25300000003</v>
      </c>
      <c r="AF161" s="10">
        <f t="shared" si="7"/>
        <v>96265.506400000013</v>
      </c>
      <c r="AG161" s="10">
        <f>IF(L161="USD",AE161,AE161*VLOOKUP(L161,Calculations!G162:I162,3,0))</f>
        <v>321938.25300000003</v>
      </c>
      <c r="AH161" s="10">
        <f>IF(L161="EUR",AE161,AE161*VLOOKUP(L161,Calculations!G:I,3,0))</f>
        <v>225356.77710000001</v>
      </c>
      <c r="AI161" s="10">
        <f>IF(L161="USD",AF161,AF161*VLOOKUP(L161,Calculations!G162:I162,3,0))</f>
        <v>96265.506400000013</v>
      </c>
      <c r="AJ161" s="10">
        <f>IF(L161="EUR",AF161,AF161*VLOOKUP(L161,Calculations!G:I,3,0))</f>
        <v>67385.854480000009</v>
      </c>
      <c r="AK161" s="10">
        <f t="shared" si="8"/>
        <v>321938.25300000003</v>
      </c>
      <c r="AL161" s="10">
        <f>IF(L161="USD",AK161,AK161*VLOOKUP(L161,Calculations!G:I,3,0))</f>
        <v>321938.25300000003</v>
      </c>
      <c r="AM161" s="10">
        <f>IF(L161="EUR",AK161,AK161*VLOOKUP(L161,Calculations!G:I,3,0))</f>
        <v>225356.77710000001</v>
      </c>
    </row>
    <row r="162" spans="1:39">
      <c r="A162" t="s">
        <v>145</v>
      </c>
      <c r="B162" t="s">
        <v>152</v>
      </c>
      <c r="C162">
        <v>2.83</v>
      </c>
      <c r="D162" t="s">
        <v>325</v>
      </c>
      <c r="E162" t="s">
        <v>76</v>
      </c>
      <c r="F162" t="s">
        <v>130</v>
      </c>
      <c r="G162" t="s">
        <v>82</v>
      </c>
      <c r="H162" t="s">
        <v>82</v>
      </c>
      <c r="I162" t="s">
        <v>95</v>
      </c>
      <c r="J162" t="s">
        <v>55</v>
      </c>
      <c r="K162" t="s">
        <v>143</v>
      </c>
      <c r="L162" t="s">
        <v>35</v>
      </c>
      <c r="M162">
        <v>2919000</v>
      </c>
      <c r="N162">
        <v>0</v>
      </c>
      <c r="O162">
        <v>2919000</v>
      </c>
      <c r="P162">
        <v>2974172</v>
      </c>
      <c r="Q162">
        <v>0</v>
      </c>
      <c r="R162">
        <v>2974172</v>
      </c>
      <c r="S162" t="s">
        <v>35</v>
      </c>
      <c r="T162">
        <v>2919000</v>
      </c>
      <c r="U162">
        <v>0</v>
      </c>
      <c r="V162">
        <v>2919000</v>
      </c>
      <c r="W162">
        <v>2974172</v>
      </c>
      <c r="X162">
        <v>0</v>
      </c>
      <c r="Y162">
        <v>2974172</v>
      </c>
      <c r="Z162" t="s">
        <v>36</v>
      </c>
      <c r="AA162" t="s">
        <v>36</v>
      </c>
      <c r="AB162" t="s">
        <v>37</v>
      </c>
      <c r="AC162" t="s">
        <v>37</v>
      </c>
      <c r="AD162" t="s">
        <v>37</v>
      </c>
      <c r="AE162" s="10">
        <f t="shared" si="6"/>
        <v>84169.067600000009</v>
      </c>
      <c r="AF162" s="10">
        <f t="shared" si="7"/>
        <v>82607.700000000012</v>
      </c>
      <c r="AG162" s="10">
        <f>IF(L162="USD",AE162,AE162*VLOOKUP(L162,Calculations!G163:I163,3,0))</f>
        <v>84169.067600000009</v>
      </c>
      <c r="AH162" s="10">
        <f>IF(L162="EUR",AE162,AE162*VLOOKUP(L162,Calculations!G:I,3,0))</f>
        <v>58918.347320000001</v>
      </c>
      <c r="AI162" s="10">
        <f>IF(L162="USD",AF162,AF162*VLOOKUP(L162,Calculations!G163:I163,3,0))</f>
        <v>82607.700000000012</v>
      </c>
      <c r="AJ162" s="10">
        <f>IF(L162="EUR",AF162,AF162*VLOOKUP(L162,Calculations!G:I,3,0))</f>
        <v>57825.390000000007</v>
      </c>
      <c r="AK162" s="10">
        <f t="shared" si="8"/>
        <v>84169.067600000009</v>
      </c>
      <c r="AL162" s="10">
        <f>IF(L162="USD",AK162,AK162*VLOOKUP(L162,Calculations!G:I,3,0))</f>
        <v>84169.067600000009</v>
      </c>
      <c r="AM162" s="10">
        <f>IF(L162="EUR",AK162,AK162*VLOOKUP(L162,Calculations!G:I,3,0))</f>
        <v>58918.347320000001</v>
      </c>
    </row>
    <row r="163" spans="1:39">
      <c r="A163" t="s">
        <v>145</v>
      </c>
      <c r="B163" t="s">
        <v>152</v>
      </c>
      <c r="C163">
        <v>2.83</v>
      </c>
      <c r="D163" t="s">
        <v>326</v>
      </c>
      <c r="E163" t="s">
        <v>73</v>
      </c>
      <c r="F163" t="s">
        <v>75</v>
      </c>
      <c r="G163" t="s">
        <v>82</v>
      </c>
      <c r="H163" t="s">
        <v>82</v>
      </c>
      <c r="I163" t="s">
        <v>84</v>
      </c>
      <c r="J163" t="s">
        <v>55</v>
      </c>
      <c r="K163" t="s">
        <v>143</v>
      </c>
      <c r="L163" t="s">
        <v>35</v>
      </c>
      <c r="M163">
        <v>10508412</v>
      </c>
      <c r="N163">
        <v>0</v>
      </c>
      <c r="O163">
        <v>10508412</v>
      </c>
      <c r="P163">
        <v>12656341</v>
      </c>
      <c r="Q163">
        <v>0</v>
      </c>
      <c r="R163">
        <v>12656341</v>
      </c>
      <c r="S163" t="s">
        <v>35</v>
      </c>
      <c r="T163">
        <v>10508412</v>
      </c>
      <c r="U163">
        <v>0</v>
      </c>
      <c r="V163">
        <v>10508412</v>
      </c>
      <c r="W163">
        <v>12656341</v>
      </c>
      <c r="X163">
        <v>0</v>
      </c>
      <c r="Y163">
        <v>12656341</v>
      </c>
      <c r="Z163" t="s">
        <v>36</v>
      </c>
      <c r="AA163" t="s">
        <v>36</v>
      </c>
      <c r="AB163" t="s">
        <v>37</v>
      </c>
      <c r="AC163" t="s">
        <v>37</v>
      </c>
      <c r="AD163" t="s">
        <v>37</v>
      </c>
      <c r="AE163" s="10">
        <f t="shared" si="6"/>
        <v>358174.45030000003</v>
      </c>
      <c r="AF163" s="10">
        <f t="shared" si="7"/>
        <v>297388.05960000004</v>
      </c>
      <c r="AG163" s="10">
        <f>IF(L163="USD",AE163,AE163*VLOOKUP(L163,Calculations!G164:I164,3,0))</f>
        <v>358174.45030000003</v>
      </c>
      <c r="AH163" s="10">
        <f>IF(L163="EUR",AE163,AE163*VLOOKUP(L163,Calculations!G:I,3,0))</f>
        <v>250722.11520999999</v>
      </c>
      <c r="AI163" s="10">
        <f>IF(L163="USD",AF163,AF163*VLOOKUP(L163,Calculations!G164:I164,3,0))</f>
        <v>297388.05960000004</v>
      </c>
      <c r="AJ163" s="10">
        <f>IF(L163="EUR",AF163,AF163*VLOOKUP(L163,Calculations!G:I,3,0))</f>
        <v>208171.64172000001</v>
      </c>
      <c r="AK163" s="10">
        <f t="shared" si="8"/>
        <v>358174.45030000003</v>
      </c>
      <c r="AL163" s="10">
        <f>IF(L163="USD",AK163,AK163*VLOOKUP(L163,Calculations!G:I,3,0))</f>
        <v>358174.45030000003</v>
      </c>
      <c r="AM163" s="10">
        <f>IF(L163="EUR",AK163,AK163*VLOOKUP(L163,Calculations!G:I,3,0))</f>
        <v>250722.11520999999</v>
      </c>
    </row>
    <row r="164" spans="1:39">
      <c r="A164" t="s">
        <v>145</v>
      </c>
      <c r="B164" t="s">
        <v>152</v>
      </c>
      <c r="C164">
        <v>2.83</v>
      </c>
      <c r="D164" t="s">
        <v>327</v>
      </c>
      <c r="E164" t="s">
        <v>71</v>
      </c>
      <c r="F164" t="s">
        <v>100</v>
      </c>
      <c r="G164" t="s">
        <v>82</v>
      </c>
      <c r="H164" t="s">
        <v>82</v>
      </c>
      <c r="I164" t="s">
        <v>50</v>
      </c>
      <c r="J164" t="s">
        <v>55</v>
      </c>
      <c r="K164" t="s">
        <v>143</v>
      </c>
      <c r="L164" t="s">
        <v>35</v>
      </c>
      <c r="M164">
        <v>1426385</v>
      </c>
      <c r="N164">
        <v>0</v>
      </c>
      <c r="O164">
        <v>1426385</v>
      </c>
      <c r="P164">
        <v>1126890</v>
      </c>
      <c r="Q164">
        <v>0</v>
      </c>
      <c r="R164">
        <v>1126890</v>
      </c>
      <c r="S164" t="s">
        <v>35</v>
      </c>
      <c r="T164">
        <v>1426385</v>
      </c>
      <c r="U164">
        <v>0</v>
      </c>
      <c r="V164">
        <v>1426385</v>
      </c>
      <c r="W164">
        <v>1126890</v>
      </c>
      <c r="X164">
        <v>0</v>
      </c>
      <c r="Y164">
        <v>1126890</v>
      </c>
      <c r="Z164" t="s">
        <v>36</v>
      </c>
      <c r="AA164" t="s">
        <v>36</v>
      </c>
      <c r="AB164" t="s">
        <v>37</v>
      </c>
      <c r="AC164" t="s">
        <v>37</v>
      </c>
      <c r="AD164" t="s">
        <v>37</v>
      </c>
      <c r="AE164" s="10">
        <f t="shared" si="6"/>
        <v>31890.987000000001</v>
      </c>
      <c r="AF164" s="10">
        <f t="shared" si="7"/>
        <v>40366.695500000002</v>
      </c>
      <c r="AG164" s="10">
        <f>IF(L164="USD",AE164,AE164*VLOOKUP(L164,Calculations!G165:I165,3,0))</f>
        <v>31890.987000000001</v>
      </c>
      <c r="AH164" s="10">
        <f>IF(L164="EUR",AE164,AE164*VLOOKUP(L164,Calculations!G:I,3,0))</f>
        <v>22323.690899999998</v>
      </c>
      <c r="AI164" s="10">
        <f>IF(L164="USD",AF164,AF164*VLOOKUP(L164,Calculations!G165:I165,3,0))</f>
        <v>40366.695500000002</v>
      </c>
      <c r="AJ164" s="10">
        <f>IF(L164="EUR",AF164,AF164*VLOOKUP(L164,Calculations!G:I,3,0))</f>
        <v>28256.686849999998</v>
      </c>
      <c r="AK164" s="10">
        <f t="shared" si="8"/>
        <v>31890.987000000001</v>
      </c>
      <c r="AL164" s="10">
        <f>IF(L164="USD",AK164,AK164*VLOOKUP(L164,Calculations!G:I,3,0))</f>
        <v>31890.987000000001</v>
      </c>
      <c r="AM164" s="10">
        <f>IF(L164="EUR",AK164,AK164*VLOOKUP(L164,Calculations!G:I,3,0))</f>
        <v>22323.690899999998</v>
      </c>
    </row>
    <row r="165" spans="1:39">
      <c r="A165" t="s">
        <v>145</v>
      </c>
      <c r="B165" t="s">
        <v>152</v>
      </c>
      <c r="C165">
        <v>2.83</v>
      </c>
      <c r="D165" t="s">
        <v>328</v>
      </c>
      <c r="E165" t="s">
        <v>142</v>
      </c>
      <c r="F165" t="s">
        <v>143</v>
      </c>
      <c r="G165" t="s">
        <v>82</v>
      </c>
      <c r="H165" t="s">
        <v>82</v>
      </c>
      <c r="I165" t="s">
        <v>103</v>
      </c>
      <c r="J165" t="s">
        <v>55</v>
      </c>
      <c r="K165" t="s">
        <v>143</v>
      </c>
      <c r="L165" t="s">
        <v>35</v>
      </c>
      <c r="M165">
        <v>561346</v>
      </c>
      <c r="N165">
        <v>0</v>
      </c>
      <c r="O165">
        <v>561346</v>
      </c>
      <c r="P165">
        <v>561346</v>
      </c>
      <c r="Q165">
        <v>0</v>
      </c>
      <c r="R165">
        <v>561346</v>
      </c>
      <c r="S165" t="s">
        <v>35</v>
      </c>
      <c r="T165">
        <v>561346</v>
      </c>
      <c r="U165">
        <v>0</v>
      </c>
      <c r="V165">
        <v>561346</v>
      </c>
      <c r="W165">
        <v>561346</v>
      </c>
      <c r="X165">
        <v>0</v>
      </c>
      <c r="Y165">
        <v>561346</v>
      </c>
      <c r="Z165" t="s">
        <v>36</v>
      </c>
      <c r="AA165" t="s">
        <v>36</v>
      </c>
      <c r="AB165" t="s">
        <v>37</v>
      </c>
      <c r="AC165" t="s">
        <v>37</v>
      </c>
      <c r="AD165" t="s">
        <v>37</v>
      </c>
      <c r="AE165" s="10">
        <f t="shared" si="6"/>
        <v>15886.091800000002</v>
      </c>
      <c r="AF165" s="10">
        <f t="shared" si="7"/>
        <v>15886.091800000002</v>
      </c>
      <c r="AG165" s="10">
        <f>IF(L165="USD",AE165,AE165*VLOOKUP(L165,Calculations!G166:I166,3,0))</f>
        <v>15886.091800000002</v>
      </c>
      <c r="AH165" s="10">
        <f>IF(L165="EUR",AE165,AE165*VLOOKUP(L165,Calculations!G:I,3,0))</f>
        <v>11120.26426</v>
      </c>
      <c r="AI165" s="10">
        <f>IF(L165="USD",AF165,AF165*VLOOKUP(L165,Calculations!G166:I166,3,0))</f>
        <v>15886.091800000002</v>
      </c>
      <c r="AJ165" s="10">
        <f>IF(L165="EUR",AF165,AF165*VLOOKUP(L165,Calculations!G:I,3,0))</f>
        <v>11120.26426</v>
      </c>
      <c r="AK165" s="10">
        <f t="shared" si="8"/>
        <v>15886.091800000002</v>
      </c>
      <c r="AL165" s="10">
        <f>IF(L165="USD",AK165,AK165*VLOOKUP(L165,Calculations!G:I,3,0))</f>
        <v>15886.091800000002</v>
      </c>
      <c r="AM165" s="10">
        <f>IF(L165="EUR",AK165,AK165*VLOOKUP(L165,Calculations!G:I,3,0))</f>
        <v>11120.26426</v>
      </c>
    </row>
    <row r="166" spans="1:39">
      <c r="A166" t="s">
        <v>145</v>
      </c>
      <c r="B166" t="s">
        <v>152</v>
      </c>
      <c r="C166">
        <v>2.83</v>
      </c>
      <c r="D166" t="s">
        <v>329</v>
      </c>
      <c r="E166" t="s">
        <v>142</v>
      </c>
      <c r="F166" t="s">
        <v>143</v>
      </c>
      <c r="G166" t="s">
        <v>82</v>
      </c>
      <c r="H166" t="s">
        <v>82</v>
      </c>
      <c r="I166" t="s">
        <v>63</v>
      </c>
      <c r="J166" t="s">
        <v>55</v>
      </c>
      <c r="K166" t="s">
        <v>143</v>
      </c>
      <c r="L166" t="s">
        <v>35</v>
      </c>
      <c r="M166">
        <v>486500</v>
      </c>
      <c r="N166">
        <v>0</v>
      </c>
      <c r="O166">
        <v>486500</v>
      </c>
      <c r="P166">
        <v>486500</v>
      </c>
      <c r="Q166">
        <v>0</v>
      </c>
      <c r="R166">
        <v>486500</v>
      </c>
      <c r="S166" t="s">
        <v>35</v>
      </c>
      <c r="T166">
        <v>486500</v>
      </c>
      <c r="U166">
        <v>0</v>
      </c>
      <c r="V166">
        <v>486500</v>
      </c>
      <c r="W166">
        <v>486500</v>
      </c>
      <c r="X166">
        <v>0</v>
      </c>
      <c r="Y166">
        <v>486500</v>
      </c>
      <c r="Z166" t="s">
        <v>36</v>
      </c>
      <c r="AA166" t="s">
        <v>36</v>
      </c>
      <c r="AB166" t="s">
        <v>37</v>
      </c>
      <c r="AC166" t="s">
        <v>37</v>
      </c>
      <c r="AD166" t="s">
        <v>37</v>
      </c>
      <c r="AE166" s="10">
        <f t="shared" si="6"/>
        <v>13767.95</v>
      </c>
      <c r="AF166" s="10">
        <f t="shared" si="7"/>
        <v>13767.95</v>
      </c>
      <c r="AG166" s="10">
        <f>IF(L166="USD",AE166,AE166*VLOOKUP(L166,Calculations!G167:I167,3,0))</f>
        <v>13767.95</v>
      </c>
      <c r="AH166" s="10">
        <f>IF(L166="EUR",AE166,AE166*VLOOKUP(L166,Calculations!G:I,3,0))</f>
        <v>9637.5650000000005</v>
      </c>
      <c r="AI166" s="10">
        <f>IF(L166="USD",AF166,AF166*VLOOKUP(L166,Calculations!G167:I167,3,0))</f>
        <v>13767.95</v>
      </c>
      <c r="AJ166" s="10">
        <f>IF(L166="EUR",AF166,AF166*VLOOKUP(L166,Calculations!G:I,3,0))</f>
        <v>9637.5650000000005</v>
      </c>
      <c r="AK166" s="10">
        <f t="shared" si="8"/>
        <v>13767.95</v>
      </c>
      <c r="AL166" s="10">
        <f>IF(L166="USD",AK166,AK166*VLOOKUP(L166,Calculations!G:I,3,0))</f>
        <v>13767.95</v>
      </c>
      <c r="AM166" s="10">
        <f>IF(L166="EUR",AK166,AK166*VLOOKUP(L166,Calculations!G:I,3,0))</f>
        <v>9637.5650000000005</v>
      </c>
    </row>
    <row r="167" spans="1:39">
      <c r="A167" t="s">
        <v>145</v>
      </c>
      <c r="B167" t="s">
        <v>153</v>
      </c>
      <c r="C167">
        <v>0.72</v>
      </c>
      <c r="D167" t="s">
        <v>330</v>
      </c>
      <c r="E167" t="s">
        <v>73</v>
      </c>
      <c r="F167" t="s">
        <v>74</v>
      </c>
      <c r="G167" t="s">
        <v>60</v>
      </c>
      <c r="H167" t="s">
        <v>60</v>
      </c>
      <c r="I167" t="s">
        <v>57</v>
      </c>
      <c r="J167" t="s">
        <v>55</v>
      </c>
      <c r="K167" t="s">
        <v>143</v>
      </c>
      <c r="L167" t="s">
        <v>35</v>
      </c>
      <c r="M167">
        <v>68439122</v>
      </c>
      <c r="N167">
        <v>0</v>
      </c>
      <c r="O167">
        <v>68439122</v>
      </c>
      <c r="P167">
        <v>73258358</v>
      </c>
      <c r="Q167">
        <v>0</v>
      </c>
      <c r="R167">
        <v>73258358</v>
      </c>
      <c r="S167" t="s">
        <v>35</v>
      </c>
      <c r="T167">
        <v>68439122</v>
      </c>
      <c r="U167">
        <v>0</v>
      </c>
      <c r="V167">
        <v>68439122</v>
      </c>
      <c r="W167">
        <v>73258358</v>
      </c>
      <c r="X167">
        <v>0</v>
      </c>
      <c r="Y167">
        <v>73258358</v>
      </c>
      <c r="Z167" t="s">
        <v>36</v>
      </c>
      <c r="AA167" t="s">
        <v>36</v>
      </c>
      <c r="AB167" t="s">
        <v>37</v>
      </c>
      <c r="AC167" t="s">
        <v>37</v>
      </c>
      <c r="AD167" t="s">
        <v>37</v>
      </c>
      <c r="AE167" s="10">
        <f t="shared" si="6"/>
        <v>527460.17759999994</v>
      </c>
      <c r="AF167" s="10">
        <f t="shared" si="7"/>
        <v>492761.67839999998</v>
      </c>
      <c r="AG167" s="10">
        <f>IF(L167="USD",AE167,AE167*VLOOKUP(L167,Calculations!G168:I168,3,0))</f>
        <v>527460.17759999994</v>
      </c>
      <c r="AH167" s="10">
        <f>IF(L167="EUR",AE167,AE167*VLOOKUP(L167,Calculations!G:I,3,0))</f>
        <v>369222.12431999994</v>
      </c>
      <c r="AI167" s="10">
        <f>IF(L167="USD",AF167,AF167*VLOOKUP(L167,Calculations!G168:I168,3,0))</f>
        <v>492761.67839999998</v>
      </c>
      <c r="AJ167" s="10">
        <f>IF(L167="EUR",AF167,AF167*VLOOKUP(L167,Calculations!G:I,3,0))</f>
        <v>344933.17487999995</v>
      </c>
      <c r="AK167" s="10">
        <f t="shared" si="8"/>
        <v>527460.17759999994</v>
      </c>
      <c r="AL167" s="10">
        <f>IF(L167="USD",AK167,AK167*VLOOKUP(L167,Calculations!G:I,3,0))</f>
        <v>527460.17759999994</v>
      </c>
      <c r="AM167" s="10">
        <f>IF(L167="EUR",AK167,AK167*VLOOKUP(L167,Calculations!G:I,3,0))</f>
        <v>369222.12431999994</v>
      </c>
    </row>
    <row r="168" spans="1:39">
      <c r="A168" t="s">
        <v>145</v>
      </c>
      <c r="B168" t="s">
        <v>153</v>
      </c>
      <c r="C168">
        <v>0.72</v>
      </c>
      <c r="D168" t="s">
        <v>331</v>
      </c>
      <c r="E168" t="s">
        <v>30</v>
      </c>
      <c r="F168" t="s">
        <v>69</v>
      </c>
      <c r="G168" t="s">
        <v>44</v>
      </c>
      <c r="H168" t="s">
        <v>44</v>
      </c>
      <c r="I168" t="s">
        <v>91</v>
      </c>
      <c r="J168" t="s">
        <v>110</v>
      </c>
      <c r="K168" t="s">
        <v>143</v>
      </c>
      <c r="L168" t="s">
        <v>35</v>
      </c>
      <c r="M168">
        <v>145386886</v>
      </c>
      <c r="N168">
        <v>75816680</v>
      </c>
      <c r="O168">
        <v>221203566</v>
      </c>
      <c r="P168">
        <v>110318838</v>
      </c>
      <c r="Q168">
        <v>85058983</v>
      </c>
      <c r="R168">
        <v>195377821</v>
      </c>
      <c r="S168" t="s">
        <v>35</v>
      </c>
      <c r="T168">
        <v>145386886</v>
      </c>
      <c r="U168">
        <v>75816680</v>
      </c>
      <c r="V168">
        <v>221203566</v>
      </c>
      <c r="W168">
        <v>110318838</v>
      </c>
      <c r="X168">
        <v>85058983</v>
      </c>
      <c r="Y168">
        <v>195377821</v>
      </c>
      <c r="Z168" t="s">
        <v>36</v>
      </c>
      <c r="AA168" t="s">
        <v>37</v>
      </c>
      <c r="AB168" t="s">
        <v>36</v>
      </c>
      <c r="AC168" t="s">
        <v>37</v>
      </c>
      <c r="AD168" t="s">
        <v>37</v>
      </c>
      <c r="AE168" s="10">
        <f t="shared" si="6"/>
        <v>1406720.3111999999</v>
      </c>
      <c r="AF168" s="10">
        <f t="shared" si="7"/>
        <v>1592665.6751999999</v>
      </c>
      <c r="AG168" s="10">
        <f>IF(L168="USD",AE168,AE168*VLOOKUP(L168,Calculations!G169:I169,3,0))</f>
        <v>1406720.3111999999</v>
      </c>
      <c r="AH168" s="10">
        <f>IF(L168="EUR",AE168,AE168*VLOOKUP(L168,Calculations!G:I,3,0))</f>
        <v>984704.21783999982</v>
      </c>
      <c r="AI168" s="10">
        <f>IF(L168="USD",AF168,AF168*VLOOKUP(L168,Calculations!G169:I169,3,0))</f>
        <v>1592665.6751999999</v>
      </c>
      <c r="AJ168" s="10">
        <f>IF(L168="EUR",AF168,AF168*VLOOKUP(L168,Calculations!G:I,3,0))</f>
        <v>1114865.9726399998</v>
      </c>
      <c r="AK168" s="10">
        <f t="shared" si="8"/>
        <v>794295.63359999994</v>
      </c>
      <c r="AL168" s="10">
        <f>IF(L168="USD",AK168,AK168*VLOOKUP(L168,Calculations!G:I,3,0))</f>
        <v>794295.63359999994</v>
      </c>
      <c r="AM168" s="10">
        <f>IF(L168="EUR",AK168,AK168*VLOOKUP(L168,Calculations!G:I,3,0))</f>
        <v>556006.94351999997</v>
      </c>
    </row>
    <row r="169" spans="1:39">
      <c r="A169" t="s">
        <v>145</v>
      </c>
      <c r="B169" t="s">
        <v>153</v>
      </c>
      <c r="C169">
        <v>0.72</v>
      </c>
      <c r="D169" t="s">
        <v>332</v>
      </c>
      <c r="E169" t="s">
        <v>30</v>
      </c>
      <c r="F169" t="s">
        <v>31</v>
      </c>
      <c r="G169" t="s">
        <v>60</v>
      </c>
      <c r="H169" t="s">
        <v>44</v>
      </c>
      <c r="I169" t="s">
        <v>33</v>
      </c>
      <c r="J169" t="s">
        <v>55</v>
      </c>
      <c r="K169" t="s">
        <v>143</v>
      </c>
      <c r="L169" t="s">
        <v>35</v>
      </c>
      <c r="M169">
        <v>0</v>
      </c>
      <c r="N169">
        <v>41056000</v>
      </c>
      <c r="O169">
        <v>41056000</v>
      </c>
      <c r="P169">
        <v>0</v>
      </c>
      <c r="Q169">
        <v>79409326</v>
      </c>
      <c r="R169">
        <v>79409326</v>
      </c>
      <c r="S169" t="s">
        <v>35</v>
      </c>
      <c r="T169">
        <v>0</v>
      </c>
      <c r="U169">
        <v>41056000</v>
      </c>
      <c r="V169">
        <v>41056000</v>
      </c>
      <c r="W169">
        <v>0</v>
      </c>
      <c r="X169">
        <v>79409326</v>
      </c>
      <c r="Y169">
        <v>79409326</v>
      </c>
      <c r="Z169" t="s">
        <v>36</v>
      </c>
      <c r="AA169" t="s">
        <v>37</v>
      </c>
      <c r="AB169" t="s">
        <v>37</v>
      </c>
      <c r="AC169" t="s">
        <v>36</v>
      </c>
      <c r="AD169" t="s">
        <v>37</v>
      </c>
      <c r="AE169" s="10">
        <f t="shared" si="6"/>
        <v>571747.14720000001</v>
      </c>
      <c r="AF169" s="10">
        <f t="shared" si="7"/>
        <v>295603.20000000001</v>
      </c>
      <c r="AG169" s="10">
        <f>IF(L169="USD",AE169,AE169*VLOOKUP(L169,Calculations!G170:I170,3,0))</f>
        <v>571747.14720000001</v>
      </c>
      <c r="AH169" s="10">
        <f>IF(L169="EUR",AE169,AE169*VLOOKUP(L169,Calculations!G:I,3,0))</f>
        <v>400223.00303999998</v>
      </c>
      <c r="AI169" s="10">
        <f>IF(L169="USD",AF169,AF169*VLOOKUP(L169,Calculations!G170:I170,3,0))</f>
        <v>295603.20000000001</v>
      </c>
      <c r="AJ169" s="10">
        <f>IF(L169="EUR",AF169,AF169*VLOOKUP(L169,Calculations!G:I,3,0))</f>
        <v>206922.23999999999</v>
      </c>
      <c r="AK169" s="10">
        <f t="shared" si="8"/>
        <v>0</v>
      </c>
      <c r="AL169" s="10">
        <f>IF(L169="USD",AK169,AK169*VLOOKUP(L169,Calculations!G:I,3,0))</f>
        <v>0</v>
      </c>
      <c r="AM169" s="10">
        <f>IF(L169="EUR",AK169,AK169*VLOOKUP(L169,Calculations!G:I,3,0))</f>
        <v>0</v>
      </c>
    </row>
    <row r="170" spans="1:39">
      <c r="A170" t="s">
        <v>145</v>
      </c>
      <c r="B170" t="s">
        <v>153</v>
      </c>
      <c r="C170">
        <v>0.72</v>
      </c>
      <c r="D170" t="s">
        <v>333</v>
      </c>
      <c r="E170" t="s">
        <v>30</v>
      </c>
      <c r="F170" t="s">
        <v>69</v>
      </c>
      <c r="G170" t="s">
        <v>44</v>
      </c>
      <c r="H170" t="s">
        <v>44</v>
      </c>
      <c r="I170" t="s">
        <v>103</v>
      </c>
      <c r="J170" t="s">
        <v>55</v>
      </c>
      <c r="K170" t="s">
        <v>143</v>
      </c>
      <c r="L170" t="s">
        <v>35</v>
      </c>
      <c r="M170">
        <v>231249470</v>
      </c>
      <c r="N170">
        <v>54121579</v>
      </c>
      <c r="O170">
        <v>285371049</v>
      </c>
      <c r="P170">
        <v>279515411</v>
      </c>
      <c r="Q170">
        <v>67962916</v>
      </c>
      <c r="R170">
        <v>347478327</v>
      </c>
      <c r="S170" t="s">
        <v>35</v>
      </c>
      <c r="T170">
        <v>231249470</v>
      </c>
      <c r="U170">
        <v>54121579</v>
      </c>
      <c r="V170">
        <v>285371049</v>
      </c>
      <c r="W170">
        <v>279515411</v>
      </c>
      <c r="X170">
        <v>67962916</v>
      </c>
      <c r="Y170">
        <v>347478327</v>
      </c>
      <c r="Z170" t="s">
        <v>36</v>
      </c>
      <c r="AA170" t="s">
        <v>37</v>
      </c>
      <c r="AB170" t="s">
        <v>36</v>
      </c>
      <c r="AC170" t="s">
        <v>37</v>
      </c>
      <c r="AD170" t="s">
        <v>37</v>
      </c>
      <c r="AE170" s="10">
        <f t="shared" si="6"/>
        <v>2501843.9544000002</v>
      </c>
      <c r="AF170" s="10">
        <f t="shared" si="7"/>
        <v>2054671.5527999999</v>
      </c>
      <c r="AG170" s="10">
        <f>IF(L170="USD",AE170,AE170*VLOOKUP(L170,Calculations!G171:I171,3,0))</f>
        <v>2501843.9544000002</v>
      </c>
      <c r="AH170" s="10">
        <f>IF(L170="EUR",AE170,AE170*VLOOKUP(L170,Calculations!G:I,3,0))</f>
        <v>1751290.7680800001</v>
      </c>
      <c r="AI170" s="10">
        <f>IF(L170="USD",AF170,AF170*VLOOKUP(L170,Calculations!G171:I171,3,0))</f>
        <v>2054671.5527999999</v>
      </c>
      <c r="AJ170" s="10">
        <f>IF(L170="EUR",AF170,AF170*VLOOKUP(L170,Calculations!G:I,3,0))</f>
        <v>1438270.08696</v>
      </c>
      <c r="AK170" s="10">
        <f t="shared" si="8"/>
        <v>2012510.9591999999</v>
      </c>
      <c r="AL170" s="10">
        <f>IF(L170="USD",AK170,AK170*VLOOKUP(L170,Calculations!G:I,3,0))</f>
        <v>2012510.9591999999</v>
      </c>
      <c r="AM170" s="10">
        <f>IF(L170="EUR",AK170,AK170*VLOOKUP(L170,Calculations!G:I,3,0))</f>
        <v>1408757.6714399999</v>
      </c>
    </row>
    <row r="171" spans="1:39">
      <c r="A171" t="s">
        <v>145</v>
      </c>
      <c r="B171" t="s">
        <v>153</v>
      </c>
      <c r="C171">
        <v>0.72</v>
      </c>
      <c r="D171" t="s">
        <v>334</v>
      </c>
      <c r="E171" t="s">
        <v>38</v>
      </c>
      <c r="F171" t="s">
        <v>46</v>
      </c>
      <c r="G171" t="s">
        <v>44</v>
      </c>
      <c r="H171" t="s">
        <v>44</v>
      </c>
      <c r="I171" t="s">
        <v>50</v>
      </c>
      <c r="J171" t="s">
        <v>55</v>
      </c>
      <c r="K171" t="s">
        <v>143</v>
      </c>
      <c r="L171" t="s">
        <v>35</v>
      </c>
      <c r="M171">
        <v>79577462</v>
      </c>
      <c r="N171">
        <v>0</v>
      </c>
      <c r="O171">
        <v>79577462</v>
      </c>
      <c r="P171">
        <v>136980653</v>
      </c>
      <c r="Q171">
        <v>0</v>
      </c>
      <c r="R171">
        <v>136980653</v>
      </c>
      <c r="S171" t="s">
        <v>35</v>
      </c>
      <c r="T171">
        <v>79577462</v>
      </c>
      <c r="U171">
        <v>0</v>
      </c>
      <c r="V171">
        <v>79577462</v>
      </c>
      <c r="W171">
        <v>136980653</v>
      </c>
      <c r="X171">
        <v>0</v>
      </c>
      <c r="Y171">
        <v>136980653</v>
      </c>
      <c r="Z171" t="s">
        <v>36</v>
      </c>
      <c r="AA171" t="s">
        <v>37</v>
      </c>
      <c r="AB171" t="s">
        <v>36</v>
      </c>
      <c r="AC171" t="s">
        <v>37</v>
      </c>
      <c r="AD171" t="s">
        <v>37</v>
      </c>
      <c r="AE171" s="10">
        <f t="shared" si="6"/>
        <v>986260.70160000003</v>
      </c>
      <c r="AF171" s="10">
        <f t="shared" si="7"/>
        <v>572957.72639999993</v>
      </c>
      <c r="AG171" s="10">
        <f>IF(L171="USD",AE171,AE171*VLOOKUP(L171,Calculations!G172:I172,3,0))</f>
        <v>986260.70160000003</v>
      </c>
      <c r="AH171" s="10">
        <f>IF(L171="EUR",AE171,AE171*VLOOKUP(L171,Calculations!G:I,3,0))</f>
        <v>690382.49112000002</v>
      </c>
      <c r="AI171" s="10">
        <f>IF(L171="USD",AF171,AF171*VLOOKUP(L171,Calculations!G172:I172,3,0))</f>
        <v>572957.72639999993</v>
      </c>
      <c r="AJ171" s="10">
        <f>IF(L171="EUR",AF171,AF171*VLOOKUP(L171,Calculations!G:I,3,0))</f>
        <v>401070.40847999993</v>
      </c>
      <c r="AK171" s="10">
        <f t="shared" si="8"/>
        <v>986260.70160000003</v>
      </c>
      <c r="AL171" s="10">
        <f>IF(L171="USD",AK171,AK171*VLOOKUP(L171,Calculations!G:I,3,0))</f>
        <v>986260.70160000003</v>
      </c>
      <c r="AM171" s="10">
        <f>IF(L171="EUR",AK171,AK171*VLOOKUP(L171,Calculations!G:I,3,0))</f>
        <v>690382.49112000002</v>
      </c>
    </row>
    <row r="172" spans="1:39">
      <c r="A172" t="s">
        <v>145</v>
      </c>
      <c r="B172" t="s">
        <v>153</v>
      </c>
      <c r="C172">
        <v>0.72</v>
      </c>
      <c r="D172" t="s">
        <v>335</v>
      </c>
      <c r="E172" t="s">
        <v>42</v>
      </c>
      <c r="F172" t="s">
        <v>62</v>
      </c>
      <c r="G172" t="s">
        <v>60</v>
      </c>
      <c r="H172" t="s">
        <v>60</v>
      </c>
      <c r="I172" t="s">
        <v>86</v>
      </c>
      <c r="J172" t="s">
        <v>111</v>
      </c>
      <c r="K172" t="s">
        <v>143</v>
      </c>
      <c r="L172" t="s">
        <v>35</v>
      </c>
      <c r="M172">
        <v>0</v>
      </c>
      <c r="N172">
        <v>43336670</v>
      </c>
      <c r="O172">
        <v>43336670</v>
      </c>
      <c r="P172">
        <v>0</v>
      </c>
      <c r="Q172">
        <v>62655608</v>
      </c>
      <c r="R172">
        <v>62655608</v>
      </c>
      <c r="S172" t="s">
        <v>35</v>
      </c>
      <c r="T172">
        <v>0</v>
      </c>
      <c r="U172">
        <v>43336670</v>
      </c>
      <c r="V172">
        <v>43336670</v>
      </c>
      <c r="W172">
        <v>0</v>
      </c>
      <c r="X172">
        <v>62655608</v>
      </c>
      <c r="Y172">
        <v>62655608</v>
      </c>
      <c r="Z172" t="s">
        <v>36</v>
      </c>
      <c r="AA172" t="s">
        <v>37</v>
      </c>
      <c r="AB172" t="s">
        <v>37</v>
      </c>
      <c r="AC172" t="s">
        <v>36</v>
      </c>
      <c r="AD172" t="s">
        <v>37</v>
      </c>
      <c r="AE172" s="10">
        <f t="shared" si="6"/>
        <v>451120.37760000001</v>
      </c>
      <c r="AF172" s="10">
        <f t="shared" si="7"/>
        <v>312024.02399999998</v>
      </c>
      <c r="AG172" s="10">
        <f>IF(L172="USD",AE172,AE172*VLOOKUP(L172,Calculations!G173:I173,3,0))</f>
        <v>451120.37760000001</v>
      </c>
      <c r="AH172" s="10">
        <f>IF(L172="EUR",AE172,AE172*VLOOKUP(L172,Calculations!G:I,3,0))</f>
        <v>315784.26431999996</v>
      </c>
      <c r="AI172" s="10">
        <f>IF(L172="USD",AF172,AF172*VLOOKUP(L172,Calculations!G173:I173,3,0))</f>
        <v>312024.02399999998</v>
      </c>
      <c r="AJ172" s="10">
        <f>IF(L172="EUR",AF172,AF172*VLOOKUP(L172,Calculations!G:I,3,0))</f>
        <v>218416.81679999997</v>
      </c>
      <c r="AK172" s="10">
        <f t="shared" si="8"/>
        <v>0</v>
      </c>
      <c r="AL172" s="10">
        <f>IF(L172="USD",AK172,AK172*VLOOKUP(L172,Calculations!G:I,3,0))</f>
        <v>0</v>
      </c>
      <c r="AM172" s="10">
        <f>IF(L172="EUR",AK172,AK172*VLOOKUP(L172,Calculations!G:I,3,0))</f>
        <v>0</v>
      </c>
    </row>
    <row r="173" spans="1:39">
      <c r="A173" t="s">
        <v>145</v>
      </c>
      <c r="B173" t="s">
        <v>153</v>
      </c>
      <c r="C173">
        <v>0.72</v>
      </c>
      <c r="D173" t="s">
        <v>336</v>
      </c>
      <c r="E173" t="s">
        <v>30</v>
      </c>
      <c r="F173" t="s">
        <v>31</v>
      </c>
      <c r="G173" t="s">
        <v>60</v>
      </c>
      <c r="H173" t="s">
        <v>60</v>
      </c>
      <c r="I173" t="s">
        <v>52</v>
      </c>
      <c r="J173" t="s">
        <v>55</v>
      </c>
      <c r="K173" t="s">
        <v>143</v>
      </c>
      <c r="L173" t="s">
        <v>35</v>
      </c>
      <c r="M173">
        <v>0</v>
      </c>
      <c r="N173">
        <v>17625423</v>
      </c>
      <c r="O173">
        <v>17625423</v>
      </c>
      <c r="P173">
        <v>0</v>
      </c>
      <c r="Q173">
        <v>72665165</v>
      </c>
      <c r="R173">
        <v>72665165</v>
      </c>
      <c r="S173" t="s">
        <v>35</v>
      </c>
      <c r="T173">
        <v>0</v>
      </c>
      <c r="U173">
        <v>17625423</v>
      </c>
      <c r="V173">
        <v>17625423</v>
      </c>
      <c r="W173">
        <v>0</v>
      </c>
      <c r="X173">
        <v>72665165</v>
      </c>
      <c r="Y173">
        <v>72665165</v>
      </c>
      <c r="Z173" t="s">
        <v>36</v>
      </c>
      <c r="AA173" t="s">
        <v>37</v>
      </c>
      <c r="AB173" t="s">
        <v>37</v>
      </c>
      <c r="AC173" t="s">
        <v>36</v>
      </c>
      <c r="AD173" t="s">
        <v>37</v>
      </c>
      <c r="AE173" s="10">
        <f t="shared" si="6"/>
        <v>523189.18799999997</v>
      </c>
      <c r="AF173" s="10">
        <f t="shared" si="7"/>
        <v>126903.0456</v>
      </c>
      <c r="AG173" s="10">
        <f>IF(L173="USD",AE173,AE173*VLOOKUP(L173,Calculations!G174:I174,3,0))</f>
        <v>523189.18799999997</v>
      </c>
      <c r="AH173" s="10">
        <f>IF(L173="EUR",AE173,AE173*VLOOKUP(L173,Calculations!G:I,3,0))</f>
        <v>366232.43159999995</v>
      </c>
      <c r="AI173" s="10">
        <f>IF(L173="USD",AF173,AF173*VLOOKUP(L173,Calculations!G174:I174,3,0))</f>
        <v>126903.0456</v>
      </c>
      <c r="AJ173" s="10">
        <f>IF(L173="EUR",AF173,AF173*VLOOKUP(L173,Calculations!G:I,3,0))</f>
        <v>88832.13192</v>
      </c>
      <c r="AK173" s="10">
        <f t="shared" si="8"/>
        <v>0</v>
      </c>
      <c r="AL173" s="10">
        <f>IF(L173="USD",AK173,AK173*VLOOKUP(L173,Calculations!G:I,3,0))</f>
        <v>0</v>
      </c>
      <c r="AM173" s="10">
        <f>IF(L173="EUR",AK173,AK173*VLOOKUP(L173,Calculations!G:I,3,0))</f>
        <v>0</v>
      </c>
    </row>
    <row r="174" spans="1:39">
      <c r="A174" t="s">
        <v>145</v>
      </c>
      <c r="B174" t="s">
        <v>153</v>
      </c>
      <c r="C174">
        <v>0.72</v>
      </c>
      <c r="D174" t="s">
        <v>337</v>
      </c>
      <c r="E174" t="s">
        <v>73</v>
      </c>
      <c r="F174" t="s">
        <v>74</v>
      </c>
      <c r="G174" t="s">
        <v>60</v>
      </c>
      <c r="H174" t="s">
        <v>60</v>
      </c>
      <c r="I174" t="s">
        <v>91</v>
      </c>
      <c r="J174" t="s">
        <v>55</v>
      </c>
      <c r="K174" t="s">
        <v>143</v>
      </c>
      <c r="L174" t="s">
        <v>35</v>
      </c>
      <c r="M174">
        <v>44103517</v>
      </c>
      <c r="N174">
        <v>0</v>
      </c>
      <c r="O174">
        <v>44103517</v>
      </c>
      <c r="P174">
        <v>48368543</v>
      </c>
      <c r="Q174">
        <v>0</v>
      </c>
      <c r="R174">
        <v>48368543</v>
      </c>
      <c r="S174" t="s">
        <v>35</v>
      </c>
      <c r="T174">
        <v>44103517</v>
      </c>
      <c r="U174">
        <v>0</v>
      </c>
      <c r="V174">
        <v>44103517</v>
      </c>
      <c r="W174">
        <v>48368543</v>
      </c>
      <c r="X174">
        <v>0</v>
      </c>
      <c r="Y174">
        <v>48368543</v>
      </c>
      <c r="Z174" t="s">
        <v>36</v>
      </c>
      <c r="AA174" t="s">
        <v>36</v>
      </c>
      <c r="AB174" t="s">
        <v>37</v>
      </c>
      <c r="AC174" t="s">
        <v>37</v>
      </c>
      <c r="AD174" t="s">
        <v>37</v>
      </c>
      <c r="AE174" s="10">
        <f t="shared" si="6"/>
        <v>348253.50959999999</v>
      </c>
      <c r="AF174" s="10">
        <f t="shared" si="7"/>
        <v>317545.3224</v>
      </c>
      <c r="AG174" s="10">
        <f>IF(L174="USD",AE174,AE174*VLOOKUP(L174,Calculations!G175:I175,3,0))</f>
        <v>348253.50959999999</v>
      </c>
      <c r="AH174" s="10">
        <f>IF(L174="EUR",AE174,AE174*VLOOKUP(L174,Calculations!G:I,3,0))</f>
        <v>243777.45671999999</v>
      </c>
      <c r="AI174" s="10">
        <f>IF(L174="USD",AF174,AF174*VLOOKUP(L174,Calculations!G175:I175,3,0))</f>
        <v>317545.3224</v>
      </c>
      <c r="AJ174" s="10">
        <f>IF(L174="EUR",AF174,AF174*VLOOKUP(L174,Calculations!G:I,3,0))</f>
        <v>222281.72568</v>
      </c>
      <c r="AK174" s="10">
        <f t="shared" si="8"/>
        <v>348253.50959999999</v>
      </c>
      <c r="AL174" s="10">
        <f>IF(L174="USD",AK174,AK174*VLOOKUP(L174,Calculations!G:I,3,0))</f>
        <v>348253.50959999999</v>
      </c>
      <c r="AM174" s="10">
        <f>IF(L174="EUR",AK174,AK174*VLOOKUP(L174,Calculations!G:I,3,0))</f>
        <v>243777.45671999999</v>
      </c>
    </row>
    <row r="175" spans="1:39">
      <c r="A175" t="s">
        <v>145</v>
      </c>
      <c r="B175" t="s">
        <v>153</v>
      </c>
      <c r="C175">
        <v>0.72</v>
      </c>
      <c r="D175" t="s">
        <v>338</v>
      </c>
      <c r="E175" t="s">
        <v>38</v>
      </c>
      <c r="F175" t="s">
        <v>83</v>
      </c>
      <c r="G175" t="s">
        <v>44</v>
      </c>
      <c r="H175" t="s">
        <v>44</v>
      </c>
      <c r="I175" t="s">
        <v>57</v>
      </c>
      <c r="J175" t="s">
        <v>55</v>
      </c>
      <c r="K175" t="s">
        <v>143</v>
      </c>
      <c r="L175" t="s">
        <v>35</v>
      </c>
      <c r="M175">
        <v>80000000</v>
      </c>
      <c r="N175">
        <v>0</v>
      </c>
      <c r="O175">
        <v>80000000</v>
      </c>
      <c r="P175">
        <v>107552896</v>
      </c>
      <c r="Q175">
        <v>15093000</v>
      </c>
      <c r="R175">
        <v>122645896</v>
      </c>
      <c r="S175" t="s">
        <v>35</v>
      </c>
      <c r="T175">
        <v>80000000</v>
      </c>
      <c r="U175">
        <v>0</v>
      </c>
      <c r="V175">
        <v>80000000</v>
      </c>
      <c r="W175">
        <v>107552896</v>
      </c>
      <c r="X175">
        <v>15093000</v>
      </c>
      <c r="Y175">
        <v>122645896</v>
      </c>
      <c r="Z175" t="s">
        <v>36</v>
      </c>
      <c r="AA175" t="s">
        <v>37</v>
      </c>
      <c r="AB175" t="s">
        <v>36</v>
      </c>
      <c r="AC175" t="s">
        <v>37</v>
      </c>
      <c r="AD175" t="s">
        <v>37</v>
      </c>
      <c r="AE175" s="10">
        <f t="shared" si="6"/>
        <v>883050.45120000001</v>
      </c>
      <c r="AF175" s="10">
        <f t="shared" si="7"/>
        <v>576000</v>
      </c>
      <c r="AG175" s="10">
        <f>IF(L175="USD",AE175,AE175*VLOOKUP(L175,Calculations!G176:I176,3,0))</f>
        <v>883050.45120000001</v>
      </c>
      <c r="AH175" s="10">
        <f>IF(L175="EUR",AE175,AE175*VLOOKUP(L175,Calculations!G:I,3,0))</f>
        <v>618135.31583999994</v>
      </c>
      <c r="AI175" s="10">
        <f>IF(L175="USD",AF175,AF175*VLOOKUP(L175,Calculations!G176:I176,3,0))</f>
        <v>576000</v>
      </c>
      <c r="AJ175" s="10">
        <f>IF(L175="EUR",AF175,AF175*VLOOKUP(L175,Calculations!G:I,3,0))</f>
        <v>403200</v>
      </c>
      <c r="AK175" s="10">
        <f t="shared" si="8"/>
        <v>774380.85120000003</v>
      </c>
      <c r="AL175" s="10">
        <f>IF(L175="USD",AK175,AK175*VLOOKUP(L175,Calculations!G:I,3,0))</f>
        <v>774380.85120000003</v>
      </c>
      <c r="AM175" s="10">
        <f>IF(L175="EUR",AK175,AK175*VLOOKUP(L175,Calculations!G:I,3,0))</f>
        <v>542066.59583999997</v>
      </c>
    </row>
    <row r="176" spans="1:39">
      <c r="A176" t="s">
        <v>145</v>
      </c>
      <c r="B176" t="s">
        <v>153</v>
      </c>
      <c r="C176">
        <v>0.72</v>
      </c>
      <c r="D176" t="s">
        <v>339</v>
      </c>
      <c r="E176" t="s">
        <v>38</v>
      </c>
      <c r="F176" t="s">
        <v>83</v>
      </c>
      <c r="G176" t="s">
        <v>44</v>
      </c>
      <c r="H176" t="s">
        <v>44</v>
      </c>
      <c r="I176" t="s">
        <v>106</v>
      </c>
      <c r="J176" t="s">
        <v>115</v>
      </c>
      <c r="K176" t="s">
        <v>143</v>
      </c>
      <c r="L176" t="s">
        <v>35</v>
      </c>
      <c r="M176">
        <v>81931424</v>
      </c>
      <c r="N176">
        <v>0</v>
      </c>
      <c r="O176">
        <v>81931424</v>
      </c>
      <c r="P176">
        <v>87512465</v>
      </c>
      <c r="Q176">
        <v>0</v>
      </c>
      <c r="R176">
        <v>87512465</v>
      </c>
      <c r="S176" t="s">
        <v>35</v>
      </c>
      <c r="T176">
        <v>81931424</v>
      </c>
      <c r="U176">
        <v>0</v>
      </c>
      <c r="V176">
        <v>81931424</v>
      </c>
      <c r="W176">
        <v>87512465</v>
      </c>
      <c r="X176">
        <v>0</v>
      </c>
      <c r="Y176">
        <v>87512465</v>
      </c>
      <c r="Z176" t="s">
        <v>36</v>
      </c>
      <c r="AA176" t="s">
        <v>37</v>
      </c>
      <c r="AB176" t="s">
        <v>36</v>
      </c>
      <c r="AC176" t="s">
        <v>37</v>
      </c>
      <c r="AD176" t="s">
        <v>37</v>
      </c>
      <c r="AE176" s="10">
        <f t="shared" si="6"/>
        <v>630089.74800000002</v>
      </c>
      <c r="AF176" s="10">
        <f t="shared" si="7"/>
        <v>589906.25280000002</v>
      </c>
      <c r="AG176" s="10">
        <f>IF(L176="USD",AE176,AE176*VLOOKUP(L176,Calculations!G177:I177,3,0))</f>
        <v>630089.74800000002</v>
      </c>
      <c r="AH176" s="10">
        <f>IF(L176="EUR",AE176,AE176*VLOOKUP(L176,Calculations!G:I,3,0))</f>
        <v>441062.8236</v>
      </c>
      <c r="AI176" s="10">
        <f>IF(L176="USD",AF176,AF176*VLOOKUP(L176,Calculations!G177:I177,3,0))</f>
        <v>589906.25280000002</v>
      </c>
      <c r="AJ176" s="10">
        <f>IF(L176="EUR",AF176,AF176*VLOOKUP(L176,Calculations!G:I,3,0))</f>
        <v>412934.37695999997</v>
      </c>
      <c r="AK176" s="10">
        <f t="shared" si="8"/>
        <v>630089.74800000002</v>
      </c>
      <c r="AL176" s="10">
        <f>IF(L176="USD",AK176,AK176*VLOOKUP(L176,Calculations!G:I,3,0))</f>
        <v>630089.74800000002</v>
      </c>
      <c r="AM176" s="10">
        <f>IF(L176="EUR",AK176,AK176*VLOOKUP(L176,Calculations!G:I,3,0))</f>
        <v>441062.8236</v>
      </c>
    </row>
    <row r="177" spans="1:39">
      <c r="A177" t="s">
        <v>145</v>
      </c>
      <c r="B177" t="s">
        <v>153</v>
      </c>
      <c r="C177">
        <v>0.72</v>
      </c>
      <c r="D177" t="s">
        <v>340</v>
      </c>
      <c r="E177" t="s">
        <v>30</v>
      </c>
      <c r="F177" t="s">
        <v>31</v>
      </c>
      <c r="G177" t="s">
        <v>60</v>
      </c>
      <c r="H177" t="s">
        <v>60</v>
      </c>
      <c r="I177" t="s">
        <v>54</v>
      </c>
      <c r="J177" t="s">
        <v>55</v>
      </c>
      <c r="K177" t="s">
        <v>143</v>
      </c>
      <c r="L177" t="s">
        <v>35</v>
      </c>
      <c r="M177">
        <v>20000000</v>
      </c>
      <c r="N177">
        <v>0</v>
      </c>
      <c r="O177">
        <v>20000000</v>
      </c>
      <c r="P177">
        <v>51159925</v>
      </c>
      <c r="Q177">
        <v>2153247</v>
      </c>
      <c r="R177">
        <v>53313172</v>
      </c>
      <c r="S177" t="s">
        <v>35</v>
      </c>
      <c r="T177">
        <v>20000000</v>
      </c>
      <c r="U177">
        <v>0</v>
      </c>
      <c r="V177">
        <v>20000000</v>
      </c>
      <c r="W177">
        <v>51159925</v>
      </c>
      <c r="X177">
        <v>2153247</v>
      </c>
      <c r="Y177">
        <v>53313172</v>
      </c>
      <c r="Z177" t="s">
        <v>36</v>
      </c>
      <c r="AA177" t="s">
        <v>36</v>
      </c>
      <c r="AB177" t="s">
        <v>37</v>
      </c>
      <c r="AC177" t="s">
        <v>37</v>
      </c>
      <c r="AD177" t="s">
        <v>37</v>
      </c>
      <c r="AE177" s="10">
        <f t="shared" si="6"/>
        <v>383854.83840000001</v>
      </c>
      <c r="AF177" s="10">
        <f t="shared" si="7"/>
        <v>144000</v>
      </c>
      <c r="AG177" s="10">
        <f>IF(L177="USD",AE177,AE177*VLOOKUP(L177,Calculations!G178:I178,3,0))</f>
        <v>383854.83840000001</v>
      </c>
      <c r="AH177" s="10">
        <f>IF(L177="EUR",AE177,AE177*VLOOKUP(L177,Calculations!G:I,3,0))</f>
        <v>268698.38688000001</v>
      </c>
      <c r="AI177" s="10">
        <f>IF(L177="USD",AF177,AF177*VLOOKUP(L177,Calculations!G178:I178,3,0))</f>
        <v>144000</v>
      </c>
      <c r="AJ177" s="10">
        <f>IF(L177="EUR",AF177,AF177*VLOOKUP(L177,Calculations!G:I,3,0))</f>
        <v>100800</v>
      </c>
      <c r="AK177" s="10">
        <f t="shared" si="8"/>
        <v>368351.45999999996</v>
      </c>
      <c r="AL177" s="10">
        <f>IF(L177="USD",AK177,AK177*VLOOKUP(L177,Calculations!G:I,3,0))</f>
        <v>368351.45999999996</v>
      </c>
      <c r="AM177" s="10">
        <f>IF(L177="EUR",AK177,AK177*VLOOKUP(L177,Calculations!G:I,3,0))</f>
        <v>257846.02199999997</v>
      </c>
    </row>
    <row r="178" spans="1:39">
      <c r="A178" t="s">
        <v>145</v>
      </c>
      <c r="B178" t="s">
        <v>153</v>
      </c>
      <c r="C178">
        <v>0.72</v>
      </c>
      <c r="D178" t="s">
        <v>341</v>
      </c>
      <c r="E178" t="s">
        <v>38</v>
      </c>
      <c r="F178" t="s">
        <v>46</v>
      </c>
      <c r="G178" t="s">
        <v>60</v>
      </c>
      <c r="H178" t="s">
        <v>44</v>
      </c>
      <c r="I178" t="s">
        <v>80</v>
      </c>
      <c r="J178" t="s">
        <v>55</v>
      </c>
      <c r="K178" t="s">
        <v>143</v>
      </c>
      <c r="L178" t="s">
        <v>35</v>
      </c>
      <c r="M178">
        <v>20378186</v>
      </c>
      <c r="N178">
        <v>0</v>
      </c>
      <c r="O178">
        <v>20378186</v>
      </c>
      <c r="P178">
        <v>25892841</v>
      </c>
      <c r="Q178">
        <v>367794</v>
      </c>
      <c r="R178">
        <v>26260635</v>
      </c>
      <c r="S178" t="s">
        <v>35</v>
      </c>
      <c r="T178">
        <v>20378186</v>
      </c>
      <c r="U178">
        <v>0</v>
      </c>
      <c r="V178">
        <v>20378186</v>
      </c>
      <c r="W178">
        <v>25892841</v>
      </c>
      <c r="X178">
        <v>367794</v>
      </c>
      <c r="Y178">
        <v>26260635</v>
      </c>
      <c r="Z178" t="s">
        <v>36</v>
      </c>
      <c r="AA178" t="s">
        <v>37</v>
      </c>
      <c r="AB178" t="s">
        <v>36</v>
      </c>
      <c r="AC178" t="s">
        <v>37</v>
      </c>
      <c r="AD178" t="s">
        <v>37</v>
      </c>
      <c r="AE178" s="10">
        <f t="shared" si="6"/>
        <v>189076.57199999999</v>
      </c>
      <c r="AF178" s="10">
        <f t="shared" si="7"/>
        <v>146722.93919999999</v>
      </c>
      <c r="AG178" s="10">
        <f>IF(L178="USD",AE178,AE178*VLOOKUP(L178,Calculations!G179:I179,3,0))</f>
        <v>189076.57199999999</v>
      </c>
      <c r="AH178" s="10">
        <f>IF(L178="EUR",AE178,AE178*VLOOKUP(L178,Calculations!G:I,3,0))</f>
        <v>132353.6004</v>
      </c>
      <c r="AI178" s="10">
        <f>IF(L178="USD",AF178,AF178*VLOOKUP(L178,Calculations!G179:I179,3,0))</f>
        <v>146722.93919999999</v>
      </c>
      <c r="AJ178" s="10">
        <f>IF(L178="EUR",AF178,AF178*VLOOKUP(L178,Calculations!G:I,3,0))</f>
        <v>102706.05743999999</v>
      </c>
      <c r="AK178" s="10">
        <f t="shared" si="8"/>
        <v>186428.4552</v>
      </c>
      <c r="AL178" s="10">
        <f>IF(L178="USD",AK178,AK178*VLOOKUP(L178,Calculations!G:I,3,0))</f>
        <v>186428.4552</v>
      </c>
      <c r="AM178" s="10">
        <f>IF(L178="EUR",AK178,AK178*VLOOKUP(L178,Calculations!G:I,3,0))</f>
        <v>130499.91863999999</v>
      </c>
    </row>
    <row r="179" spans="1:39">
      <c r="A179" t="s">
        <v>145</v>
      </c>
      <c r="B179" t="s">
        <v>153</v>
      </c>
      <c r="C179">
        <v>0.72</v>
      </c>
      <c r="D179" t="s">
        <v>342</v>
      </c>
      <c r="E179" t="s">
        <v>30</v>
      </c>
      <c r="F179" t="s">
        <v>69</v>
      </c>
      <c r="G179" t="s">
        <v>60</v>
      </c>
      <c r="H179" t="s">
        <v>60</v>
      </c>
      <c r="I179" t="s">
        <v>87</v>
      </c>
      <c r="J179" t="s">
        <v>55</v>
      </c>
      <c r="K179" t="s">
        <v>143</v>
      </c>
      <c r="L179" t="s">
        <v>35</v>
      </c>
      <c r="M179">
        <v>0</v>
      </c>
      <c r="N179">
        <v>9754633</v>
      </c>
      <c r="O179">
        <v>9754633</v>
      </c>
      <c r="P179">
        <v>0</v>
      </c>
      <c r="Q179">
        <v>11412038</v>
      </c>
      <c r="R179">
        <v>11412038</v>
      </c>
      <c r="S179" t="s">
        <v>35</v>
      </c>
      <c r="T179">
        <v>0</v>
      </c>
      <c r="U179">
        <v>9754633</v>
      </c>
      <c r="V179">
        <v>9754633</v>
      </c>
      <c r="W179">
        <v>0</v>
      </c>
      <c r="X179">
        <v>11412038</v>
      </c>
      <c r="Y179">
        <v>11412038</v>
      </c>
      <c r="Z179" t="s">
        <v>36</v>
      </c>
      <c r="AA179" t="s">
        <v>37</v>
      </c>
      <c r="AB179" t="s">
        <v>37</v>
      </c>
      <c r="AC179" t="s">
        <v>36</v>
      </c>
      <c r="AD179" t="s">
        <v>37</v>
      </c>
      <c r="AE179" s="10">
        <f t="shared" si="6"/>
        <v>82166.673599999995</v>
      </c>
      <c r="AF179" s="10">
        <f t="shared" si="7"/>
        <v>70233.357600000003</v>
      </c>
      <c r="AG179" s="10">
        <f>IF(L179="USD",AE179,AE179*VLOOKUP(L179,Calculations!G180:I180,3,0))</f>
        <v>82166.673599999995</v>
      </c>
      <c r="AH179" s="10">
        <f>IF(L179="EUR",AE179,AE179*VLOOKUP(L179,Calculations!G:I,3,0))</f>
        <v>57516.671519999989</v>
      </c>
      <c r="AI179" s="10">
        <f>IF(L179="USD",AF179,AF179*VLOOKUP(L179,Calculations!G180:I180,3,0))</f>
        <v>70233.357600000003</v>
      </c>
      <c r="AJ179" s="10">
        <f>IF(L179="EUR",AF179,AF179*VLOOKUP(L179,Calculations!G:I,3,0))</f>
        <v>49163.350319999998</v>
      </c>
      <c r="AK179" s="10">
        <f t="shared" si="8"/>
        <v>0</v>
      </c>
      <c r="AL179" s="10">
        <f>IF(L179="USD",AK179,AK179*VLOOKUP(L179,Calculations!G:I,3,0))</f>
        <v>0</v>
      </c>
      <c r="AM179" s="10">
        <f>IF(L179="EUR",AK179,AK179*VLOOKUP(L179,Calculations!G:I,3,0))</f>
        <v>0</v>
      </c>
    </row>
    <row r="180" spans="1:39">
      <c r="A180" t="s">
        <v>145</v>
      </c>
      <c r="B180" t="s">
        <v>153</v>
      </c>
      <c r="C180">
        <v>0.72</v>
      </c>
      <c r="D180" t="s">
        <v>343</v>
      </c>
      <c r="E180" t="s">
        <v>48</v>
      </c>
      <c r="F180" t="s">
        <v>56</v>
      </c>
      <c r="G180" t="s">
        <v>44</v>
      </c>
      <c r="H180" t="s">
        <v>44</v>
      </c>
      <c r="I180" t="s">
        <v>54</v>
      </c>
      <c r="J180" t="s">
        <v>55</v>
      </c>
      <c r="K180" t="s">
        <v>143</v>
      </c>
      <c r="L180" t="s">
        <v>35</v>
      </c>
      <c r="M180">
        <v>0</v>
      </c>
      <c r="N180">
        <v>27720942</v>
      </c>
      <c r="O180">
        <v>27720942</v>
      </c>
      <c r="P180">
        <v>0</v>
      </c>
      <c r="Q180">
        <v>53474353</v>
      </c>
      <c r="R180">
        <v>53474353</v>
      </c>
      <c r="S180" t="s">
        <v>35</v>
      </c>
      <c r="T180">
        <v>0</v>
      </c>
      <c r="U180">
        <v>27720942</v>
      </c>
      <c r="V180">
        <v>27720942</v>
      </c>
      <c r="W180">
        <v>0</v>
      </c>
      <c r="X180">
        <v>53474353</v>
      </c>
      <c r="Y180">
        <v>53474353</v>
      </c>
      <c r="Z180" t="s">
        <v>36</v>
      </c>
      <c r="AA180" t="s">
        <v>37</v>
      </c>
      <c r="AB180" t="s">
        <v>37</v>
      </c>
      <c r="AC180" t="s">
        <v>36</v>
      </c>
      <c r="AD180" t="s">
        <v>37</v>
      </c>
      <c r="AE180" s="10">
        <f t="shared" si="6"/>
        <v>385015.34159999999</v>
      </c>
      <c r="AF180" s="10">
        <f t="shared" si="7"/>
        <v>199590.7824</v>
      </c>
      <c r="AG180" s="10">
        <f>IF(L180="USD",AE180,AE180*VLOOKUP(L180,Calculations!G181:I181,3,0))</f>
        <v>385015.34159999999</v>
      </c>
      <c r="AH180" s="10">
        <f>IF(L180="EUR",AE180,AE180*VLOOKUP(L180,Calculations!G:I,3,0))</f>
        <v>269510.73911999998</v>
      </c>
      <c r="AI180" s="10">
        <f>IF(L180="USD",AF180,AF180*VLOOKUP(L180,Calculations!G181:I181,3,0))</f>
        <v>199590.7824</v>
      </c>
      <c r="AJ180" s="10">
        <f>IF(L180="EUR",AF180,AF180*VLOOKUP(L180,Calculations!G:I,3,0))</f>
        <v>139713.54767999999</v>
      </c>
      <c r="AK180" s="10">
        <f t="shared" si="8"/>
        <v>0</v>
      </c>
      <c r="AL180" s="10">
        <f>IF(L180="USD",AK180,AK180*VLOOKUP(L180,Calculations!G:I,3,0))</f>
        <v>0</v>
      </c>
      <c r="AM180" s="10">
        <f>IF(L180="EUR",AK180,AK180*VLOOKUP(L180,Calculations!G:I,3,0))</f>
        <v>0</v>
      </c>
    </row>
    <row r="181" spans="1:39">
      <c r="A181" t="s">
        <v>145</v>
      </c>
      <c r="B181" t="s">
        <v>153</v>
      </c>
      <c r="C181">
        <v>0.72</v>
      </c>
      <c r="D181" t="s">
        <v>344</v>
      </c>
      <c r="E181" t="s">
        <v>73</v>
      </c>
      <c r="F181" t="s">
        <v>74</v>
      </c>
      <c r="G181" t="s">
        <v>60</v>
      </c>
      <c r="H181" t="s">
        <v>60</v>
      </c>
      <c r="I181" t="s">
        <v>80</v>
      </c>
      <c r="J181" t="s">
        <v>55</v>
      </c>
      <c r="K181" t="s">
        <v>143</v>
      </c>
      <c r="L181" t="s">
        <v>35</v>
      </c>
      <c r="M181">
        <v>154800000</v>
      </c>
      <c r="N181">
        <v>0</v>
      </c>
      <c r="O181">
        <v>154800000</v>
      </c>
      <c r="P181">
        <v>154800000</v>
      </c>
      <c r="Q181">
        <v>0</v>
      </c>
      <c r="R181">
        <v>154800000</v>
      </c>
      <c r="S181" t="s">
        <v>35</v>
      </c>
      <c r="T181">
        <v>154800000</v>
      </c>
      <c r="U181">
        <v>0</v>
      </c>
      <c r="V181">
        <v>154800000</v>
      </c>
      <c r="W181">
        <v>154800000</v>
      </c>
      <c r="X181">
        <v>0</v>
      </c>
      <c r="Y181">
        <v>154800000</v>
      </c>
      <c r="Z181" t="s">
        <v>36</v>
      </c>
      <c r="AA181" t="s">
        <v>36</v>
      </c>
      <c r="AB181" t="s">
        <v>37</v>
      </c>
      <c r="AC181" t="s">
        <v>37</v>
      </c>
      <c r="AD181" t="s">
        <v>37</v>
      </c>
      <c r="AE181" s="10">
        <f t="shared" si="6"/>
        <v>1114560</v>
      </c>
      <c r="AF181" s="10">
        <f t="shared" si="7"/>
        <v>1114560</v>
      </c>
      <c r="AG181" s="10">
        <f>IF(L181="USD",AE181,AE181*VLOOKUP(L181,Calculations!G182:I182,3,0))</f>
        <v>1114560</v>
      </c>
      <c r="AH181" s="10">
        <f>IF(L181="EUR",AE181,AE181*VLOOKUP(L181,Calculations!G:I,3,0))</f>
        <v>780192</v>
      </c>
      <c r="AI181" s="10">
        <f>IF(L181="USD",AF181,AF181*VLOOKUP(L181,Calculations!G182:I182,3,0))</f>
        <v>1114560</v>
      </c>
      <c r="AJ181" s="10">
        <f>IF(L181="EUR",AF181,AF181*VLOOKUP(L181,Calculations!G:I,3,0))</f>
        <v>780192</v>
      </c>
      <c r="AK181" s="10">
        <f t="shared" si="8"/>
        <v>1114560</v>
      </c>
      <c r="AL181" s="10">
        <f>IF(L181="USD",AK181,AK181*VLOOKUP(L181,Calculations!G:I,3,0))</f>
        <v>1114560</v>
      </c>
      <c r="AM181" s="10">
        <f>IF(L181="EUR",AK181,AK181*VLOOKUP(L181,Calculations!G:I,3,0))</f>
        <v>780192</v>
      </c>
    </row>
    <row r="182" spans="1:39">
      <c r="A182" t="s">
        <v>145</v>
      </c>
      <c r="B182" t="s">
        <v>153</v>
      </c>
      <c r="C182">
        <v>0.72</v>
      </c>
      <c r="D182" t="s">
        <v>345</v>
      </c>
      <c r="E182" t="s">
        <v>73</v>
      </c>
      <c r="F182" t="s">
        <v>74</v>
      </c>
      <c r="G182" t="s">
        <v>60</v>
      </c>
      <c r="H182" t="s">
        <v>60</v>
      </c>
      <c r="I182" t="s">
        <v>126</v>
      </c>
      <c r="J182" t="s">
        <v>131</v>
      </c>
      <c r="K182" t="s">
        <v>143</v>
      </c>
      <c r="L182" t="s">
        <v>35</v>
      </c>
      <c r="M182">
        <v>30000000</v>
      </c>
      <c r="N182">
        <v>10000000</v>
      </c>
      <c r="O182">
        <v>40000000</v>
      </c>
      <c r="P182">
        <v>18000000</v>
      </c>
      <c r="Q182">
        <v>10000000</v>
      </c>
      <c r="R182">
        <v>28000000</v>
      </c>
      <c r="S182" t="s">
        <v>35</v>
      </c>
      <c r="T182">
        <v>30000000</v>
      </c>
      <c r="U182">
        <v>10000000</v>
      </c>
      <c r="V182">
        <v>40000000</v>
      </c>
      <c r="W182">
        <v>18000000</v>
      </c>
      <c r="X182">
        <v>10000000</v>
      </c>
      <c r="Y182">
        <v>28000000</v>
      </c>
      <c r="Z182" t="s">
        <v>36</v>
      </c>
      <c r="AA182" t="s">
        <v>36</v>
      </c>
      <c r="AB182" t="s">
        <v>37</v>
      </c>
      <c r="AC182" t="s">
        <v>37</v>
      </c>
      <c r="AD182" t="s">
        <v>37</v>
      </c>
      <c r="AE182" s="10">
        <f t="shared" si="6"/>
        <v>201600</v>
      </c>
      <c r="AF182" s="10">
        <f t="shared" si="7"/>
        <v>288000</v>
      </c>
      <c r="AG182" s="10">
        <f>IF(L182="USD",AE182,AE182*VLOOKUP(L182,Calculations!G183:I183,3,0))</f>
        <v>201600</v>
      </c>
      <c r="AH182" s="10">
        <f>IF(L182="EUR",AE182,AE182*VLOOKUP(L182,Calculations!G:I,3,0))</f>
        <v>141120</v>
      </c>
      <c r="AI182" s="10">
        <f>IF(L182="USD",AF182,AF182*VLOOKUP(L182,Calculations!G183:I183,3,0))</f>
        <v>288000</v>
      </c>
      <c r="AJ182" s="10">
        <f>IF(L182="EUR",AF182,AF182*VLOOKUP(L182,Calculations!G:I,3,0))</f>
        <v>201600</v>
      </c>
      <c r="AK182" s="10">
        <f t="shared" si="8"/>
        <v>129600</v>
      </c>
      <c r="AL182" s="10">
        <f>IF(L182="USD",AK182,AK182*VLOOKUP(L182,Calculations!G:I,3,0))</f>
        <v>129600</v>
      </c>
      <c r="AM182" s="10">
        <f>IF(L182="EUR",AK182,AK182*VLOOKUP(L182,Calculations!G:I,3,0))</f>
        <v>90720</v>
      </c>
    </row>
    <row r="183" spans="1:39">
      <c r="A183" t="s">
        <v>145</v>
      </c>
      <c r="B183" t="s">
        <v>153</v>
      </c>
      <c r="C183">
        <v>0.72</v>
      </c>
      <c r="D183" t="s">
        <v>346</v>
      </c>
      <c r="E183" t="s">
        <v>38</v>
      </c>
      <c r="F183" t="s">
        <v>83</v>
      </c>
      <c r="G183" t="s">
        <v>44</v>
      </c>
      <c r="H183" t="s">
        <v>44</v>
      </c>
      <c r="I183" t="s">
        <v>57</v>
      </c>
      <c r="J183" t="s">
        <v>58</v>
      </c>
      <c r="K183" t="s">
        <v>143</v>
      </c>
      <c r="L183" t="s">
        <v>35</v>
      </c>
      <c r="M183">
        <v>40617080</v>
      </c>
      <c r="N183">
        <v>0</v>
      </c>
      <c r="O183">
        <v>40617080</v>
      </c>
      <c r="P183">
        <v>42201403</v>
      </c>
      <c r="Q183">
        <v>2370509</v>
      </c>
      <c r="R183">
        <v>44571912</v>
      </c>
      <c r="S183" t="s">
        <v>35</v>
      </c>
      <c r="T183">
        <v>40617080</v>
      </c>
      <c r="U183">
        <v>0</v>
      </c>
      <c r="V183">
        <v>40617080</v>
      </c>
      <c r="W183">
        <v>42201403</v>
      </c>
      <c r="X183">
        <v>2370509</v>
      </c>
      <c r="Y183">
        <v>44571912</v>
      </c>
      <c r="Z183" t="s">
        <v>36</v>
      </c>
      <c r="AA183" t="s">
        <v>37</v>
      </c>
      <c r="AB183" t="s">
        <v>36</v>
      </c>
      <c r="AC183" t="s">
        <v>37</v>
      </c>
      <c r="AD183" t="s">
        <v>37</v>
      </c>
      <c r="AE183" s="10">
        <f t="shared" si="6"/>
        <v>320917.76639999996</v>
      </c>
      <c r="AF183" s="10">
        <f t="shared" si="7"/>
        <v>292442.97599999997</v>
      </c>
      <c r="AG183" s="10">
        <f>IF(L183="USD",AE183,AE183*VLOOKUP(L183,Calculations!G184:I184,3,0))</f>
        <v>320917.76639999996</v>
      </c>
      <c r="AH183" s="10">
        <f>IF(L183="EUR",AE183,AE183*VLOOKUP(L183,Calculations!G:I,3,0))</f>
        <v>224642.43647999997</v>
      </c>
      <c r="AI183" s="10">
        <f>IF(L183="USD",AF183,AF183*VLOOKUP(L183,Calculations!G184:I184,3,0))</f>
        <v>292442.97599999997</v>
      </c>
      <c r="AJ183" s="10">
        <f>IF(L183="EUR",AF183,AF183*VLOOKUP(L183,Calculations!G:I,3,0))</f>
        <v>204710.08319999996</v>
      </c>
      <c r="AK183" s="10">
        <f t="shared" si="8"/>
        <v>303850.10159999999</v>
      </c>
      <c r="AL183" s="10">
        <f>IF(L183="USD",AK183,AK183*VLOOKUP(L183,Calculations!G:I,3,0))</f>
        <v>303850.10159999999</v>
      </c>
      <c r="AM183" s="10">
        <f>IF(L183="EUR",AK183,AK183*VLOOKUP(L183,Calculations!G:I,3,0))</f>
        <v>212695.07111999998</v>
      </c>
    </row>
    <row r="184" spans="1:39">
      <c r="A184" t="s">
        <v>145</v>
      </c>
      <c r="B184" t="s">
        <v>153</v>
      </c>
      <c r="C184">
        <v>0.72</v>
      </c>
      <c r="D184" t="s">
        <v>347</v>
      </c>
      <c r="E184" t="s">
        <v>30</v>
      </c>
      <c r="F184" t="s">
        <v>31</v>
      </c>
      <c r="G184" t="s">
        <v>44</v>
      </c>
      <c r="H184" t="s">
        <v>44</v>
      </c>
      <c r="I184" t="s">
        <v>67</v>
      </c>
      <c r="J184" t="s">
        <v>55</v>
      </c>
      <c r="K184" t="s">
        <v>143</v>
      </c>
      <c r="L184" t="s">
        <v>35</v>
      </c>
      <c r="M184">
        <v>7051282</v>
      </c>
      <c r="N184">
        <v>0</v>
      </c>
      <c r="O184">
        <v>7051282</v>
      </c>
      <c r="P184">
        <v>3623785</v>
      </c>
      <c r="Q184">
        <v>615411</v>
      </c>
      <c r="R184">
        <v>4239196</v>
      </c>
      <c r="S184" t="s">
        <v>35</v>
      </c>
      <c r="T184">
        <v>7051282</v>
      </c>
      <c r="U184">
        <v>0</v>
      </c>
      <c r="V184">
        <v>7051282</v>
      </c>
      <c r="W184">
        <v>3623785</v>
      </c>
      <c r="X184">
        <v>615411</v>
      </c>
      <c r="Y184">
        <v>4239196</v>
      </c>
      <c r="Z184" t="s">
        <v>36</v>
      </c>
      <c r="AA184" t="s">
        <v>37</v>
      </c>
      <c r="AB184" t="s">
        <v>36</v>
      </c>
      <c r="AC184" t="s">
        <v>37</v>
      </c>
      <c r="AD184" t="s">
        <v>37</v>
      </c>
      <c r="AE184" s="10">
        <f t="shared" si="6"/>
        <v>30522.211199999998</v>
      </c>
      <c r="AF184" s="10">
        <f t="shared" si="7"/>
        <v>50769.2304</v>
      </c>
      <c r="AG184" s="10">
        <f>IF(L184="USD",AE184,AE184*VLOOKUP(L184,Calculations!G185:I185,3,0))</f>
        <v>30522.211199999998</v>
      </c>
      <c r="AH184" s="10">
        <f>IF(L184="EUR",AE184,AE184*VLOOKUP(L184,Calculations!G:I,3,0))</f>
        <v>21365.547839999996</v>
      </c>
      <c r="AI184" s="10">
        <f>IF(L184="USD",AF184,AF184*VLOOKUP(L184,Calculations!G185:I185,3,0))</f>
        <v>50769.2304</v>
      </c>
      <c r="AJ184" s="10">
        <f>IF(L184="EUR",AF184,AF184*VLOOKUP(L184,Calculations!G:I,3,0))</f>
        <v>35538.461279999996</v>
      </c>
      <c r="AK184" s="10">
        <f t="shared" si="8"/>
        <v>26091.252</v>
      </c>
      <c r="AL184" s="10">
        <f>IF(L184="USD",AK184,AK184*VLOOKUP(L184,Calculations!G:I,3,0))</f>
        <v>26091.252</v>
      </c>
      <c r="AM184" s="10">
        <f>IF(L184="EUR",AK184,AK184*VLOOKUP(L184,Calculations!G:I,3,0))</f>
        <v>18263.876399999997</v>
      </c>
    </row>
    <row r="185" spans="1:39">
      <c r="A185" t="s">
        <v>145</v>
      </c>
      <c r="B185" t="s">
        <v>153</v>
      </c>
      <c r="C185">
        <v>0.72</v>
      </c>
      <c r="D185" t="s">
        <v>348</v>
      </c>
      <c r="E185" t="s">
        <v>42</v>
      </c>
      <c r="F185" t="s">
        <v>62</v>
      </c>
      <c r="G185" t="s">
        <v>60</v>
      </c>
      <c r="H185" t="s">
        <v>60</v>
      </c>
      <c r="I185" t="s">
        <v>61</v>
      </c>
      <c r="J185" t="s">
        <v>55</v>
      </c>
      <c r="K185" t="s">
        <v>143</v>
      </c>
      <c r="L185" t="s">
        <v>35</v>
      </c>
      <c r="M185">
        <v>61414876</v>
      </c>
      <c r="N185">
        <v>0</v>
      </c>
      <c r="O185">
        <v>61414876</v>
      </c>
      <c r="P185">
        <v>61414876</v>
      </c>
      <c r="Q185">
        <v>0</v>
      </c>
      <c r="R185">
        <v>61414876</v>
      </c>
      <c r="S185" t="s">
        <v>35</v>
      </c>
      <c r="T185">
        <v>61414876</v>
      </c>
      <c r="U185">
        <v>0</v>
      </c>
      <c r="V185">
        <v>61414876</v>
      </c>
      <c r="W185">
        <v>61414876</v>
      </c>
      <c r="X185">
        <v>0</v>
      </c>
      <c r="Y185">
        <v>61414876</v>
      </c>
      <c r="Z185" t="s">
        <v>36</v>
      </c>
      <c r="AA185" t="s">
        <v>36</v>
      </c>
      <c r="AB185" t="s">
        <v>37</v>
      </c>
      <c r="AC185" t="s">
        <v>37</v>
      </c>
      <c r="AD185" t="s">
        <v>37</v>
      </c>
      <c r="AE185" s="10">
        <f t="shared" si="6"/>
        <v>442187.10719999997</v>
      </c>
      <c r="AF185" s="10">
        <f t="shared" si="7"/>
        <v>442187.10719999997</v>
      </c>
      <c r="AG185" s="10">
        <f>IF(L185="USD",AE185,AE185*VLOOKUP(L185,Calculations!G186:I186,3,0))</f>
        <v>442187.10719999997</v>
      </c>
      <c r="AH185" s="10">
        <f>IF(L185="EUR",AE185,AE185*VLOOKUP(L185,Calculations!G:I,3,0))</f>
        <v>309530.97503999993</v>
      </c>
      <c r="AI185" s="10">
        <f>IF(L185="USD",AF185,AF185*VLOOKUP(L185,Calculations!G186:I186,3,0))</f>
        <v>442187.10719999997</v>
      </c>
      <c r="AJ185" s="10">
        <f>IF(L185="EUR",AF185,AF185*VLOOKUP(L185,Calculations!G:I,3,0))</f>
        <v>309530.97503999993</v>
      </c>
      <c r="AK185" s="10">
        <f t="shared" si="8"/>
        <v>442187.10719999997</v>
      </c>
      <c r="AL185" s="10">
        <f>IF(L185="USD",AK185,AK185*VLOOKUP(L185,Calculations!G:I,3,0))</f>
        <v>442187.10719999997</v>
      </c>
      <c r="AM185" s="10">
        <f>IF(L185="EUR",AK185,AK185*VLOOKUP(L185,Calculations!G:I,3,0))</f>
        <v>309530.97503999993</v>
      </c>
    </row>
    <row r="186" spans="1:39">
      <c r="A186" t="s">
        <v>145</v>
      </c>
      <c r="B186" t="s">
        <v>153</v>
      </c>
      <c r="C186">
        <v>0.72</v>
      </c>
      <c r="D186" t="s">
        <v>349</v>
      </c>
      <c r="E186" t="s">
        <v>30</v>
      </c>
      <c r="F186" t="s">
        <v>31</v>
      </c>
      <c r="G186" t="s">
        <v>60</v>
      </c>
      <c r="H186" t="s">
        <v>60</v>
      </c>
      <c r="I186" t="s">
        <v>33</v>
      </c>
      <c r="J186" t="s">
        <v>55</v>
      </c>
      <c r="K186" t="s">
        <v>143</v>
      </c>
      <c r="L186" t="s">
        <v>35</v>
      </c>
      <c r="M186">
        <v>45072704</v>
      </c>
      <c r="N186">
        <v>0</v>
      </c>
      <c r="O186">
        <v>45072704</v>
      </c>
      <c r="P186">
        <v>45072704</v>
      </c>
      <c r="Q186">
        <v>7799089</v>
      </c>
      <c r="R186">
        <v>52871793</v>
      </c>
      <c r="S186" t="s">
        <v>35</v>
      </c>
      <c r="T186">
        <v>45072704</v>
      </c>
      <c r="U186">
        <v>0</v>
      </c>
      <c r="V186">
        <v>45072704</v>
      </c>
      <c r="W186">
        <v>45072704</v>
      </c>
      <c r="X186">
        <v>7799089</v>
      </c>
      <c r="Y186">
        <v>52871793</v>
      </c>
      <c r="Z186" t="s">
        <v>36</v>
      </c>
      <c r="AA186" t="s">
        <v>36</v>
      </c>
      <c r="AB186" t="s">
        <v>37</v>
      </c>
      <c r="AC186" t="s">
        <v>37</v>
      </c>
      <c r="AD186" t="s">
        <v>37</v>
      </c>
      <c r="AE186" s="10">
        <f t="shared" si="6"/>
        <v>380676.90960000001</v>
      </c>
      <c r="AF186" s="10">
        <f t="shared" si="7"/>
        <v>324523.46879999997</v>
      </c>
      <c r="AG186" s="10">
        <f>IF(L186="USD",AE186,AE186*VLOOKUP(L186,Calculations!G187:I187,3,0))</f>
        <v>380676.90960000001</v>
      </c>
      <c r="AH186" s="10">
        <f>IF(L186="EUR",AE186,AE186*VLOOKUP(L186,Calculations!G:I,3,0))</f>
        <v>266473.83672000002</v>
      </c>
      <c r="AI186" s="10">
        <f>IF(L186="USD",AF186,AF186*VLOOKUP(L186,Calculations!G187:I187,3,0))</f>
        <v>324523.46879999997</v>
      </c>
      <c r="AJ186" s="10">
        <f>IF(L186="EUR",AF186,AF186*VLOOKUP(L186,Calculations!G:I,3,0))</f>
        <v>227166.42815999998</v>
      </c>
      <c r="AK186" s="10">
        <f t="shared" si="8"/>
        <v>324523.46879999997</v>
      </c>
      <c r="AL186" s="10">
        <f>IF(L186="USD",AK186,AK186*VLOOKUP(L186,Calculations!G:I,3,0))</f>
        <v>324523.46879999997</v>
      </c>
      <c r="AM186" s="10">
        <f>IF(L186="EUR",AK186,AK186*VLOOKUP(L186,Calculations!G:I,3,0))</f>
        <v>227166.42815999998</v>
      </c>
    </row>
    <row r="187" spans="1:39">
      <c r="A187" t="s">
        <v>145</v>
      </c>
      <c r="B187" t="s">
        <v>154</v>
      </c>
      <c r="C187">
        <v>3.32</v>
      </c>
      <c r="D187" t="s">
        <v>350</v>
      </c>
      <c r="E187" t="s">
        <v>73</v>
      </c>
      <c r="F187" t="s">
        <v>96</v>
      </c>
      <c r="G187" t="s">
        <v>82</v>
      </c>
      <c r="H187" t="s">
        <v>82</v>
      </c>
      <c r="I187" t="s">
        <v>68</v>
      </c>
      <c r="J187" t="s">
        <v>70</v>
      </c>
      <c r="K187" t="s">
        <v>143</v>
      </c>
      <c r="L187" t="s">
        <v>35</v>
      </c>
      <c r="M187">
        <v>3973426</v>
      </c>
      <c r="N187">
        <v>0</v>
      </c>
      <c r="O187">
        <v>3973426</v>
      </c>
      <c r="P187">
        <v>5566801</v>
      </c>
      <c r="Q187">
        <v>0</v>
      </c>
      <c r="R187">
        <v>5566801</v>
      </c>
      <c r="S187" t="s">
        <v>35</v>
      </c>
      <c r="T187">
        <v>3973426</v>
      </c>
      <c r="U187">
        <v>0</v>
      </c>
      <c r="V187">
        <v>3973426</v>
      </c>
      <c r="W187">
        <v>5566801</v>
      </c>
      <c r="X187">
        <v>0</v>
      </c>
      <c r="Y187">
        <v>5566801</v>
      </c>
      <c r="Z187" t="s">
        <v>36</v>
      </c>
      <c r="AA187" t="s">
        <v>36</v>
      </c>
      <c r="AB187" t="s">
        <v>37</v>
      </c>
      <c r="AC187" t="s">
        <v>37</v>
      </c>
      <c r="AD187" t="s">
        <v>37</v>
      </c>
      <c r="AE187" s="10">
        <f t="shared" si="6"/>
        <v>184817.79320000001</v>
      </c>
      <c r="AF187" s="10">
        <f t="shared" si="7"/>
        <v>131917.7432</v>
      </c>
      <c r="AG187" s="10">
        <f>IF(L187="USD",AE187,AE187*VLOOKUP(L187,Calculations!G188:I188,3,0))</f>
        <v>184817.79320000001</v>
      </c>
      <c r="AH187" s="10">
        <f>IF(L187="EUR",AE187,AE187*VLOOKUP(L187,Calculations!G:I,3,0))</f>
        <v>129372.45524</v>
      </c>
      <c r="AI187" s="10">
        <f>IF(L187="USD",AF187,AF187*VLOOKUP(L187,Calculations!G188:I188,3,0))</f>
        <v>131917.7432</v>
      </c>
      <c r="AJ187" s="10">
        <f>IF(L187="EUR",AF187,AF187*VLOOKUP(L187,Calculations!G:I,3,0))</f>
        <v>92342.420239999992</v>
      </c>
      <c r="AK187" s="10">
        <f t="shared" si="8"/>
        <v>184817.79320000001</v>
      </c>
      <c r="AL187" s="10">
        <f>IF(L187="USD",AK187,AK187*VLOOKUP(L187,Calculations!G:I,3,0))</f>
        <v>184817.79320000001</v>
      </c>
      <c r="AM187" s="10">
        <f>IF(L187="EUR",AK187,AK187*VLOOKUP(L187,Calculations!G:I,3,0))</f>
        <v>129372.45524</v>
      </c>
    </row>
    <row r="188" spans="1:39">
      <c r="A188" t="s">
        <v>145</v>
      </c>
      <c r="B188" t="s">
        <v>154</v>
      </c>
      <c r="C188">
        <v>3.32</v>
      </c>
      <c r="D188" t="s">
        <v>351</v>
      </c>
      <c r="E188" t="s">
        <v>73</v>
      </c>
      <c r="F188" t="s">
        <v>96</v>
      </c>
      <c r="G188" t="s">
        <v>82</v>
      </c>
      <c r="H188" t="s">
        <v>85</v>
      </c>
      <c r="I188" t="s">
        <v>50</v>
      </c>
      <c r="J188" t="s">
        <v>70</v>
      </c>
      <c r="K188" t="s">
        <v>143</v>
      </c>
      <c r="L188" t="s">
        <v>35</v>
      </c>
      <c r="M188">
        <v>6000000</v>
      </c>
      <c r="N188">
        <v>0</v>
      </c>
      <c r="O188">
        <v>6000000</v>
      </c>
      <c r="P188">
        <v>1</v>
      </c>
      <c r="Q188">
        <v>0</v>
      </c>
      <c r="R188">
        <v>1</v>
      </c>
      <c r="S188" t="s">
        <v>35</v>
      </c>
      <c r="T188">
        <v>6000000</v>
      </c>
      <c r="U188">
        <v>0</v>
      </c>
      <c r="V188">
        <v>6000000</v>
      </c>
      <c r="W188">
        <v>1</v>
      </c>
      <c r="X188">
        <v>0</v>
      </c>
      <c r="Y188">
        <v>1</v>
      </c>
      <c r="Z188" t="s">
        <v>36</v>
      </c>
      <c r="AA188" t="s">
        <v>36</v>
      </c>
      <c r="AB188" t="s">
        <v>37</v>
      </c>
      <c r="AC188" t="s">
        <v>37</v>
      </c>
      <c r="AD188" t="s">
        <v>37</v>
      </c>
      <c r="AE188" s="10">
        <f t="shared" si="6"/>
        <v>3.32E-2</v>
      </c>
      <c r="AF188" s="10">
        <f t="shared" si="7"/>
        <v>199200</v>
      </c>
      <c r="AG188" s="10">
        <f>IF(L188="USD",AE188,AE188*VLOOKUP(L188,Calculations!G189:I189,3,0))</f>
        <v>3.32E-2</v>
      </c>
      <c r="AH188" s="10">
        <f>IF(L188="EUR",AE188,AE188*VLOOKUP(L188,Calculations!G:I,3,0))</f>
        <v>2.324E-2</v>
      </c>
      <c r="AI188" s="10">
        <f>IF(L188="USD",AF188,AF188*VLOOKUP(L188,Calculations!G189:I189,3,0))</f>
        <v>199200</v>
      </c>
      <c r="AJ188" s="10">
        <f>IF(L188="EUR",AF188,AF188*VLOOKUP(L188,Calculations!G:I,3,0))</f>
        <v>139440</v>
      </c>
      <c r="AK188" s="10">
        <f t="shared" si="8"/>
        <v>3.32E-2</v>
      </c>
      <c r="AL188" s="10">
        <f>IF(L188="USD",AK188,AK188*VLOOKUP(L188,Calculations!G:I,3,0))</f>
        <v>3.32E-2</v>
      </c>
      <c r="AM188" s="10">
        <f>IF(L188="EUR",AK188,AK188*VLOOKUP(L188,Calculations!G:I,3,0))</f>
        <v>2.324E-2</v>
      </c>
    </row>
    <row r="189" spans="1:39">
      <c r="A189" t="s">
        <v>145</v>
      </c>
      <c r="B189" t="s">
        <v>154</v>
      </c>
      <c r="C189">
        <v>3.32</v>
      </c>
      <c r="D189" t="s">
        <v>352</v>
      </c>
      <c r="E189" t="s">
        <v>73</v>
      </c>
      <c r="F189" t="s">
        <v>96</v>
      </c>
      <c r="G189" t="s">
        <v>82</v>
      </c>
      <c r="H189" t="s">
        <v>82</v>
      </c>
      <c r="I189" t="s">
        <v>63</v>
      </c>
      <c r="J189" t="s">
        <v>70</v>
      </c>
      <c r="K189" t="s">
        <v>143</v>
      </c>
      <c r="L189" t="s">
        <v>35</v>
      </c>
      <c r="M189">
        <v>10383934</v>
      </c>
      <c r="N189">
        <v>0</v>
      </c>
      <c r="O189">
        <v>10383934</v>
      </c>
      <c r="P189">
        <v>1486159</v>
      </c>
      <c r="Q189">
        <v>0</v>
      </c>
      <c r="R189">
        <v>1486159</v>
      </c>
      <c r="S189" t="s">
        <v>35</v>
      </c>
      <c r="T189">
        <v>10383934</v>
      </c>
      <c r="U189">
        <v>0</v>
      </c>
      <c r="V189">
        <v>10383934</v>
      </c>
      <c r="W189">
        <v>1486159</v>
      </c>
      <c r="X189">
        <v>0</v>
      </c>
      <c r="Y189">
        <v>1486159</v>
      </c>
      <c r="Z189" t="s">
        <v>36</v>
      </c>
      <c r="AA189" t="s">
        <v>36</v>
      </c>
      <c r="AB189" t="s">
        <v>37</v>
      </c>
      <c r="AC189" t="s">
        <v>37</v>
      </c>
      <c r="AD189" t="s">
        <v>37</v>
      </c>
      <c r="AE189" s="10">
        <f t="shared" si="6"/>
        <v>49340.478799999997</v>
      </c>
      <c r="AF189" s="10">
        <f t="shared" si="7"/>
        <v>344746.60879999999</v>
      </c>
      <c r="AG189" s="10">
        <f>IF(L189="USD",AE189,AE189*VLOOKUP(L189,Calculations!G190:I190,3,0))</f>
        <v>49340.478799999997</v>
      </c>
      <c r="AH189" s="10">
        <f>IF(L189="EUR",AE189,AE189*VLOOKUP(L189,Calculations!G:I,3,0))</f>
        <v>34538.335159999995</v>
      </c>
      <c r="AI189" s="10">
        <f>IF(L189="USD",AF189,AF189*VLOOKUP(L189,Calculations!G190:I190,3,0))</f>
        <v>344746.60879999999</v>
      </c>
      <c r="AJ189" s="10">
        <f>IF(L189="EUR",AF189,AF189*VLOOKUP(L189,Calculations!G:I,3,0))</f>
        <v>241322.62615999999</v>
      </c>
      <c r="AK189" s="10">
        <f t="shared" si="8"/>
        <v>49340.478799999997</v>
      </c>
      <c r="AL189" s="10">
        <f>IF(L189="USD",AK189,AK189*VLOOKUP(L189,Calculations!G:I,3,0))</f>
        <v>49340.478799999997</v>
      </c>
      <c r="AM189" s="10">
        <f>IF(L189="EUR",AK189,AK189*VLOOKUP(L189,Calculations!G:I,3,0))</f>
        <v>34538.335159999995</v>
      </c>
    </row>
    <row r="190" spans="1:39">
      <c r="A190" t="s">
        <v>145</v>
      </c>
      <c r="B190" t="s">
        <v>154</v>
      </c>
      <c r="C190">
        <v>3.32</v>
      </c>
      <c r="D190" t="s">
        <v>353</v>
      </c>
      <c r="E190" t="s">
        <v>73</v>
      </c>
      <c r="F190" t="s">
        <v>96</v>
      </c>
      <c r="G190" t="s">
        <v>82</v>
      </c>
      <c r="H190" t="s">
        <v>82</v>
      </c>
      <c r="I190" t="s">
        <v>50</v>
      </c>
      <c r="J190" t="s">
        <v>70</v>
      </c>
      <c r="K190" t="s">
        <v>143</v>
      </c>
      <c r="L190" t="s">
        <v>35</v>
      </c>
      <c r="M190">
        <v>6359006</v>
      </c>
      <c r="N190">
        <v>0</v>
      </c>
      <c r="O190">
        <v>6359006</v>
      </c>
      <c r="P190">
        <v>5797178</v>
      </c>
      <c r="Q190">
        <v>0</v>
      </c>
      <c r="R190">
        <v>5797178</v>
      </c>
      <c r="S190" t="s">
        <v>35</v>
      </c>
      <c r="T190">
        <v>6359006</v>
      </c>
      <c r="U190">
        <v>0</v>
      </c>
      <c r="V190">
        <v>6359006</v>
      </c>
      <c r="W190">
        <v>5797178</v>
      </c>
      <c r="X190">
        <v>0</v>
      </c>
      <c r="Y190">
        <v>5797178</v>
      </c>
      <c r="Z190" t="s">
        <v>36</v>
      </c>
      <c r="AA190" t="s">
        <v>36</v>
      </c>
      <c r="AB190" t="s">
        <v>37</v>
      </c>
      <c r="AC190" t="s">
        <v>37</v>
      </c>
      <c r="AD190" t="s">
        <v>37</v>
      </c>
      <c r="AE190" s="10">
        <f t="shared" si="6"/>
        <v>192466.30960000001</v>
      </c>
      <c r="AF190" s="10">
        <f t="shared" si="7"/>
        <v>211118.99919999999</v>
      </c>
      <c r="AG190" s="10">
        <f>IF(L190="USD",AE190,AE190*VLOOKUP(L190,Calculations!G191:I191,3,0))</f>
        <v>192466.30960000001</v>
      </c>
      <c r="AH190" s="10">
        <f>IF(L190="EUR",AE190,AE190*VLOOKUP(L190,Calculations!G:I,3,0))</f>
        <v>134726.41672000001</v>
      </c>
      <c r="AI190" s="10">
        <f>IF(L190="USD",AF190,AF190*VLOOKUP(L190,Calculations!G191:I191,3,0))</f>
        <v>211118.99919999999</v>
      </c>
      <c r="AJ190" s="10">
        <f>IF(L190="EUR",AF190,AF190*VLOOKUP(L190,Calculations!G:I,3,0))</f>
        <v>147783.29943999997</v>
      </c>
      <c r="AK190" s="10">
        <f t="shared" si="8"/>
        <v>192466.30960000001</v>
      </c>
      <c r="AL190" s="10">
        <f>IF(L190="USD",AK190,AK190*VLOOKUP(L190,Calculations!G:I,3,0))</f>
        <v>192466.30960000001</v>
      </c>
      <c r="AM190" s="10">
        <f>IF(L190="EUR",AK190,AK190*VLOOKUP(L190,Calculations!G:I,3,0))</f>
        <v>134726.41672000001</v>
      </c>
    </row>
    <row r="191" spans="1:39">
      <c r="A191" t="s">
        <v>145</v>
      </c>
      <c r="B191" t="s">
        <v>154</v>
      </c>
      <c r="C191">
        <v>3.32</v>
      </c>
      <c r="D191" t="s">
        <v>354</v>
      </c>
      <c r="E191" t="s">
        <v>73</v>
      </c>
      <c r="F191" t="s">
        <v>96</v>
      </c>
      <c r="G191" t="s">
        <v>82</v>
      </c>
      <c r="H191" t="s">
        <v>85</v>
      </c>
      <c r="I191" t="s">
        <v>41</v>
      </c>
      <c r="J191" t="s">
        <v>70</v>
      </c>
      <c r="K191" t="s">
        <v>143</v>
      </c>
      <c r="L191" t="s">
        <v>35</v>
      </c>
      <c r="M191">
        <v>10290207</v>
      </c>
      <c r="N191">
        <v>0</v>
      </c>
      <c r="O191">
        <v>10290207</v>
      </c>
      <c r="P191">
        <v>24867960</v>
      </c>
      <c r="Q191">
        <v>0</v>
      </c>
      <c r="R191">
        <v>24867960</v>
      </c>
      <c r="S191" t="s">
        <v>35</v>
      </c>
      <c r="T191">
        <v>10290207</v>
      </c>
      <c r="U191">
        <v>0</v>
      </c>
      <c r="V191">
        <v>10290207</v>
      </c>
      <c r="W191">
        <v>24867960</v>
      </c>
      <c r="X191">
        <v>0</v>
      </c>
      <c r="Y191">
        <v>24867960</v>
      </c>
      <c r="Z191" t="s">
        <v>36</v>
      </c>
      <c r="AA191" t="s">
        <v>36</v>
      </c>
      <c r="AB191" t="s">
        <v>37</v>
      </c>
      <c r="AC191" t="s">
        <v>37</v>
      </c>
      <c r="AD191" t="s">
        <v>37</v>
      </c>
      <c r="AE191" s="10">
        <f t="shared" si="6"/>
        <v>825616.272</v>
      </c>
      <c r="AF191" s="10">
        <f t="shared" si="7"/>
        <v>341634.87239999999</v>
      </c>
      <c r="AG191" s="10">
        <f>IF(L191="USD",AE191,AE191*VLOOKUP(L191,Calculations!G192:I192,3,0))</f>
        <v>825616.272</v>
      </c>
      <c r="AH191" s="10">
        <f>IF(L191="EUR",AE191,AE191*VLOOKUP(L191,Calculations!G:I,3,0))</f>
        <v>577931.39039999992</v>
      </c>
      <c r="AI191" s="10">
        <f>IF(L191="USD",AF191,AF191*VLOOKUP(L191,Calculations!G192:I192,3,0))</f>
        <v>341634.87239999999</v>
      </c>
      <c r="AJ191" s="10">
        <f>IF(L191="EUR",AF191,AF191*VLOOKUP(L191,Calculations!G:I,3,0))</f>
        <v>239144.41067999997</v>
      </c>
      <c r="AK191" s="10">
        <f t="shared" si="8"/>
        <v>825616.272</v>
      </c>
      <c r="AL191" s="10">
        <f>IF(L191="USD",AK191,AK191*VLOOKUP(L191,Calculations!G:I,3,0))</f>
        <v>825616.272</v>
      </c>
      <c r="AM191" s="10">
        <f>IF(L191="EUR",AK191,AK191*VLOOKUP(L191,Calculations!G:I,3,0))</f>
        <v>577931.39039999992</v>
      </c>
    </row>
    <row r="192" spans="1:39">
      <c r="A192" t="s">
        <v>145</v>
      </c>
      <c r="B192" t="s">
        <v>154</v>
      </c>
      <c r="C192">
        <v>3.32</v>
      </c>
      <c r="D192" t="s">
        <v>170</v>
      </c>
      <c r="E192" t="s">
        <v>76</v>
      </c>
      <c r="F192" t="s">
        <v>113</v>
      </c>
      <c r="G192" t="s">
        <v>85</v>
      </c>
      <c r="H192" t="s">
        <v>85</v>
      </c>
      <c r="I192" t="s">
        <v>84</v>
      </c>
      <c r="J192" t="s">
        <v>70</v>
      </c>
      <c r="K192" t="s">
        <v>143</v>
      </c>
      <c r="L192" t="s">
        <v>35</v>
      </c>
      <c r="M192">
        <v>24495932</v>
      </c>
      <c r="N192">
        <v>5166913</v>
      </c>
      <c r="O192">
        <v>29662845</v>
      </c>
      <c r="P192">
        <v>74854311</v>
      </c>
      <c r="Q192">
        <v>15000042</v>
      </c>
      <c r="R192">
        <v>89854353</v>
      </c>
      <c r="S192" t="s">
        <v>35</v>
      </c>
      <c r="T192">
        <v>24495932</v>
      </c>
      <c r="U192">
        <v>5166913</v>
      </c>
      <c r="V192">
        <v>29662845</v>
      </c>
      <c r="W192">
        <v>74854311</v>
      </c>
      <c r="X192">
        <v>15000042</v>
      </c>
      <c r="Y192">
        <v>89854353</v>
      </c>
      <c r="Z192" t="s">
        <v>36</v>
      </c>
      <c r="AA192" t="s">
        <v>36</v>
      </c>
      <c r="AB192" t="s">
        <v>37</v>
      </c>
      <c r="AC192" t="s">
        <v>37</v>
      </c>
      <c r="AD192" t="s">
        <v>37</v>
      </c>
      <c r="AE192" s="10">
        <f t="shared" si="6"/>
        <v>2983164.5196000002</v>
      </c>
      <c r="AF192" s="10">
        <f t="shared" si="7"/>
        <v>984806.45400000003</v>
      </c>
      <c r="AG192" s="10">
        <f>IF(L192="USD",AE192,AE192*VLOOKUP(L192,Calculations!G193:I193,3,0))</f>
        <v>2983164.5196000002</v>
      </c>
      <c r="AH192" s="10">
        <f>IF(L192="EUR",AE192,AE192*VLOOKUP(L192,Calculations!G:I,3,0))</f>
        <v>2088215.1637200001</v>
      </c>
      <c r="AI192" s="10">
        <f>IF(L192="USD",AF192,AF192*VLOOKUP(L192,Calculations!G193:I193,3,0))</f>
        <v>984806.45400000003</v>
      </c>
      <c r="AJ192" s="10">
        <f>IF(L192="EUR",AF192,AF192*VLOOKUP(L192,Calculations!G:I,3,0))</f>
        <v>689364.51780000003</v>
      </c>
      <c r="AK192" s="10">
        <f t="shared" si="8"/>
        <v>2485163.1252000001</v>
      </c>
      <c r="AL192" s="10">
        <f>IF(L192="USD",AK192,AK192*VLOOKUP(L192,Calculations!G:I,3,0))</f>
        <v>2485163.1252000001</v>
      </c>
      <c r="AM192" s="10">
        <f>IF(L192="EUR",AK192,AK192*VLOOKUP(L192,Calculations!G:I,3,0))</f>
        <v>1739614.1876399999</v>
      </c>
    </row>
    <row r="193" spans="1:39">
      <c r="A193" t="s">
        <v>145</v>
      </c>
      <c r="B193" t="s">
        <v>154</v>
      </c>
      <c r="C193">
        <v>3.32</v>
      </c>
      <c r="D193" t="s">
        <v>355</v>
      </c>
      <c r="E193" t="s">
        <v>73</v>
      </c>
      <c r="F193" t="s">
        <v>96</v>
      </c>
      <c r="G193" t="s">
        <v>82</v>
      </c>
      <c r="H193" t="s">
        <v>82</v>
      </c>
      <c r="I193" t="s">
        <v>91</v>
      </c>
      <c r="J193" t="s">
        <v>70</v>
      </c>
      <c r="K193" t="s">
        <v>143</v>
      </c>
      <c r="L193" t="s">
        <v>35</v>
      </c>
      <c r="M193">
        <v>4482242</v>
      </c>
      <c r="N193">
        <v>0</v>
      </c>
      <c r="O193">
        <v>4482242</v>
      </c>
      <c r="P193">
        <v>5472855</v>
      </c>
      <c r="Q193">
        <v>0</v>
      </c>
      <c r="R193">
        <v>5472855</v>
      </c>
      <c r="S193" t="s">
        <v>35</v>
      </c>
      <c r="T193">
        <v>4482242</v>
      </c>
      <c r="U193">
        <v>0</v>
      </c>
      <c r="V193">
        <v>4482242</v>
      </c>
      <c r="W193">
        <v>5472855</v>
      </c>
      <c r="X193">
        <v>0</v>
      </c>
      <c r="Y193">
        <v>5472855</v>
      </c>
      <c r="Z193" t="s">
        <v>36</v>
      </c>
      <c r="AA193" t="s">
        <v>36</v>
      </c>
      <c r="AB193" t="s">
        <v>37</v>
      </c>
      <c r="AC193" t="s">
        <v>37</v>
      </c>
      <c r="AD193" t="s">
        <v>37</v>
      </c>
      <c r="AE193" s="10">
        <f t="shared" si="6"/>
        <v>181698.78599999999</v>
      </c>
      <c r="AF193" s="10">
        <f t="shared" si="7"/>
        <v>148810.4344</v>
      </c>
      <c r="AG193" s="10">
        <f>IF(L193="USD",AE193,AE193*VLOOKUP(L193,Calculations!G194:I194,3,0))</f>
        <v>181698.78599999999</v>
      </c>
      <c r="AH193" s="10">
        <f>IF(L193="EUR",AE193,AE193*VLOOKUP(L193,Calculations!G:I,3,0))</f>
        <v>127189.15019999999</v>
      </c>
      <c r="AI193" s="10">
        <f>IF(L193="USD",AF193,AF193*VLOOKUP(L193,Calculations!G194:I194,3,0))</f>
        <v>148810.4344</v>
      </c>
      <c r="AJ193" s="10">
        <f>IF(L193="EUR",AF193,AF193*VLOOKUP(L193,Calculations!G:I,3,0))</f>
        <v>104167.30407999999</v>
      </c>
      <c r="AK193" s="10">
        <f t="shared" si="8"/>
        <v>181698.78599999999</v>
      </c>
      <c r="AL193" s="10">
        <f>IF(L193="USD",AK193,AK193*VLOOKUP(L193,Calculations!G:I,3,0))</f>
        <v>181698.78599999999</v>
      </c>
      <c r="AM193" s="10">
        <f>IF(L193="EUR",AK193,AK193*VLOOKUP(L193,Calculations!G:I,3,0))</f>
        <v>127189.15019999999</v>
      </c>
    </row>
    <row r="194" spans="1:39">
      <c r="A194" t="s">
        <v>145</v>
      </c>
      <c r="B194" t="s">
        <v>154</v>
      </c>
      <c r="C194">
        <v>3.32</v>
      </c>
      <c r="D194" t="s">
        <v>356</v>
      </c>
      <c r="E194" t="s">
        <v>73</v>
      </c>
      <c r="F194" t="s">
        <v>96</v>
      </c>
      <c r="G194" t="s">
        <v>82</v>
      </c>
      <c r="H194" t="s">
        <v>82</v>
      </c>
      <c r="I194" t="s">
        <v>50</v>
      </c>
      <c r="J194" t="s">
        <v>70</v>
      </c>
      <c r="K194" t="s">
        <v>143</v>
      </c>
      <c r="L194" t="s">
        <v>35</v>
      </c>
      <c r="M194">
        <v>8782308</v>
      </c>
      <c r="N194">
        <v>0</v>
      </c>
      <c r="O194">
        <v>8782308</v>
      </c>
      <c r="P194">
        <v>7599525</v>
      </c>
      <c r="Q194">
        <v>0</v>
      </c>
      <c r="R194">
        <v>7599525</v>
      </c>
      <c r="S194" t="s">
        <v>35</v>
      </c>
      <c r="T194">
        <v>8782308</v>
      </c>
      <c r="U194">
        <v>0</v>
      </c>
      <c r="V194">
        <v>8782308</v>
      </c>
      <c r="W194">
        <v>7599525</v>
      </c>
      <c r="X194">
        <v>0</v>
      </c>
      <c r="Y194">
        <v>7599525</v>
      </c>
      <c r="Z194" t="s">
        <v>36</v>
      </c>
      <c r="AA194" t="s">
        <v>36</v>
      </c>
      <c r="AB194" t="s">
        <v>37</v>
      </c>
      <c r="AC194" t="s">
        <v>37</v>
      </c>
      <c r="AD194" t="s">
        <v>37</v>
      </c>
      <c r="AE194" s="10">
        <f t="shared" si="6"/>
        <v>252304.23</v>
      </c>
      <c r="AF194" s="10">
        <f t="shared" si="7"/>
        <v>291572.62560000003</v>
      </c>
      <c r="AG194" s="10">
        <f>IF(L194="USD",AE194,AE194*VLOOKUP(L194,Calculations!G195:I195,3,0))</f>
        <v>252304.23</v>
      </c>
      <c r="AH194" s="10">
        <f>IF(L194="EUR",AE194,AE194*VLOOKUP(L194,Calculations!G:I,3,0))</f>
        <v>176612.96100000001</v>
      </c>
      <c r="AI194" s="10">
        <f>IF(L194="USD",AF194,AF194*VLOOKUP(L194,Calculations!G195:I195,3,0))</f>
        <v>291572.62560000003</v>
      </c>
      <c r="AJ194" s="10">
        <f>IF(L194="EUR",AF194,AF194*VLOOKUP(L194,Calculations!G:I,3,0))</f>
        <v>204100.83792000002</v>
      </c>
      <c r="AK194" s="10">
        <f t="shared" si="8"/>
        <v>252304.23</v>
      </c>
      <c r="AL194" s="10">
        <f>IF(L194="USD",AK194,AK194*VLOOKUP(L194,Calculations!G:I,3,0))</f>
        <v>252304.23</v>
      </c>
      <c r="AM194" s="10">
        <f>IF(L194="EUR",AK194,AK194*VLOOKUP(L194,Calculations!G:I,3,0))</f>
        <v>176612.96100000001</v>
      </c>
    </row>
    <row r="195" spans="1:39">
      <c r="A195" t="s">
        <v>145</v>
      </c>
      <c r="B195" t="s">
        <v>154</v>
      </c>
      <c r="C195">
        <v>3.32</v>
      </c>
      <c r="D195" t="s">
        <v>357</v>
      </c>
      <c r="E195" t="s">
        <v>73</v>
      </c>
      <c r="F195" t="s">
        <v>96</v>
      </c>
      <c r="G195" t="s">
        <v>82</v>
      </c>
      <c r="H195" t="s">
        <v>82</v>
      </c>
      <c r="I195" t="s">
        <v>50</v>
      </c>
      <c r="J195" t="s">
        <v>70</v>
      </c>
      <c r="K195" t="s">
        <v>143</v>
      </c>
      <c r="L195" t="s">
        <v>35</v>
      </c>
      <c r="M195">
        <v>0</v>
      </c>
      <c r="N195">
        <v>3396736</v>
      </c>
      <c r="O195">
        <v>3396736</v>
      </c>
      <c r="P195">
        <v>0</v>
      </c>
      <c r="Q195">
        <v>3000000</v>
      </c>
      <c r="R195">
        <v>3000000</v>
      </c>
      <c r="S195" t="s">
        <v>35</v>
      </c>
      <c r="T195">
        <v>0</v>
      </c>
      <c r="U195">
        <v>3396736</v>
      </c>
      <c r="V195">
        <v>3396736</v>
      </c>
      <c r="W195">
        <v>0</v>
      </c>
      <c r="X195">
        <v>3000000</v>
      </c>
      <c r="Y195">
        <v>3000000</v>
      </c>
      <c r="Z195" t="s">
        <v>36</v>
      </c>
      <c r="AA195" t="s">
        <v>37</v>
      </c>
      <c r="AB195" t="s">
        <v>37</v>
      </c>
      <c r="AC195" t="s">
        <v>36</v>
      </c>
      <c r="AD195" t="s">
        <v>37</v>
      </c>
      <c r="AE195" s="10">
        <f t="shared" ref="AE195:AE258" si="9">(C195/100)*R195</f>
        <v>99600</v>
      </c>
      <c r="AF195" s="10">
        <f t="shared" ref="AF195:AF258" si="10">(C195/100)*O195</f>
        <v>112771.6352</v>
      </c>
      <c r="AG195" s="10">
        <f>IF(L195="USD",AE195,AE195*VLOOKUP(L195,Calculations!G196:I196,3,0))</f>
        <v>99600</v>
      </c>
      <c r="AH195" s="10">
        <f>IF(L195="EUR",AE195,AE195*VLOOKUP(L195,Calculations!G:I,3,0))</f>
        <v>69720</v>
      </c>
      <c r="AI195" s="10">
        <f>IF(L195="USD",AF195,AF195*VLOOKUP(L195,Calculations!G196:I196,3,0))</f>
        <v>112771.6352</v>
      </c>
      <c r="AJ195" s="10">
        <f>IF(L195="EUR",AF195,AF195*VLOOKUP(L195,Calculations!G:I,3,0))</f>
        <v>78940.144639999999</v>
      </c>
      <c r="AK195" s="10">
        <f t="shared" ref="AK195:AK258" si="11">(C195/100)*P195</f>
        <v>0</v>
      </c>
      <c r="AL195" s="10">
        <f>IF(L195="USD",AK195,AK195*VLOOKUP(L195,Calculations!G:I,3,0))</f>
        <v>0</v>
      </c>
      <c r="AM195" s="10">
        <f>IF(L195="EUR",AK195,AK195*VLOOKUP(L195,Calculations!G:I,3,0))</f>
        <v>0</v>
      </c>
    </row>
    <row r="196" spans="1:39">
      <c r="A196" t="s">
        <v>145</v>
      </c>
      <c r="B196" t="s">
        <v>154</v>
      </c>
      <c r="C196">
        <v>3.32</v>
      </c>
      <c r="D196" t="s">
        <v>358</v>
      </c>
      <c r="E196" t="s">
        <v>73</v>
      </c>
      <c r="F196" t="s">
        <v>96</v>
      </c>
      <c r="G196" t="s">
        <v>85</v>
      </c>
      <c r="H196" t="s">
        <v>85</v>
      </c>
      <c r="I196" t="s">
        <v>50</v>
      </c>
      <c r="J196" t="s">
        <v>70</v>
      </c>
      <c r="K196" t="s">
        <v>143</v>
      </c>
      <c r="L196" t="s">
        <v>35</v>
      </c>
      <c r="M196">
        <v>0</v>
      </c>
      <c r="N196">
        <v>7382150</v>
      </c>
      <c r="O196">
        <v>7382150</v>
      </c>
      <c r="P196">
        <v>0</v>
      </c>
      <c r="Q196">
        <v>16007401</v>
      </c>
      <c r="R196">
        <v>16007401</v>
      </c>
      <c r="S196" t="s">
        <v>35</v>
      </c>
      <c r="T196">
        <v>0</v>
      </c>
      <c r="U196">
        <v>7382150</v>
      </c>
      <c r="V196">
        <v>7382150</v>
      </c>
      <c r="W196">
        <v>0</v>
      </c>
      <c r="X196">
        <v>16007401</v>
      </c>
      <c r="Y196">
        <v>16007401</v>
      </c>
      <c r="Z196" t="s">
        <v>36</v>
      </c>
      <c r="AA196" t="s">
        <v>37</v>
      </c>
      <c r="AB196" t="s">
        <v>37</v>
      </c>
      <c r="AC196" t="s">
        <v>36</v>
      </c>
      <c r="AD196" t="s">
        <v>37</v>
      </c>
      <c r="AE196" s="10">
        <f t="shared" si="9"/>
        <v>531445.7132</v>
      </c>
      <c r="AF196" s="10">
        <f t="shared" si="10"/>
        <v>245087.38</v>
      </c>
      <c r="AG196" s="10">
        <f>IF(L196="USD",AE196,AE196*VLOOKUP(L196,Calculations!G197:I197,3,0))</f>
        <v>531445.7132</v>
      </c>
      <c r="AH196" s="10">
        <f>IF(L196="EUR",AE196,AE196*VLOOKUP(L196,Calculations!G:I,3,0))</f>
        <v>372011.99923999998</v>
      </c>
      <c r="AI196" s="10">
        <f>IF(L196="USD",AF196,AF196*VLOOKUP(L196,Calculations!G197:I197,3,0))</f>
        <v>245087.38</v>
      </c>
      <c r="AJ196" s="10">
        <f>IF(L196="EUR",AF196,AF196*VLOOKUP(L196,Calculations!G:I,3,0))</f>
        <v>171561.166</v>
      </c>
      <c r="AK196" s="10">
        <f t="shared" si="11"/>
        <v>0</v>
      </c>
      <c r="AL196" s="10">
        <f>IF(L196="USD",AK196,AK196*VLOOKUP(L196,Calculations!G:I,3,0))</f>
        <v>0</v>
      </c>
      <c r="AM196" s="10">
        <f>IF(L196="EUR",AK196,AK196*VLOOKUP(L196,Calculations!G:I,3,0))</f>
        <v>0</v>
      </c>
    </row>
    <row r="197" spans="1:39">
      <c r="A197" t="s">
        <v>145</v>
      </c>
      <c r="B197" t="s">
        <v>154</v>
      </c>
      <c r="C197">
        <v>3.32</v>
      </c>
      <c r="D197" t="s">
        <v>178</v>
      </c>
      <c r="E197" t="s">
        <v>73</v>
      </c>
      <c r="F197" t="s">
        <v>96</v>
      </c>
      <c r="G197" t="s">
        <v>82</v>
      </c>
      <c r="H197" t="s">
        <v>85</v>
      </c>
      <c r="I197" t="s">
        <v>45</v>
      </c>
      <c r="J197" t="s">
        <v>70</v>
      </c>
      <c r="K197" t="s">
        <v>143</v>
      </c>
      <c r="L197" t="s">
        <v>35</v>
      </c>
      <c r="M197">
        <v>0</v>
      </c>
      <c r="N197">
        <v>26887534</v>
      </c>
      <c r="O197">
        <v>26887534</v>
      </c>
      <c r="P197">
        <v>0</v>
      </c>
      <c r="Q197">
        <v>39662825</v>
      </c>
      <c r="R197">
        <v>39662825</v>
      </c>
      <c r="S197" t="s">
        <v>35</v>
      </c>
      <c r="T197">
        <v>0</v>
      </c>
      <c r="U197">
        <v>26887534</v>
      </c>
      <c r="V197">
        <v>26887534</v>
      </c>
      <c r="W197">
        <v>0</v>
      </c>
      <c r="X197">
        <v>39662825</v>
      </c>
      <c r="Y197">
        <v>39662825</v>
      </c>
      <c r="Z197" t="s">
        <v>36</v>
      </c>
      <c r="AA197" t="s">
        <v>37</v>
      </c>
      <c r="AB197" t="s">
        <v>37</v>
      </c>
      <c r="AC197" t="s">
        <v>36</v>
      </c>
      <c r="AD197" t="s">
        <v>37</v>
      </c>
      <c r="AE197" s="10">
        <f t="shared" si="9"/>
        <v>1316805.79</v>
      </c>
      <c r="AF197" s="10">
        <f t="shared" si="10"/>
        <v>892666.12880000006</v>
      </c>
      <c r="AG197" s="10">
        <f>IF(L197="USD",AE197,AE197*VLOOKUP(L197,Calculations!G198:I198,3,0))</f>
        <v>1316805.79</v>
      </c>
      <c r="AH197" s="10">
        <f>IF(L197="EUR",AE197,AE197*VLOOKUP(L197,Calculations!G:I,3,0))</f>
        <v>921764.05299999996</v>
      </c>
      <c r="AI197" s="10">
        <f>IF(L197="USD",AF197,AF197*VLOOKUP(L197,Calculations!G198:I198,3,0))</f>
        <v>892666.12880000006</v>
      </c>
      <c r="AJ197" s="10">
        <f>IF(L197="EUR",AF197,AF197*VLOOKUP(L197,Calculations!G:I,3,0))</f>
        <v>624866.29015999998</v>
      </c>
      <c r="AK197" s="10">
        <f t="shared" si="11"/>
        <v>0</v>
      </c>
      <c r="AL197" s="10">
        <f>IF(L197="USD",AK197,AK197*VLOOKUP(L197,Calculations!G:I,3,0))</f>
        <v>0</v>
      </c>
      <c r="AM197" s="10">
        <f>IF(L197="EUR",AK197,AK197*VLOOKUP(L197,Calculations!G:I,3,0))</f>
        <v>0</v>
      </c>
    </row>
    <row r="198" spans="1:39">
      <c r="A198" t="s">
        <v>145</v>
      </c>
      <c r="B198" t="s">
        <v>154</v>
      </c>
      <c r="C198">
        <v>3.32</v>
      </c>
      <c r="D198" t="s">
        <v>359</v>
      </c>
      <c r="E198" t="s">
        <v>73</v>
      </c>
      <c r="F198" t="s">
        <v>96</v>
      </c>
      <c r="G198" t="s">
        <v>82</v>
      </c>
      <c r="H198" t="s">
        <v>82</v>
      </c>
      <c r="I198" t="s">
        <v>106</v>
      </c>
      <c r="J198" t="s">
        <v>70</v>
      </c>
      <c r="K198" t="s">
        <v>143</v>
      </c>
      <c r="L198" t="s">
        <v>35</v>
      </c>
      <c r="M198">
        <v>4566078</v>
      </c>
      <c r="N198">
        <v>0</v>
      </c>
      <c r="O198">
        <v>4566078</v>
      </c>
      <c r="P198">
        <v>5605025</v>
      </c>
      <c r="Q198">
        <v>0</v>
      </c>
      <c r="R198">
        <v>5605025</v>
      </c>
      <c r="S198" t="s">
        <v>35</v>
      </c>
      <c r="T198">
        <v>4566078</v>
      </c>
      <c r="U198">
        <v>0</v>
      </c>
      <c r="V198">
        <v>4566078</v>
      </c>
      <c r="W198">
        <v>5605025</v>
      </c>
      <c r="X198">
        <v>0</v>
      </c>
      <c r="Y198">
        <v>5605025</v>
      </c>
      <c r="Z198" t="s">
        <v>36</v>
      </c>
      <c r="AA198" t="s">
        <v>36</v>
      </c>
      <c r="AB198" t="s">
        <v>37</v>
      </c>
      <c r="AC198" t="s">
        <v>37</v>
      </c>
      <c r="AD198" t="s">
        <v>37</v>
      </c>
      <c r="AE198" s="10">
        <f t="shared" si="9"/>
        <v>186086.83000000002</v>
      </c>
      <c r="AF198" s="10">
        <f t="shared" si="10"/>
        <v>151593.78959999999</v>
      </c>
      <c r="AG198" s="10">
        <f>IF(L198="USD",AE198,AE198*VLOOKUP(L198,Calculations!G199:I199,3,0))</f>
        <v>186086.83000000002</v>
      </c>
      <c r="AH198" s="10">
        <f>IF(L198="EUR",AE198,AE198*VLOOKUP(L198,Calculations!G:I,3,0))</f>
        <v>130260.781</v>
      </c>
      <c r="AI198" s="10">
        <f>IF(L198="USD",AF198,AF198*VLOOKUP(L198,Calculations!G199:I199,3,0))</f>
        <v>151593.78959999999</v>
      </c>
      <c r="AJ198" s="10">
        <f>IF(L198="EUR",AF198,AF198*VLOOKUP(L198,Calculations!G:I,3,0))</f>
        <v>106115.65271999998</v>
      </c>
      <c r="AK198" s="10">
        <f t="shared" si="11"/>
        <v>186086.83000000002</v>
      </c>
      <c r="AL198" s="10">
        <f>IF(L198="USD",AK198,AK198*VLOOKUP(L198,Calculations!G:I,3,0))</f>
        <v>186086.83000000002</v>
      </c>
      <c r="AM198" s="10">
        <f>IF(L198="EUR",AK198,AK198*VLOOKUP(L198,Calculations!G:I,3,0))</f>
        <v>130260.781</v>
      </c>
    </row>
    <row r="199" spans="1:39">
      <c r="A199" t="s">
        <v>145</v>
      </c>
      <c r="B199" t="s">
        <v>154</v>
      </c>
      <c r="C199">
        <v>3.32</v>
      </c>
      <c r="D199" t="s">
        <v>360</v>
      </c>
      <c r="E199" t="s">
        <v>73</v>
      </c>
      <c r="F199" t="s">
        <v>96</v>
      </c>
      <c r="G199" t="s">
        <v>82</v>
      </c>
      <c r="H199" t="s">
        <v>82</v>
      </c>
      <c r="I199" t="s">
        <v>91</v>
      </c>
      <c r="J199" t="s">
        <v>70</v>
      </c>
      <c r="K199" t="s">
        <v>143</v>
      </c>
      <c r="L199" t="s">
        <v>35</v>
      </c>
      <c r="M199">
        <v>21859862</v>
      </c>
      <c r="N199">
        <v>0</v>
      </c>
      <c r="O199">
        <v>21859862</v>
      </c>
      <c r="P199">
        <v>27434446</v>
      </c>
      <c r="Q199">
        <v>0</v>
      </c>
      <c r="R199">
        <v>27434446</v>
      </c>
      <c r="S199" t="s">
        <v>35</v>
      </c>
      <c r="T199">
        <v>21859862</v>
      </c>
      <c r="U199">
        <v>0</v>
      </c>
      <c r="V199">
        <v>21859862</v>
      </c>
      <c r="W199">
        <v>27434446</v>
      </c>
      <c r="X199">
        <v>0</v>
      </c>
      <c r="Y199">
        <v>27434446</v>
      </c>
      <c r="Z199" t="s">
        <v>36</v>
      </c>
      <c r="AA199" t="s">
        <v>36</v>
      </c>
      <c r="AB199" t="s">
        <v>37</v>
      </c>
      <c r="AC199" t="s">
        <v>37</v>
      </c>
      <c r="AD199" t="s">
        <v>37</v>
      </c>
      <c r="AE199" s="10">
        <f t="shared" si="9"/>
        <v>910823.60719999997</v>
      </c>
      <c r="AF199" s="10">
        <f t="shared" si="10"/>
        <v>725747.41839999997</v>
      </c>
      <c r="AG199" s="10">
        <f>IF(L199="USD",AE199,AE199*VLOOKUP(L199,Calculations!G200:I200,3,0))</f>
        <v>910823.60719999997</v>
      </c>
      <c r="AH199" s="10">
        <f>IF(L199="EUR",AE199,AE199*VLOOKUP(L199,Calculations!G:I,3,0))</f>
        <v>637576.52503999998</v>
      </c>
      <c r="AI199" s="10">
        <f>IF(L199="USD",AF199,AF199*VLOOKUP(L199,Calculations!G200:I200,3,0))</f>
        <v>725747.41839999997</v>
      </c>
      <c r="AJ199" s="10">
        <f>IF(L199="EUR",AF199,AF199*VLOOKUP(L199,Calculations!G:I,3,0))</f>
        <v>508023.19287999993</v>
      </c>
      <c r="AK199" s="10">
        <f t="shared" si="11"/>
        <v>910823.60719999997</v>
      </c>
      <c r="AL199" s="10">
        <f>IF(L199="USD",AK199,AK199*VLOOKUP(L199,Calculations!G:I,3,0))</f>
        <v>910823.60719999997</v>
      </c>
      <c r="AM199" s="10">
        <f>IF(L199="EUR",AK199,AK199*VLOOKUP(L199,Calculations!G:I,3,0))</f>
        <v>637576.52503999998</v>
      </c>
    </row>
    <row r="200" spans="1:39">
      <c r="A200" t="s">
        <v>145</v>
      </c>
      <c r="B200" t="s">
        <v>154</v>
      </c>
      <c r="C200">
        <v>3.32</v>
      </c>
      <c r="D200" t="s">
        <v>361</v>
      </c>
      <c r="E200" t="s">
        <v>73</v>
      </c>
      <c r="F200" t="s">
        <v>96</v>
      </c>
      <c r="G200" t="s">
        <v>82</v>
      </c>
      <c r="H200" t="s">
        <v>85</v>
      </c>
      <c r="I200" t="s">
        <v>63</v>
      </c>
      <c r="J200" t="s">
        <v>70</v>
      </c>
      <c r="K200" t="s">
        <v>143</v>
      </c>
      <c r="L200" t="s">
        <v>35</v>
      </c>
      <c r="M200">
        <v>0</v>
      </c>
      <c r="N200">
        <v>5000000</v>
      </c>
      <c r="O200">
        <v>5000000</v>
      </c>
      <c r="P200">
        <v>0</v>
      </c>
      <c r="Q200">
        <v>3250000</v>
      </c>
      <c r="R200">
        <v>3250000</v>
      </c>
      <c r="S200" t="s">
        <v>35</v>
      </c>
      <c r="T200">
        <v>0</v>
      </c>
      <c r="U200">
        <v>5000000</v>
      </c>
      <c r="V200">
        <v>5000000</v>
      </c>
      <c r="W200">
        <v>0</v>
      </c>
      <c r="X200">
        <v>3250000</v>
      </c>
      <c r="Y200">
        <v>3250000</v>
      </c>
      <c r="Z200" t="s">
        <v>36</v>
      </c>
      <c r="AA200" t="s">
        <v>37</v>
      </c>
      <c r="AB200" t="s">
        <v>37</v>
      </c>
      <c r="AC200" t="s">
        <v>36</v>
      </c>
      <c r="AD200" t="s">
        <v>37</v>
      </c>
      <c r="AE200" s="10">
        <f t="shared" si="9"/>
        <v>107900</v>
      </c>
      <c r="AF200" s="10">
        <f t="shared" si="10"/>
        <v>166000</v>
      </c>
      <c r="AG200" s="10">
        <f>IF(L200="USD",AE200,AE200*VLOOKUP(L200,Calculations!G201:I201,3,0))</f>
        <v>107900</v>
      </c>
      <c r="AH200" s="10">
        <f>IF(L200="EUR",AE200,AE200*VLOOKUP(L200,Calculations!G:I,3,0))</f>
        <v>75530</v>
      </c>
      <c r="AI200" s="10">
        <f>IF(L200="USD",AF200,AF200*VLOOKUP(L200,Calculations!G201:I201,3,0))</f>
        <v>166000</v>
      </c>
      <c r="AJ200" s="10">
        <f>IF(L200="EUR",AF200,AF200*VLOOKUP(L200,Calculations!G:I,3,0))</f>
        <v>116199.99999999999</v>
      </c>
      <c r="AK200" s="10">
        <f t="shared" si="11"/>
        <v>0</v>
      </c>
      <c r="AL200" s="10">
        <f>IF(L200="USD",AK200,AK200*VLOOKUP(L200,Calculations!G:I,3,0))</f>
        <v>0</v>
      </c>
      <c r="AM200" s="10">
        <f>IF(L200="EUR",AK200,AK200*VLOOKUP(L200,Calculations!G:I,3,0))</f>
        <v>0</v>
      </c>
    </row>
    <row r="201" spans="1:39">
      <c r="A201" t="s">
        <v>145</v>
      </c>
      <c r="B201" t="s">
        <v>154</v>
      </c>
      <c r="C201">
        <v>3.32</v>
      </c>
      <c r="D201" t="s">
        <v>362</v>
      </c>
      <c r="E201" t="s">
        <v>73</v>
      </c>
      <c r="F201" t="s">
        <v>96</v>
      </c>
      <c r="G201" t="s">
        <v>82</v>
      </c>
      <c r="H201" t="s">
        <v>82</v>
      </c>
      <c r="I201" t="s">
        <v>84</v>
      </c>
      <c r="J201" t="s">
        <v>70</v>
      </c>
      <c r="K201" t="s">
        <v>143</v>
      </c>
      <c r="L201" t="s">
        <v>35</v>
      </c>
      <c r="M201">
        <v>10974284</v>
      </c>
      <c r="N201">
        <v>0</v>
      </c>
      <c r="O201">
        <v>10974284</v>
      </c>
      <c r="P201">
        <v>30254506</v>
      </c>
      <c r="Q201">
        <v>0</v>
      </c>
      <c r="R201">
        <v>30254506</v>
      </c>
      <c r="S201" t="s">
        <v>35</v>
      </c>
      <c r="T201">
        <v>10974284</v>
      </c>
      <c r="U201">
        <v>0</v>
      </c>
      <c r="V201">
        <v>10974284</v>
      </c>
      <c r="W201">
        <v>30254506</v>
      </c>
      <c r="X201">
        <v>0</v>
      </c>
      <c r="Y201">
        <v>30254506</v>
      </c>
      <c r="Z201" t="s">
        <v>36</v>
      </c>
      <c r="AA201" t="s">
        <v>36</v>
      </c>
      <c r="AB201" t="s">
        <v>37</v>
      </c>
      <c r="AC201" t="s">
        <v>37</v>
      </c>
      <c r="AD201" t="s">
        <v>37</v>
      </c>
      <c r="AE201" s="10">
        <f t="shared" si="9"/>
        <v>1004449.5992000001</v>
      </c>
      <c r="AF201" s="10">
        <f t="shared" si="10"/>
        <v>364346.22879999998</v>
      </c>
      <c r="AG201" s="10">
        <f>IF(L201="USD",AE201,AE201*VLOOKUP(L201,Calculations!G202:I202,3,0))</f>
        <v>1004449.5992000001</v>
      </c>
      <c r="AH201" s="10">
        <f>IF(L201="EUR",AE201,AE201*VLOOKUP(L201,Calculations!G:I,3,0))</f>
        <v>703114.71944000002</v>
      </c>
      <c r="AI201" s="10">
        <f>IF(L201="USD",AF201,AF201*VLOOKUP(L201,Calculations!G202:I202,3,0))</f>
        <v>364346.22879999998</v>
      </c>
      <c r="AJ201" s="10">
        <f>IF(L201="EUR",AF201,AF201*VLOOKUP(L201,Calculations!G:I,3,0))</f>
        <v>255042.36015999998</v>
      </c>
      <c r="AK201" s="10">
        <f t="shared" si="11"/>
        <v>1004449.5992000001</v>
      </c>
      <c r="AL201" s="10">
        <f>IF(L201="USD",AK201,AK201*VLOOKUP(L201,Calculations!G:I,3,0))</f>
        <v>1004449.5992000001</v>
      </c>
      <c r="AM201" s="10">
        <f>IF(L201="EUR",AK201,AK201*VLOOKUP(L201,Calculations!G:I,3,0))</f>
        <v>703114.71944000002</v>
      </c>
    </row>
    <row r="202" spans="1:39">
      <c r="A202" t="s">
        <v>145</v>
      </c>
      <c r="B202" t="s">
        <v>154</v>
      </c>
      <c r="C202">
        <v>3.32</v>
      </c>
      <c r="D202" t="s">
        <v>363</v>
      </c>
      <c r="E202" t="s">
        <v>73</v>
      </c>
      <c r="F202" t="s">
        <v>96</v>
      </c>
      <c r="G202" t="s">
        <v>82</v>
      </c>
      <c r="H202" t="s">
        <v>82</v>
      </c>
      <c r="I202" t="s">
        <v>84</v>
      </c>
      <c r="J202" t="s">
        <v>70</v>
      </c>
      <c r="K202" t="s">
        <v>143</v>
      </c>
      <c r="L202" t="s">
        <v>35</v>
      </c>
      <c r="M202">
        <v>5874017</v>
      </c>
      <c r="N202">
        <v>0</v>
      </c>
      <c r="O202">
        <v>5874017</v>
      </c>
      <c r="P202">
        <v>6704299</v>
      </c>
      <c r="Q202">
        <v>0</v>
      </c>
      <c r="R202">
        <v>6704299</v>
      </c>
      <c r="S202" t="s">
        <v>35</v>
      </c>
      <c r="T202">
        <v>5874017</v>
      </c>
      <c r="U202">
        <v>0</v>
      </c>
      <c r="V202">
        <v>5874017</v>
      </c>
      <c r="W202">
        <v>6704299</v>
      </c>
      <c r="X202">
        <v>0</v>
      </c>
      <c r="Y202">
        <v>6704299</v>
      </c>
      <c r="Z202" t="s">
        <v>36</v>
      </c>
      <c r="AA202" t="s">
        <v>36</v>
      </c>
      <c r="AB202" t="s">
        <v>37</v>
      </c>
      <c r="AC202" t="s">
        <v>37</v>
      </c>
      <c r="AD202" t="s">
        <v>37</v>
      </c>
      <c r="AE202" s="10">
        <f t="shared" si="9"/>
        <v>222582.7268</v>
      </c>
      <c r="AF202" s="10">
        <f t="shared" si="10"/>
        <v>195017.36439999999</v>
      </c>
      <c r="AG202" s="10">
        <f>IF(L202="USD",AE202,AE202*VLOOKUP(L202,Calculations!G203:I203,3,0))</f>
        <v>222582.7268</v>
      </c>
      <c r="AH202" s="10">
        <f>IF(L202="EUR",AE202,AE202*VLOOKUP(L202,Calculations!G:I,3,0))</f>
        <v>155807.90875999999</v>
      </c>
      <c r="AI202" s="10">
        <f>IF(L202="USD",AF202,AF202*VLOOKUP(L202,Calculations!G203:I203,3,0))</f>
        <v>195017.36439999999</v>
      </c>
      <c r="AJ202" s="10">
        <f>IF(L202="EUR",AF202,AF202*VLOOKUP(L202,Calculations!G:I,3,0))</f>
        <v>136512.15508</v>
      </c>
      <c r="AK202" s="10">
        <f t="shared" si="11"/>
        <v>222582.7268</v>
      </c>
      <c r="AL202" s="10">
        <f>IF(L202="USD",AK202,AK202*VLOOKUP(L202,Calculations!G:I,3,0))</f>
        <v>222582.7268</v>
      </c>
      <c r="AM202" s="10">
        <f>IF(L202="EUR",AK202,AK202*VLOOKUP(L202,Calculations!G:I,3,0))</f>
        <v>155807.90875999999</v>
      </c>
    </row>
    <row r="203" spans="1:39">
      <c r="A203" t="s">
        <v>145</v>
      </c>
      <c r="B203" t="s">
        <v>154</v>
      </c>
      <c r="C203">
        <v>3.32</v>
      </c>
      <c r="D203" t="s">
        <v>364</v>
      </c>
      <c r="E203" t="s">
        <v>73</v>
      </c>
      <c r="F203" t="s">
        <v>96</v>
      </c>
      <c r="G203" t="s">
        <v>82</v>
      </c>
      <c r="H203" t="s">
        <v>82</v>
      </c>
      <c r="I203" t="s">
        <v>84</v>
      </c>
      <c r="J203" t="s">
        <v>70</v>
      </c>
      <c r="K203" t="s">
        <v>143</v>
      </c>
      <c r="L203" t="s">
        <v>35</v>
      </c>
      <c r="M203">
        <v>4434456</v>
      </c>
      <c r="N203">
        <v>0</v>
      </c>
      <c r="O203">
        <v>4434456</v>
      </c>
      <c r="P203">
        <v>8316397</v>
      </c>
      <c r="Q203">
        <v>0</v>
      </c>
      <c r="R203">
        <v>8316397</v>
      </c>
      <c r="S203" t="s">
        <v>35</v>
      </c>
      <c r="T203">
        <v>4434456</v>
      </c>
      <c r="U203">
        <v>0</v>
      </c>
      <c r="V203">
        <v>4434456</v>
      </c>
      <c r="W203">
        <v>8316397</v>
      </c>
      <c r="X203">
        <v>0</v>
      </c>
      <c r="Y203">
        <v>8316397</v>
      </c>
      <c r="Z203" t="s">
        <v>36</v>
      </c>
      <c r="AA203" t="s">
        <v>36</v>
      </c>
      <c r="AB203" t="s">
        <v>37</v>
      </c>
      <c r="AC203" t="s">
        <v>37</v>
      </c>
      <c r="AD203" t="s">
        <v>37</v>
      </c>
      <c r="AE203" s="10">
        <f t="shared" si="9"/>
        <v>276104.38040000002</v>
      </c>
      <c r="AF203" s="10">
        <f t="shared" si="10"/>
        <v>147223.93919999999</v>
      </c>
      <c r="AG203" s="10">
        <f>IF(L203="USD",AE203,AE203*VLOOKUP(L203,Calculations!G204:I204,3,0))</f>
        <v>276104.38040000002</v>
      </c>
      <c r="AH203" s="10">
        <f>IF(L203="EUR",AE203,AE203*VLOOKUP(L203,Calculations!G:I,3,0))</f>
        <v>193273.06628</v>
      </c>
      <c r="AI203" s="10">
        <f>IF(L203="USD",AF203,AF203*VLOOKUP(L203,Calculations!G204:I204,3,0))</f>
        <v>147223.93919999999</v>
      </c>
      <c r="AJ203" s="10">
        <f>IF(L203="EUR",AF203,AF203*VLOOKUP(L203,Calculations!G:I,3,0))</f>
        <v>103056.75743999999</v>
      </c>
      <c r="AK203" s="10">
        <f t="shared" si="11"/>
        <v>276104.38040000002</v>
      </c>
      <c r="AL203" s="10">
        <f>IF(L203="USD",AK203,AK203*VLOOKUP(L203,Calculations!G:I,3,0))</f>
        <v>276104.38040000002</v>
      </c>
      <c r="AM203" s="10">
        <f>IF(L203="EUR",AK203,AK203*VLOOKUP(L203,Calculations!G:I,3,0))</f>
        <v>193273.06628</v>
      </c>
    </row>
    <row r="204" spans="1:39">
      <c r="A204" t="s">
        <v>145</v>
      </c>
      <c r="B204" t="s">
        <v>154</v>
      </c>
      <c r="C204">
        <v>3.32</v>
      </c>
      <c r="D204" t="s">
        <v>365</v>
      </c>
      <c r="E204" t="s">
        <v>73</v>
      </c>
      <c r="F204" t="s">
        <v>96</v>
      </c>
      <c r="G204" t="s">
        <v>82</v>
      </c>
      <c r="H204" t="s">
        <v>82</v>
      </c>
      <c r="I204" t="s">
        <v>50</v>
      </c>
      <c r="J204" t="s">
        <v>70</v>
      </c>
      <c r="K204" t="s">
        <v>143</v>
      </c>
      <c r="L204" t="s">
        <v>35</v>
      </c>
      <c r="M204">
        <v>13600082</v>
      </c>
      <c r="N204">
        <v>0</v>
      </c>
      <c r="O204">
        <v>13600082</v>
      </c>
      <c r="P204">
        <v>30998682</v>
      </c>
      <c r="Q204">
        <v>0</v>
      </c>
      <c r="R204">
        <v>30998682</v>
      </c>
      <c r="S204" t="s">
        <v>35</v>
      </c>
      <c r="T204">
        <v>13600082</v>
      </c>
      <c r="U204">
        <v>0</v>
      </c>
      <c r="V204">
        <v>13600082</v>
      </c>
      <c r="W204">
        <v>30998682</v>
      </c>
      <c r="X204">
        <v>0</v>
      </c>
      <c r="Y204">
        <v>30998682</v>
      </c>
      <c r="Z204" t="s">
        <v>36</v>
      </c>
      <c r="AA204" t="s">
        <v>36</v>
      </c>
      <c r="AB204" t="s">
        <v>37</v>
      </c>
      <c r="AC204" t="s">
        <v>37</v>
      </c>
      <c r="AD204" t="s">
        <v>37</v>
      </c>
      <c r="AE204" s="10">
        <f t="shared" si="9"/>
        <v>1029156.2424</v>
      </c>
      <c r="AF204" s="10">
        <f t="shared" si="10"/>
        <v>451522.72240000003</v>
      </c>
      <c r="AG204" s="10">
        <f>IF(L204="USD",AE204,AE204*VLOOKUP(L204,Calculations!G205:I205,3,0))</f>
        <v>1029156.2424</v>
      </c>
      <c r="AH204" s="10">
        <f>IF(L204="EUR",AE204,AE204*VLOOKUP(L204,Calculations!G:I,3,0))</f>
        <v>720409.36968</v>
      </c>
      <c r="AI204" s="10">
        <f>IF(L204="USD",AF204,AF204*VLOOKUP(L204,Calculations!G205:I205,3,0))</f>
        <v>451522.72240000003</v>
      </c>
      <c r="AJ204" s="10">
        <f>IF(L204="EUR",AF204,AF204*VLOOKUP(L204,Calculations!G:I,3,0))</f>
        <v>316065.90568000003</v>
      </c>
      <c r="AK204" s="10">
        <f t="shared" si="11"/>
        <v>1029156.2424</v>
      </c>
      <c r="AL204" s="10">
        <f>IF(L204="USD",AK204,AK204*VLOOKUP(L204,Calculations!G:I,3,0))</f>
        <v>1029156.2424</v>
      </c>
      <c r="AM204" s="10">
        <f>IF(L204="EUR",AK204,AK204*VLOOKUP(L204,Calculations!G:I,3,0))</f>
        <v>720409.36968</v>
      </c>
    </row>
    <row r="205" spans="1:39">
      <c r="A205" t="s">
        <v>145</v>
      </c>
      <c r="B205" t="s">
        <v>155</v>
      </c>
      <c r="C205">
        <v>3.33</v>
      </c>
      <c r="D205" t="s">
        <v>366</v>
      </c>
      <c r="E205" t="s">
        <v>48</v>
      </c>
      <c r="F205" t="s">
        <v>66</v>
      </c>
      <c r="G205" t="s">
        <v>44</v>
      </c>
      <c r="H205" t="s">
        <v>44</v>
      </c>
      <c r="I205" t="s">
        <v>45</v>
      </c>
      <c r="J205" t="s">
        <v>55</v>
      </c>
      <c r="K205" t="s">
        <v>143</v>
      </c>
      <c r="L205" t="s">
        <v>35</v>
      </c>
      <c r="M205">
        <v>7079614</v>
      </c>
      <c r="N205">
        <v>22992268</v>
      </c>
      <c r="O205">
        <v>30071882</v>
      </c>
      <c r="P205">
        <v>5116437</v>
      </c>
      <c r="Q205">
        <v>42839702</v>
      </c>
      <c r="R205">
        <v>47956139</v>
      </c>
      <c r="S205" t="s">
        <v>35</v>
      </c>
      <c r="T205">
        <v>7079614</v>
      </c>
      <c r="U205">
        <v>22992268</v>
      </c>
      <c r="V205">
        <v>30071882</v>
      </c>
      <c r="W205">
        <v>5116437</v>
      </c>
      <c r="X205">
        <v>42839702</v>
      </c>
      <c r="Y205">
        <v>47956139</v>
      </c>
      <c r="Z205" t="s">
        <v>36</v>
      </c>
      <c r="AA205" t="s">
        <v>37</v>
      </c>
      <c r="AB205" t="s">
        <v>36</v>
      </c>
      <c r="AC205" t="s">
        <v>37</v>
      </c>
      <c r="AD205" t="s">
        <v>37</v>
      </c>
      <c r="AE205" s="10">
        <f t="shared" si="9"/>
        <v>1596939.4287</v>
      </c>
      <c r="AF205" s="10">
        <f t="shared" si="10"/>
        <v>1001393.6706000001</v>
      </c>
      <c r="AG205" s="10">
        <f>IF(L205="USD",AE205,AE205*VLOOKUP(L205,Calculations!G206:I206,3,0))</f>
        <v>1596939.4287</v>
      </c>
      <c r="AH205" s="10">
        <f>IF(L205="EUR",AE205,AE205*VLOOKUP(L205,Calculations!G:I,3,0))</f>
        <v>1117857.6000899998</v>
      </c>
      <c r="AI205" s="10">
        <f>IF(L205="USD",AF205,AF205*VLOOKUP(L205,Calculations!G206:I206,3,0))</f>
        <v>1001393.6706000001</v>
      </c>
      <c r="AJ205" s="10">
        <f>IF(L205="EUR",AF205,AF205*VLOOKUP(L205,Calculations!G:I,3,0))</f>
        <v>700975.56941999996</v>
      </c>
      <c r="AK205" s="10">
        <f t="shared" si="11"/>
        <v>170377.35210000002</v>
      </c>
      <c r="AL205" s="10">
        <f>IF(L205="USD",AK205,AK205*VLOOKUP(L205,Calculations!G:I,3,0))</f>
        <v>170377.35210000002</v>
      </c>
      <c r="AM205" s="10">
        <f>IF(L205="EUR",AK205,AK205*VLOOKUP(L205,Calculations!G:I,3,0))</f>
        <v>119264.14647000001</v>
      </c>
    </row>
    <row r="206" spans="1:39">
      <c r="A206" t="s">
        <v>145</v>
      </c>
      <c r="B206" t="s">
        <v>155</v>
      </c>
      <c r="C206">
        <v>3.33</v>
      </c>
      <c r="D206" t="s">
        <v>367</v>
      </c>
      <c r="E206" t="s">
        <v>30</v>
      </c>
      <c r="F206" t="s">
        <v>64</v>
      </c>
      <c r="G206" t="s">
        <v>85</v>
      </c>
      <c r="H206" t="s">
        <v>85</v>
      </c>
      <c r="I206" t="s">
        <v>80</v>
      </c>
      <c r="J206" t="s">
        <v>55</v>
      </c>
      <c r="K206" t="s">
        <v>143</v>
      </c>
      <c r="L206" t="s">
        <v>35</v>
      </c>
      <c r="M206">
        <v>38246000</v>
      </c>
      <c r="N206">
        <v>0</v>
      </c>
      <c r="O206">
        <v>38246000</v>
      </c>
      <c r="P206">
        <v>54373342</v>
      </c>
      <c r="Q206">
        <v>0</v>
      </c>
      <c r="R206">
        <v>54373342</v>
      </c>
      <c r="S206" t="s">
        <v>35</v>
      </c>
      <c r="T206">
        <v>38246000</v>
      </c>
      <c r="U206">
        <v>0</v>
      </c>
      <c r="V206">
        <v>38246000</v>
      </c>
      <c r="W206">
        <v>54373342</v>
      </c>
      <c r="X206">
        <v>0</v>
      </c>
      <c r="Y206">
        <v>54373342</v>
      </c>
      <c r="Z206" t="s">
        <v>36</v>
      </c>
      <c r="AA206" t="s">
        <v>36</v>
      </c>
      <c r="AB206" t="s">
        <v>37</v>
      </c>
      <c r="AC206" t="s">
        <v>37</v>
      </c>
      <c r="AD206" t="s">
        <v>37</v>
      </c>
      <c r="AE206" s="10">
        <f t="shared" si="9"/>
        <v>1810632.2886000001</v>
      </c>
      <c r="AF206" s="10">
        <f t="shared" si="10"/>
        <v>1273591.8</v>
      </c>
      <c r="AG206" s="10">
        <f>IF(L206="USD",AE206,AE206*VLOOKUP(L206,Calculations!G207:I207,3,0))</f>
        <v>1810632.2886000001</v>
      </c>
      <c r="AH206" s="10">
        <f>IF(L206="EUR",AE206,AE206*VLOOKUP(L206,Calculations!G:I,3,0))</f>
        <v>1267442.6020199999</v>
      </c>
      <c r="AI206" s="10">
        <f>IF(L206="USD",AF206,AF206*VLOOKUP(L206,Calculations!G207:I207,3,0))</f>
        <v>1273591.8</v>
      </c>
      <c r="AJ206" s="10">
        <f>IF(L206="EUR",AF206,AF206*VLOOKUP(L206,Calculations!G:I,3,0))</f>
        <v>891514.26</v>
      </c>
      <c r="AK206" s="10">
        <f t="shared" si="11"/>
        <v>1810632.2886000001</v>
      </c>
      <c r="AL206" s="10">
        <f>IF(L206="USD",AK206,AK206*VLOOKUP(L206,Calculations!G:I,3,0))</f>
        <v>1810632.2886000001</v>
      </c>
      <c r="AM206" s="10">
        <f>IF(L206="EUR",AK206,AK206*VLOOKUP(L206,Calculations!G:I,3,0))</f>
        <v>1267442.6020199999</v>
      </c>
    </row>
    <row r="207" spans="1:39">
      <c r="A207" t="s">
        <v>145</v>
      </c>
      <c r="B207" t="s">
        <v>155</v>
      </c>
      <c r="C207">
        <v>3.33</v>
      </c>
      <c r="D207" t="s">
        <v>368</v>
      </c>
      <c r="E207" t="s">
        <v>48</v>
      </c>
      <c r="F207" t="s">
        <v>56</v>
      </c>
      <c r="G207" t="s">
        <v>85</v>
      </c>
      <c r="H207" t="s">
        <v>85</v>
      </c>
      <c r="I207" t="s">
        <v>125</v>
      </c>
      <c r="J207" t="s">
        <v>55</v>
      </c>
      <c r="K207" t="s">
        <v>143</v>
      </c>
      <c r="L207" t="s">
        <v>35</v>
      </c>
      <c r="M207">
        <v>22941600</v>
      </c>
      <c r="N207">
        <v>0</v>
      </c>
      <c r="O207">
        <v>22941600</v>
      </c>
      <c r="P207">
        <v>35125283</v>
      </c>
      <c r="Q207">
        <v>0</v>
      </c>
      <c r="R207">
        <v>35125283</v>
      </c>
      <c r="S207" t="s">
        <v>35</v>
      </c>
      <c r="T207">
        <v>22941600</v>
      </c>
      <c r="U207">
        <v>0</v>
      </c>
      <c r="V207">
        <v>22941600</v>
      </c>
      <c r="W207">
        <v>35125283</v>
      </c>
      <c r="X207">
        <v>0</v>
      </c>
      <c r="Y207">
        <v>35125283</v>
      </c>
      <c r="Z207" t="s">
        <v>36</v>
      </c>
      <c r="AA207" t="s">
        <v>36</v>
      </c>
      <c r="AB207" t="s">
        <v>37</v>
      </c>
      <c r="AC207" t="s">
        <v>37</v>
      </c>
      <c r="AD207" t="s">
        <v>37</v>
      </c>
      <c r="AE207" s="10">
        <f t="shared" si="9"/>
        <v>1169671.9239000001</v>
      </c>
      <c r="AF207" s="10">
        <f t="shared" si="10"/>
        <v>763955.28</v>
      </c>
      <c r="AG207" s="10">
        <f>IF(L207="USD",AE207,AE207*VLOOKUP(L207,Calculations!G208:I208,3,0))</f>
        <v>1169671.9239000001</v>
      </c>
      <c r="AH207" s="10">
        <f>IF(L207="EUR",AE207,AE207*VLOOKUP(L207,Calculations!G:I,3,0))</f>
        <v>818770.34672999999</v>
      </c>
      <c r="AI207" s="10">
        <f>IF(L207="USD",AF207,AF207*VLOOKUP(L207,Calculations!G208:I208,3,0))</f>
        <v>763955.28</v>
      </c>
      <c r="AJ207" s="10">
        <f>IF(L207="EUR",AF207,AF207*VLOOKUP(L207,Calculations!G:I,3,0))</f>
        <v>534768.696</v>
      </c>
      <c r="AK207" s="10">
        <f t="shared" si="11"/>
        <v>1169671.9239000001</v>
      </c>
      <c r="AL207" s="10">
        <f>IF(L207="USD",AK207,AK207*VLOOKUP(L207,Calculations!G:I,3,0))</f>
        <v>1169671.9239000001</v>
      </c>
      <c r="AM207" s="10">
        <f>IF(L207="EUR",AK207,AK207*VLOOKUP(L207,Calculations!G:I,3,0))</f>
        <v>818770.34672999999</v>
      </c>
    </row>
    <row r="208" spans="1:39">
      <c r="A208" t="s">
        <v>145</v>
      </c>
      <c r="B208" t="s">
        <v>155</v>
      </c>
      <c r="C208">
        <v>3.33</v>
      </c>
      <c r="D208" t="s">
        <v>369</v>
      </c>
      <c r="E208" t="s">
        <v>38</v>
      </c>
      <c r="F208" t="s">
        <v>59</v>
      </c>
      <c r="G208" t="s">
        <v>44</v>
      </c>
      <c r="H208" t="s">
        <v>44</v>
      </c>
      <c r="I208" t="s">
        <v>45</v>
      </c>
      <c r="J208" t="s">
        <v>55</v>
      </c>
      <c r="K208" t="s">
        <v>143</v>
      </c>
      <c r="L208" t="s">
        <v>35</v>
      </c>
      <c r="M208">
        <v>29358428</v>
      </c>
      <c r="N208">
        <v>0</v>
      </c>
      <c r="O208">
        <v>29358428</v>
      </c>
      <c r="P208">
        <v>18440066</v>
      </c>
      <c r="Q208">
        <v>0</v>
      </c>
      <c r="R208">
        <v>18440066</v>
      </c>
      <c r="S208" t="s">
        <v>35</v>
      </c>
      <c r="T208">
        <v>29358428</v>
      </c>
      <c r="U208">
        <v>0</v>
      </c>
      <c r="V208">
        <v>29358428</v>
      </c>
      <c r="W208">
        <v>18440066</v>
      </c>
      <c r="X208">
        <v>0</v>
      </c>
      <c r="Y208">
        <v>18440066</v>
      </c>
      <c r="Z208" t="s">
        <v>36</v>
      </c>
      <c r="AA208" t="s">
        <v>37</v>
      </c>
      <c r="AB208" t="s">
        <v>36</v>
      </c>
      <c r="AC208" t="s">
        <v>37</v>
      </c>
      <c r="AD208" t="s">
        <v>37</v>
      </c>
      <c r="AE208" s="10">
        <f t="shared" si="9"/>
        <v>614054.19780000008</v>
      </c>
      <c r="AF208" s="10">
        <f t="shared" si="10"/>
        <v>977635.65240000014</v>
      </c>
      <c r="AG208" s="10">
        <f>IF(L208="USD",AE208,AE208*VLOOKUP(L208,Calculations!G209:I209,3,0))</f>
        <v>614054.19780000008</v>
      </c>
      <c r="AH208" s="10">
        <f>IF(L208="EUR",AE208,AE208*VLOOKUP(L208,Calculations!G:I,3,0))</f>
        <v>429837.93846000003</v>
      </c>
      <c r="AI208" s="10">
        <f>IF(L208="USD",AF208,AF208*VLOOKUP(L208,Calculations!G209:I209,3,0))</f>
        <v>977635.65240000014</v>
      </c>
      <c r="AJ208" s="10">
        <f>IF(L208="EUR",AF208,AF208*VLOOKUP(L208,Calculations!G:I,3,0))</f>
        <v>684344.95668000006</v>
      </c>
      <c r="AK208" s="10">
        <f t="shared" si="11"/>
        <v>614054.19780000008</v>
      </c>
      <c r="AL208" s="10">
        <f>IF(L208="USD",AK208,AK208*VLOOKUP(L208,Calculations!G:I,3,0))</f>
        <v>614054.19780000008</v>
      </c>
      <c r="AM208" s="10">
        <f>IF(L208="EUR",AK208,AK208*VLOOKUP(L208,Calculations!G:I,3,0))</f>
        <v>429837.93846000003</v>
      </c>
    </row>
    <row r="209" spans="1:39">
      <c r="A209" t="s">
        <v>145</v>
      </c>
      <c r="B209" t="s">
        <v>155</v>
      </c>
      <c r="C209">
        <v>3.33</v>
      </c>
      <c r="D209" t="s">
        <v>370</v>
      </c>
      <c r="E209" t="s">
        <v>42</v>
      </c>
      <c r="F209" t="s">
        <v>78</v>
      </c>
      <c r="G209" t="s">
        <v>85</v>
      </c>
      <c r="H209" t="s">
        <v>85</v>
      </c>
      <c r="I209" t="s">
        <v>97</v>
      </c>
      <c r="J209" t="s">
        <v>55</v>
      </c>
      <c r="K209" t="s">
        <v>143</v>
      </c>
      <c r="L209" t="s">
        <v>35</v>
      </c>
      <c r="M209">
        <v>26808216</v>
      </c>
      <c r="N209">
        <v>0</v>
      </c>
      <c r="O209">
        <v>26808216</v>
      </c>
      <c r="P209">
        <v>13000072</v>
      </c>
      <c r="Q209">
        <v>0</v>
      </c>
      <c r="R209">
        <v>13000072</v>
      </c>
      <c r="S209" t="s">
        <v>35</v>
      </c>
      <c r="T209">
        <v>26808216</v>
      </c>
      <c r="U209">
        <v>0</v>
      </c>
      <c r="V209">
        <v>26808216</v>
      </c>
      <c r="W209">
        <v>13000072</v>
      </c>
      <c r="X209">
        <v>0</v>
      </c>
      <c r="Y209">
        <v>13000072</v>
      </c>
      <c r="Z209" t="s">
        <v>36</v>
      </c>
      <c r="AA209" t="s">
        <v>36</v>
      </c>
      <c r="AB209" t="s">
        <v>37</v>
      </c>
      <c r="AC209" t="s">
        <v>37</v>
      </c>
      <c r="AD209" t="s">
        <v>37</v>
      </c>
      <c r="AE209" s="10">
        <f t="shared" si="9"/>
        <v>432902.39760000003</v>
      </c>
      <c r="AF209" s="10">
        <f t="shared" si="10"/>
        <v>892713.5928000001</v>
      </c>
      <c r="AG209" s="10">
        <f>IF(L209="USD",AE209,AE209*VLOOKUP(L209,Calculations!G210:I210,3,0))</f>
        <v>432902.39760000003</v>
      </c>
      <c r="AH209" s="10">
        <f>IF(L209="EUR",AE209,AE209*VLOOKUP(L209,Calculations!G:I,3,0))</f>
        <v>303031.67832000001</v>
      </c>
      <c r="AI209" s="10">
        <f>IF(L209="USD",AF209,AF209*VLOOKUP(L209,Calculations!G210:I210,3,0))</f>
        <v>892713.5928000001</v>
      </c>
      <c r="AJ209" s="10">
        <f>IF(L209="EUR",AF209,AF209*VLOOKUP(L209,Calculations!G:I,3,0))</f>
        <v>624899.51496000006</v>
      </c>
      <c r="AK209" s="10">
        <f t="shared" si="11"/>
        <v>432902.39760000003</v>
      </c>
      <c r="AL209" s="10">
        <f>IF(L209="USD",AK209,AK209*VLOOKUP(L209,Calculations!G:I,3,0))</f>
        <v>432902.39760000003</v>
      </c>
      <c r="AM209" s="10">
        <f>IF(L209="EUR",AK209,AK209*VLOOKUP(L209,Calculations!G:I,3,0))</f>
        <v>303031.67832000001</v>
      </c>
    </row>
    <row r="210" spans="1:39">
      <c r="A210" t="s">
        <v>145</v>
      </c>
      <c r="B210" t="s">
        <v>155</v>
      </c>
      <c r="C210">
        <v>3.33</v>
      </c>
      <c r="D210" t="s">
        <v>371</v>
      </c>
      <c r="E210" t="s">
        <v>48</v>
      </c>
      <c r="F210" t="s">
        <v>56</v>
      </c>
      <c r="G210" t="s">
        <v>109</v>
      </c>
      <c r="H210" t="s">
        <v>109</v>
      </c>
      <c r="I210" t="s">
        <v>98</v>
      </c>
      <c r="J210" t="s">
        <v>55</v>
      </c>
      <c r="K210" t="s">
        <v>143</v>
      </c>
      <c r="L210" t="s">
        <v>35</v>
      </c>
      <c r="M210">
        <v>0</v>
      </c>
      <c r="N210">
        <v>6342874</v>
      </c>
      <c r="O210">
        <v>6342874</v>
      </c>
      <c r="P210">
        <v>0</v>
      </c>
      <c r="Q210">
        <v>6342874</v>
      </c>
      <c r="R210">
        <v>6342874</v>
      </c>
      <c r="S210" t="s">
        <v>35</v>
      </c>
      <c r="T210">
        <v>0</v>
      </c>
      <c r="U210">
        <v>6342874</v>
      </c>
      <c r="V210">
        <v>6342874</v>
      </c>
      <c r="W210">
        <v>0</v>
      </c>
      <c r="X210">
        <v>6342874</v>
      </c>
      <c r="Y210">
        <v>6342874</v>
      </c>
      <c r="Z210" t="s">
        <v>36</v>
      </c>
      <c r="AA210" t="s">
        <v>37</v>
      </c>
      <c r="AB210" t="s">
        <v>37</v>
      </c>
      <c r="AC210" t="s">
        <v>36</v>
      </c>
      <c r="AD210" t="s">
        <v>37</v>
      </c>
      <c r="AE210" s="10">
        <f t="shared" si="9"/>
        <v>211217.70420000001</v>
      </c>
      <c r="AF210" s="10">
        <f t="shared" si="10"/>
        <v>211217.70420000001</v>
      </c>
      <c r="AG210" s="10">
        <f>IF(L210="USD",AE210,AE210*VLOOKUP(L210,Calculations!G211:I211,3,0))</f>
        <v>211217.70420000001</v>
      </c>
      <c r="AH210" s="10">
        <f>IF(L210="EUR",AE210,AE210*VLOOKUP(L210,Calculations!G:I,3,0))</f>
        <v>147852.39293999999</v>
      </c>
      <c r="AI210" s="10">
        <f>IF(L210="USD",AF210,AF210*VLOOKUP(L210,Calculations!G211:I211,3,0))</f>
        <v>211217.70420000001</v>
      </c>
      <c r="AJ210" s="10">
        <f>IF(L210="EUR",AF210,AF210*VLOOKUP(L210,Calculations!G:I,3,0))</f>
        <v>147852.39293999999</v>
      </c>
      <c r="AK210" s="10">
        <f t="shared" si="11"/>
        <v>0</v>
      </c>
      <c r="AL210" s="10">
        <f>IF(L210="USD",AK210,AK210*VLOOKUP(L210,Calculations!G:I,3,0))</f>
        <v>0</v>
      </c>
      <c r="AM210" s="10">
        <f>IF(L210="EUR",AK210,AK210*VLOOKUP(L210,Calculations!G:I,3,0))</f>
        <v>0</v>
      </c>
    </row>
    <row r="211" spans="1:39">
      <c r="A211" t="s">
        <v>145</v>
      </c>
      <c r="B211" t="s">
        <v>155</v>
      </c>
      <c r="C211">
        <v>3.33</v>
      </c>
      <c r="D211" t="s">
        <v>372</v>
      </c>
      <c r="E211" t="s">
        <v>30</v>
      </c>
      <c r="F211" t="s">
        <v>69</v>
      </c>
      <c r="G211" t="s">
        <v>85</v>
      </c>
      <c r="H211" t="s">
        <v>85</v>
      </c>
      <c r="I211" t="s">
        <v>33</v>
      </c>
      <c r="J211" t="s">
        <v>55</v>
      </c>
      <c r="K211" t="s">
        <v>143</v>
      </c>
      <c r="L211" t="s">
        <v>35</v>
      </c>
      <c r="M211">
        <v>48754035</v>
      </c>
      <c r="N211">
        <v>0</v>
      </c>
      <c r="O211">
        <v>48754035</v>
      </c>
      <c r="P211">
        <v>53034776</v>
      </c>
      <c r="Q211">
        <v>0</v>
      </c>
      <c r="R211">
        <v>53034776</v>
      </c>
      <c r="S211" t="s">
        <v>35</v>
      </c>
      <c r="T211">
        <v>48754035</v>
      </c>
      <c r="U211">
        <v>0</v>
      </c>
      <c r="V211">
        <v>48754035</v>
      </c>
      <c r="W211">
        <v>53034776</v>
      </c>
      <c r="X211">
        <v>0</v>
      </c>
      <c r="Y211">
        <v>53034776</v>
      </c>
      <c r="Z211" t="s">
        <v>36</v>
      </c>
      <c r="AA211" t="s">
        <v>36</v>
      </c>
      <c r="AB211" t="s">
        <v>37</v>
      </c>
      <c r="AC211" t="s">
        <v>37</v>
      </c>
      <c r="AD211" t="s">
        <v>37</v>
      </c>
      <c r="AE211" s="10">
        <f t="shared" si="9"/>
        <v>1766058.0408000001</v>
      </c>
      <c r="AF211" s="10">
        <f t="shared" si="10"/>
        <v>1623509.3655000001</v>
      </c>
      <c r="AG211" s="10">
        <f>IF(L211="USD",AE211,AE211*VLOOKUP(L211,Calculations!G212:I212,3,0))</f>
        <v>1766058.0408000001</v>
      </c>
      <c r="AH211" s="10">
        <f>IF(L211="EUR",AE211,AE211*VLOOKUP(L211,Calculations!G:I,3,0))</f>
        <v>1236240.6285599999</v>
      </c>
      <c r="AI211" s="10">
        <f>IF(L211="USD",AF211,AF211*VLOOKUP(L211,Calculations!G212:I212,3,0))</f>
        <v>1623509.3655000001</v>
      </c>
      <c r="AJ211" s="10">
        <f>IF(L211="EUR",AF211,AF211*VLOOKUP(L211,Calculations!G:I,3,0))</f>
        <v>1136456.5558499999</v>
      </c>
      <c r="AK211" s="10">
        <f t="shared" si="11"/>
        <v>1766058.0408000001</v>
      </c>
      <c r="AL211" s="10">
        <f>IF(L211="USD",AK211,AK211*VLOOKUP(L211,Calculations!G:I,3,0))</f>
        <v>1766058.0408000001</v>
      </c>
      <c r="AM211" s="10">
        <f>IF(L211="EUR",AK211,AK211*VLOOKUP(L211,Calculations!G:I,3,0))</f>
        <v>1236240.6285599999</v>
      </c>
    </row>
    <row r="212" spans="1:39">
      <c r="A212" t="s">
        <v>145</v>
      </c>
      <c r="B212" t="s">
        <v>155</v>
      </c>
      <c r="C212">
        <v>3.33</v>
      </c>
      <c r="D212" t="s">
        <v>373</v>
      </c>
      <c r="E212" t="s">
        <v>30</v>
      </c>
      <c r="F212" t="s">
        <v>69</v>
      </c>
      <c r="G212" t="s">
        <v>60</v>
      </c>
      <c r="H212" t="s">
        <v>60</v>
      </c>
      <c r="I212" t="s">
        <v>97</v>
      </c>
      <c r="J212" t="s">
        <v>110</v>
      </c>
      <c r="K212" t="s">
        <v>143</v>
      </c>
      <c r="L212" t="s">
        <v>35</v>
      </c>
      <c r="M212">
        <v>43678247</v>
      </c>
      <c r="N212">
        <v>0</v>
      </c>
      <c r="O212">
        <v>43678247</v>
      </c>
      <c r="P212">
        <v>115124071</v>
      </c>
      <c r="Q212">
        <v>0</v>
      </c>
      <c r="R212">
        <v>115124071</v>
      </c>
      <c r="S212" t="s">
        <v>35</v>
      </c>
      <c r="T212">
        <v>43678247</v>
      </c>
      <c r="U212">
        <v>0</v>
      </c>
      <c r="V212">
        <v>43678247</v>
      </c>
      <c r="W212">
        <v>115124071</v>
      </c>
      <c r="X212">
        <v>0</v>
      </c>
      <c r="Y212">
        <v>115124071</v>
      </c>
      <c r="Z212" t="s">
        <v>36</v>
      </c>
      <c r="AA212" t="s">
        <v>36</v>
      </c>
      <c r="AB212" t="s">
        <v>37</v>
      </c>
      <c r="AC212" t="s">
        <v>37</v>
      </c>
      <c r="AD212" t="s">
        <v>37</v>
      </c>
      <c r="AE212" s="10">
        <f t="shared" si="9"/>
        <v>3833631.5643000002</v>
      </c>
      <c r="AF212" s="10">
        <f t="shared" si="10"/>
        <v>1454485.6251000001</v>
      </c>
      <c r="AG212" s="10">
        <f>IF(L212="USD",AE212,AE212*VLOOKUP(L212,Calculations!G213:I213,3,0))</f>
        <v>3833631.5643000002</v>
      </c>
      <c r="AH212" s="10">
        <f>IF(L212="EUR",AE212,AE212*VLOOKUP(L212,Calculations!G:I,3,0))</f>
        <v>2683542.0950099998</v>
      </c>
      <c r="AI212" s="10">
        <f>IF(L212="USD",AF212,AF212*VLOOKUP(L212,Calculations!G213:I213,3,0))</f>
        <v>1454485.6251000001</v>
      </c>
      <c r="AJ212" s="10">
        <f>IF(L212="EUR",AF212,AF212*VLOOKUP(L212,Calculations!G:I,3,0))</f>
        <v>1018139.93757</v>
      </c>
      <c r="AK212" s="10">
        <f t="shared" si="11"/>
        <v>3833631.5643000002</v>
      </c>
      <c r="AL212" s="10">
        <f>IF(L212="USD",AK212,AK212*VLOOKUP(L212,Calculations!G:I,3,0))</f>
        <v>3833631.5643000002</v>
      </c>
      <c r="AM212" s="10">
        <f>IF(L212="EUR",AK212,AK212*VLOOKUP(L212,Calculations!G:I,3,0))</f>
        <v>2683542.0950099998</v>
      </c>
    </row>
    <row r="213" spans="1:39">
      <c r="A213" t="s">
        <v>145</v>
      </c>
      <c r="B213" t="s">
        <v>155</v>
      </c>
      <c r="C213">
        <v>3.33</v>
      </c>
      <c r="D213" t="s">
        <v>374</v>
      </c>
      <c r="E213" t="s">
        <v>30</v>
      </c>
      <c r="F213" t="s">
        <v>31</v>
      </c>
      <c r="G213" t="s">
        <v>85</v>
      </c>
      <c r="H213" t="s">
        <v>60</v>
      </c>
      <c r="I213" t="s">
        <v>50</v>
      </c>
      <c r="J213" t="s">
        <v>55</v>
      </c>
      <c r="K213" t="s">
        <v>143</v>
      </c>
      <c r="L213" t="s">
        <v>35</v>
      </c>
      <c r="M213">
        <v>21909893</v>
      </c>
      <c r="N213">
        <v>7101672</v>
      </c>
      <c r="O213">
        <v>29011565</v>
      </c>
      <c r="P213">
        <v>97879480</v>
      </c>
      <c r="Q213">
        <v>18837516</v>
      </c>
      <c r="R213">
        <v>116716996</v>
      </c>
      <c r="S213" t="s">
        <v>35</v>
      </c>
      <c r="T213">
        <v>21909893</v>
      </c>
      <c r="U213">
        <v>7101672</v>
      </c>
      <c r="V213">
        <v>29011565</v>
      </c>
      <c r="W213">
        <v>97879480</v>
      </c>
      <c r="X213">
        <v>18837516</v>
      </c>
      <c r="Y213">
        <v>116716996</v>
      </c>
      <c r="Z213" t="s">
        <v>36</v>
      </c>
      <c r="AA213" t="s">
        <v>36</v>
      </c>
      <c r="AB213" t="s">
        <v>37</v>
      </c>
      <c r="AC213" t="s">
        <v>37</v>
      </c>
      <c r="AD213" t="s">
        <v>37</v>
      </c>
      <c r="AE213" s="10">
        <f t="shared" si="9"/>
        <v>3886675.9668000005</v>
      </c>
      <c r="AF213" s="10">
        <f t="shared" si="10"/>
        <v>966085.11450000014</v>
      </c>
      <c r="AG213" s="10">
        <f>IF(L213="USD",AE213,AE213*VLOOKUP(L213,Calculations!G214:I214,3,0))</f>
        <v>3886675.9668000005</v>
      </c>
      <c r="AH213" s="10">
        <f>IF(L213="EUR",AE213,AE213*VLOOKUP(L213,Calculations!G:I,3,0))</f>
        <v>2720673.1767600002</v>
      </c>
      <c r="AI213" s="10">
        <f>IF(L213="USD",AF213,AF213*VLOOKUP(L213,Calculations!G214:I214,3,0))</f>
        <v>966085.11450000014</v>
      </c>
      <c r="AJ213" s="10">
        <f>IF(L213="EUR",AF213,AF213*VLOOKUP(L213,Calculations!G:I,3,0))</f>
        <v>676259.58015000005</v>
      </c>
      <c r="AK213" s="10">
        <f t="shared" si="11"/>
        <v>3259386.6840000004</v>
      </c>
      <c r="AL213" s="10">
        <f>IF(L213="USD",AK213,AK213*VLOOKUP(L213,Calculations!G:I,3,0))</f>
        <v>3259386.6840000004</v>
      </c>
      <c r="AM213" s="10">
        <f>IF(L213="EUR",AK213,AK213*VLOOKUP(L213,Calculations!G:I,3,0))</f>
        <v>2281570.6787999999</v>
      </c>
    </row>
    <row r="214" spans="1:39">
      <c r="A214" t="s">
        <v>145</v>
      </c>
      <c r="B214" t="s">
        <v>155</v>
      </c>
      <c r="C214">
        <v>3.33</v>
      </c>
      <c r="D214" t="s">
        <v>375</v>
      </c>
      <c r="E214" t="s">
        <v>38</v>
      </c>
      <c r="F214" t="s">
        <v>59</v>
      </c>
      <c r="G214" t="s">
        <v>60</v>
      </c>
      <c r="H214" t="s">
        <v>44</v>
      </c>
      <c r="I214" t="s">
        <v>45</v>
      </c>
      <c r="J214" t="s">
        <v>111</v>
      </c>
      <c r="K214" t="s">
        <v>143</v>
      </c>
      <c r="L214" t="s">
        <v>35</v>
      </c>
      <c r="M214">
        <v>488274</v>
      </c>
      <c r="N214">
        <v>89782112</v>
      </c>
      <c r="O214">
        <v>90270386</v>
      </c>
      <c r="P214">
        <v>386742</v>
      </c>
      <c r="Q214">
        <v>147994664</v>
      </c>
      <c r="R214">
        <v>148381406</v>
      </c>
      <c r="S214" t="s">
        <v>35</v>
      </c>
      <c r="T214">
        <v>488274</v>
      </c>
      <c r="U214">
        <v>89782112</v>
      </c>
      <c r="V214">
        <v>90270386</v>
      </c>
      <c r="W214">
        <v>386742</v>
      </c>
      <c r="X214">
        <v>147994664</v>
      </c>
      <c r="Y214">
        <v>148381406</v>
      </c>
      <c r="Z214" t="s">
        <v>36</v>
      </c>
      <c r="AA214" t="s">
        <v>37</v>
      </c>
      <c r="AB214" t="s">
        <v>36</v>
      </c>
      <c r="AC214" t="s">
        <v>37</v>
      </c>
      <c r="AD214" t="s">
        <v>37</v>
      </c>
      <c r="AE214" s="10">
        <f t="shared" si="9"/>
        <v>4941100.8198000006</v>
      </c>
      <c r="AF214" s="10">
        <f t="shared" si="10"/>
        <v>3006003.8538000002</v>
      </c>
      <c r="AG214" s="10">
        <f>IF(L214="USD",AE214,AE214*VLOOKUP(L214,Calculations!G215:I215,3,0))</f>
        <v>4941100.8198000006</v>
      </c>
      <c r="AH214" s="10">
        <f>IF(L214="EUR",AE214,AE214*VLOOKUP(L214,Calculations!G:I,3,0))</f>
        <v>3458770.5738600004</v>
      </c>
      <c r="AI214" s="10">
        <f>IF(L214="USD",AF214,AF214*VLOOKUP(L214,Calculations!G215:I215,3,0))</f>
        <v>3006003.8538000002</v>
      </c>
      <c r="AJ214" s="10">
        <f>IF(L214="EUR",AF214,AF214*VLOOKUP(L214,Calculations!G:I,3,0))</f>
        <v>2104202.6976600001</v>
      </c>
      <c r="AK214" s="10">
        <f t="shared" si="11"/>
        <v>12878.508600000001</v>
      </c>
      <c r="AL214" s="10">
        <f>IF(L214="USD",AK214,AK214*VLOOKUP(L214,Calculations!G:I,3,0))</f>
        <v>12878.508600000001</v>
      </c>
      <c r="AM214" s="10">
        <f>IF(L214="EUR",AK214,AK214*VLOOKUP(L214,Calculations!G:I,3,0))</f>
        <v>9014.9560199999996</v>
      </c>
    </row>
    <row r="215" spans="1:39">
      <c r="A215" t="s">
        <v>145</v>
      </c>
      <c r="B215" t="s">
        <v>155</v>
      </c>
      <c r="C215">
        <v>3.33</v>
      </c>
      <c r="D215" t="s">
        <v>376</v>
      </c>
      <c r="E215" t="s">
        <v>38</v>
      </c>
      <c r="F215" t="s">
        <v>59</v>
      </c>
      <c r="G215" t="s">
        <v>60</v>
      </c>
      <c r="H215" t="s">
        <v>60</v>
      </c>
      <c r="I215" t="s">
        <v>41</v>
      </c>
      <c r="J215" t="s">
        <v>122</v>
      </c>
      <c r="K215" t="s">
        <v>143</v>
      </c>
      <c r="L215" t="s">
        <v>35</v>
      </c>
      <c r="M215">
        <v>10660278</v>
      </c>
      <c r="N215">
        <v>0</v>
      </c>
      <c r="O215">
        <v>10660278</v>
      </c>
      <c r="P215">
        <v>50593962</v>
      </c>
      <c r="Q215">
        <v>0</v>
      </c>
      <c r="R215">
        <v>50593962</v>
      </c>
      <c r="S215" t="s">
        <v>35</v>
      </c>
      <c r="T215">
        <v>10660278</v>
      </c>
      <c r="U215">
        <v>0</v>
      </c>
      <c r="V215">
        <v>10660278</v>
      </c>
      <c r="W215">
        <v>50593962</v>
      </c>
      <c r="X215">
        <v>0</v>
      </c>
      <c r="Y215">
        <v>50593962</v>
      </c>
      <c r="Z215" t="s">
        <v>36</v>
      </c>
      <c r="AA215" t="s">
        <v>36</v>
      </c>
      <c r="AB215" t="s">
        <v>37</v>
      </c>
      <c r="AC215" t="s">
        <v>37</v>
      </c>
      <c r="AD215" t="s">
        <v>37</v>
      </c>
      <c r="AE215" s="10">
        <f t="shared" si="9"/>
        <v>1684778.9346000003</v>
      </c>
      <c r="AF215" s="10">
        <f t="shared" si="10"/>
        <v>354987.25740000006</v>
      </c>
      <c r="AG215" s="10">
        <f>IF(L215="USD",AE215,AE215*VLOOKUP(L215,Calculations!G216:I216,3,0))</f>
        <v>1684778.9346000003</v>
      </c>
      <c r="AH215" s="10">
        <f>IF(L215="EUR",AE215,AE215*VLOOKUP(L215,Calculations!G:I,3,0))</f>
        <v>1179345.25422</v>
      </c>
      <c r="AI215" s="10">
        <f>IF(L215="USD",AF215,AF215*VLOOKUP(L215,Calculations!G216:I216,3,0))</f>
        <v>354987.25740000006</v>
      </c>
      <c r="AJ215" s="10">
        <f>IF(L215="EUR",AF215,AF215*VLOOKUP(L215,Calculations!G:I,3,0))</f>
        <v>248491.08018000002</v>
      </c>
      <c r="AK215" s="10">
        <f t="shared" si="11"/>
        <v>1684778.9346000003</v>
      </c>
      <c r="AL215" s="10">
        <f>IF(L215="USD",AK215,AK215*VLOOKUP(L215,Calculations!G:I,3,0))</f>
        <v>1684778.9346000003</v>
      </c>
      <c r="AM215" s="10">
        <f>IF(L215="EUR",AK215,AK215*VLOOKUP(L215,Calculations!G:I,3,0))</f>
        <v>1179345.25422</v>
      </c>
    </row>
    <row r="216" spans="1:39">
      <c r="A216" t="s">
        <v>145</v>
      </c>
      <c r="B216" t="s">
        <v>155</v>
      </c>
      <c r="C216">
        <v>3.33</v>
      </c>
      <c r="D216" t="s">
        <v>377</v>
      </c>
      <c r="E216" t="s">
        <v>38</v>
      </c>
      <c r="F216" t="s">
        <v>59</v>
      </c>
      <c r="G216" t="s">
        <v>85</v>
      </c>
      <c r="H216" t="s">
        <v>85</v>
      </c>
      <c r="I216" t="s">
        <v>45</v>
      </c>
      <c r="J216" t="s">
        <v>115</v>
      </c>
      <c r="K216" t="s">
        <v>143</v>
      </c>
      <c r="L216" t="s">
        <v>35</v>
      </c>
      <c r="M216">
        <v>0</v>
      </c>
      <c r="N216">
        <v>2546835</v>
      </c>
      <c r="O216">
        <v>2546835</v>
      </c>
      <c r="P216">
        <v>0</v>
      </c>
      <c r="Q216">
        <v>579004</v>
      </c>
      <c r="R216">
        <v>579004</v>
      </c>
      <c r="S216" t="s">
        <v>35</v>
      </c>
      <c r="T216">
        <v>0</v>
      </c>
      <c r="U216">
        <v>2546835</v>
      </c>
      <c r="V216">
        <v>2546835</v>
      </c>
      <c r="W216">
        <v>0</v>
      </c>
      <c r="X216">
        <v>579004</v>
      </c>
      <c r="Y216">
        <v>579004</v>
      </c>
      <c r="Z216" t="s">
        <v>36</v>
      </c>
      <c r="AA216" t="s">
        <v>37</v>
      </c>
      <c r="AB216" t="s">
        <v>37</v>
      </c>
      <c r="AC216" t="s">
        <v>36</v>
      </c>
      <c r="AD216" t="s">
        <v>37</v>
      </c>
      <c r="AE216" s="10">
        <f t="shared" si="9"/>
        <v>19280.833200000001</v>
      </c>
      <c r="AF216" s="10">
        <f t="shared" si="10"/>
        <v>84809.605500000005</v>
      </c>
      <c r="AG216" s="10">
        <f>IF(L216="USD",AE216,AE216*VLOOKUP(L216,Calculations!G217:I217,3,0))</f>
        <v>19280.833200000001</v>
      </c>
      <c r="AH216" s="10">
        <f>IF(L216="EUR",AE216,AE216*VLOOKUP(L216,Calculations!G:I,3,0))</f>
        <v>13496.58324</v>
      </c>
      <c r="AI216" s="10">
        <f>IF(L216="USD",AF216,AF216*VLOOKUP(L216,Calculations!G217:I217,3,0))</f>
        <v>84809.605500000005</v>
      </c>
      <c r="AJ216" s="10">
        <f>IF(L216="EUR",AF216,AF216*VLOOKUP(L216,Calculations!G:I,3,0))</f>
        <v>59366.723850000002</v>
      </c>
      <c r="AK216" s="10">
        <f t="shared" si="11"/>
        <v>0</v>
      </c>
      <c r="AL216" s="10">
        <f>IF(L216="USD",AK216,AK216*VLOOKUP(L216,Calculations!G:I,3,0))</f>
        <v>0</v>
      </c>
      <c r="AM216" s="10">
        <f>IF(L216="EUR",AK216,AK216*VLOOKUP(L216,Calculations!G:I,3,0))</f>
        <v>0</v>
      </c>
    </row>
    <row r="217" spans="1:39">
      <c r="A217" t="s">
        <v>145</v>
      </c>
      <c r="B217" t="s">
        <v>155</v>
      </c>
      <c r="C217">
        <v>3.33</v>
      </c>
      <c r="D217" t="s">
        <v>378</v>
      </c>
      <c r="E217" t="s">
        <v>38</v>
      </c>
      <c r="F217" t="s">
        <v>59</v>
      </c>
      <c r="G217" t="s">
        <v>82</v>
      </c>
      <c r="H217" t="s">
        <v>82</v>
      </c>
      <c r="I217" t="s">
        <v>40</v>
      </c>
      <c r="J217" t="s">
        <v>55</v>
      </c>
      <c r="K217" t="s">
        <v>143</v>
      </c>
      <c r="L217" t="s">
        <v>35</v>
      </c>
      <c r="M217">
        <v>97017653</v>
      </c>
      <c r="N217">
        <v>0</v>
      </c>
      <c r="O217">
        <v>97017653</v>
      </c>
      <c r="P217">
        <v>171440657</v>
      </c>
      <c r="Q217">
        <v>0</v>
      </c>
      <c r="R217">
        <v>171440657</v>
      </c>
      <c r="S217" t="s">
        <v>35</v>
      </c>
      <c r="T217">
        <v>97017653</v>
      </c>
      <c r="U217">
        <v>0</v>
      </c>
      <c r="V217">
        <v>97017653</v>
      </c>
      <c r="W217">
        <v>171440657</v>
      </c>
      <c r="X217">
        <v>0</v>
      </c>
      <c r="Y217">
        <v>171440657</v>
      </c>
      <c r="Z217" t="s">
        <v>36</v>
      </c>
      <c r="AA217" t="s">
        <v>36</v>
      </c>
      <c r="AB217" t="s">
        <v>37</v>
      </c>
      <c r="AC217" t="s">
        <v>37</v>
      </c>
      <c r="AD217" t="s">
        <v>37</v>
      </c>
      <c r="AE217" s="10">
        <f t="shared" si="9"/>
        <v>5708973.8781000003</v>
      </c>
      <c r="AF217" s="10">
        <f t="shared" si="10"/>
        <v>3230687.8449000004</v>
      </c>
      <c r="AG217" s="10">
        <f>IF(L217="USD",AE217,AE217*VLOOKUP(L217,Calculations!G218:I218,3,0))</f>
        <v>5708973.8781000003</v>
      </c>
      <c r="AH217" s="10">
        <f>IF(L217="EUR",AE217,AE217*VLOOKUP(L217,Calculations!G:I,3,0))</f>
        <v>3996281.7146700001</v>
      </c>
      <c r="AI217" s="10">
        <f>IF(L217="USD",AF217,AF217*VLOOKUP(L217,Calculations!G218:I218,3,0))</f>
        <v>3230687.8449000004</v>
      </c>
      <c r="AJ217" s="10">
        <f>IF(L217="EUR",AF217,AF217*VLOOKUP(L217,Calculations!G:I,3,0))</f>
        <v>2261481.4914299999</v>
      </c>
      <c r="AK217" s="10">
        <f t="shared" si="11"/>
        <v>5708973.8781000003</v>
      </c>
      <c r="AL217" s="10">
        <f>IF(L217="USD",AK217,AK217*VLOOKUP(L217,Calculations!G:I,3,0))</f>
        <v>5708973.8781000003</v>
      </c>
      <c r="AM217" s="10">
        <f>IF(L217="EUR",AK217,AK217*VLOOKUP(L217,Calculations!G:I,3,0))</f>
        <v>3996281.7146700001</v>
      </c>
    </row>
    <row r="218" spans="1:39">
      <c r="A218" t="s">
        <v>145</v>
      </c>
      <c r="B218" t="s">
        <v>155</v>
      </c>
      <c r="C218">
        <v>3.33</v>
      </c>
      <c r="D218" t="s">
        <v>379</v>
      </c>
      <c r="E218" t="s">
        <v>38</v>
      </c>
      <c r="F218" t="s">
        <v>59</v>
      </c>
      <c r="G218" t="s">
        <v>44</v>
      </c>
      <c r="H218" t="s">
        <v>44</v>
      </c>
      <c r="I218" t="s">
        <v>45</v>
      </c>
      <c r="J218" t="s">
        <v>55</v>
      </c>
      <c r="K218" t="s">
        <v>143</v>
      </c>
      <c r="L218" t="s">
        <v>35</v>
      </c>
      <c r="M218">
        <v>0</v>
      </c>
      <c r="N218">
        <v>23827733</v>
      </c>
      <c r="O218">
        <v>23827733</v>
      </c>
      <c r="P218">
        <v>0</v>
      </c>
      <c r="Q218">
        <v>39394111</v>
      </c>
      <c r="R218">
        <v>39394111</v>
      </c>
      <c r="S218" t="s">
        <v>35</v>
      </c>
      <c r="T218">
        <v>0</v>
      </c>
      <c r="U218">
        <v>23827733</v>
      </c>
      <c r="V218">
        <v>23827733</v>
      </c>
      <c r="W218">
        <v>0</v>
      </c>
      <c r="X218">
        <v>39394111</v>
      </c>
      <c r="Y218">
        <v>39394111</v>
      </c>
      <c r="Z218" t="s">
        <v>36</v>
      </c>
      <c r="AA218" t="s">
        <v>37</v>
      </c>
      <c r="AB218" t="s">
        <v>37</v>
      </c>
      <c r="AC218" t="s">
        <v>36</v>
      </c>
      <c r="AD218" t="s">
        <v>37</v>
      </c>
      <c r="AE218" s="10">
        <f t="shared" si="9"/>
        <v>1311823.8963000001</v>
      </c>
      <c r="AF218" s="10">
        <f t="shared" si="10"/>
        <v>793463.50890000013</v>
      </c>
      <c r="AG218" s="10">
        <f>IF(L218="USD",AE218,AE218*VLOOKUP(L218,Calculations!G219:I219,3,0))</f>
        <v>1311823.8963000001</v>
      </c>
      <c r="AH218" s="10">
        <f>IF(L218="EUR",AE218,AE218*VLOOKUP(L218,Calculations!G:I,3,0))</f>
        <v>918276.72741000005</v>
      </c>
      <c r="AI218" s="10">
        <f>IF(L218="USD",AF218,AF218*VLOOKUP(L218,Calculations!G219:I219,3,0))</f>
        <v>793463.50890000013</v>
      </c>
      <c r="AJ218" s="10">
        <f>IF(L218="EUR",AF218,AF218*VLOOKUP(L218,Calculations!G:I,3,0))</f>
        <v>555424.45623000001</v>
      </c>
      <c r="AK218" s="10">
        <f t="shared" si="11"/>
        <v>0</v>
      </c>
      <c r="AL218" s="10">
        <f>IF(L218="USD",AK218,AK218*VLOOKUP(L218,Calculations!G:I,3,0))</f>
        <v>0</v>
      </c>
      <c r="AM218" s="10">
        <f>IF(L218="EUR",AK218,AK218*VLOOKUP(L218,Calculations!G:I,3,0))</f>
        <v>0</v>
      </c>
    </row>
    <row r="219" spans="1:39">
      <c r="A219" t="s">
        <v>145</v>
      </c>
      <c r="B219" t="s">
        <v>155</v>
      </c>
      <c r="C219">
        <v>3.33</v>
      </c>
      <c r="D219" t="s">
        <v>380</v>
      </c>
      <c r="E219" t="s">
        <v>48</v>
      </c>
      <c r="F219" t="s">
        <v>56</v>
      </c>
      <c r="G219" t="s">
        <v>85</v>
      </c>
      <c r="H219" t="s">
        <v>44</v>
      </c>
      <c r="I219" t="s">
        <v>33</v>
      </c>
      <c r="J219" t="s">
        <v>55</v>
      </c>
      <c r="K219" t="s">
        <v>143</v>
      </c>
      <c r="L219" t="s">
        <v>35</v>
      </c>
      <c r="M219">
        <v>60556499</v>
      </c>
      <c r="N219">
        <v>0</v>
      </c>
      <c r="O219">
        <v>60556499</v>
      </c>
      <c r="P219">
        <v>140305677</v>
      </c>
      <c r="Q219">
        <v>0</v>
      </c>
      <c r="R219">
        <v>140305677</v>
      </c>
      <c r="S219" t="s">
        <v>35</v>
      </c>
      <c r="T219">
        <v>60556499</v>
      </c>
      <c r="U219">
        <v>0</v>
      </c>
      <c r="V219">
        <v>60556499</v>
      </c>
      <c r="W219">
        <v>140305677</v>
      </c>
      <c r="X219">
        <v>0</v>
      </c>
      <c r="Y219">
        <v>140305677</v>
      </c>
      <c r="Z219" t="s">
        <v>36</v>
      </c>
      <c r="AA219" t="s">
        <v>37</v>
      </c>
      <c r="AB219" t="s">
        <v>36</v>
      </c>
      <c r="AC219" t="s">
        <v>37</v>
      </c>
      <c r="AD219" t="s">
        <v>37</v>
      </c>
      <c r="AE219" s="10">
        <f t="shared" si="9"/>
        <v>4672179.0441000005</v>
      </c>
      <c r="AF219" s="10">
        <f t="shared" si="10"/>
        <v>2016531.4167000002</v>
      </c>
      <c r="AG219" s="10">
        <f>IF(L219="USD",AE219,AE219*VLOOKUP(L219,Calculations!G220:I220,3,0))</f>
        <v>4672179.0441000005</v>
      </c>
      <c r="AH219" s="10">
        <f>IF(L219="EUR",AE219,AE219*VLOOKUP(L219,Calculations!G:I,3,0))</f>
        <v>3270525.3308700002</v>
      </c>
      <c r="AI219" s="10">
        <f>IF(L219="USD",AF219,AF219*VLOOKUP(L219,Calculations!G220:I220,3,0))</f>
        <v>2016531.4167000002</v>
      </c>
      <c r="AJ219" s="10">
        <f>IF(L219="EUR",AF219,AF219*VLOOKUP(L219,Calculations!G:I,3,0))</f>
        <v>1411571.9916900001</v>
      </c>
      <c r="AK219" s="10">
        <f t="shared" si="11"/>
        <v>4672179.0441000005</v>
      </c>
      <c r="AL219" s="10">
        <f>IF(L219="USD",AK219,AK219*VLOOKUP(L219,Calculations!G:I,3,0))</f>
        <v>4672179.0441000005</v>
      </c>
      <c r="AM219" s="10">
        <f>IF(L219="EUR",AK219,AK219*VLOOKUP(L219,Calculations!G:I,3,0))</f>
        <v>3270525.3308700002</v>
      </c>
    </row>
    <row r="220" spans="1:39">
      <c r="A220" t="s">
        <v>145</v>
      </c>
      <c r="B220" t="s">
        <v>155</v>
      </c>
      <c r="C220">
        <v>3.33</v>
      </c>
      <c r="D220" t="s">
        <v>381</v>
      </c>
      <c r="E220" t="s">
        <v>30</v>
      </c>
      <c r="F220" t="s">
        <v>64</v>
      </c>
      <c r="G220" t="s">
        <v>60</v>
      </c>
      <c r="H220" t="s">
        <v>44</v>
      </c>
      <c r="I220" t="s">
        <v>79</v>
      </c>
      <c r="J220" t="s">
        <v>55</v>
      </c>
      <c r="K220" t="s">
        <v>143</v>
      </c>
      <c r="L220" t="s">
        <v>35</v>
      </c>
      <c r="M220">
        <v>14956161</v>
      </c>
      <c r="N220">
        <v>33221199</v>
      </c>
      <c r="O220">
        <v>48177360</v>
      </c>
      <c r="P220">
        <v>49777650</v>
      </c>
      <c r="Q220">
        <v>141313691</v>
      </c>
      <c r="R220">
        <v>191091341</v>
      </c>
      <c r="S220" t="s">
        <v>35</v>
      </c>
      <c r="T220">
        <v>14956161</v>
      </c>
      <c r="U220">
        <v>33221199</v>
      </c>
      <c r="V220">
        <v>48177360</v>
      </c>
      <c r="W220">
        <v>49777650</v>
      </c>
      <c r="X220">
        <v>141313691</v>
      </c>
      <c r="Y220">
        <v>191091341</v>
      </c>
      <c r="Z220" t="s">
        <v>36</v>
      </c>
      <c r="AA220" t="s">
        <v>37</v>
      </c>
      <c r="AB220" t="s">
        <v>36</v>
      </c>
      <c r="AC220" t="s">
        <v>37</v>
      </c>
      <c r="AD220" t="s">
        <v>37</v>
      </c>
      <c r="AE220" s="10">
        <f t="shared" si="9"/>
        <v>6363341.6553000007</v>
      </c>
      <c r="AF220" s="10">
        <f t="shared" si="10"/>
        <v>1604306.0880000002</v>
      </c>
      <c r="AG220" s="10">
        <f>IF(L220="USD",AE220,AE220*VLOOKUP(L220,Calculations!G221:I221,3,0))</f>
        <v>6363341.6553000007</v>
      </c>
      <c r="AH220" s="10">
        <f>IF(L220="EUR",AE220,AE220*VLOOKUP(L220,Calculations!G:I,3,0))</f>
        <v>4454339.1587100001</v>
      </c>
      <c r="AI220" s="10">
        <f>IF(L220="USD",AF220,AF220*VLOOKUP(L220,Calculations!G221:I221,3,0))</f>
        <v>1604306.0880000002</v>
      </c>
      <c r="AJ220" s="10">
        <f>IF(L220="EUR",AF220,AF220*VLOOKUP(L220,Calculations!G:I,3,0))</f>
        <v>1123014.2616000001</v>
      </c>
      <c r="AK220" s="10">
        <f t="shared" si="11"/>
        <v>1657595.7450000001</v>
      </c>
      <c r="AL220" s="10">
        <f>IF(L220="USD",AK220,AK220*VLOOKUP(L220,Calculations!G:I,3,0))</f>
        <v>1657595.7450000001</v>
      </c>
      <c r="AM220" s="10">
        <f>IF(L220="EUR",AK220,AK220*VLOOKUP(L220,Calculations!G:I,3,0))</f>
        <v>1160317.0215</v>
      </c>
    </row>
    <row r="221" spans="1:39">
      <c r="A221" t="s">
        <v>145</v>
      </c>
      <c r="B221" t="s">
        <v>155</v>
      </c>
      <c r="C221">
        <v>3.33</v>
      </c>
      <c r="D221" t="s">
        <v>382</v>
      </c>
      <c r="E221" t="s">
        <v>30</v>
      </c>
      <c r="F221" t="s">
        <v>69</v>
      </c>
      <c r="G221" t="s">
        <v>85</v>
      </c>
      <c r="H221" t="s">
        <v>85</v>
      </c>
      <c r="I221" t="s">
        <v>94</v>
      </c>
      <c r="J221" t="s">
        <v>55</v>
      </c>
      <c r="K221" t="s">
        <v>143</v>
      </c>
      <c r="L221" t="s">
        <v>35</v>
      </c>
      <c r="M221">
        <v>42336013</v>
      </c>
      <c r="N221">
        <v>0</v>
      </c>
      <c r="O221">
        <v>42336013</v>
      </c>
      <c r="P221">
        <v>11512729</v>
      </c>
      <c r="Q221">
        <v>0</v>
      </c>
      <c r="R221">
        <v>11512729</v>
      </c>
      <c r="S221" t="s">
        <v>35</v>
      </c>
      <c r="T221">
        <v>42336013</v>
      </c>
      <c r="U221">
        <v>0</v>
      </c>
      <c r="V221">
        <v>42336013</v>
      </c>
      <c r="W221">
        <v>11512729</v>
      </c>
      <c r="X221">
        <v>0</v>
      </c>
      <c r="Y221">
        <v>11512729</v>
      </c>
      <c r="Z221" t="s">
        <v>36</v>
      </c>
      <c r="AA221" t="s">
        <v>36</v>
      </c>
      <c r="AB221" t="s">
        <v>37</v>
      </c>
      <c r="AC221" t="s">
        <v>37</v>
      </c>
      <c r="AD221" t="s">
        <v>37</v>
      </c>
      <c r="AE221" s="10">
        <f t="shared" si="9"/>
        <v>383373.87570000003</v>
      </c>
      <c r="AF221" s="10">
        <f t="shared" si="10"/>
        <v>1409789.2329000002</v>
      </c>
      <c r="AG221" s="10">
        <f>IF(L221="USD",AE221,AE221*VLOOKUP(L221,Calculations!G222:I222,3,0))</f>
        <v>383373.87570000003</v>
      </c>
      <c r="AH221" s="10">
        <f>IF(L221="EUR",AE221,AE221*VLOOKUP(L221,Calculations!G:I,3,0))</f>
        <v>268361.71299000003</v>
      </c>
      <c r="AI221" s="10">
        <f>IF(L221="USD",AF221,AF221*VLOOKUP(L221,Calculations!G222:I222,3,0))</f>
        <v>1409789.2329000002</v>
      </c>
      <c r="AJ221" s="10">
        <f>IF(L221="EUR",AF221,AF221*VLOOKUP(L221,Calculations!G:I,3,0))</f>
        <v>986852.4630300001</v>
      </c>
      <c r="AK221" s="10">
        <f t="shared" si="11"/>
        <v>383373.87570000003</v>
      </c>
      <c r="AL221" s="10">
        <f>IF(L221="USD",AK221,AK221*VLOOKUP(L221,Calculations!G:I,3,0))</f>
        <v>383373.87570000003</v>
      </c>
      <c r="AM221" s="10">
        <f>IF(L221="EUR",AK221,AK221*VLOOKUP(L221,Calculations!G:I,3,0))</f>
        <v>268361.71299000003</v>
      </c>
    </row>
    <row r="222" spans="1:39">
      <c r="A222" t="s">
        <v>145</v>
      </c>
      <c r="B222" t="s">
        <v>156</v>
      </c>
      <c r="C222">
        <v>0.18</v>
      </c>
      <c r="D222" t="s">
        <v>383</v>
      </c>
      <c r="E222" t="s">
        <v>38</v>
      </c>
      <c r="F222" t="s">
        <v>83</v>
      </c>
      <c r="G222" t="s">
        <v>105</v>
      </c>
      <c r="H222" t="s">
        <v>105</v>
      </c>
      <c r="I222" t="s">
        <v>68</v>
      </c>
      <c r="J222" t="s">
        <v>55</v>
      </c>
      <c r="K222" t="s">
        <v>143</v>
      </c>
      <c r="L222" t="s">
        <v>35</v>
      </c>
      <c r="M222">
        <v>2334500</v>
      </c>
      <c r="N222">
        <v>0</v>
      </c>
      <c r="O222">
        <v>2334500</v>
      </c>
      <c r="P222">
        <v>2334500</v>
      </c>
      <c r="Q222">
        <v>0</v>
      </c>
      <c r="R222">
        <v>2334500</v>
      </c>
      <c r="S222" t="s">
        <v>35</v>
      </c>
      <c r="T222">
        <v>2334500</v>
      </c>
      <c r="U222">
        <v>0</v>
      </c>
      <c r="V222">
        <v>2334500</v>
      </c>
      <c r="W222">
        <v>2334500</v>
      </c>
      <c r="X222">
        <v>0</v>
      </c>
      <c r="Y222">
        <v>2334500</v>
      </c>
      <c r="Z222" t="s">
        <v>36</v>
      </c>
      <c r="AA222" t="s">
        <v>36</v>
      </c>
      <c r="AB222" t="s">
        <v>37</v>
      </c>
      <c r="AC222" t="s">
        <v>37</v>
      </c>
      <c r="AD222" t="s">
        <v>37</v>
      </c>
      <c r="AE222" s="10">
        <f t="shared" si="9"/>
        <v>4202.0999999999995</v>
      </c>
      <c r="AF222" s="10">
        <f t="shared" si="10"/>
        <v>4202.0999999999995</v>
      </c>
      <c r="AG222" s="10">
        <f>IF(L222="USD",AE222,AE222*VLOOKUP(L222,Calculations!G223:I223,3,0))</f>
        <v>4202.0999999999995</v>
      </c>
      <c r="AH222" s="10">
        <f>IF(L222="EUR",AE222,AE222*VLOOKUP(L222,Calculations!G:I,3,0))</f>
        <v>2941.4699999999993</v>
      </c>
      <c r="AI222" s="10">
        <f>IF(L222="USD",AF222,AF222*VLOOKUP(L222,Calculations!G223:I223,3,0))</f>
        <v>4202.0999999999995</v>
      </c>
      <c r="AJ222" s="10">
        <f>IF(L222="EUR",AF222,AF222*VLOOKUP(L222,Calculations!G:I,3,0))</f>
        <v>2941.4699999999993</v>
      </c>
      <c r="AK222" s="10">
        <f t="shared" si="11"/>
        <v>4202.0999999999995</v>
      </c>
      <c r="AL222" s="10">
        <f>IF(L222="USD",AK222,AK222*VLOOKUP(L222,Calculations!G:I,3,0))</f>
        <v>4202.0999999999995</v>
      </c>
      <c r="AM222" s="10">
        <f>IF(L222="EUR",AK222,AK222*VLOOKUP(L222,Calculations!G:I,3,0))</f>
        <v>2941.4699999999993</v>
      </c>
    </row>
    <row r="223" spans="1:39">
      <c r="A223" t="s">
        <v>145</v>
      </c>
      <c r="B223" t="s">
        <v>156</v>
      </c>
      <c r="C223">
        <v>0.18</v>
      </c>
      <c r="D223" t="s">
        <v>384</v>
      </c>
      <c r="E223" t="s">
        <v>73</v>
      </c>
      <c r="F223" t="s">
        <v>81</v>
      </c>
      <c r="G223" t="s">
        <v>105</v>
      </c>
      <c r="H223" t="s">
        <v>105</v>
      </c>
      <c r="I223" t="s">
        <v>68</v>
      </c>
      <c r="J223" t="s">
        <v>127</v>
      </c>
      <c r="K223" t="s">
        <v>143</v>
      </c>
      <c r="L223" t="s">
        <v>35</v>
      </c>
      <c r="M223">
        <v>3453537</v>
      </c>
      <c r="N223">
        <v>0</v>
      </c>
      <c r="O223">
        <v>3453537</v>
      </c>
      <c r="P223">
        <v>3426395</v>
      </c>
      <c r="Q223">
        <v>0</v>
      </c>
      <c r="R223">
        <v>3426395</v>
      </c>
      <c r="S223" t="s">
        <v>35</v>
      </c>
      <c r="T223">
        <v>3453537</v>
      </c>
      <c r="U223">
        <v>0</v>
      </c>
      <c r="V223">
        <v>3453537</v>
      </c>
      <c r="W223">
        <v>3426395</v>
      </c>
      <c r="X223">
        <v>0</v>
      </c>
      <c r="Y223">
        <v>3426395</v>
      </c>
      <c r="Z223" t="s">
        <v>36</v>
      </c>
      <c r="AA223" t="s">
        <v>36</v>
      </c>
      <c r="AB223" t="s">
        <v>37</v>
      </c>
      <c r="AC223" t="s">
        <v>37</v>
      </c>
      <c r="AD223" t="s">
        <v>37</v>
      </c>
      <c r="AE223" s="10">
        <f t="shared" si="9"/>
        <v>6167.5109999999995</v>
      </c>
      <c r="AF223" s="10">
        <f t="shared" si="10"/>
        <v>6216.3665999999994</v>
      </c>
      <c r="AG223" s="10">
        <f>IF(L223="USD",AE223,AE223*VLOOKUP(L223,Calculations!G224:I224,3,0))</f>
        <v>6167.5109999999995</v>
      </c>
      <c r="AH223" s="10">
        <f>IF(L223="EUR",AE223,AE223*VLOOKUP(L223,Calculations!G:I,3,0))</f>
        <v>4317.2576999999992</v>
      </c>
      <c r="AI223" s="10">
        <f>IF(L223="USD",AF223,AF223*VLOOKUP(L223,Calculations!G224:I224,3,0))</f>
        <v>6216.3665999999994</v>
      </c>
      <c r="AJ223" s="10">
        <f>IF(L223="EUR",AF223,AF223*VLOOKUP(L223,Calculations!G:I,3,0))</f>
        <v>4351.456619999999</v>
      </c>
      <c r="AK223" s="10">
        <f t="shared" si="11"/>
        <v>6167.5109999999995</v>
      </c>
      <c r="AL223" s="10">
        <f>IF(L223="USD",AK223,AK223*VLOOKUP(L223,Calculations!G:I,3,0))</f>
        <v>6167.5109999999995</v>
      </c>
      <c r="AM223" s="10">
        <f>IF(L223="EUR",AK223,AK223*VLOOKUP(L223,Calculations!G:I,3,0))</f>
        <v>4317.2576999999992</v>
      </c>
    </row>
    <row r="224" spans="1:39">
      <c r="A224" t="s">
        <v>145</v>
      </c>
      <c r="B224" t="s">
        <v>156</v>
      </c>
      <c r="C224">
        <v>0.18</v>
      </c>
      <c r="D224" t="s">
        <v>385</v>
      </c>
      <c r="E224" t="s">
        <v>38</v>
      </c>
      <c r="F224" t="s">
        <v>83</v>
      </c>
      <c r="G224" t="s">
        <v>105</v>
      </c>
      <c r="H224" t="s">
        <v>105</v>
      </c>
      <c r="I224" t="s">
        <v>80</v>
      </c>
      <c r="J224" t="s">
        <v>122</v>
      </c>
      <c r="K224" t="s">
        <v>143</v>
      </c>
      <c r="L224" t="s">
        <v>35</v>
      </c>
      <c r="M224">
        <v>747040</v>
      </c>
      <c r="N224">
        <v>8529007</v>
      </c>
      <c r="O224">
        <v>9276047</v>
      </c>
      <c r="P224">
        <v>747040</v>
      </c>
      <c r="Q224">
        <v>8529007</v>
      </c>
      <c r="R224">
        <v>9276047</v>
      </c>
      <c r="S224" t="s">
        <v>35</v>
      </c>
      <c r="T224">
        <v>747040</v>
      </c>
      <c r="U224">
        <v>8529007</v>
      </c>
      <c r="V224">
        <v>9276047</v>
      </c>
      <c r="W224">
        <v>747040</v>
      </c>
      <c r="X224">
        <v>8529007</v>
      </c>
      <c r="Y224">
        <v>9276047</v>
      </c>
      <c r="Z224" t="s">
        <v>36</v>
      </c>
      <c r="AA224" t="s">
        <v>36</v>
      </c>
      <c r="AB224" t="s">
        <v>37</v>
      </c>
      <c r="AC224" t="s">
        <v>37</v>
      </c>
      <c r="AD224" t="s">
        <v>37</v>
      </c>
      <c r="AE224" s="10">
        <f t="shared" si="9"/>
        <v>16696.884600000001</v>
      </c>
      <c r="AF224" s="10">
        <f t="shared" si="10"/>
        <v>16696.884600000001</v>
      </c>
      <c r="AG224" s="10">
        <f>IF(L224="USD",AE224,AE224*VLOOKUP(L224,Calculations!G225:I225,3,0))</f>
        <v>16696.884600000001</v>
      </c>
      <c r="AH224" s="10">
        <f>IF(L224="EUR",AE224,AE224*VLOOKUP(L224,Calculations!G:I,3,0))</f>
        <v>11687.819219999999</v>
      </c>
      <c r="AI224" s="10">
        <f>IF(L224="USD",AF224,AF224*VLOOKUP(L224,Calculations!G225:I225,3,0))</f>
        <v>16696.884600000001</v>
      </c>
      <c r="AJ224" s="10">
        <f>IF(L224="EUR",AF224,AF224*VLOOKUP(L224,Calculations!G:I,3,0))</f>
        <v>11687.819219999999</v>
      </c>
      <c r="AK224" s="10">
        <f t="shared" si="11"/>
        <v>1344.672</v>
      </c>
      <c r="AL224" s="10">
        <f>IF(L224="USD",AK224,AK224*VLOOKUP(L224,Calculations!G:I,3,0))</f>
        <v>1344.672</v>
      </c>
      <c r="AM224" s="10">
        <f>IF(L224="EUR",AK224,AK224*VLOOKUP(L224,Calculations!G:I,3,0))</f>
        <v>941.2704</v>
      </c>
    </row>
    <row r="225" spans="1:39">
      <c r="A225" t="s">
        <v>145</v>
      </c>
      <c r="B225" t="s">
        <v>156</v>
      </c>
      <c r="C225">
        <v>0.18</v>
      </c>
      <c r="D225" t="s">
        <v>386</v>
      </c>
      <c r="E225" t="s">
        <v>142</v>
      </c>
      <c r="F225" t="s">
        <v>143</v>
      </c>
      <c r="G225" t="s">
        <v>44</v>
      </c>
      <c r="H225" t="s">
        <v>44</v>
      </c>
      <c r="I225" t="s">
        <v>50</v>
      </c>
      <c r="J225" t="s">
        <v>34</v>
      </c>
      <c r="K225" t="s">
        <v>143</v>
      </c>
      <c r="L225" t="s">
        <v>35</v>
      </c>
      <c r="M225">
        <v>1647241</v>
      </c>
      <c r="N225">
        <v>0</v>
      </c>
      <c r="O225">
        <v>1647241</v>
      </c>
      <c r="P225">
        <v>1120997</v>
      </c>
      <c r="Q225">
        <v>0</v>
      </c>
      <c r="R225">
        <v>1120997</v>
      </c>
      <c r="S225" t="s">
        <v>35</v>
      </c>
      <c r="T225">
        <v>1647241</v>
      </c>
      <c r="U225">
        <v>0</v>
      </c>
      <c r="V225">
        <v>1647241</v>
      </c>
      <c r="W225">
        <v>1120997</v>
      </c>
      <c r="X225">
        <v>0</v>
      </c>
      <c r="Y225">
        <v>1120997</v>
      </c>
      <c r="Z225" t="s">
        <v>36</v>
      </c>
      <c r="AA225" t="s">
        <v>37</v>
      </c>
      <c r="AB225" t="s">
        <v>36</v>
      </c>
      <c r="AC225" t="s">
        <v>37</v>
      </c>
      <c r="AD225" t="s">
        <v>37</v>
      </c>
      <c r="AE225" s="10">
        <f t="shared" si="9"/>
        <v>2017.7945999999999</v>
      </c>
      <c r="AF225" s="10">
        <f t="shared" si="10"/>
        <v>2965.0337999999997</v>
      </c>
      <c r="AG225" s="10">
        <f>IF(L225="USD",AE225,AE225*VLOOKUP(L225,Calculations!G226:I226,3,0))</f>
        <v>2017.7945999999999</v>
      </c>
      <c r="AH225" s="10">
        <f>IF(L225="EUR",AE225,AE225*VLOOKUP(L225,Calculations!G:I,3,0))</f>
        <v>1412.4562199999998</v>
      </c>
      <c r="AI225" s="10">
        <f>IF(L225="USD",AF225,AF225*VLOOKUP(L225,Calculations!G226:I226,3,0))</f>
        <v>2965.0337999999997</v>
      </c>
      <c r="AJ225" s="10">
        <f>IF(L225="EUR",AF225,AF225*VLOOKUP(L225,Calculations!G:I,3,0))</f>
        <v>2075.5236599999998</v>
      </c>
      <c r="AK225" s="10">
        <f t="shared" si="11"/>
        <v>2017.7945999999999</v>
      </c>
      <c r="AL225" s="10">
        <f>IF(L225="USD",AK225,AK225*VLOOKUP(L225,Calculations!G:I,3,0))</f>
        <v>2017.7945999999999</v>
      </c>
      <c r="AM225" s="10">
        <f>IF(L225="EUR",AK225,AK225*VLOOKUP(L225,Calculations!G:I,3,0))</f>
        <v>1412.4562199999998</v>
      </c>
    </row>
    <row r="226" spans="1:39">
      <c r="A226" t="s">
        <v>145</v>
      </c>
      <c r="B226" t="s">
        <v>156</v>
      </c>
      <c r="C226">
        <v>0.18</v>
      </c>
      <c r="D226" t="s">
        <v>387</v>
      </c>
      <c r="E226" t="s">
        <v>76</v>
      </c>
      <c r="F226" t="s">
        <v>113</v>
      </c>
      <c r="G226" t="s">
        <v>82</v>
      </c>
      <c r="H226" t="s">
        <v>82</v>
      </c>
      <c r="I226" t="s">
        <v>79</v>
      </c>
      <c r="J226" t="s">
        <v>55</v>
      </c>
      <c r="K226" t="s">
        <v>143</v>
      </c>
      <c r="L226" t="s">
        <v>35</v>
      </c>
      <c r="M226">
        <v>14298491</v>
      </c>
      <c r="N226">
        <v>0</v>
      </c>
      <c r="O226">
        <v>14298491</v>
      </c>
      <c r="P226">
        <v>16587660</v>
      </c>
      <c r="Q226">
        <v>0</v>
      </c>
      <c r="R226">
        <v>16587660</v>
      </c>
      <c r="S226" t="s">
        <v>35</v>
      </c>
      <c r="T226">
        <v>14298491</v>
      </c>
      <c r="U226">
        <v>0</v>
      </c>
      <c r="V226">
        <v>14298491</v>
      </c>
      <c r="W226">
        <v>16587660</v>
      </c>
      <c r="X226">
        <v>0</v>
      </c>
      <c r="Y226">
        <v>16587660</v>
      </c>
      <c r="Z226" t="s">
        <v>36</v>
      </c>
      <c r="AA226" t="s">
        <v>36</v>
      </c>
      <c r="AB226" t="s">
        <v>37</v>
      </c>
      <c r="AC226" t="s">
        <v>37</v>
      </c>
      <c r="AD226" t="s">
        <v>37</v>
      </c>
      <c r="AE226" s="10">
        <f t="shared" si="9"/>
        <v>29857.788</v>
      </c>
      <c r="AF226" s="10">
        <f t="shared" si="10"/>
        <v>25737.283800000001</v>
      </c>
      <c r="AG226" s="10">
        <f>IF(L226="USD",AE226,AE226*VLOOKUP(L226,Calculations!G227:I227,3,0))</f>
        <v>29857.788</v>
      </c>
      <c r="AH226" s="10">
        <f>IF(L226="EUR",AE226,AE226*VLOOKUP(L226,Calculations!G:I,3,0))</f>
        <v>20900.4516</v>
      </c>
      <c r="AI226" s="10">
        <f>IF(L226="USD",AF226,AF226*VLOOKUP(L226,Calculations!G227:I227,3,0))</f>
        <v>25737.283800000001</v>
      </c>
      <c r="AJ226" s="10">
        <f>IF(L226="EUR",AF226,AF226*VLOOKUP(L226,Calculations!G:I,3,0))</f>
        <v>18016.09866</v>
      </c>
      <c r="AK226" s="10">
        <f t="shared" si="11"/>
        <v>29857.788</v>
      </c>
      <c r="AL226" s="10">
        <f>IF(L226="USD",AK226,AK226*VLOOKUP(L226,Calculations!G:I,3,0))</f>
        <v>29857.788</v>
      </c>
      <c r="AM226" s="10">
        <f>IF(L226="EUR",AK226,AK226*VLOOKUP(L226,Calculations!G:I,3,0))</f>
        <v>20900.4516</v>
      </c>
    </row>
    <row r="227" spans="1:39">
      <c r="A227" t="s">
        <v>145</v>
      </c>
      <c r="B227" t="s">
        <v>156</v>
      </c>
      <c r="C227">
        <v>0.18</v>
      </c>
      <c r="D227" t="s">
        <v>388</v>
      </c>
      <c r="E227" t="s">
        <v>38</v>
      </c>
      <c r="F227" t="s">
        <v>59</v>
      </c>
      <c r="G227" t="s">
        <v>82</v>
      </c>
      <c r="H227" t="s">
        <v>82</v>
      </c>
      <c r="I227" t="s">
        <v>50</v>
      </c>
      <c r="J227" t="s">
        <v>115</v>
      </c>
      <c r="K227" t="s">
        <v>143</v>
      </c>
      <c r="L227" t="s">
        <v>35</v>
      </c>
      <c r="M227">
        <v>1704716</v>
      </c>
      <c r="N227">
        <v>3119542</v>
      </c>
      <c r="O227">
        <v>4824258</v>
      </c>
      <c r="P227">
        <v>746623</v>
      </c>
      <c r="Q227">
        <v>1647241</v>
      </c>
      <c r="R227">
        <v>2393864</v>
      </c>
      <c r="S227" t="s">
        <v>35</v>
      </c>
      <c r="T227">
        <v>1704716</v>
      </c>
      <c r="U227">
        <v>3119542</v>
      </c>
      <c r="V227">
        <v>4824258</v>
      </c>
      <c r="W227">
        <v>746623</v>
      </c>
      <c r="X227">
        <v>1647241</v>
      </c>
      <c r="Y227">
        <v>2393864</v>
      </c>
      <c r="Z227" t="s">
        <v>36</v>
      </c>
      <c r="AA227" t="s">
        <v>36</v>
      </c>
      <c r="AB227" t="s">
        <v>37</v>
      </c>
      <c r="AC227" t="s">
        <v>37</v>
      </c>
      <c r="AD227" t="s">
        <v>37</v>
      </c>
      <c r="AE227" s="10">
        <f t="shared" si="9"/>
        <v>4308.9552000000003</v>
      </c>
      <c r="AF227" s="10">
        <f t="shared" si="10"/>
        <v>8683.6643999999997</v>
      </c>
      <c r="AG227" s="10">
        <f>IF(L227="USD",AE227,AE227*VLOOKUP(L227,Calculations!G228:I228,3,0))</f>
        <v>4308.9552000000003</v>
      </c>
      <c r="AH227" s="10">
        <f>IF(L227="EUR",AE227,AE227*VLOOKUP(L227,Calculations!G:I,3,0))</f>
        <v>3016.2686400000002</v>
      </c>
      <c r="AI227" s="10">
        <f>IF(L227="USD",AF227,AF227*VLOOKUP(L227,Calculations!G228:I228,3,0))</f>
        <v>8683.6643999999997</v>
      </c>
      <c r="AJ227" s="10">
        <f>IF(L227="EUR",AF227,AF227*VLOOKUP(L227,Calculations!G:I,3,0))</f>
        <v>6078.5650799999994</v>
      </c>
      <c r="AK227" s="10">
        <f t="shared" si="11"/>
        <v>1343.9213999999999</v>
      </c>
      <c r="AL227" s="10">
        <f>IF(L227="USD",AK227,AK227*VLOOKUP(L227,Calculations!G:I,3,0))</f>
        <v>1343.9213999999999</v>
      </c>
      <c r="AM227" s="10">
        <f>IF(L227="EUR",AK227,AK227*VLOOKUP(L227,Calculations!G:I,3,0))</f>
        <v>940.74497999999994</v>
      </c>
    </row>
    <row r="228" spans="1:39">
      <c r="A228" t="s">
        <v>145</v>
      </c>
      <c r="B228" t="s">
        <v>156</v>
      </c>
      <c r="C228">
        <v>0.18</v>
      </c>
      <c r="D228" t="s">
        <v>389</v>
      </c>
      <c r="E228" t="s">
        <v>76</v>
      </c>
      <c r="F228" t="s">
        <v>93</v>
      </c>
      <c r="G228" t="s">
        <v>82</v>
      </c>
      <c r="H228" t="s">
        <v>82</v>
      </c>
      <c r="I228" t="s">
        <v>95</v>
      </c>
      <c r="J228" t="s">
        <v>55</v>
      </c>
      <c r="K228" t="s">
        <v>143</v>
      </c>
      <c r="L228" t="s">
        <v>35</v>
      </c>
      <c r="M228">
        <v>4669000</v>
      </c>
      <c r="N228">
        <v>0</v>
      </c>
      <c r="O228">
        <v>4669000</v>
      </c>
      <c r="P228">
        <v>4669000</v>
      </c>
      <c r="Q228">
        <v>0</v>
      </c>
      <c r="R228">
        <v>4669000</v>
      </c>
      <c r="S228" t="s">
        <v>35</v>
      </c>
      <c r="T228">
        <v>4669000</v>
      </c>
      <c r="U228">
        <v>0</v>
      </c>
      <c r="V228">
        <v>4669000</v>
      </c>
      <c r="W228">
        <v>4669000</v>
      </c>
      <c r="X228">
        <v>0</v>
      </c>
      <c r="Y228">
        <v>4669000</v>
      </c>
      <c r="Z228" t="s">
        <v>36</v>
      </c>
      <c r="AA228" t="s">
        <v>36</v>
      </c>
      <c r="AB228" t="s">
        <v>37</v>
      </c>
      <c r="AC228" t="s">
        <v>37</v>
      </c>
      <c r="AD228" t="s">
        <v>37</v>
      </c>
      <c r="AE228" s="10">
        <f t="shared" si="9"/>
        <v>8404.1999999999989</v>
      </c>
      <c r="AF228" s="10">
        <f t="shared" si="10"/>
        <v>8404.1999999999989</v>
      </c>
      <c r="AG228" s="10">
        <f>IF(L228="USD",AE228,AE228*VLOOKUP(L228,Calculations!G229:I229,3,0))</f>
        <v>8404.1999999999989</v>
      </c>
      <c r="AH228" s="10">
        <f>IF(L228="EUR",AE228,AE228*VLOOKUP(L228,Calculations!G:I,3,0))</f>
        <v>5882.9399999999987</v>
      </c>
      <c r="AI228" s="10">
        <f>IF(L228="USD",AF228,AF228*VLOOKUP(L228,Calculations!G229:I229,3,0))</f>
        <v>8404.1999999999989</v>
      </c>
      <c r="AJ228" s="10">
        <f>IF(L228="EUR",AF228,AF228*VLOOKUP(L228,Calculations!G:I,3,0))</f>
        <v>5882.9399999999987</v>
      </c>
      <c r="AK228" s="10">
        <f t="shared" si="11"/>
        <v>8404.1999999999989</v>
      </c>
      <c r="AL228" s="10">
        <f>IF(L228="USD",AK228,AK228*VLOOKUP(L228,Calculations!G:I,3,0))</f>
        <v>8404.1999999999989</v>
      </c>
      <c r="AM228" s="10">
        <f>IF(L228="EUR",AK228,AK228*VLOOKUP(L228,Calculations!G:I,3,0))</f>
        <v>5882.9399999999987</v>
      </c>
    </row>
    <row r="229" spans="1:39">
      <c r="A229" t="s">
        <v>145</v>
      </c>
      <c r="B229" t="s">
        <v>156</v>
      </c>
      <c r="C229">
        <v>0.18</v>
      </c>
      <c r="D229" t="s">
        <v>390</v>
      </c>
      <c r="E229" t="s">
        <v>38</v>
      </c>
      <c r="F229" t="s">
        <v>59</v>
      </c>
      <c r="G229" t="s">
        <v>82</v>
      </c>
      <c r="H229" t="s">
        <v>82</v>
      </c>
      <c r="I229" t="s">
        <v>87</v>
      </c>
      <c r="J229" t="s">
        <v>110</v>
      </c>
      <c r="K229" t="s">
        <v>143</v>
      </c>
      <c r="L229" t="s">
        <v>35</v>
      </c>
      <c r="M229">
        <v>3735200</v>
      </c>
      <c r="N229">
        <v>0</v>
      </c>
      <c r="O229">
        <v>3735200</v>
      </c>
      <c r="P229">
        <v>3735200</v>
      </c>
      <c r="Q229">
        <v>0</v>
      </c>
      <c r="R229">
        <v>3735200</v>
      </c>
      <c r="S229" t="s">
        <v>35</v>
      </c>
      <c r="T229">
        <v>3735200</v>
      </c>
      <c r="U229">
        <v>0</v>
      </c>
      <c r="V229">
        <v>3735200</v>
      </c>
      <c r="W229">
        <v>3735200</v>
      </c>
      <c r="X229">
        <v>0</v>
      </c>
      <c r="Y229">
        <v>3735200</v>
      </c>
      <c r="Z229" t="s">
        <v>36</v>
      </c>
      <c r="AA229" t="s">
        <v>36</v>
      </c>
      <c r="AB229" t="s">
        <v>37</v>
      </c>
      <c r="AC229" t="s">
        <v>37</v>
      </c>
      <c r="AD229" t="s">
        <v>37</v>
      </c>
      <c r="AE229" s="10">
        <f t="shared" si="9"/>
        <v>6723.36</v>
      </c>
      <c r="AF229" s="10">
        <f t="shared" si="10"/>
        <v>6723.36</v>
      </c>
      <c r="AG229" s="10">
        <f>IF(L229="USD",AE229,AE229*VLOOKUP(L229,Calculations!G230:I230,3,0))</f>
        <v>6723.36</v>
      </c>
      <c r="AH229" s="10">
        <f>IF(L229="EUR",AE229,AE229*VLOOKUP(L229,Calculations!G:I,3,0))</f>
        <v>4706.3519999999999</v>
      </c>
      <c r="AI229" s="10">
        <f>IF(L229="USD",AF229,AF229*VLOOKUP(L229,Calculations!G230:I230,3,0))</f>
        <v>6723.36</v>
      </c>
      <c r="AJ229" s="10">
        <f>IF(L229="EUR",AF229,AF229*VLOOKUP(L229,Calculations!G:I,3,0))</f>
        <v>4706.3519999999999</v>
      </c>
      <c r="AK229" s="10">
        <f t="shared" si="11"/>
        <v>6723.36</v>
      </c>
      <c r="AL229" s="10">
        <f>IF(L229="USD",AK229,AK229*VLOOKUP(L229,Calculations!G:I,3,0))</f>
        <v>6723.36</v>
      </c>
      <c r="AM229" s="10">
        <f>IF(L229="EUR",AK229,AK229*VLOOKUP(L229,Calculations!G:I,3,0))</f>
        <v>4706.3519999999999</v>
      </c>
    </row>
    <row r="230" spans="1:39">
      <c r="A230" t="s">
        <v>145</v>
      </c>
      <c r="B230" t="s">
        <v>156</v>
      </c>
      <c r="C230">
        <v>0.18</v>
      </c>
      <c r="D230" t="s">
        <v>391</v>
      </c>
      <c r="E230" t="s">
        <v>38</v>
      </c>
      <c r="F230" t="s">
        <v>83</v>
      </c>
      <c r="G230" t="s">
        <v>82</v>
      </c>
      <c r="H230" t="s">
        <v>82</v>
      </c>
      <c r="I230" t="s">
        <v>50</v>
      </c>
      <c r="J230" t="s">
        <v>55</v>
      </c>
      <c r="K230" t="s">
        <v>143</v>
      </c>
      <c r="L230" t="s">
        <v>35</v>
      </c>
      <c r="M230">
        <v>13669144</v>
      </c>
      <c r="N230">
        <v>0</v>
      </c>
      <c r="O230">
        <v>13669144</v>
      </c>
      <c r="P230">
        <v>28150043</v>
      </c>
      <c r="Q230">
        <v>0</v>
      </c>
      <c r="R230">
        <v>28150043</v>
      </c>
      <c r="S230" t="s">
        <v>35</v>
      </c>
      <c r="T230">
        <v>13669144</v>
      </c>
      <c r="U230">
        <v>0</v>
      </c>
      <c r="V230">
        <v>13669144</v>
      </c>
      <c r="W230">
        <v>28150043</v>
      </c>
      <c r="X230">
        <v>0</v>
      </c>
      <c r="Y230">
        <v>28150043</v>
      </c>
      <c r="Z230" t="s">
        <v>36</v>
      </c>
      <c r="AA230" t="s">
        <v>36</v>
      </c>
      <c r="AB230" t="s">
        <v>37</v>
      </c>
      <c r="AC230" t="s">
        <v>37</v>
      </c>
      <c r="AD230" t="s">
        <v>37</v>
      </c>
      <c r="AE230" s="10">
        <f t="shared" si="9"/>
        <v>50670.077400000002</v>
      </c>
      <c r="AF230" s="10">
        <f t="shared" si="10"/>
        <v>24604.459199999998</v>
      </c>
      <c r="AG230" s="10">
        <f>IF(L230="USD",AE230,AE230*VLOOKUP(L230,Calculations!G231:I231,3,0))</f>
        <v>50670.077400000002</v>
      </c>
      <c r="AH230" s="10">
        <f>IF(L230="EUR",AE230,AE230*VLOOKUP(L230,Calculations!G:I,3,0))</f>
        <v>35469.054179999999</v>
      </c>
      <c r="AI230" s="10">
        <f>IF(L230="USD",AF230,AF230*VLOOKUP(L230,Calculations!G231:I231,3,0))</f>
        <v>24604.459199999998</v>
      </c>
      <c r="AJ230" s="10">
        <f>IF(L230="EUR",AF230,AF230*VLOOKUP(L230,Calculations!G:I,3,0))</f>
        <v>17223.121439999995</v>
      </c>
      <c r="AK230" s="10">
        <f t="shared" si="11"/>
        <v>50670.077400000002</v>
      </c>
      <c r="AL230" s="10">
        <f>IF(L230="USD",AK230,AK230*VLOOKUP(L230,Calculations!G:I,3,0))</f>
        <v>50670.077400000002</v>
      </c>
      <c r="AM230" s="10">
        <f>IF(L230="EUR",AK230,AK230*VLOOKUP(L230,Calculations!G:I,3,0))</f>
        <v>35469.054179999999</v>
      </c>
    </row>
    <row r="231" spans="1:39">
      <c r="A231" t="s">
        <v>145</v>
      </c>
      <c r="B231" t="s">
        <v>156</v>
      </c>
      <c r="C231">
        <v>0.18</v>
      </c>
      <c r="D231" t="s">
        <v>392</v>
      </c>
      <c r="E231" t="s">
        <v>76</v>
      </c>
      <c r="F231" t="s">
        <v>93</v>
      </c>
      <c r="G231" t="s">
        <v>82</v>
      </c>
      <c r="H231" t="s">
        <v>82</v>
      </c>
      <c r="I231" t="s">
        <v>79</v>
      </c>
      <c r="J231" t="s">
        <v>55</v>
      </c>
      <c r="K231" t="s">
        <v>143</v>
      </c>
      <c r="L231" t="s">
        <v>35</v>
      </c>
      <c r="M231">
        <v>14077474</v>
      </c>
      <c r="N231">
        <v>0</v>
      </c>
      <c r="O231">
        <v>14077474</v>
      </c>
      <c r="P231">
        <v>37677063</v>
      </c>
      <c r="Q231">
        <v>0</v>
      </c>
      <c r="R231">
        <v>37677063</v>
      </c>
      <c r="S231" t="s">
        <v>35</v>
      </c>
      <c r="T231">
        <v>14077474</v>
      </c>
      <c r="U231">
        <v>0</v>
      </c>
      <c r="V231">
        <v>14077474</v>
      </c>
      <c r="W231">
        <v>37677063</v>
      </c>
      <c r="X231">
        <v>0</v>
      </c>
      <c r="Y231">
        <v>37677063</v>
      </c>
      <c r="Z231" t="s">
        <v>36</v>
      </c>
      <c r="AA231" t="s">
        <v>36</v>
      </c>
      <c r="AB231" t="s">
        <v>37</v>
      </c>
      <c r="AC231" t="s">
        <v>37</v>
      </c>
      <c r="AD231" t="s">
        <v>37</v>
      </c>
      <c r="AE231" s="10">
        <f t="shared" si="9"/>
        <v>67818.713399999993</v>
      </c>
      <c r="AF231" s="10">
        <f t="shared" si="10"/>
        <v>25339.4532</v>
      </c>
      <c r="AG231" s="10">
        <f>IF(L231="USD",AE231,AE231*VLOOKUP(L231,Calculations!G232:I232,3,0))</f>
        <v>67818.713399999993</v>
      </c>
      <c r="AH231" s="10">
        <f>IF(L231="EUR",AE231,AE231*VLOOKUP(L231,Calculations!G:I,3,0))</f>
        <v>47473.099379999992</v>
      </c>
      <c r="AI231" s="10">
        <f>IF(L231="USD",AF231,AF231*VLOOKUP(L231,Calculations!G232:I232,3,0))</f>
        <v>25339.4532</v>
      </c>
      <c r="AJ231" s="10">
        <f>IF(L231="EUR",AF231,AF231*VLOOKUP(L231,Calculations!G:I,3,0))</f>
        <v>17737.61724</v>
      </c>
      <c r="AK231" s="10">
        <f t="shared" si="11"/>
        <v>67818.713399999993</v>
      </c>
      <c r="AL231" s="10">
        <f>IF(L231="USD",AK231,AK231*VLOOKUP(L231,Calculations!G:I,3,0))</f>
        <v>67818.713399999993</v>
      </c>
      <c r="AM231" s="10">
        <f>IF(L231="EUR",AK231,AK231*VLOOKUP(L231,Calculations!G:I,3,0))</f>
        <v>47473.099379999992</v>
      </c>
    </row>
    <row r="232" spans="1:39">
      <c r="A232" t="s">
        <v>145</v>
      </c>
      <c r="B232" t="s">
        <v>156</v>
      </c>
      <c r="C232">
        <v>0.18</v>
      </c>
      <c r="D232" t="s">
        <v>393</v>
      </c>
      <c r="E232" t="s">
        <v>71</v>
      </c>
      <c r="F232" t="s">
        <v>114</v>
      </c>
      <c r="G232" t="s">
        <v>82</v>
      </c>
      <c r="H232" t="s">
        <v>82</v>
      </c>
      <c r="I232" t="s">
        <v>91</v>
      </c>
      <c r="J232" t="s">
        <v>55</v>
      </c>
      <c r="K232" t="s">
        <v>143</v>
      </c>
      <c r="L232" t="s">
        <v>35</v>
      </c>
      <c r="M232">
        <v>6133257</v>
      </c>
      <c r="N232">
        <v>0</v>
      </c>
      <c r="O232">
        <v>6133257</v>
      </c>
      <c r="P232">
        <v>6113257</v>
      </c>
      <c r="Q232">
        <v>0</v>
      </c>
      <c r="R232">
        <v>6113257</v>
      </c>
      <c r="S232" t="s">
        <v>35</v>
      </c>
      <c r="T232">
        <v>6133257</v>
      </c>
      <c r="U232">
        <v>0</v>
      </c>
      <c r="V232">
        <v>6133257</v>
      </c>
      <c r="W232">
        <v>6113257</v>
      </c>
      <c r="X232">
        <v>0</v>
      </c>
      <c r="Y232">
        <v>6113257</v>
      </c>
      <c r="Z232" t="s">
        <v>36</v>
      </c>
      <c r="AA232" t="s">
        <v>36</v>
      </c>
      <c r="AB232" t="s">
        <v>37</v>
      </c>
      <c r="AC232" t="s">
        <v>37</v>
      </c>
      <c r="AD232" t="s">
        <v>37</v>
      </c>
      <c r="AE232" s="10">
        <f t="shared" si="9"/>
        <v>11003.8626</v>
      </c>
      <c r="AF232" s="10">
        <f t="shared" si="10"/>
        <v>11039.8626</v>
      </c>
      <c r="AG232" s="10">
        <f>IF(L232="USD",AE232,AE232*VLOOKUP(L232,Calculations!G233:I233,3,0))</f>
        <v>11003.8626</v>
      </c>
      <c r="AH232" s="10">
        <f>IF(L232="EUR",AE232,AE232*VLOOKUP(L232,Calculations!G:I,3,0))</f>
        <v>7702.7038199999997</v>
      </c>
      <c r="AI232" s="10">
        <f>IF(L232="USD",AF232,AF232*VLOOKUP(L232,Calculations!G233:I233,3,0))</f>
        <v>11039.8626</v>
      </c>
      <c r="AJ232" s="10">
        <f>IF(L232="EUR",AF232,AF232*VLOOKUP(L232,Calculations!G:I,3,0))</f>
        <v>7727.9038199999995</v>
      </c>
      <c r="AK232" s="10">
        <f t="shared" si="11"/>
        <v>11003.8626</v>
      </c>
      <c r="AL232" s="10">
        <f>IF(L232="USD",AK232,AK232*VLOOKUP(L232,Calculations!G:I,3,0))</f>
        <v>11003.8626</v>
      </c>
      <c r="AM232" s="10">
        <f>IF(L232="EUR",AK232,AK232*VLOOKUP(L232,Calculations!G:I,3,0))</f>
        <v>7702.7038199999997</v>
      </c>
    </row>
    <row r="233" spans="1:39">
      <c r="A233" t="s">
        <v>145</v>
      </c>
      <c r="B233" t="s">
        <v>156</v>
      </c>
      <c r="C233">
        <v>0.18</v>
      </c>
      <c r="D233" t="s">
        <v>394</v>
      </c>
      <c r="E233" t="s">
        <v>71</v>
      </c>
      <c r="F233" t="s">
        <v>100</v>
      </c>
      <c r="G233" t="s">
        <v>82</v>
      </c>
      <c r="H233" t="s">
        <v>82</v>
      </c>
      <c r="I233" t="s">
        <v>84</v>
      </c>
      <c r="J233" t="s">
        <v>55</v>
      </c>
      <c r="K233" t="s">
        <v>143</v>
      </c>
      <c r="L233" t="s">
        <v>35</v>
      </c>
      <c r="M233">
        <v>6821591</v>
      </c>
      <c r="N233">
        <v>0</v>
      </c>
      <c r="O233">
        <v>6821591</v>
      </c>
      <c r="P233">
        <v>6821591</v>
      </c>
      <c r="Q233">
        <v>0</v>
      </c>
      <c r="R233">
        <v>6821591</v>
      </c>
      <c r="S233" t="s">
        <v>35</v>
      </c>
      <c r="T233">
        <v>6821591</v>
      </c>
      <c r="U233">
        <v>0</v>
      </c>
      <c r="V233">
        <v>6821591</v>
      </c>
      <c r="W233">
        <v>6821591</v>
      </c>
      <c r="X233">
        <v>0</v>
      </c>
      <c r="Y233">
        <v>6821591</v>
      </c>
      <c r="Z233" t="s">
        <v>36</v>
      </c>
      <c r="AA233" t="s">
        <v>36</v>
      </c>
      <c r="AB233" t="s">
        <v>37</v>
      </c>
      <c r="AC233" t="s">
        <v>37</v>
      </c>
      <c r="AD233" t="s">
        <v>37</v>
      </c>
      <c r="AE233" s="10">
        <f t="shared" si="9"/>
        <v>12278.863799999999</v>
      </c>
      <c r="AF233" s="10">
        <f t="shared" si="10"/>
        <v>12278.863799999999</v>
      </c>
      <c r="AG233" s="10">
        <f>IF(L233="USD",AE233,AE233*VLOOKUP(L233,Calculations!G234:I234,3,0))</f>
        <v>12278.863799999999</v>
      </c>
      <c r="AH233" s="10">
        <f>IF(L233="EUR",AE233,AE233*VLOOKUP(L233,Calculations!G:I,3,0))</f>
        <v>8595.2046599999994</v>
      </c>
      <c r="AI233" s="10">
        <f>IF(L233="USD",AF233,AF233*VLOOKUP(L233,Calculations!G234:I234,3,0))</f>
        <v>12278.863799999999</v>
      </c>
      <c r="AJ233" s="10">
        <f>IF(L233="EUR",AF233,AF233*VLOOKUP(L233,Calculations!G:I,3,0))</f>
        <v>8595.2046599999994</v>
      </c>
      <c r="AK233" s="10">
        <f t="shared" si="11"/>
        <v>12278.863799999999</v>
      </c>
      <c r="AL233" s="10">
        <f>IF(L233="USD",AK233,AK233*VLOOKUP(L233,Calculations!G:I,3,0))</f>
        <v>12278.863799999999</v>
      </c>
      <c r="AM233" s="10">
        <f>IF(L233="EUR",AK233,AK233*VLOOKUP(L233,Calculations!G:I,3,0))</f>
        <v>8595.2046599999994</v>
      </c>
    </row>
    <row r="234" spans="1:39">
      <c r="A234" t="s">
        <v>145</v>
      </c>
      <c r="B234" t="s">
        <v>156</v>
      </c>
      <c r="C234">
        <v>0.18</v>
      </c>
      <c r="D234" t="s">
        <v>395</v>
      </c>
      <c r="E234" t="s">
        <v>76</v>
      </c>
      <c r="F234" t="s">
        <v>93</v>
      </c>
      <c r="G234" t="s">
        <v>105</v>
      </c>
      <c r="H234" t="s">
        <v>105</v>
      </c>
      <c r="I234" t="s">
        <v>50</v>
      </c>
      <c r="J234" t="s">
        <v>55</v>
      </c>
      <c r="K234" t="s">
        <v>143</v>
      </c>
      <c r="L234" t="s">
        <v>35</v>
      </c>
      <c r="M234">
        <v>2465232</v>
      </c>
      <c r="N234">
        <v>0</v>
      </c>
      <c r="O234">
        <v>2465232</v>
      </c>
      <c r="P234">
        <v>2465232</v>
      </c>
      <c r="Q234">
        <v>0</v>
      </c>
      <c r="R234">
        <v>2465232</v>
      </c>
      <c r="S234" t="s">
        <v>35</v>
      </c>
      <c r="T234">
        <v>2465232</v>
      </c>
      <c r="U234">
        <v>0</v>
      </c>
      <c r="V234">
        <v>2465232</v>
      </c>
      <c r="W234">
        <v>2465232</v>
      </c>
      <c r="X234">
        <v>0</v>
      </c>
      <c r="Y234">
        <v>2465232</v>
      </c>
      <c r="Z234" t="s">
        <v>36</v>
      </c>
      <c r="AA234" t="s">
        <v>36</v>
      </c>
      <c r="AB234" t="s">
        <v>37</v>
      </c>
      <c r="AC234" t="s">
        <v>37</v>
      </c>
      <c r="AD234" t="s">
        <v>37</v>
      </c>
      <c r="AE234" s="10">
        <f t="shared" si="9"/>
        <v>4437.4175999999998</v>
      </c>
      <c r="AF234" s="10">
        <f t="shared" si="10"/>
        <v>4437.4175999999998</v>
      </c>
      <c r="AG234" s="10">
        <f>IF(L234="USD",AE234,AE234*VLOOKUP(L234,Calculations!G235:I235,3,0))</f>
        <v>4437.4175999999998</v>
      </c>
      <c r="AH234" s="10">
        <f>IF(L234="EUR",AE234,AE234*VLOOKUP(L234,Calculations!G:I,3,0))</f>
        <v>3106.1923199999997</v>
      </c>
      <c r="AI234" s="10">
        <f>IF(L234="USD",AF234,AF234*VLOOKUP(L234,Calculations!G235:I235,3,0))</f>
        <v>4437.4175999999998</v>
      </c>
      <c r="AJ234" s="10">
        <f>IF(L234="EUR",AF234,AF234*VLOOKUP(L234,Calculations!G:I,3,0))</f>
        <v>3106.1923199999997</v>
      </c>
      <c r="AK234" s="10">
        <f t="shared" si="11"/>
        <v>4437.4175999999998</v>
      </c>
      <c r="AL234" s="10">
        <f>IF(L234="USD",AK234,AK234*VLOOKUP(L234,Calculations!G:I,3,0))</f>
        <v>4437.4175999999998</v>
      </c>
      <c r="AM234" s="10">
        <f>IF(L234="EUR",AK234,AK234*VLOOKUP(L234,Calculations!G:I,3,0))</f>
        <v>3106.1923199999997</v>
      </c>
    </row>
    <row r="235" spans="1:39">
      <c r="A235" t="s">
        <v>145</v>
      </c>
      <c r="B235" t="s">
        <v>156</v>
      </c>
      <c r="C235">
        <v>0.18</v>
      </c>
      <c r="D235" t="s">
        <v>396</v>
      </c>
      <c r="E235" t="s">
        <v>38</v>
      </c>
      <c r="F235" t="s">
        <v>59</v>
      </c>
      <c r="G235" t="s">
        <v>105</v>
      </c>
      <c r="H235" t="s">
        <v>105</v>
      </c>
      <c r="I235" t="s">
        <v>68</v>
      </c>
      <c r="J235" t="s">
        <v>55</v>
      </c>
      <c r="K235" t="s">
        <v>143</v>
      </c>
      <c r="L235" t="s">
        <v>35</v>
      </c>
      <c r="M235">
        <v>2801400</v>
      </c>
      <c r="N235">
        <v>0</v>
      </c>
      <c r="O235">
        <v>2801400</v>
      </c>
      <c r="P235">
        <v>2801400</v>
      </c>
      <c r="Q235">
        <v>0</v>
      </c>
      <c r="R235">
        <v>2801400</v>
      </c>
      <c r="S235" t="s">
        <v>35</v>
      </c>
      <c r="T235">
        <v>2801400</v>
      </c>
      <c r="U235">
        <v>0</v>
      </c>
      <c r="V235">
        <v>2801400</v>
      </c>
      <c r="W235">
        <v>2801400</v>
      </c>
      <c r="X235">
        <v>0</v>
      </c>
      <c r="Y235">
        <v>2801400</v>
      </c>
      <c r="Z235" t="s">
        <v>36</v>
      </c>
      <c r="AA235" t="s">
        <v>36</v>
      </c>
      <c r="AB235" t="s">
        <v>37</v>
      </c>
      <c r="AC235" t="s">
        <v>37</v>
      </c>
      <c r="AD235" t="s">
        <v>37</v>
      </c>
      <c r="AE235" s="10">
        <f t="shared" si="9"/>
        <v>5042.5199999999995</v>
      </c>
      <c r="AF235" s="10">
        <f t="shared" si="10"/>
        <v>5042.5199999999995</v>
      </c>
      <c r="AG235" s="10">
        <f>IF(L235="USD",AE235,AE235*VLOOKUP(L235,Calculations!G236:I236,3,0))</f>
        <v>5042.5199999999995</v>
      </c>
      <c r="AH235" s="10">
        <f>IF(L235="EUR",AE235,AE235*VLOOKUP(L235,Calculations!G:I,3,0))</f>
        <v>3529.7639999999997</v>
      </c>
      <c r="AI235" s="10">
        <f>IF(L235="USD",AF235,AF235*VLOOKUP(L235,Calculations!G236:I236,3,0))</f>
        <v>5042.5199999999995</v>
      </c>
      <c r="AJ235" s="10">
        <f>IF(L235="EUR",AF235,AF235*VLOOKUP(L235,Calculations!G:I,3,0))</f>
        <v>3529.7639999999997</v>
      </c>
      <c r="AK235" s="10">
        <f t="shared" si="11"/>
        <v>5042.5199999999995</v>
      </c>
      <c r="AL235" s="10">
        <f>IF(L235="USD",AK235,AK235*VLOOKUP(L235,Calculations!G:I,3,0))</f>
        <v>5042.5199999999995</v>
      </c>
      <c r="AM235" s="10">
        <f>IF(L235="EUR",AK235,AK235*VLOOKUP(L235,Calculations!G:I,3,0))</f>
        <v>3529.7639999999997</v>
      </c>
    </row>
    <row r="236" spans="1:39">
      <c r="A236" t="s">
        <v>145</v>
      </c>
      <c r="B236" t="s">
        <v>156</v>
      </c>
      <c r="C236">
        <v>0.18</v>
      </c>
      <c r="D236" t="s">
        <v>397</v>
      </c>
      <c r="E236" t="s">
        <v>38</v>
      </c>
      <c r="F236" t="s">
        <v>83</v>
      </c>
      <c r="G236" t="s">
        <v>82</v>
      </c>
      <c r="H236" t="s">
        <v>82</v>
      </c>
      <c r="I236" t="s">
        <v>50</v>
      </c>
      <c r="J236" t="s">
        <v>55</v>
      </c>
      <c r="K236" t="s">
        <v>143</v>
      </c>
      <c r="L236" t="s">
        <v>35</v>
      </c>
      <c r="M236">
        <v>1867600</v>
      </c>
      <c r="N236">
        <v>0</v>
      </c>
      <c r="O236">
        <v>1867600</v>
      </c>
      <c r="P236">
        <v>1867600</v>
      </c>
      <c r="Q236">
        <v>0</v>
      </c>
      <c r="R236">
        <v>1867600</v>
      </c>
      <c r="S236" t="s">
        <v>35</v>
      </c>
      <c r="T236">
        <v>1867600</v>
      </c>
      <c r="U236">
        <v>0</v>
      </c>
      <c r="V236">
        <v>1867600</v>
      </c>
      <c r="W236">
        <v>1867600</v>
      </c>
      <c r="X236">
        <v>0</v>
      </c>
      <c r="Y236">
        <v>1867600</v>
      </c>
      <c r="Z236" t="s">
        <v>36</v>
      </c>
      <c r="AA236" t="s">
        <v>36</v>
      </c>
      <c r="AB236" t="s">
        <v>37</v>
      </c>
      <c r="AC236" t="s">
        <v>37</v>
      </c>
      <c r="AD236" t="s">
        <v>37</v>
      </c>
      <c r="AE236" s="10">
        <f t="shared" si="9"/>
        <v>3361.68</v>
      </c>
      <c r="AF236" s="10">
        <f t="shared" si="10"/>
        <v>3361.68</v>
      </c>
      <c r="AG236" s="10">
        <f>IF(L236="USD",AE236,AE236*VLOOKUP(L236,Calculations!G237:I237,3,0))</f>
        <v>3361.68</v>
      </c>
      <c r="AH236" s="10">
        <f>IF(L236="EUR",AE236,AE236*VLOOKUP(L236,Calculations!G:I,3,0))</f>
        <v>2353.1759999999999</v>
      </c>
      <c r="AI236" s="10">
        <f>IF(L236="USD",AF236,AF236*VLOOKUP(L236,Calculations!G237:I237,3,0))</f>
        <v>3361.68</v>
      </c>
      <c r="AJ236" s="10">
        <f>IF(L236="EUR",AF236,AF236*VLOOKUP(L236,Calculations!G:I,3,0))</f>
        <v>2353.1759999999999</v>
      </c>
      <c r="AK236" s="10">
        <f t="shared" si="11"/>
        <v>3361.68</v>
      </c>
      <c r="AL236" s="10">
        <f>IF(L236="USD",AK236,AK236*VLOOKUP(L236,Calculations!G:I,3,0))</f>
        <v>3361.68</v>
      </c>
      <c r="AM236" s="10">
        <f>IF(L236="EUR",AK236,AK236*VLOOKUP(L236,Calculations!G:I,3,0))</f>
        <v>2353.1759999999999</v>
      </c>
    </row>
    <row r="237" spans="1:39">
      <c r="A237" t="s">
        <v>145</v>
      </c>
      <c r="B237" t="s">
        <v>156</v>
      </c>
      <c r="C237">
        <v>0.18</v>
      </c>
      <c r="D237" t="s">
        <v>398</v>
      </c>
      <c r="E237" t="s">
        <v>73</v>
      </c>
      <c r="F237" t="s">
        <v>74</v>
      </c>
      <c r="G237" t="s">
        <v>44</v>
      </c>
      <c r="H237" t="s">
        <v>44</v>
      </c>
      <c r="I237" t="s">
        <v>52</v>
      </c>
      <c r="J237" t="s">
        <v>116</v>
      </c>
      <c r="K237" t="s">
        <v>143</v>
      </c>
      <c r="L237" t="s">
        <v>35</v>
      </c>
      <c r="M237">
        <v>7134832</v>
      </c>
      <c r="N237">
        <v>0</v>
      </c>
      <c r="O237">
        <v>7134832</v>
      </c>
      <c r="P237">
        <v>7484414</v>
      </c>
      <c r="Q237">
        <v>0</v>
      </c>
      <c r="R237">
        <v>7484414</v>
      </c>
      <c r="S237" t="s">
        <v>35</v>
      </c>
      <c r="T237">
        <v>7134832</v>
      </c>
      <c r="U237">
        <v>0</v>
      </c>
      <c r="V237">
        <v>7134832</v>
      </c>
      <c r="W237">
        <v>7484414</v>
      </c>
      <c r="X237">
        <v>0</v>
      </c>
      <c r="Y237">
        <v>7484414</v>
      </c>
      <c r="Z237" t="s">
        <v>36</v>
      </c>
      <c r="AA237" t="s">
        <v>37</v>
      </c>
      <c r="AB237" t="s">
        <v>36</v>
      </c>
      <c r="AC237" t="s">
        <v>37</v>
      </c>
      <c r="AD237" t="s">
        <v>37</v>
      </c>
      <c r="AE237" s="10">
        <f t="shared" si="9"/>
        <v>13471.9452</v>
      </c>
      <c r="AF237" s="10">
        <f t="shared" si="10"/>
        <v>12842.6976</v>
      </c>
      <c r="AG237" s="10">
        <f>IF(L237="USD",AE237,AE237*VLOOKUP(L237,Calculations!G238:I238,3,0))</f>
        <v>13471.9452</v>
      </c>
      <c r="AH237" s="10">
        <f>IF(L237="EUR",AE237,AE237*VLOOKUP(L237,Calculations!G:I,3,0))</f>
        <v>9430.3616399999992</v>
      </c>
      <c r="AI237" s="10">
        <f>IF(L237="USD",AF237,AF237*VLOOKUP(L237,Calculations!G238:I238,3,0))</f>
        <v>12842.6976</v>
      </c>
      <c r="AJ237" s="10">
        <f>IF(L237="EUR",AF237,AF237*VLOOKUP(L237,Calculations!G:I,3,0))</f>
        <v>8989.8883199999982</v>
      </c>
      <c r="AK237" s="10">
        <f t="shared" si="11"/>
        <v>13471.9452</v>
      </c>
      <c r="AL237" s="10">
        <f>IF(L237="USD",AK237,AK237*VLOOKUP(L237,Calculations!G:I,3,0))</f>
        <v>13471.9452</v>
      </c>
      <c r="AM237" s="10">
        <f>IF(L237="EUR",AK237,AK237*VLOOKUP(L237,Calculations!G:I,3,0))</f>
        <v>9430.3616399999992</v>
      </c>
    </row>
    <row r="238" spans="1:39">
      <c r="A238" t="s">
        <v>145</v>
      </c>
      <c r="B238" t="s">
        <v>156</v>
      </c>
      <c r="C238">
        <v>0.18</v>
      </c>
      <c r="D238" t="s">
        <v>399</v>
      </c>
      <c r="E238" t="s">
        <v>38</v>
      </c>
      <c r="F238" t="s">
        <v>59</v>
      </c>
      <c r="G238" t="s">
        <v>82</v>
      </c>
      <c r="H238" t="s">
        <v>82</v>
      </c>
      <c r="I238" t="s">
        <v>45</v>
      </c>
      <c r="J238" t="s">
        <v>55</v>
      </c>
      <c r="K238" t="s">
        <v>143</v>
      </c>
      <c r="L238" t="s">
        <v>35</v>
      </c>
      <c r="M238">
        <v>5245614</v>
      </c>
      <c r="N238">
        <v>0</v>
      </c>
      <c r="O238">
        <v>5245614</v>
      </c>
      <c r="P238">
        <v>10304549</v>
      </c>
      <c r="Q238">
        <v>0</v>
      </c>
      <c r="R238">
        <v>10304549</v>
      </c>
      <c r="S238" t="s">
        <v>35</v>
      </c>
      <c r="T238">
        <v>5245614</v>
      </c>
      <c r="U238">
        <v>0</v>
      </c>
      <c r="V238">
        <v>5245614</v>
      </c>
      <c r="W238">
        <v>10304549</v>
      </c>
      <c r="X238">
        <v>0</v>
      </c>
      <c r="Y238">
        <v>10304549</v>
      </c>
      <c r="Z238" t="s">
        <v>36</v>
      </c>
      <c r="AA238" t="s">
        <v>36</v>
      </c>
      <c r="AB238" t="s">
        <v>37</v>
      </c>
      <c r="AC238" t="s">
        <v>37</v>
      </c>
      <c r="AD238" t="s">
        <v>37</v>
      </c>
      <c r="AE238" s="10">
        <f t="shared" si="9"/>
        <v>18548.188200000001</v>
      </c>
      <c r="AF238" s="10">
        <f t="shared" si="10"/>
        <v>9442.1052</v>
      </c>
      <c r="AG238" s="10">
        <f>IF(L238="USD",AE238,AE238*VLOOKUP(L238,Calculations!G239:I239,3,0))</f>
        <v>18548.188200000001</v>
      </c>
      <c r="AH238" s="10">
        <f>IF(L238="EUR",AE238,AE238*VLOOKUP(L238,Calculations!G:I,3,0))</f>
        <v>12983.731739999999</v>
      </c>
      <c r="AI238" s="10">
        <f>IF(L238="USD",AF238,AF238*VLOOKUP(L238,Calculations!G239:I239,3,0))</f>
        <v>9442.1052</v>
      </c>
      <c r="AJ238" s="10">
        <f>IF(L238="EUR",AF238,AF238*VLOOKUP(L238,Calculations!G:I,3,0))</f>
        <v>6609.4736399999992</v>
      </c>
      <c r="AK238" s="10">
        <f t="shared" si="11"/>
        <v>18548.188200000001</v>
      </c>
      <c r="AL238" s="10">
        <f>IF(L238="USD",AK238,AK238*VLOOKUP(L238,Calculations!G:I,3,0))</f>
        <v>18548.188200000001</v>
      </c>
      <c r="AM238" s="10">
        <f>IF(L238="EUR",AK238,AK238*VLOOKUP(L238,Calculations!G:I,3,0))</f>
        <v>12983.731739999999</v>
      </c>
    </row>
    <row r="239" spans="1:39">
      <c r="A239" t="s">
        <v>145</v>
      </c>
      <c r="B239" t="s">
        <v>156</v>
      </c>
      <c r="C239">
        <v>0.18</v>
      </c>
      <c r="D239" t="s">
        <v>400</v>
      </c>
      <c r="E239" t="s">
        <v>73</v>
      </c>
      <c r="F239" t="s">
        <v>96</v>
      </c>
      <c r="G239" t="s">
        <v>105</v>
      </c>
      <c r="H239" t="s">
        <v>105</v>
      </c>
      <c r="I239" t="s">
        <v>84</v>
      </c>
      <c r="J239" t="s">
        <v>55</v>
      </c>
      <c r="K239" t="s">
        <v>143</v>
      </c>
      <c r="L239" t="s">
        <v>35</v>
      </c>
      <c r="M239">
        <v>10006481</v>
      </c>
      <c r="N239">
        <v>0</v>
      </c>
      <c r="O239">
        <v>10006481</v>
      </c>
      <c r="P239">
        <v>36298304</v>
      </c>
      <c r="Q239">
        <v>0</v>
      </c>
      <c r="R239">
        <v>36298304</v>
      </c>
      <c r="S239" t="s">
        <v>35</v>
      </c>
      <c r="T239">
        <v>10006481</v>
      </c>
      <c r="U239">
        <v>0</v>
      </c>
      <c r="V239">
        <v>10006481</v>
      </c>
      <c r="W239">
        <v>36298304</v>
      </c>
      <c r="X239">
        <v>0</v>
      </c>
      <c r="Y239">
        <v>36298304</v>
      </c>
      <c r="Z239" t="s">
        <v>36</v>
      </c>
      <c r="AA239" t="s">
        <v>36</v>
      </c>
      <c r="AB239" t="s">
        <v>37</v>
      </c>
      <c r="AC239" t="s">
        <v>37</v>
      </c>
      <c r="AD239" t="s">
        <v>37</v>
      </c>
      <c r="AE239" s="10">
        <f t="shared" si="9"/>
        <v>65336.947199999995</v>
      </c>
      <c r="AF239" s="10">
        <f t="shared" si="10"/>
        <v>18011.665799999999</v>
      </c>
      <c r="AG239" s="10">
        <f>IF(L239="USD",AE239,AE239*VLOOKUP(L239,Calculations!G240:I240,3,0))</f>
        <v>65336.947199999995</v>
      </c>
      <c r="AH239" s="10">
        <f>IF(L239="EUR",AE239,AE239*VLOOKUP(L239,Calculations!G:I,3,0))</f>
        <v>45735.863039999997</v>
      </c>
      <c r="AI239" s="10">
        <f>IF(L239="USD",AF239,AF239*VLOOKUP(L239,Calculations!G240:I240,3,0))</f>
        <v>18011.665799999999</v>
      </c>
      <c r="AJ239" s="10">
        <f>IF(L239="EUR",AF239,AF239*VLOOKUP(L239,Calculations!G:I,3,0))</f>
        <v>12608.166059999998</v>
      </c>
      <c r="AK239" s="10">
        <f t="shared" si="11"/>
        <v>65336.947199999995</v>
      </c>
      <c r="AL239" s="10">
        <f>IF(L239="USD",AK239,AK239*VLOOKUP(L239,Calculations!G:I,3,0))</f>
        <v>65336.947199999995</v>
      </c>
      <c r="AM239" s="10">
        <f>IF(L239="EUR",AK239,AK239*VLOOKUP(L239,Calculations!G:I,3,0))</f>
        <v>45735.863039999997</v>
      </c>
    </row>
    <row r="240" spans="1:39">
      <c r="A240" t="s">
        <v>145</v>
      </c>
      <c r="B240" t="s">
        <v>156</v>
      </c>
      <c r="C240">
        <v>0.18</v>
      </c>
      <c r="D240" t="s">
        <v>401</v>
      </c>
      <c r="E240" t="s">
        <v>76</v>
      </c>
      <c r="F240" t="s">
        <v>93</v>
      </c>
      <c r="G240" t="s">
        <v>82</v>
      </c>
      <c r="H240" t="s">
        <v>82</v>
      </c>
      <c r="I240" t="s">
        <v>79</v>
      </c>
      <c r="J240" t="s">
        <v>55</v>
      </c>
      <c r="K240" t="s">
        <v>143</v>
      </c>
      <c r="L240" t="s">
        <v>35</v>
      </c>
      <c r="M240">
        <v>4482240</v>
      </c>
      <c r="N240">
        <v>0</v>
      </c>
      <c r="O240">
        <v>4482240</v>
      </c>
      <c r="P240">
        <v>4482240</v>
      </c>
      <c r="Q240">
        <v>0</v>
      </c>
      <c r="R240">
        <v>4482240</v>
      </c>
      <c r="S240" t="s">
        <v>35</v>
      </c>
      <c r="T240">
        <v>4482240</v>
      </c>
      <c r="U240">
        <v>0</v>
      </c>
      <c r="V240">
        <v>4482240</v>
      </c>
      <c r="W240">
        <v>4482240</v>
      </c>
      <c r="X240">
        <v>0</v>
      </c>
      <c r="Y240">
        <v>4482240</v>
      </c>
      <c r="Z240" t="s">
        <v>36</v>
      </c>
      <c r="AA240" t="s">
        <v>36</v>
      </c>
      <c r="AB240" t="s">
        <v>37</v>
      </c>
      <c r="AC240" t="s">
        <v>37</v>
      </c>
      <c r="AD240" t="s">
        <v>37</v>
      </c>
      <c r="AE240" s="10">
        <f t="shared" si="9"/>
        <v>8068.0320000000002</v>
      </c>
      <c r="AF240" s="10">
        <f t="shared" si="10"/>
        <v>8068.0320000000002</v>
      </c>
      <c r="AG240" s="10">
        <f>IF(L240="USD",AE240,AE240*VLOOKUP(L240,Calculations!G241:I241,3,0))</f>
        <v>8068.0320000000002</v>
      </c>
      <c r="AH240" s="10">
        <f>IF(L240="EUR",AE240,AE240*VLOOKUP(L240,Calculations!G:I,3,0))</f>
        <v>5647.6224000000002</v>
      </c>
      <c r="AI240" s="10">
        <f>IF(L240="USD",AF240,AF240*VLOOKUP(L240,Calculations!G241:I241,3,0))</f>
        <v>8068.0320000000002</v>
      </c>
      <c r="AJ240" s="10">
        <f>IF(L240="EUR",AF240,AF240*VLOOKUP(L240,Calculations!G:I,3,0))</f>
        <v>5647.6224000000002</v>
      </c>
      <c r="AK240" s="10">
        <f t="shared" si="11"/>
        <v>8068.0320000000002</v>
      </c>
      <c r="AL240" s="10">
        <f>IF(L240="USD",AK240,AK240*VLOOKUP(L240,Calculations!G:I,3,0))</f>
        <v>8068.0320000000002</v>
      </c>
      <c r="AM240" s="10">
        <f>IF(L240="EUR",AK240,AK240*VLOOKUP(L240,Calculations!G:I,3,0))</f>
        <v>5647.6224000000002</v>
      </c>
    </row>
    <row r="241" spans="1:39">
      <c r="A241" t="s">
        <v>145</v>
      </c>
      <c r="B241" t="s">
        <v>156</v>
      </c>
      <c r="C241">
        <v>0.18</v>
      </c>
      <c r="D241" t="s">
        <v>402</v>
      </c>
      <c r="E241" t="s">
        <v>71</v>
      </c>
      <c r="F241" t="s">
        <v>114</v>
      </c>
      <c r="G241" t="s">
        <v>105</v>
      </c>
      <c r="H241" t="s">
        <v>105</v>
      </c>
      <c r="I241" t="s">
        <v>80</v>
      </c>
      <c r="J241" t="s">
        <v>55</v>
      </c>
      <c r="K241" t="s">
        <v>143</v>
      </c>
      <c r="L241" t="s">
        <v>35</v>
      </c>
      <c r="M241">
        <v>4099357</v>
      </c>
      <c r="N241">
        <v>0</v>
      </c>
      <c r="O241">
        <v>4099357</v>
      </c>
      <c r="P241">
        <v>6290634</v>
      </c>
      <c r="Q241">
        <v>0</v>
      </c>
      <c r="R241">
        <v>6290634</v>
      </c>
      <c r="S241" t="s">
        <v>35</v>
      </c>
      <c r="T241">
        <v>4099357</v>
      </c>
      <c r="U241">
        <v>0</v>
      </c>
      <c r="V241">
        <v>4099357</v>
      </c>
      <c r="W241">
        <v>6290634</v>
      </c>
      <c r="X241">
        <v>0</v>
      </c>
      <c r="Y241">
        <v>6290634</v>
      </c>
      <c r="Z241" t="s">
        <v>36</v>
      </c>
      <c r="AA241" t="s">
        <v>36</v>
      </c>
      <c r="AB241" t="s">
        <v>37</v>
      </c>
      <c r="AC241" t="s">
        <v>37</v>
      </c>
      <c r="AD241" t="s">
        <v>37</v>
      </c>
      <c r="AE241" s="10">
        <f t="shared" si="9"/>
        <v>11323.1412</v>
      </c>
      <c r="AF241" s="10">
        <f t="shared" si="10"/>
        <v>7378.8425999999999</v>
      </c>
      <c r="AG241" s="10">
        <f>IF(L241="USD",AE241,AE241*VLOOKUP(L241,Calculations!G242:I242,3,0))</f>
        <v>11323.1412</v>
      </c>
      <c r="AH241" s="10">
        <f>IF(L241="EUR",AE241,AE241*VLOOKUP(L241,Calculations!G:I,3,0))</f>
        <v>7926.1988399999991</v>
      </c>
      <c r="AI241" s="10">
        <f>IF(L241="USD",AF241,AF241*VLOOKUP(L241,Calculations!G242:I242,3,0))</f>
        <v>7378.8425999999999</v>
      </c>
      <c r="AJ241" s="10">
        <f>IF(L241="EUR",AF241,AF241*VLOOKUP(L241,Calculations!G:I,3,0))</f>
        <v>5165.1898199999996</v>
      </c>
      <c r="AK241" s="10">
        <f t="shared" si="11"/>
        <v>11323.1412</v>
      </c>
      <c r="AL241" s="10">
        <f>IF(L241="USD",AK241,AK241*VLOOKUP(L241,Calculations!G:I,3,0))</f>
        <v>11323.1412</v>
      </c>
      <c r="AM241" s="10">
        <f>IF(L241="EUR",AK241,AK241*VLOOKUP(L241,Calculations!G:I,3,0))</f>
        <v>7926.1988399999991</v>
      </c>
    </row>
    <row r="242" spans="1:39">
      <c r="A242" t="s">
        <v>145</v>
      </c>
      <c r="B242" t="s">
        <v>156</v>
      </c>
      <c r="C242">
        <v>0.18</v>
      </c>
      <c r="D242" t="s">
        <v>403</v>
      </c>
      <c r="E242" t="s">
        <v>71</v>
      </c>
      <c r="F242" t="s">
        <v>100</v>
      </c>
      <c r="G242" t="s">
        <v>82</v>
      </c>
      <c r="H242" t="s">
        <v>82</v>
      </c>
      <c r="I242" t="s">
        <v>50</v>
      </c>
      <c r="J242" t="s">
        <v>116</v>
      </c>
      <c r="K242" t="s">
        <v>143</v>
      </c>
      <c r="L242" t="s">
        <v>35</v>
      </c>
      <c r="M242">
        <v>4669595</v>
      </c>
      <c r="N242">
        <v>0</v>
      </c>
      <c r="O242">
        <v>4669595</v>
      </c>
      <c r="P242">
        <v>4669595</v>
      </c>
      <c r="Q242">
        <v>0</v>
      </c>
      <c r="R242">
        <v>4669595</v>
      </c>
      <c r="S242" t="s">
        <v>35</v>
      </c>
      <c r="T242">
        <v>4669595</v>
      </c>
      <c r="U242">
        <v>0</v>
      </c>
      <c r="V242">
        <v>4669595</v>
      </c>
      <c r="W242">
        <v>4669595</v>
      </c>
      <c r="X242">
        <v>0</v>
      </c>
      <c r="Y242">
        <v>4669595</v>
      </c>
      <c r="Z242" t="s">
        <v>36</v>
      </c>
      <c r="AA242" t="s">
        <v>36</v>
      </c>
      <c r="AB242" t="s">
        <v>37</v>
      </c>
      <c r="AC242" t="s">
        <v>37</v>
      </c>
      <c r="AD242" t="s">
        <v>37</v>
      </c>
      <c r="AE242" s="10">
        <f t="shared" si="9"/>
        <v>8405.2710000000006</v>
      </c>
      <c r="AF242" s="10">
        <f t="shared" si="10"/>
        <v>8405.2710000000006</v>
      </c>
      <c r="AG242" s="10">
        <f>IF(L242="USD",AE242,AE242*VLOOKUP(L242,Calculations!G243:I243,3,0))</f>
        <v>8405.2710000000006</v>
      </c>
      <c r="AH242" s="10">
        <f>IF(L242="EUR",AE242,AE242*VLOOKUP(L242,Calculations!G:I,3,0))</f>
        <v>5883.6896999999999</v>
      </c>
      <c r="AI242" s="10">
        <f>IF(L242="USD",AF242,AF242*VLOOKUP(L242,Calculations!G243:I243,3,0))</f>
        <v>8405.2710000000006</v>
      </c>
      <c r="AJ242" s="10">
        <f>IF(L242="EUR",AF242,AF242*VLOOKUP(L242,Calculations!G:I,3,0))</f>
        <v>5883.6896999999999</v>
      </c>
      <c r="AK242" s="10">
        <f t="shared" si="11"/>
        <v>8405.2710000000006</v>
      </c>
      <c r="AL242" s="10">
        <f>IF(L242="USD",AK242,AK242*VLOOKUP(L242,Calculations!G:I,3,0))</f>
        <v>8405.2710000000006</v>
      </c>
      <c r="AM242" s="10">
        <f>IF(L242="EUR",AK242,AK242*VLOOKUP(L242,Calculations!G:I,3,0))</f>
        <v>5883.6896999999999</v>
      </c>
    </row>
    <row r="243" spans="1:39">
      <c r="A243" t="s">
        <v>145</v>
      </c>
      <c r="B243" t="s">
        <v>156</v>
      </c>
      <c r="C243">
        <v>0.18</v>
      </c>
      <c r="D243" t="s">
        <v>404</v>
      </c>
      <c r="E243" t="s">
        <v>76</v>
      </c>
      <c r="F243" t="s">
        <v>113</v>
      </c>
      <c r="G243" t="s">
        <v>82</v>
      </c>
      <c r="H243" t="s">
        <v>82</v>
      </c>
      <c r="I243" t="s">
        <v>79</v>
      </c>
      <c r="J243" t="s">
        <v>55</v>
      </c>
      <c r="K243" t="s">
        <v>143</v>
      </c>
      <c r="L243" t="s">
        <v>35</v>
      </c>
      <c r="M243">
        <v>933800</v>
      </c>
      <c r="N243">
        <v>0</v>
      </c>
      <c r="O243">
        <v>933800</v>
      </c>
      <c r="P243">
        <v>933800</v>
      </c>
      <c r="Q243">
        <v>0</v>
      </c>
      <c r="R243">
        <v>933800</v>
      </c>
      <c r="S243" t="s">
        <v>35</v>
      </c>
      <c r="T243">
        <v>933800</v>
      </c>
      <c r="U243">
        <v>0</v>
      </c>
      <c r="V243">
        <v>933800</v>
      </c>
      <c r="W243">
        <v>933800</v>
      </c>
      <c r="X243">
        <v>0</v>
      </c>
      <c r="Y243">
        <v>933800</v>
      </c>
      <c r="Z243" t="s">
        <v>36</v>
      </c>
      <c r="AA243" t="s">
        <v>36</v>
      </c>
      <c r="AB243" t="s">
        <v>37</v>
      </c>
      <c r="AC243" t="s">
        <v>37</v>
      </c>
      <c r="AD243" t="s">
        <v>37</v>
      </c>
      <c r="AE243" s="10">
        <f t="shared" si="9"/>
        <v>1680.84</v>
      </c>
      <c r="AF243" s="10">
        <f t="shared" si="10"/>
        <v>1680.84</v>
      </c>
      <c r="AG243" s="10">
        <f>IF(L243="USD",AE243,AE243*VLOOKUP(L243,Calculations!G244:I244,3,0))</f>
        <v>1680.84</v>
      </c>
      <c r="AH243" s="10">
        <f>IF(L243="EUR",AE243,AE243*VLOOKUP(L243,Calculations!G:I,3,0))</f>
        <v>1176.588</v>
      </c>
      <c r="AI243" s="10">
        <f>IF(L243="USD",AF243,AF243*VLOOKUP(L243,Calculations!G244:I244,3,0))</f>
        <v>1680.84</v>
      </c>
      <c r="AJ243" s="10">
        <f>IF(L243="EUR",AF243,AF243*VLOOKUP(L243,Calculations!G:I,3,0))</f>
        <v>1176.588</v>
      </c>
      <c r="AK243" s="10">
        <f t="shared" si="11"/>
        <v>1680.84</v>
      </c>
      <c r="AL243" s="10">
        <f>IF(L243="USD",AK243,AK243*VLOOKUP(L243,Calculations!G:I,3,0))</f>
        <v>1680.84</v>
      </c>
      <c r="AM243" s="10">
        <f>IF(L243="EUR",AK243,AK243*VLOOKUP(L243,Calculations!G:I,3,0))</f>
        <v>1176.588</v>
      </c>
    </row>
    <row r="244" spans="1:39">
      <c r="A244" t="s">
        <v>145</v>
      </c>
      <c r="B244" t="s">
        <v>156</v>
      </c>
      <c r="C244">
        <v>0.18</v>
      </c>
      <c r="D244" t="s">
        <v>405</v>
      </c>
      <c r="E244" t="s">
        <v>73</v>
      </c>
      <c r="F244" t="s">
        <v>74</v>
      </c>
      <c r="G244" t="s">
        <v>82</v>
      </c>
      <c r="H244" t="s">
        <v>82</v>
      </c>
      <c r="I244" t="s">
        <v>47</v>
      </c>
      <c r="J244" t="s">
        <v>55</v>
      </c>
      <c r="K244" t="s">
        <v>143</v>
      </c>
      <c r="L244" t="s">
        <v>35</v>
      </c>
      <c r="M244">
        <v>6303150</v>
      </c>
      <c r="N244">
        <v>0</v>
      </c>
      <c r="O244">
        <v>6303150</v>
      </c>
      <c r="P244">
        <v>8194095</v>
      </c>
      <c r="Q244">
        <v>0</v>
      </c>
      <c r="R244">
        <v>8194095</v>
      </c>
      <c r="S244" t="s">
        <v>35</v>
      </c>
      <c r="T244">
        <v>6303150</v>
      </c>
      <c r="U244">
        <v>0</v>
      </c>
      <c r="V244">
        <v>6303150</v>
      </c>
      <c r="W244">
        <v>8194095</v>
      </c>
      <c r="X244">
        <v>0</v>
      </c>
      <c r="Y244">
        <v>8194095</v>
      </c>
      <c r="Z244" t="s">
        <v>36</v>
      </c>
      <c r="AA244" t="s">
        <v>36</v>
      </c>
      <c r="AB244" t="s">
        <v>37</v>
      </c>
      <c r="AC244" t="s">
        <v>37</v>
      </c>
      <c r="AD244" t="s">
        <v>37</v>
      </c>
      <c r="AE244" s="10">
        <f t="shared" si="9"/>
        <v>14749.370999999999</v>
      </c>
      <c r="AF244" s="10">
        <f t="shared" si="10"/>
        <v>11345.67</v>
      </c>
      <c r="AG244" s="10">
        <f>IF(L244="USD",AE244,AE244*VLOOKUP(L244,Calculations!G245:I245,3,0))</f>
        <v>14749.370999999999</v>
      </c>
      <c r="AH244" s="10">
        <f>IF(L244="EUR",AE244,AE244*VLOOKUP(L244,Calculations!G:I,3,0))</f>
        <v>10324.559699999998</v>
      </c>
      <c r="AI244" s="10">
        <f>IF(L244="USD",AF244,AF244*VLOOKUP(L244,Calculations!G245:I245,3,0))</f>
        <v>11345.67</v>
      </c>
      <c r="AJ244" s="10">
        <f>IF(L244="EUR",AF244,AF244*VLOOKUP(L244,Calculations!G:I,3,0))</f>
        <v>7941.9689999999991</v>
      </c>
      <c r="AK244" s="10">
        <f t="shared" si="11"/>
        <v>14749.370999999999</v>
      </c>
      <c r="AL244" s="10">
        <f>IF(L244="USD",AK244,AK244*VLOOKUP(L244,Calculations!G:I,3,0))</f>
        <v>14749.370999999999</v>
      </c>
      <c r="AM244" s="10">
        <f>IF(L244="EUR",AK244,AK244*VLOOKUP(L244,Calculations!G:I,3,0))</f>
        <v>10324.559699999998</v>
      </c>
    </row>
    <row r="245" spans="1:39">
      <c r="A245" t="s">
        <v>145</v>
      </c>
      <c r="B245" t="s">
        <v>156</v>
      </c>
      <c r="C245">
        <v>0.18</v>
      </c>
      <c r="D245" t="s">
        <v>406</v>
      </c>
      <c r="E245" t="s">
        <v>71</v>
      </c>
      <c r="F245" t="s">
        <v>90</v>
      </c>
      <c r="G245" t="s">
        <v>105</v>
      </c>
      <c r="H245" t="s">
        <v>105</v>
      </c>
      <c r="I245" t="s">
        <v>84</v>
      </c>
      <c r="J245" t="s">
        <v>55</v>
      </c>
      <c r="K245" t="s">
        <v>143</v>
      </c>
      <c r="L245" t="s">
        <v>35</v>
      </c>
      <c r="M245">
        <v>3735200</v>
      </c>
      <c r="N245">
        <v>0</v>
      </c>
      <c r="O245">
        <v>3735200</v>
      </c>
      <c r="P245">
        <v>5419235</v>
      </c>
      <c r="Q245">
        <v>0</v>
      </c>
      <c r="R245">
        <v>5419235</v>
      </c>
      <c r="S245" t="s">
        <v>35</v>
      </c>
      <c r="T245">
        <v>3735200</v>
      </c>
      <c r="U245">
        <v>0</v>
      </c>
      <c r="V245">
        <v>3735200</v>
      </c>
      <c r="W245">
        <v>5419235</v>
      </c>
      <c r="X245">
        <v>0</v>
      </c>
      <c r="Y245">
        <v>5419235</v>
      </c>
      <c r="Z245" t="s">
        <v>36</v>
      </c>
      <c r="AA245" t="s">
        <v>36</v>
      </c>
      <c r="AB245" t="s">
        <v>37</v>
      </c>
      <c r="AC245" t="s">
        <v>37</v>
      </c>
      <c r="AD245" t="s">
        <v>37</v>
      </c>
      <c r="AE245" s="10">
        <f t="shared" si="9"/>
        <v>9754.6229999999996</v>
      </c>
      <c r="AF245" s="10">
        <f t="shared" si="10"/>
        <v>6723.36</v>
      </c>
      <c r="AG245" s="10">
        <f>IF(L245="USD",AE245,AE245*VLOOKUP(L245,Calculations!G246:I246,3,0))</f>
        <v>9754.6229999999996</v>
      </c>
      <c r="AH245" s="10">
        <f>IF(L245="EUR",AE245,AE245*VLOOKUP(L245,Calculations!G:I,3,0))</f>
        <v>6828.2360999999992</v>
      </c>
      <c r="AI245" s="10">
        <f>IF(L245="USD",AF245,AF245*VLOOKUP(L245,Calculations!G246:I246,3,0))</f>
        <v>6723.36</v>
      </c>
      <c r="AJ245" s="10">
        <f>IF(L245="EUR",AF245,AF245*VLOOKUP(L245,Calculations!G:I,3,0))</f>
        <v>4706.3519999999999</v>
      </c>
      <c r="AK245" s="10">
        <f t="shared" si="11"/>
        <v>9754.6229999999996</v>
      </c>
      <c r="AL245" s="10">
        <f>IF(L245="USD",AK245,AK245*VLOOKUP(L245,Calculations!G:I,3,0))</f>
        <v>9754.6229999999996</v>
      </c>
      <c r="AM245" s="10">
        <f>IF(L245="EUR",AK245,AK245*VLOOKUP(L245,Calculations!G:I,3,0))</f>
        <v>6828.2360999999992</v>
      </c>
    </row>
    <row r="246" spans="1:39">
      <c r="A246" t="s">
        <v>145</v>
      </c>
      <c r="B246" t="s">
        <v>156</v>
      </c>
      <c r="C246">
        <v>0.18</v>
      </c>
      <c r="D246" t="s">
        <v>407</v>
      </c>
      <c r="E246" t="s">
        <v>71</v>
      </c>
      <c r="F246" t="s">
        <v>114</v>
      </c>
      <c r="G246" t="s">
        <v>105</v>
      </c>
      <c r="H246" t="s">
        <v>105</v>
      </c>
      <c r="I246" t="s">
        <v>79</v>
      </c>
      <c r="J246" t="s">
        <v>55</v>
      </c>
      <c r="K246" t="s">
        <v>143</v>
      </c>
      <c r="L246" t="s">
        <v>35</v>
      </c>
      <c r="M246">
        <v>2801400</v>
      </c>
      <c r="N246">
        <v>0</v>
      </c>
      <c r="O246">
        <v>2801400</v>
      </c>
      <c r="P246">
        <v>4687394</v>
      </c>
      <c r="Q246">
        <v>0</v>
      </c>
      <c r="R246">
        <v>4687394</v>
      </c>
      <c r="S246" t="s">
        <v>35</v>
      </c>
      <c r="T246">
        <v>2801400</v>
      </c>
      <c r="U246">
        <v>0</v>
      </c>
      <c r="V246">
        <v>2801400</v>
      </c>
      <c r="W246">
        <v>4687394</v>
      </c>
      <c r="X246">
        <v>0</v>
      </c>
      <c r="Y246">
        <v>4687394</v>
      </c>
      <c r="Z246" t="s">
        <v>36</v>
      </c>
      <c r="AA246" t="s">
        <v>36</v>
      </c>
      <c r="AB246" t="s">
        <v>37</v>
      </c>
      <c r="AC246" t="s">
        <v>37</v>
      </c>
      <c r="AD246" t="s">
        <v>37</v>
      </c>
      <c r="AE246" s="10">
        <f t="shared" si="9"/>
        <v>8437.3091999999997</v>
      </c>
      <c r="AF246" s="10">
        <f t="shared" si="10"/>
        <v>5042.5199999999995</v>
      </c>
      <c r="AG246" s="10">
        <f>IF(L246="USD",AE246,AE246*VLOOKUP(L246,Calculations!G247:I247,3,0))</f>
        <v>8437.3091999999997</v>
      </c>
      <c r="AH246" s="10">
        <f>IF(L246="EUR",AE246,AE246*VLOOKUP(L246,Calculations!G:I,3,0))</f>
        <v>5906.1164399999998</v>
      </c>
      <c r="AI246" s="10">
        <f>IF(L246="USD",AF246,AF246*VLOOKUP(L246,Calculations!G247:I247,3,0))</f>
        <v>5042.5199999999995</v>
      </c>
      <c r="AJ246" s="10">
        <f>IF(L246="EUR",AF246,AF246*VLOOKUP(L246,Calculations!G:I,3,0))</f>
        <v>3529.7639999999997</v>
      </c>
      <c r="AK246" s="10">
        <f t="shared" si="11"/>
        <v>8437.3091999999997</v>
      </c>
      <c r="AL246" s="10">
        <f>IF(L246="USD",AK246,AK246*VLOOKUP(L246,Calculations!G:I,3,0))</f>
        <v>8437.3091999999997</v>
      </c>
      <c r="AM246" s="10">
        <f>IF(L246="EUR",AK246,AK246*VLOOKUP(L246,Calculations!G:I,3,0))</f>
        <v>5906.1164399999998</v>
      </c>
    </row>
    <row r="247" spans="1:39">
      <c r="A247" t="s">
        <v>145</v>
      </c>
      <c r="B247" t="s">
        <v>156</v>
      </c>
      <c r="C247">
        <v>0.18</v>
      </c>
      <c r="D247" t="s">
        <v>408</v>
      </c>
      <c r="E247" t="s">
        <v>38</v>
      </c>
      <c r="F247" t="s">
        <v>83</v>
      </c>
      <c r="G247" t="s">
        <v>82</v>
      </c>
      <c r="H247" t="s">
        <v>82</v>
      </c>
      <c r="I247" t="s">
        <v>84</v>
      </c>
      <c r="J247" t="s">
        <v>55</v>
      </c>
      <c r="K247" t="s">
        <v>143</v>
      </c>
      <c r="L247" t="s">
        <v>35</v>
      </c>
      <c r="M247">
        <v>5823278</v>
      </c>
      <c r="N247">
        <v>0</v>
      </c>
      <c r="O247">
        <v>5823278</v>
      </c>
      <c r="P247">
        <v>15641302</v>
      </c>
      <c r="Q247">
        <v>0</v>
      </c>
      <c r="R247">
        <v>15641302</v>
      </c>
      <c r="S247" t="s">
        <v>35</v>
      </c>
      <c r="T247">
        <v>5823278</v>
      </c>
      <c r="U247">
        <v>0</v>
      </c>
      <c r="V247">
        <v>5823278</v>
      </c>
      <c r="W247">
        <v>15641302</v>
      </c>
      <c r="X247">
        <v>0</v>
      </c>
      <c r="Y247">
        <v>15641302</v>
      </c>
      <c r="Z247" t="s">
        <v>36</v>
      </c>
      <c r="AA247" t="s">
        <v>36</v>
      </c>
      <c r="AB247" t="s">
        <v>37</v>
      </c>
      <c r="AC247" t="s">
        <v>37</v>
      </c>
      <c r="AD247" t="s">
        <v>37</v>
      </c>
      <c r="AE247" s="10">
        <f t="shared" si="9"/>
        <v>28154.3436</v>
      </c>
      <c r="AF247" s="10">
        <f t="shared" si="10"/>
        <v>10481.9004</v>
      </c>
      <c r="AG247" s="10">
        <f>IF(L247="USD",AE247,AE247*VLOOKUP(L247,Calculations!G248:I248,3,0))</f>
        <v>28154.3436</v>
      </c>
      <c r="AH247" s="10">
        <f>IF(L247="EUR",AE247,AE247*VLOOKUP(L247,Calculations!G:I,3,0))</f>
        <v>19708.040519999999</v>
      </c>
      <c r="AI247" s="10">
        <f>IF(L247="USD",AF247,AF247*VLOOKUP(L247,Calculations!G248:I248,3,0))</f>
        <v>10481.9004</v>
      </c>
      <c r="AJ247" s="10">
        <f>IF(L247="EUR",AF247,AF247*VLOOKUP(L247,Calculations!G:I,3,0))</f>
        <v>7337.3302800000001</v>
      </c>
      <c r="AK247" s="10">
        <f t="shared" si="11"/>
        <v>28154.3436</v>
      </c>
      <c r="AL247" s="10">
        <f>IF(L247="USD",AK247,AK247*VLOOKUP(L247,Calculations!G:I,3,0))</f>
        <v>28154.3436</v>
      </c>
      <c r="AM247" s="10">
        <f>IF(L247="EUR",AK247,AK247*VLOOKUP(L247,Calculations!G:I,3,0))</f>
        <v>19708.040519999999</v>
      </c>
    </row>
    <row r="248" spans="1:39">
      <c r="A248" t="s">
        <v>145</v>
      </c>
      <c r="B248" t="s">
        <v>156</v>
      </c>
      <c r="C248">
        <v>0.18</v>
      </c>
      <c r="D248" t="s">
        <v>409</v>
      </c>
      <c r="E248" t="s">
        <v>76</v>
      </c>
      <c r="F248" t="s">
        <v>113</v>
      </c>
      <c r="G248" t="s">
        <v>82</v>
      </c>
      <c r="H248" t="s">
        <v>82</v>
      </c>
      <c r="I248" t="s">
        <v>79</v>
      </c>
      <c r="J248" t="s">
        <v>55</v>
      </c>
      <c r="K248" t="s">
        <v>143</v>
      </c>
      <c r="L248" t="s">
        <v>35</v>
      </c>
      <c r="M248">
        <v>1867600</v>
      </c>
      <c r="N248">
        <v>0</v>
      </c>
      <c r="O248">
        <v>1867600</v>
      </c>
      <c r="P248">
        <v>1867600</v>
      </c>
      <c r="Q248">
        <v>0</v>
      </c>
      <c r="R248">
        <v>1867600</v>
      </c>
      <c r="S248" t="s">
        <v>35</v>
      </c>
      <c r="T248">
        <v>1867600</v>
      </c>
      <c r="U248">
        <v>0</v>
      </c>
      <c r="V248">
        <v>1867600</v>
      </c>
      <c r="W248">
        <v>1867600</v>
      </c>
      <c r="X248">
        <v>0</v>
      </c>
      <c r="Y248">
        <v>1867600</v>
      </c>
      <c r="Z248" t="s">
        <v>36</v>
      </c>
      <c r="AA248" t="s">
        <v>36</v>
      </c>
      <c r="AB248" t="s">
        <v>37</v>
      </c>
      <c r="AC248" t="s">
        <v>37</v>
      </c>
      <c r="AD248" t="s">
        <v>37</v>
      </c>
      <c r="AE248" s="10">
        <f t="shared" si="9"/>
        <v>3361.68</v>
      </c>
      <c r="AF248" s="10">
        <f t="shared" si="10"/>
        <v>3361.68</v>
      </c>
      <c r="AG248" s="10">
        <f>IF(L248="USD",AE248,AE248*VLOOKUP(L248,Calculations!G249:I249,3,0))</f>
        <v>3361.68</v>
      </c>
      <c r="AH248" s="10">
        <f>IF(L248="EUR",AE248,AE248*VLOOKUP(L248,Calculations!G:I,3,0))</f>
        <v>2353.1759999999999</v>
      </c>
      <c r="AI248" s="10">
        <f>IF(L248="USD",AF248,AF248*VLOOKUP(L248,Calculations!G249:I249,3,0))</f>
        <v>3361.68</v>
      </c>
      <c r="AJ248" s="10">
        <f>IF(L248="EUR",AF248,AF248*VLOOKUP(L248,Calculations!G:I,3,0))</f>
        <v>2353.1759999999999</v>
      </c>
      <c r="AK248" s="10">
        <f t="shared" si="11"/>
        <v>3361.68</v>
      </c>
      <c r="AL248" s="10">
        <f>IF(L248="USD",AK248,AK248*VLOOKUP(L248,Calculations!G:I,3,0))</f>
        <v>3361.68</v>
      </c>
      <c r="AM248" s="10">
        <f>IF(L248="EUR",AK248,AK248*VLOOKUP(L248,Calculations!G:I,3,0))</f>
        <v>2353.1759999999999</v>
      </c>
    </row>
    <row r="249" spans="1:39">
      <c r="A249" t="s">
        <v>145</v>
      </c>
      <c r="B249" t="s">
        <v>156</v>
      </c>
      <c r="C249">
        <v>0.18</v>
      </c>
      <c r="D249" t="s">
        <v>410</v>
      </c>
      <c r="E249" t="s">
        <v>38</v>
      </c>
      <c r="F249" t="s">
        <v>83</v>
      </c>
      <c r="G249" t="s">
        <v>82</v>
      </c>
      <c r="H249" t="s">
        <v>82</v>
      </c>
      <c r="I249" t="s">
        <v>80</v>
      </c>
      <c r="J249" t="s">
        <v>55</v>
      </c>
      <c r="K249" t="s">
        <v>143</v>
      </c>
      <c r="L249" t="s">
        <v>35</v>
      </c>
      <c r="M249">
        <v>2339945</v>
      </c>
      <c r="N249">
        <v>449467</v>
      </c>
      <c r="O249">
        <v>2789412</v>
      </c>
      <c r="P249">
        <v>4799356</v>
      </c>
      <c r="Q249">
        <v>449467</v>
      </c>
      <c r="R249">
        <v>5248823</v>
      </c>
      <c r="S249" t="s">
        <v>35</v>
      </c>
      <c r="T249">
        <v>2339945</v>
      </c>
      <c r="U249">
        <v>449467</v>
      </c>
      <c r="V249">
        <v>2789412</v>
      </c>
      <c r="W249">
        <v>4799356</v>
      </c>
      <c r="X249">
        <v>449467</v>
      </c>
      <c r="Y249">
        <v>5248823</v>
      </c>
      <c r="Z249" t="s">
        <v>36</v>
      </c>
      <c r="AA249" t="s">
        <v>36</v>
      </c>
      <c r="AB249" t="s">
        <v>37</v>
      </c>
      <c r="AC249" t="s">
        <v>37</v>
      </c>
      <c r="AD249" t="s">
        <v>37</v>
      </c>
      <c r="AE249" s="10">
        <f t="shared" si="9"/>
        <v>9447.8814000000002</v>
      </c>
      <c r="AF249" s="10">
        <f t="shared" si="10"/>
        <v>5020.9416000000001</v>
      </c>
      <c r="AG249" s="10">
        <f>IF(L249="USD",AE249,AE249*VLOOKUP(L249,Calculations!G250:I250,3,0))</f>
        <v>9447.8814000000002</v>
      </c>
      <c r="AH249" s="10">
        <f>IF(L249="EUR",AE249,AE249*VLOOKUP(L249,Calculations!G:I,3,0))</f>
        <v>6613.5169799999994</v>
      </c>
      <c r="AI249" s="10">
        <f>IF(L249="USD",AF249,AF249*VLOOKUP(L249,Calculations!G250:I250,3,0))</f>
        <v>5020.9416000000001</v>
      </c>
      <c r="AJ249" s="10">
        <f>IF(L249="EUR",AF249,AF249*VLOOKUP(L249,Calculations!G:I,3,0))</f>
        <v>3514.6591199999998</v>
      </c>
      <c r="AK249" s="10">
        <f t="shared" si="11"/>
        <v>8638.8407999999999</v>
      </c>
      <c r="AL249" s="10">
        <f>IF(L249="USD",AK249,AK249*VLOOKUP(L249,Calculations!G:I,3,0))</f>
        <v>8638.8407999999999</v>
      </c>
      <c r="AM249" s="10">
        <f>IF(L249="EUR",AK249,AK249*VLOOKUP(L249,Calculations!G:I,3,0))</f>
        <v>6047.1885599999996</v>
      </c>
    </row>
    <row r="250" spans="1:39">
      <c r="A250" t="s">
        <v>145</v>
      </c>
      <c r="B250" t="s">
        <v>156</v>
      </c>
      <c r="C250">
        <v>0.18</v>
      </c>
      <c r="D250" t="s">
        <v>411</v>
      </c>
      <c r="E250" t="s">
        <v>38</v>
      </c>
      <c r="F250" t="s">
        <v>59</v>
      </c>
      <c r="G250" t="s">
        <v>82</v>
      </c>
      <c r="H250" t="s">
        <v>82</v>
      </c>
      <c r="I250" t="s">
        <v>106</v>
      </c>
      <c r="J250" t="s">
        <v>55</v>
      </c>
      <c r="K250" t="s">
        <v>143</v>
      </c>
      <c r="L250" t="s">
        <v>35</v>
      </c>
      <c r="M250">
        <v>0</v>
      </c>
      <c r="N250">
        <v>1400768</v>
      </c>
      <c r="O250">
        <v>1400768</v>
      </c>
      <c r="P250">
        <v>0</v>
      </c>
      <c r="Q250">
        <v>0</v>
      </c>
      <c r="R250">
        <v>0</v>
      </c>
      <c r="S250" t="s">
        <v>35</v>
      </c>
      <c r="T250">
        <v>0</v>
      </c>
      <c r="U250">
        <v>1400768</v>
      </c>
      <c r="V250">
        <v>1400768</v>
      </c>
      <c r="W250">
        <v>0</v>
      </c>
      <c r="X250">
        <v>0</v>
      </c>
      <c r="Y250">
        <v>0</v>
      </c>
      <c r="Z250" t="s">
        <v>36</v>
      </c>
      <c r="AA250" t="s">
        <v>37</v>
      </c>
      <c r="AB250" t="s">
        <v>37</v>
      </c>
      <c r="AC250" t="s">
        <v>37</v>
      </c>
      <c r="AD250" t="s">
        <v>36</v>
      </c>
      <c r="AE250" s="10">
        <f t="shared" si="9"/>
        <v>0</v>
      </c>
      <c r="AF250" s="10">
        <f t="shared" si="10"/>
        <v>2521.3824</v>
      </c>
      <c r="AG250" s="10">
        <f>IF(L250="USD",AE250,AE250*VLOOKUP(L250,Calculations!G251:I251,3,0))</f>
        <v>0</v>
      </c>
      <c r="AH250" s="10">
        <f>IF(L250="EUR",AE250,AE250*VLOOKUP(L250,Calculations!G:I,3,0))</f>
        <v>0</v>
      </c>
      <c r="AI250" s="10">
        <f>IF(L250="USD",AF250,AF250*VLOOKUP(L250,Calculations!G251:I251,3,0))</f>
        <v>2521.3824</v>
      </c>
      <c r="AJ250" s="10">
        <f>IF(L250="EUR",AF250,AF250*VLOOKUP(L250,Calculations!G:I,3,0))</f>
        <v>1764.96768</v>
      </c>
      <c r="AK250" s="10">
        <f t="shared" si="11"/>
        <v>0</v>
      </c>
      <c r="AL250" s="10">
        <f>IF(L250="USD",AK250,AK250*VLOOKUP(L250,Calculations!G:I,3,0))</f>
        <v>0</v>
      </c>
      <c r="AM250" s="10">
        <f>IF(L250="EUR",AK250,AK250*VLOOKUP(L250,Calculations!G:I,3,0))</f>
        <v>0</v>
      </c>
    </row>
    <row r="251" spans="1:39">
      <c r="A251" t="s">
        <v>145</v>
      </c>
      <c r="B251" t="s">
        <v>156</v>
      </c>
      <c r="C251">
        <v>0.18</v>
      </c>
      <c r="D251" t="s">
        <v>412</v>
      </c>
      <c r="E251" t="s">
        <v>38</v>
      </c>
      <c r="F251" t="s">
        <v>83</v>
      </c>
      <c r="G251" t="s">
        <v>60</v>
      </c>
      <c r="H251" t="s">
        <v>60</v>
      </c>
      <c r="I251" t="s">
        <v>112</v>
      </c>
      <c r="J251" t="s">
        <v>55</v>
      </c>
      <c r="K251" t="s">
        <v>143</v>
      </c>
      <c r="L251" t="s">
        <v>35</v>
      </c>
      <c r="M251">
        <v>4549999</v>
      </c>
      <c r="N251">
        <v>0</v>
      </c>
      <c r="O251">
        <v>4549999</v>
      </c>
      <c r="P251">
        <v>4519999</v>
      </c>
      <c r="Q251">
        <v>0</v>
      </c>
      <c r="R251">
        <v>4519999</v>
      </c>
      <c r="S251" t="s">
        <v>35</v>
      </c>
      <c r="T251">
        <v>4549999</v>
      </c>
      <c r="U251">
        <v>0</v>
      </c>
      <c r="V251">
        <v>4549999</v>
      </c>
      <c r="W251">
        <v>4519999</v>
      </c>
      <c r="X251">
        <v>0</v>
      </c>
      <c r="Y251">
        <v>4519999</v>
      </c>
      <c r="Z251" t="s">
        <v>36</v>
      </c>
      <c r="AA251" t="s">
        <v>36</v>
      </c>
      <c r="AB251" t="s">
        <v>37</v>
      </c>
      <c r="AC251" t="s">
        <v>37</v>
      </c>
      <c r="AD251" t="s">
        <v>37</v>
      </c>
      <c r="AE251" s="10">
        <f t="shared" si="9"/>
        <v>8135.9982</v>
      </c>
      <c r="AF251" s="10">
        <f t="shared" si="10"/>
        <v>8189.9982</v>
      </c>
      <c r="AG251" s="10">
        <f>IF(L251="USD",AE251,AE251*VLOOKUP(L251,Calculations!G252:I252,3,0))</f>
        <v>8135.9982</v>
      </c>
      <c r="AH251" s="10">
        <f>IF(L251="EUR",AE251,AE251*VLOOKUP(L251,Calculations!G:I,3,0))</f>
        <v>5695.1987399999998</v>
      </c>
      <c r="AI251" s="10">
        <f>IF(L251="USD",AF251,AF251*VLOOKUP(L251,Calculations!G252:I252,3,0))</f>
        <v>8189.9982</v>
      </c>
      <c r="AJ251" s="10">
        <f>IF(L251="EUR",AF251,AF251*VLOOKUP(L251,Calculations!G:I,3,0))</f>
        <v>5732.99874</v>
      </c>
      <c r="AK251" s="10">
        <f t="shared" si="11"/>
        <v>8135.9982</v>
      </c>
      <c r="AL251" s="10">
        <f>IF(L251="USD",AK251,AK251*VLOOKUP(L251,Calculations!G:I,3,0))</f>
        <v>8135.9982</v>
      </c>
      <c r="AM251" s="10">
        <f>IF(L251="EUR",AK251,AK251*VLOOKUP(L251,Calculations!G:I,3,0))</f>
        <v>5695.1987399999998</v>
      </c>
    </row>
    <row r="252" spans="1:39">
      <c r="A252" t="s">
        <v>145</v>
      </c>
      <c r="B252" t="s">
        <v>156</v>
      </c>
      <c r="C252">
        <v>0.18</v>
      </c>
      <c r="D252" t="s">
        <v>413</v>
      </c>
      <c r="E252" t="s">
        <v>73</v>
      </c>
      <c r="F252" t="s">
        <v>75</v>
      </c>
      <c r="G252" t="s">
        <v>105</v>
      </c>
      <c r="H252" t="s">
        <v>105</v>
      </c>
      <c r="I252" t="s">
        <v>50</v>
      </c>
      <c r="J252" t="s">
        <v>55</v>
      </c>
      <c r="K252" t="s">
        <v>143</v>
      </c>
      <c r="L252" t="s">
        <v>35</v>
      </c>
      <c r="M252">
        <v>9338000</v>
      </c>
      <c r="N252">
        <v>0</v>
      </c>
      <c r="O252">
        <v>9338000</v>
      </c>
      <c r="P252">
        <v>9338000</v>
      </c>
      <c r="Q252">
        <v>0</v>
      </c>
      <c r="R252">
        <v>9338000</v>
      </c>
      <c r="S252" t="s">
        <v>35</v>
      </c>
      <c r="T252">
        <v>9338000</v>
      </c>
      <c r="U252">
        <v>0</v>
      </c>
      <c r="V252">
        <v>9338000</v>
      </c>
      <c r="W252">
        <v>9338000</v>
      </c>
      <c r="X252">
        <v>0</v>
      </c>
      <c r="Y252">
        <v>9338000</v>
      </c>
      <c r="Z252" t="s">
        <v>36</v>
      </c>
      <c r="AA252" t="s">
        <v>36</v>
      </c>
      <c r="AB252" t="s">
        <v>37</v>
      </c>
      <c r="AC252" t="s">
        <v>37</v>
      </c>
      <c r="AD252" t="s">
        <v>37</v>
      </c>
      <c r="AE252" s="10">
        <f t="shared" si="9"/>
        <v>16808.399999999998</v>
      </c>
      <c r="AF252" s="10">
        <f t="shared" si="10"/>
        <v>16808.399999999998</v>
      </c>
      <c r="AG252" s="10">
        <f>IF(L252="USD",AE252,AE252*VLOOKUP(L252,Calculations!G253:I253,3,0))</f>
        <v>16808.399999999998</v>
      </c>
      <c r="AH252" s="10">
        <f>IF(L252="EUR",AE252,AE252*VLOOKUP(L252,Calculations!G:I,3,0))</f>
        <v>11765.879999999997</v>
      </c>
      <c r="AI252" s="10">
        <f>IF(L252="USD",AF252,AF252*VLOOKUP(L252,Calculations!G253:I253,3,0))</f>
        <v>16808.399999999998</v>
      </c>
      <c r="AJ252" s="10">
        <f>IF(L252="EUR",AF252,AF252*VLOOKUP(L252,Calculations!G:I,3,0))</f>
        <v>11765.879999999997</v>
      </c>
      <c r="AK252" s="10">
        <f t="shared" si="11"/>
        <v>16808.399999999998</v>
      </c>
      <c r="AL252" s="10">
        <f>IF(L252="USD",AK252,AK252*VLOOKUP(L252,Calculations!G:I,3,0))</f>
        <v>16808.399999999998</v>
      </c>
      <c r="AM252" s="10">
        <f>IF(L252="EUR",AK252,AK252*VLOOKUP(L252,Calculations!G:I,3,0))</f>
        <v>11765.879999999997</v>
      </c>
    </row>
    <row r="253" spans="1:39">
      <c r="A253" t="s">
        <v>145</v>
      </c>
      <c r="B253" t="s">
        <v>156</v>
      </c>
      <c r="C253">
        <v>0.18</v>
      </c>
      <c r="D253" t="s">
        <v>414</v>
      </c>
      <c r="E253" t="s">
        <v>38</v>
      </c>
      <c r="F253" t="s">
        <v>83</v>
      </c>
      <c r="G253" t="s">
        <v>82</v>
      </c>
      <c r="H253" t="s">
        <v>82</v>
      </c>
      <c r="I253" t="s">
        <v>54</v>
      </c>
      <c r="J253" t="s">
        <v>55</v>
      </c>
      <c r="K253" t="s">
        <v>143</v>
      </c>
      <c r="L253" t="s">
        <v>35</v>
      </c>
      <c r="M253">
        <v>1483224</v>
      </c>
      <c r="N253">
        <v>0</v>
      </c>
      <c r="O253">
        <v>1483224</v>
      </c>
      <c r="P253">
        <v>1463224</v>
      </c>
      <c r="Q253">
        <v>0</v>
      </c>
      <c r="R253">
        <v>1463224</v>
      </c>
      <c r="S253" t="s">
        <v>35</v>
      </c>
      <c r="T253">
        <v>1483224</v>
      </c>
      <c r="U253">
        <v>0</v>
      </c>
      <c r="V253">
        <v>1483224</v>
      </c>
      <c r="W253">
        <v>1463224</v>
      </c>
      <c r="X253">
        <v>0</v>
      </c>
      <c r="Y253">
        <v>1463224</v>
      </c>
      <c r="Z253" t="s">
        <v>36</v>
      </c>
      <c r="AA253" t="s">
        <v>36</v>
      </c>
      <c r="AB253" t="s">
        <v>37</v>
      </c>
      <c r="AC253" t="s">
        <v>37</v>
      </c>
      <c r="AD253" t="s">
        <v>37</v>
      </c>
      <c r="AE253" s="10">
        <f t="shared" si="9"/>
        <v>2633.8031999999998</v>
      </c>
      <c r="AF253" s="10">
        <f t="shared" si="10"/>
        <v>2669.8031999999998</v>
      </c>
      <c r="AG253" s="10">
        <f>IF(L253="USD",AE253,AE253*VLOOKUP(L253,Calculations!G254:I254,3,0))</f>
        <v>2633.8031999999998</v>
      </c>
      <c r="AH253" s="10">
        <f>IF(L253="EUR",AE253,AE253*VLOOKUP(L253,Calculations!G:I,3,0))</f>
        <v>1843.6622399999997</v>
      </c>
      <c r="AI253" s="10">
        <f>IF(L253="USD",AF253,AF253*VLOOKUP(L253,Calculations!G254:I254,3,0))</f>
        <v>2669.8031999999998</v>
      </c>
      <c r="AJ253" s="10">
        <f>IF(L253="EUR",AF253,AF253*VLOOKUP(L253,Calculations!G:I,3,0))</f>
        <v>1868.8622399999997</v>
      </c>
      <c r="AK253" s="10">
        <f t="shared" si="11"/>
        <v>2633.8031999999998</v>
      </c>
      <c r="AL253" s="10">
        <f>IF(L253="USD",AK253,AK253*VLOOKUP(L253,Calculations!G:I,3,0))</f>
        <v>2633.8031999999998</v>
      </c>
      <c r="AM253" s="10">
        <f>IF(L253="EUR",AK253,AK253*VLOOKUP(L253,Calculations!G:I,3,0))</f>
        <v>1843.6622399999997</v>
      </c>
    </row>
    <row r="254" spans="1:39">
      <c r="A254" t="s">
        <v>145</v>
      </c>
      <c r="B254" t="s">
        <v>156</v>
      </c>
      <c r="C254">
        <v>0.18</v>
      </c>
      <c r="D254" t="s">
        <v>415</v>
      </c>
      <c r="E254" t="s">
        <v>76</v>
      </c>
      <c r="F254" t="s">
        <v>93</v>
      </c>
      <c r="G254" t="s">
        <v>105</v>
      </c>
      <c r="H254" t="s">
        <v>105</v>
      </c>
      <c r="I254" t="s">
        <v>79</v>
      </c>
      <c r="J254" t="s">
        <v>55</v>
      </c>
      <c r="K254" t="s">
        <v>143</v>
      </c>
      <c r="L254" t="s">
        <v>35</v>
      </c>
      <c r="M254">
        <v>2801400</v>
      </c>
      <c r="N254">
        <v>0</v>
      </c>
      <c r="O254">
        <v>2801400</v>
      </c>
      <c r="P254">
        <v>2801400</v>
      </c>
      <c r="Q254">
        <v>0</v>
      </c>
      <c r="R254">
        <v>2801400</v>
      </c>
      <c r="S254" t="s">
        <v>35</v>
      </c>
      <c r="T254">
        <v>2801400</v>
      </c>
      <c r="U254">
        <v>0</v>
      </c>
      <c r="V254">
        <v>2801400</v>
      </c>
      <c r="W254">
        <v>2801400</v>
      </c>
      <c r="X254">
        <v>0</v>
      </c>
      <c r="Y254">
        <v>2801400</v>
      </c>
      <c r="Z254" t="s">
        <v>36</v>
      </c>
      <c r="AA254" t="s">
        <v>36</v>
      </c>
      <c r="AB254" t="s">
        <v>37</v>
      </c>
      <c r="AC254" t="s">
        <v>37</v>
      </c>
      <c r="AD254" t="s">
        <v>37</v>
      </c>
      <c r="AE254" s="10">
        <f t="shared" si="9"/>
        <v>5042.5199999999995</v>
      </c>
      <c r="AF254" s="10">
        <f t="shared" si="10"/>
        <v>5042.5199999999995</v>
      </c>
      <c r="AG254" s="10">
        <f>IF(L254="USD",AE254,AE254*VLOOKUP(L254,Calculations!G255:I255,3,0))</f>
        <v>5042.5199999999995</v>
      </c>
      <c r="AH254" s="10">
        <f>IF(L254="EUR",AE254,AE254*VLOOKUP(L254,Calculations!G:I,3,0))</f>
        <v>3529.7639999999997</v>
      </c>
      <c r="AI254" s="10">
        <f>IF(L254="USD",AF254,AF254*VLOOKUP(L254,Calculations!G255:I255,3,0))</f>
        <v>5042.5199999999995</v>
      </c>
      <c r="AJ254" s="10">
        <f>IF(L254="EUR",AF254,AF254*VLOOKUP(L254,Calculations!G:I,3,0))</f>
        <v>3529.7639999999997</v>
      </c>
      <c r="AK254" s="10">
        <f t="shared" si="11"/>
        <v>5042.5199999999995</v>
      </c>
      <c r="AL254" s="10">
        <f>IF(L254="USD",AK254,AK254*VLOOKUP(L254,Calculations!G:I,3,0))</f>
        <v>5042.5199999999995</v>
      </c>
      <c r="AM254" s="10">
        <f>IF(L254="EUR",AK254,AK254*VLOOKUP(L254,Calculations!G:I,3,0))</f>
        <v>3529.7639999999997</v>
      </c>
    </row>
    <row r="255" spans="1:39">
      <c r="A255" t="s">
        <v>145</v>
      </c>
      <c r="B255" t="s">
        <v>156</v>
      </c>
      <c r="C255">
        <v>0.18</v>
      </c>
      <c r="D255" t="s">
        <v>416</v>
      </c>
      <c r="E255" t="s">
        <v>76</v>
      </c>
      <c r="F255" t="s">
        <v>113</v>
      </c>
      <c r="G255" t="s">
        <v>82</v>
      </c>
      <c r="H255" t="s">
        <v>82</v>
      </c>
      <c r="I255" t="s">
        <v>79</v>
      </c>
      <c r="J255" t="s">
        <v>55</v>
      </c>
      <c r="K255" t="s">
        <v>143</v>
      </c>
      <c r="L255" t="s">
        <v>35</v>
      </c>
      <c r="M255">
        <v>14590029</v>
      </c>
      <c r="N255">
        <v>0</v>
      </c>
      <c r="O255">
        <v>14590029</v>
      </c>
      <c r="P255">
        <v>14590029</v>
      </c>
      <c r="Q255">
        <v>0</v>
      </c>
      <c r="R255">
        <v>14590029</v>
      </c>
      <c r="S255" t="s">
        <v>35</v>
      </c>
      <c r="T255">
        <v>14590029</v>
      </c>
      <c r="U255">
        <v>0</v>
      </c>
      <c r="V255">
        <v>14590029</v>
      </c>
      <c r="W255">
        <v>14590029</v>
      </c>
      <c r="X255">
        <v>0</v>
      </c>
      <c r="Y255">
        <v>14590029</v>
      </c>
      <c r="Z255" t="s">
        <v>36</v>
      </c>
      <c r="AA255" t="s">
        <v>36</v>
      </c>
      <c r="AB255" t="s">
        <v>37</v>
      </c>
      <c r="AC255" t="s">
        <v>37</v>
      </c>
      <c r="AD255" t="s">
        <v>37</v>
      </c>
      <c r="AE255" s="10">
        <f t="shared" si="9"/>
        <v>26262.052199999998</v>
      </c>
      <c r="AF255" s="10">
        <f t="shared" si="10"/>
        <v>26262.052199999998</v>
      </c>
      <c r="AG255" s="10">
        <f>IF(L255="USD",AE255,AE255*VLOOKUP(L255,Calculations!G256:I256,3,0))</f>
        <v>26262.052199999998</v>
      </c>
      <c r="AH255" s="10">
        <f>IF(L255="EUR",AE255,AE255*VLOOKUP(L255,Calculations!G:I,3,0))</f>
        <v>18383.436539999999</v>
      </c>
      <c r="AI255" s="10">
        <f>IF(L255="USD",AF255,AF255*VLOOKUP(L255,Calculations!G256:I256,3,0))</f>
        <v>26262.052199999998</v>
      </c>
      <c r="AJ255" s="10">
        <f>IF(L255="EUR",AF255,AF255*VLOOKUP(L255,Calculations!G:I,3,0))</f>
        <v>18383.436539999999</v>
      </c>
      <c r="AK255" s="10">
        <f t="shared" si="11"/>
        <v>26262.052199999998</v>
      </c>
      <c r="AL255" s="10">
        <f>IF(L255="USD",AK255,AK255*VLOOKUP(L255,Calculations!G:I,3,0))</f>
        <v>26262.052199999998</v>
      </c>
      <c r="AM255" s="10">
        <f>IF(L255="EUR",AK255,AK255*VLOOKUP(L255,Calculations!G:I,3,0))</f>
        <v>18383.436539999999</v>
      </c>
    </row>
    <row r="256" spans="1:39">
      <c r="A256" t="s">
        <v>145</v>
      </c>
      <c r="B256" t="s">
        <v>156</v>
      </c>
      <c r="C256">
        <v>0.18</v>
      </c>
      <c r="D256" t="s">
        <v>417</v>
      </c>
      <c r="E256" t="s">
        <v>73</v>
      </c>
      <c r="F256" t="s">
        <v>74</v>
      </c>
      <c r="G256" t="s">
        <v>82</v>
      </c>
      <c r="H256" t="s">
        <v>82</v>
      </c>
      <c r="I256" t="s">
        <v>40</v>
      </c>
      <c r="J256" t="s">
        <v>55</v>
      </c>
      <c r="K256" t="s">
        <v>143</v>
      </c>
      <c r="L256" t="s">
        <v>35</v>
      </c>
      <c r="M256">
        <v>14820863</v>
      </c>
      <c r="N256">
        <v>0</v>
      </c>
      <c r="O256">
        <v>14820863</v>
      </c>
      <c r="P256">
        <v>14800863</v>
      </c>
      <c r="Q256">
        <v>0</v>
      </c>
      <c r="R256">
        <v>14800863</v>
      </c>
      <c r="S256" t="s">
        <v>35</v>
      </c>
      <c r="T256">
        <v>14820863</v>
      </c>
      <c r="U256">
        <v>0</v>
      </c>
      <c r="V256">
        <v>14820863</v>
      </c>
      <c r="W256">
        <v>14800863</v>
      </c>
      <c r="X256">
        <v>0</v>
      </c>
      <c r="Y256">
        <v>14800863</v>
      </c>
      <c r="Z256" t="s">
        <v>36</v>
      </c>
      <c r="AA256" t="s">
        <v>36</v>
      </c>
      <c r="AB256" t="s">
        <v>37</v>
      </c>
      <c r="AC256" t="s">
        <v>37</v>
      </c>
      <c r="AD256" t="s">
        <v>37</v>
      </c>
      <c r="AE256" s="10">
        <f t="shared" si="9"/>
        <v>26641.553400000001</v>
      </c>
      <c r="AF256" s="10">
        <f t="shared" si="10"/>
        <v>26677.553400000001</v>
      </c>
      <c r="AG256" s="10">
        <f>IF(L256="USD",AE256,AE256*VLOOKUP(L256,Calculations!G257:I257,3,0))</f>
        <v>26641.553400000001</v>
      </c>
      <c r="AH256" s="10">
        <f>IF(L256="EUR",AE256,AE256*VLOOKUP(L256,Calculations!G:I,3,0))</f>
        <v>18649.087380000001</v>
      </c>
      <c r="AI256" s="10">
        <f>IF(L256="USD",AF256,AF256*VLOOKUP(L256,Calculations!G257:I257,3,0))</f>
        <v>26677.553400000001</v>
      </c>
      <c r="AJ256" s="10">
        <f>IF(L256="EUR",AF256,AF256*VLOOKUP(L256,Calculations!G:I,3,0))</f>
        <v>18674.287379999998</v>
      </c>
      <c r="AK256" s="10">
        <f t="shared" si="11"/>
        <v>26641.553400000001</v>
      </c>
      <c r="AL256" s="10">
        <f>IF(L256="USD",AK256,AK256*VLOOKUP(L256,Calculations!G:I,3,0))</f>
        <v>26641.553400000001</v>
      </c>
      <c r="AM256" s="10">
        <f>IF(L256="EUR",AK256,AK256*VLOOKUP(L256,Calculations!G:I,3,0))</f>
        <v>18649.087380000001</v>
      </c>
    </row>
    <row r="257" spans="1:39">
      <c r="A257" t="s">
        <v>145</v>
      </c>
      <c r="B257" t="s">
        <v>156</v>
      </c>
      <c r="C257">
        <v>0.18</v>
      </c>
      <c r="D257" t="s">
        <v>418</v>
      </c>
      <c r="E257" t="s">
        <v>76</v>
      </c>
      <c r="F257" t="s">
        <v>77</v>
      </c>
      <c r="G257" t="s">
        <v>82</v>
      </c>
      <c r="H257" t="s">
        <v>82</v>
      </c>
      <c r="I257" t="s">
        <v>91</v>
      </c>
      <c r="J257" t="s">
        <v>55</v>
      </c>
      <c r="K257" t="s">
        <v>143</v>
      </c>
      <c r="L257" t="s">
        <v>35</v>
      </c>
      <c r="M257">
        <v>3056694</v>
      </c>
      <c r="N257">
        <v>0</v>
      </c>
      <c r="O257">
        <v>3056694</v>
      </c>
      <c r="P257">
        <v>3041694</v>
      </c>
      <c r="Q257">
        <v>0</v>
      </c>
      <c r="R257">
        <v>3041694</v>
      </c>
      <c r="S257" t="s">
        <v>35</v>
      </c>
      <c r="T257">
        <v>3056694</v>
      </c>
      <c r="U257">
        <v>0</v>
      </c>
      <c r="V257">
        <v>3056694</v>
      </c>
      <c r="W257">
        <v>3041694</v>
      </c>
      <c r="X257">
        <v>0</v>
      </c>
      <c r="Y257">
        <v>3041694</v>
      </c>
      <c r="Z257" t="s">
        <v>36</v>
      </c>
      <c r="AA257" t="s">
        <v>36</v>
      </c>
      <c r="AB257" t="s">
        <v>37</v>
      </c>
      <c r="AC257" t="s">
        <v>37</v>
      </c>
      <c r="AD257" t="s">
        <v>37</v>
      </c>
      <c r="AE257" s="10">
        <f t="shared" si="9"/>
        <v>5475.0491999999995</v>
      </c>
      <c r="AF257" s="10">
        <f t="shared" si="10"/>
        <v>5502.0491999999995</v>
      </c>
      <c r="AG257" s="10">
        <f>IF(L257="USD",AE257,AE257*VLOOKUP(L257,Calculations!G258:I258,3,0))</f>
        <v>5475.0491999999995</v>
      </c>
      <c r="AH257" s="10">
        <f>IF(L257="EUR",AE257,AE257*VLOOKUP(L257,Calculations!G:I,3,0))</f>
        <v>3832.5344399999994</v>
      </c>
      <c r="AI257" s="10">
        <f>IF(L257="USD",AF257,AF257*VLOOKUP(L257,Calculations!G258:I258,3,0))</f>
        <v>5502.0491999999995</v>
      </c>
      <c r="AJ257" s="10">
        <f>IF(L257="EUR",AF257,AF257*VLOOKUP(L257,Calculations!G:I,3,0))</f>
        <v>3851.4344399999995</v>
      </c>
      <c r="AK257" s="10">
        <f t="shared" si="11"/>
        <v>5475.0491999999995</v>
      </c>
      <c r="AL257" s="10">
        <f>IF(L257="USD",AK257,AK257*VLOOKUP(L257,Calculations!G:I,3,0))</f>
        <v>5475.0491999999995</v>
      </c>
      <c r="AM257" s="10">
        <f>IF(L257="EUR",AK257,AK257*VLOOKUP(L257,Calculations!G:I,3,0))</f>
        <v>3832.5344399999994</v>
      </c>
    </row>
    <row r="258" spans="1:39">
      <c r="A258" t="s">
        <v>145</v>
      </c>
      <c r="B258" t="s">
        <v>156</v>
      </c>
      <c r="C258">
        <v>0.18</v>
      </c>
      <c r="D258" t="s">
        <v>419</v>
      </c>
      <c r="E258" t="s">
        <v>38</v>
      </c>
      <c r="F258" t="s">
        <v>59</v>
      </c>
      <c r="G258" t="s">
        <v>105</v>
      </c>
      <c r="H258" t="s">
        <v>105</v>
      </c>
      <c r="I258" t="s">
        <v>50</v>
      </c>
      <c r="J258" t="s">
        <v>55</v>
      </c>
      <c r="K258" t="s">
        <v>143</v>
      </c>
      <c r="L258" t="s">
        <v>35</v>
      </c>
      <c r="M258">
        <v>0</v>
      </c>
      <c r="N258">
        <v>466900</v>
      </c>
      <c r="O258">
        <v>466900</v>
      </c>
      <c r="P258">
        <v>0</v>
      </c>
      <c r="Q258">
        <v>0</v>
      </c>
      <c r="R258">
        <v>0</v>
      </c>
      <c r="S258" t="s">
        <v>35</v>
      </c>
      <c r="T258">
        <v>0</v>
      </c>
      <c r="U258">
        <v>466900</v>
      </c>
      <c r="V258">
        <v>466900</v>
      </c>
      <c r="W258">
        <v>0</v>
      </c>
      <c r="X258">
        <v>0</v>
      </c>
      <c r="Y258">
        <v>0</v>
      </c>
      <c r="Z258" t="s">
        <v>36</v>
      </c>
      <c r="AA258" t="s">
        <v>37</v>
      </c>
      <c r="AB258" t="s">
        <v>37</v>
      </c>
      <c r="AC258" t="s">
        <v>37</v>
      </c>
      <c r="AD258" t="s">
        <v>36</v>
      </c>
      <c r="AE258" s="10">
        <f t="shared" si="9"/>
        <v>0</v>
      </c>
      <c r="AF258" s="10">
        <f t="shared" si="10"/>
        <v>840.42</v>
      </c>
      <c r="AG258" s="10">
        <f>IF(L258="USD",AE258,AE258*VLOOKUP(L258,Calculations!G259:I259,3,0))</f>
        <v>0</v>
      </c>
      <c r="AH258" s="10">
        <f>IF(L258="EUR",AE258,AE258*VLOOKUP(L258,Calculations!G:I,3,0))</f>
        <v>0</v>
      </c>
      <c r="AI258" s="10">
        <f>IF(L258="USD",AF258,AF258*VLOOKUP(L258,Calculations!G259:I259,3,0))</f>
        <v>840.42</v>
      </c>
      <c r="AJ258" s="10">
        <f>IF(L258="EUR",AF258,AF258*VLOOKUP(L258,Calculations!G:I,3,0))</f>
        <v>588.29399999999998</v>
      </c>
      <c r="AK258" s="10">
        <f t="shared" si="11"/>
        <v>0</v>
      </c>
      <c r="AL258" s="10">
        <f>IF(L258="USD",AK258,AK258*VLOOKUP(L258,Calculations!G:I,3,0))</f>
        <v>0</v>
      </c>
      <c r="AM258" s="10">
        <f>IF(L258="EUR",AK258,AK258*VLOOKUP(L258,Calculations!G:I,3,0))</f>
        <v>0</v>
      </c>
    </row>
    <row r="259" spans="1:39">
      <c r="A259" t="s">
        <v>145</v>
      </c>
      <c r="B259" t="s">
        <v>156</v>
      </c>
      <c r="C259">
        <v>0.18</v>
      </c>
      <c r="D259" t="s">
        <v>420</v>
      </c>
      <c r="E259" t="s">
        <v>76</v>
      </c>
      <c r="F259" t="s">
        <v>113</v>
      </c>
      <c r="G259" t="s">
        <v>82</v>
      </c>
      <c r="H259" t="s">
        <v>82</v>
      </c>
      <c r="I259" t="s">
        <v>79</v>
      </c>
      <c r="J259" t="s">
        <v>55</v>
      </c>
      <c r="K259" t="s">
        <v>143</v>
      </c>
      <c r="L259" t="s">
        <v>35</v>
      </c>
      <c r="M259">
        <v>3735200</v>
      </c>
      <c r="N259">
        <v>0</v>
      </c>
      <c r="O259">
        <v>3735200</v>
      </c>
      <c r="P259">
        <v>3735200</v>
      </c>
      <c r="Q259">
        <v>0</v>
      </c>
      <c r="R259">
        <v>3735200</v>
      </c>
      <c r="S259" t="s">
        <v>35</v>
      </c>
      <c r="T259">
        <v>3735200</v>
      </c>
      <c r="U259">
        <v>0</v>
      </c>
      <c r="V259">
        <v>3735200</v>
      </c>
      <c r="W259">
        <v>3735200</v>
      </c>
      <c r="X259">
        <v>0</v>
      </c>
      <c r="Y259">
        <v>3735200</v>
      </c>
      <c r="Z259" t="s">
        <v>36</v>
      </c>
      <c r="AA259" t="s">
        <v>36</v>
      </c>
      <c r="AB259" t="s">
        <v>37</v>
      </c>
      <c r="AC259" t="s">
        <v>37</v>
      </c>
      <c r="AD259" t="s">
        <v>37</v>
      </c>
      <c r="AE259" s="10">
        <f t="shared" ref="AE259:AE322" si="12">(C259/100)*R259</f>
        <v>6723.36</v>
      </c>
      <c r="AF259" s="10">
        <f t="shared" ref="AF259:AF322" si="13">(C259/100)*O259</f>
        <v>6723.36</v>
      </c>
      <c r="AG259" s="10">
        <f>IF(L259="USD",AE259,AE259*VLOOKUP(L259,Calculations!G260:I260,3,0))</f>
        <v>6723.36</v>
      </c>
      <c r="AH259" s="10">
        <f>IF(L259="EUR",AE259,AE259*VLOOKUP(L259,Calculations!G:I,3,0))</f>
        <v>4706.3519999999999</v>
      </c>
      <c r="AI259" s="10">
        <f>IF(L259="USD",AF259,AF259*VLOOKUP(L259,Calculations!G260:I260,3,0))</f>
        <v>6723.36</v>
      </c>
      <c r="AJ259" s="10">
        <f>IF(L259="EUR",AF259,AF259*VLOOKUP(L259,Calculations!G:I,3,0))</f>
        <v>4706.3519999999999</v>
      </c>
      <c r="AK259" s="10">
        <f t="shared" ref="AK259:AK322" si="14">(C259/100)*P259</f>
        <v>6723.36</v>
      </c>
      <c r="AL259" s="10">
        <f>IF(L259="USD",AK259,AK259*VLOOKUP(L259,Calculations!G:I,3,0))</f>
        <v>6723.36</v>
      </c>
      <c r="AM259" s="10">
        <f>IF(L259="EUR",AK259,AK259*VLOOKUP(L259,Calculations!G:I,3,0))</f>
        <v>4706.3519999999999</v>
      </c>
    </row>
    <row r="260" spans="1:39">
      <c r="A260" t="s">
        <v>145</v>
      </c>
      <c r="B260" t="s">
        <v>156</v>
      </c>
      <c r="C260">
        <v>0.18</v>
      </c>
      <c r="D260" t="s">
        <v>421</v>
      </c>
      <c r="E260" t="s">
        <v>73</v>
      </c>
      <c r="F260" t="s">
        <v>96</v>
      </c>
      <c r="G260" t="s">
        <v>85</v>
      </c>
      <c r="H260" t="s">
        <v>85</v>
      </c>
      <c r="I260" t="s">
        <v>84</v>
      </c>
      <c r="J260" t="s">
        <v>55</v>
      </c>
      <c r="K260" t="s">
        <v>143</v>
      </c>
      <c r="L260" t="s">
        <v>35</v>
      </c>
      <c r="M260">
        <v>14007000</v>
      </c>
      <c r="N260">
        <v>0</v>
      </c>
      <c r="O260">
        <v>14007000</v>
      </c>
      <c r="P260">
        <v>25326458</v>
      </c>
      <c r="Q260">
        <v>0</v>
      </c>
      <c r="R260">
        <v>25326458</v>
      </c>
      <c r="S260" t="s">
        <v>35</v>
      </c>
      <c r="T260">
        <v>14007000</v>
      </c>
      <c r="U260">
        <v>0</v>
      </c>
      <c r="V260">
        <v>14007000</v>
      </c>
      <c r="W260">
        <v>25326458</v>
      </c>
      <c r="X260">
        <v>0</v>
      </c>
      <c r="Y260">
        <v>25326458</v>
      </c>
      <c r="Z260" t="s">
        <v>36</v>
      </c>
      <c r="AA260" t="s">
        <v>36</v>
      </c>
      <c r="AB260" t="s">
        <v>37</v>
      </c>
      <c r="AC260" t="s">
        <v>37</v>
      </c>
      <c r="AD260" t="s">
        <v>37</v>
      </c>
      <c r="AE260" s="10">
        <f t="shared" si="12"/>
        <v>45587.624400000001</v>
      </c>
      <c r="AF260" s="10">
        <f t="shared" si="13"/>
        <v>25212.6</v>
      </c>
      <c r="AG260" s="10">
        <f>IF(L260="USD",AE260,AE260*VLOOKUP(L260,Calculations!G261:I261,3,0))</f>
        <v>45587.624400000001</v>
      </c>
      <c r="AH260" s="10">
        <f>IF(L260="EUR",AE260,AE260*VLOOKUP(L260,Calculations!G:I,3,0))</f>
        <v>31911.337079999998</v>
      </c>
      <c r="AI260" s="10">
        <f>IF(L260="USD",AF260,AF260*VLOOKUP(L260,Calculations!G261:I261,3,0))</f>
        <v>25212.6</v>
      </c>
      <c r="AJ260" s="10">
        <f>IF(L260="EUR",AF260,AF260*VLOOKUP(L260,Calculations!G:I,3,0))</f>
        <v>17648.819999999996</v>
      </c>
      <c r="AK260" s="10">
        <f t="shared" si="14"/>
        <v>45587.624400000001</v>
      </c>
      <c r="AL260" s="10">
        <f>IF(L260="USD",AK260,AK260*VLOOKUP(L260,Calculations!G:I,3,0))</f>
        <v>45587.624400000001</v>
      </c>
      <c r="AM260" s="10">
        <f>IF(L260="EUR",AK260,AK260*VLOOKUP(L260,Calculations!G:I,3,0))</f>
        <v>31911.337079999998</v>
      </c>
    </row>
    <row r="261" spans="1:39">
      <c r="A261" t="s">
        <v>145</v>
      </c>
      <c r="B261" t="s">
        <v>156</v>
      </c>
      <c r="C261">
        <v>0.18</v>
      </c>
      <c r="D261" t="s">
        <v>422</v>
      </c>
      <c r="E261" t="s">
        <v>76</v>
      </c>
      <c r="F261" t="s">
        <v>93</v>
      </c>
      <c r="G261" t="s">
        <v>82</v>
      </c>
      <c r="H261" t="s">
        <v>82</v>
      </c>
      <c r="I261" t="s">
        <v>79</v>
      </c>
      <c r="J261" t="s">
        <v>55</v>
      </c>
      <c r="K261" t="s">
        <v>143</v>
      </c>
      <c r="L261" t="s">
        <v>35</v>
      </c>
      <c r="M261">
        <v>38645313</v>
      </c>
      <c r="N261">
        <v>0</v>
      </c>
      <c r="O261">
        <v>38645313</v>
      </c>
      <c r="P261">
        <v>108133555</v>
      </c>
      <c r="Q261">
        <v>0</v>
      </c>
      <c r="R261">
        <v>108133555</v>
      </c>
      <c r="S261" t="s">
        <v>35</v>
      </c>
      <c r="T261">
        <v>38645313</v>
      </c>
      <c r="U261">
        <v>0</v>
      </c>
      <c r="V261">
        <v>38645313</v>
      </c>
      <c r="W261">
        <v>108133555</v>
      </c>
      <c r="X261">
        <v>0</v>
      </c>
      <c r="Y261">
        <v>108133555</v>
      </c>
      <c r="Z261" t="s">
        <v>36</v>
      </c>
      <c r="AA261" t="s">
        <v>36</v>
      </c>
      <c r="AB261" t="s">
        <v>37</v>
      </c>
      <c r="AC261" t="s">
        <v>37</v>
      </c>
      <c r="AD261" t="s">
        <v>37</v>
      </c>
      <c r="AE261" s="10">
        <f t="shared" si="12"/>
        <v>194640.399</v>
      </c>
      <c r="AF261" s="10">
        <f t="shared" si="13"/>
        <v>69561.563399999999</v>
      </c>
      <c r="AG261" s="10">
        <f>IF(L261="USD",AE261,AE261*VLOOKUP(L261,Calculations!G262:I262,3,0))</f>
        <v>194640.399</v>
      </c>
      <c r="AH261" s="10">
        <f>IF(L261="EUR",AE261,AE261*VLOOKUP(L261,Calculations!G:I,3,0))</f>
        <v>136248.27929999999</v>
      </c>
      <c r="AI261" s="10">
        <f>IF(L261="USD",AF261,AF261*VLOOKUP(L261,Calculations!G262:I262,3,0))</f>
        <v>69561.563399999999</v>
      </c>
      <c r="AJ261" s="10">
        <f>IF(L261="EUR",AF261,AF261*VLOOKUP(L261,Calculations!G:I,3,0))</f>
        <v>48693.094379999995</v>
      </c>
      <c r="AK261" s="10">
        <f t="shared" si="14"/>
        <v>194640.399</v>
      </c>
      <c r="AL261" s="10">
        <f>IF(L261="USD",AK261,AK261*VLOOKUP(L261,Calculations!G:I,3,0))</f>
        <v>194640.399</v>
      </c>
      <c r="AM261" s="10">
        <f>IF(L261="EUR",AK261,AK261*VLOOKUP(L261,Calculations!G:I,3,0))</f>
        <v>136248.27929999999</v>
      </c>
    </row>
    <row r="262" spans="1:39">
      <c r="A262" t="s">
        <v>145</v>
      </c>
      <c r="B262" t="s">
        <v>156</v>
      </c>
      <c r="C262">
        <v>0.18</v>
      </c>
      <c r="D262" t="s">
        <v>423</v>
      </c>
      <c r="E262" t="s">
        <v>38</v>
      </c>
      <c r="F262" t="s">
        <v>59</v>
      </c>
      <c r="G262" t="s">
        <v>105</v>
      </c>
      <c r="H262" t="s">
        <v>105</v>
      </c>
      <c r="I262" t="s">
        <v>50</v>
      </c>
      <c r="J262" t="s">
        <v>55</v>
      </c>
      <c r="K262" t="s">
        <v>143</v>
      </c>
      <c r="L262" t="s">
        <v>35</v>
      </c>
      <c r="M262">
        <v>13507086</v>
      </c>
      <c r="N262">
        <v>0</v>
      </c>
      <c r="O262">
        <v>13507086</v>
      </c>
      <c r="P262">
        <v>27795272</v>
      </c>
      <c r="Q262">
        <v>0</v>
      </c>
      <c r="R262">
        <v>27795272</v>
      </c>
      <c r="S262" t="s">
        <v>35</v>
      </c>
      <c r="T262">
        <v>13507086</v>
      </c>
      <c r="U262">
        <v>0</v>
      </c>
      <c r="V262">
        <v>13507086</v>
      </c>
      <c r="W262">
        <v>27795272</v>
      </c>
      <c r="X262">
        <v>0</v>
      </c>
      <c r="Y262">
        <v>27795272</v>
      </c>
      <c r="Z262" t="s">
        <v>36</v>
      </c>
      <c r="AA262" t="s">
        <v>36</v>
      </c>
      <c r="AB262" t="s">
        <v>37</v>
      </c>
      <c r="AC262" t="s">
        <v>37</v>
      </c>
      <c r="AD262" t="s">
        <v>37</v>
      </c>
      <c r="AE262" s="10">
        <f t="shared" si="12"/>
        <v>50031.489600000001</v>
      </c>
      <c r="AF262" s="10">
        <f t="shared" si="13"/>
        <v>24312.754799999999</v>
      </c>
      <c r="AG262" s="10">
        <f>IF(L262="USD",AE262,AE262*VLOOKUP(L262,Calculations!G263:I263,3,0))</f>
        <v>50031.489600000001</v>
      </c>
      <c r="AH262" s="10">
        <f>IF(L262="EUR",AE262,AE262*VLOOKUP(L262,Calculations!G:I,3,0))</f>
        <v>35022.042719999998</v>
      </c>
      <c r="AI262" s="10">
        <f>IF(L262="USD",AF262,AF262*VLOOKUP(L262,Calculations!G263:I263,3,0))</f>
        <v>24312.754799999999</v>
      </c>
      <c r="AJ262" s="10">
        <f>IF(L262="EUR",AF262,AF262*VLOOKUP(L262,Calculations!G:I,3,0))</f>
        <v>17018.928359999998</v>
      </c>
      <c r="AK262" s="10">
        <f t="shared" si="14"/>
        <v>50031.489600000001</v>
      </c>
      <c r="AL262" s="10">
        <f>IF(L262="USD",AK262,AK262*VLOOKUP(L262,Calculations!G:I,3,0))</f>
        <v>50031.489600000001</v>
      </c>
      <c r="AM262" s="10">
        <f>IF(L262="EUR",AK262,AK262*VLOOKUP(L262,Calculations!G:I,3,0))</f>
        <v>35022.042719999998</v>
      </c>
    </row>
    <row r="263" spans="1:39">
      <c r="A263" t="s">
        <v>145</v>
      </c>
      <c r="B263" t="s">
        <v>156</v>
      </c>
      <c r="C263">
        <v>0.18</v>
      </c>
      <c r="D263" t="s">
        <v>424</v>
      </c>
      <c r="E263" t="s">
        <v>73</v>
      </c>
      <c r="F263" t="s">
        <v>96</v>
      </c>
      <c r="G263" t="s">
        <v>105</v>
      </c>
      <c r="H263" t="s">
        <v>105</v>
      </c>
      <c r="I263" t="s">
        <v>84</v>
      </c>
      <c r="J263" t="s">
        <v>55</v>
      </c>
      <c r="K263" t="s">
        <v>143</v>
      </c>
      <c r="L263" t="s">
        <v>35</v>
      </c>
      <c r="M263">
        <v>10261525</v>
      </c>
      <c r="N263">
        <v>0</v>
      </c>
      <c r="O263">
        <v>10261525</v>
      </c>
      <c r="P263">
        <v>78310793</v>
      </c>
      <c r="Q263">
        <v>0</v>
      </c>
      <c r="R263">
        <v>78310793</v>
      </c>
      <c r="S263" t="s">
        <v>35</v>
      </c>
      <c r="T263">
        <v>10261525</v>
      </c>
      <c r="U263">
        <v>0</v>
      </c>
      <c r="V263">
        <v>10261525</v>
      </c>
      <c r="W263">
        <v>78310793</v>
      </c>
      <c r="X263">
        <v>0</v>
      </c>
      <c r="Y263">
        <v>78310793</v>
      </c>
      <c r="Z263" t="s">
        <v>36</v>
      </c>
      <c r="AA263" t="s">
        <v>36</v>
      </c>
      <c r="AB263" t="s">
        <v>37</v>
      </c>
      <c r="AC263" t="s">
        <v>37</v>
      </c>
      <c r="AD263" t="s">
        <v>37</v>
      </c>
      <c r="AE263" s="10">
        <f t="shared" si="12"/>
        <v>140959.42739999999</v>
      </c>
      <c r="AF263" s="10">
        <f t="shared" si="13"/>
        <v>18470.744999999999</v>
      </c>
      <c r="AG263" s="10">
        <f>IF(L263="USD",AE263,AE263*VLOOKUP(L263,Calculations!G264:I264,3,0))</f>
        <v>140959.42739999999</v>
      </c>
      <c r="AH263" s="10">
        <f>IF(L263="EUR",AE263,AE263*VLOOKUP(L263,Calculations!G:I,3,0))</f>
        <v>98671.59917999999</v>
      </c>
      <c r="AI263" s="10">
        <f>IF(L263="USD",AF263,AF263*VLOOKUP(L263,Calculations!G264:I264,3,0))</f>
        <v>18470.744999999999</v>
      </c>
      <c r="AJ263" s="10">
        <f>IF(L263="EUR",AF263,AF263*VLOOKUP(L263,Calculations!G:I,3,0))</f>
        <v>12929.521499999999</v>
      </c>
      <c r="AK263" s="10">
        <f t="shared" si="14"/>
        <v>140959.42739999999</v>
      </c>
      <c r="AL263" s="10">
        <f>IF(L263="USD",AK263,AK263*VLOOKUP(L263,Calculations!G:I,3,0))</f>
        <v>140959.42739999999</v>
      </c>
      <c r="AM263" s="10">
        <f>IF(L263="EUR",AK263,AK263*VLOOKUP(L263,Calculations!G:I,3,0))</f>
        <v>98671.59917999999</v>
      </c>
    </row>
    <row r="264" spans="1:39">
      <c r="A264" t="s">
        <v>145</v>
      </c>
      <c r="B264" t="s">
        <v>156</v>
      </c>
      <c r="C264">
        <v>0.18</v>
      </c>
      <c r="D264" t="s">
        <v>425</v>
      </c>
      <c r="E264" t="s">
        <v>76</v>
      </c>
      <c r="F264" t="s">
        <v>113</v>
      </c>
      <c r="G264" t="s">
        <v>82</v>
      </c>
      <c r="H264" t="s">
        <v>82</v>
      </c>
      <c r="I264" t="s">
        <v>79</v>
      </c>
      <c r="J264" t="s">
        <v>55</v>
      </c>
      <c r="K264" t="s">
        <v>143</v>
      </c>
      <c r="L264" t="s">
        <v>35</v>
      </c>
      <c r="M264">
        <v>4678338</v>
      </c>
      <c r="N264">
        <v>0</v>
      </c>
      <c r="O264">
        <v>4678338</v>
      </c>
      <c r="P264">
        <v>4669000</v>
      </c>
      <c r="Q264">
        <v>0</v>
      </c>
      <c r="R264">
        <v>4669000</v>
      </c>
      <c r="S264" t="s">
        <v>35</v>
      </c>
      <c r="T264">
        <v>4678338</v>
      </c>
      <c r="U264">
        <v>0</v>
      </c>
      <c r="V264">
        <v>4678338</v>
      </c>
      <c r="W264">
        <v>4669000</v>
      </c>
      <c r="X264">
        <v>0</v>
      </c>
      <c r="Y264">
        <v>4669000</v>
      </c>
      <c r="Z264" t="s">
        <v>36</v>
      </c>
      <c r="AA264" t="s">
        <v>36</v>
      </c>
      <c r="AB264" t="s">
        <v>37</v>
      </c>
      <c r="AC264" t="s">
        <v>37</v>
      </c>
      <c r="AD264" t="s">
        <v>37</v>
      </c>
      <c r="AE264" s="10">
        <f t="shared" si="12"/>
        <v>8404.1999999999989</v>
      </c>
      <c r="AF264" s="10">
        <f t="shared" si="13"/>
        <v>8421.0084000000006</v>
      </c>
      <c r="AG264" s="10">
        <f>IF(L264="USD",AE264,AE264*VLOOKUP(L264,Calculations!G265:I265,3,0))</f>
        <v>8404.1999999999989</v>
      </c>
      <c r="AH264" s="10">
        <f>IF(L264="EUR",AE264,AE264*VLOOKUP(L264,Calculations!G:I,3,0))</f>
        <v>5882.9399999999987</v>
      </c>
      <c r="AI264" s="10">
        <f>IF(L264="USD",AF264,AF264*VLOOKUP(L264,Calculations!G265:I265,3,0))</f>
        <v>8421.0084000000006</v>
      </c>
      <c r="AJ264" s="10">
        <f>IF(L264="EUR",AF264,AF264*VLOOKUP(L264,Calculations!G:I,3,0))</f>
        <v>5894.7058800000004</v>
      </c>
      <c r="AK264" s="10">
        <f t="shared" si="14"/>
        <v>8404.1999999999989</v>
      </c>
      <c r="AL264" s="10">
        <f>IF(L264="USD",AK264,AK264*VLOOKUP(L264,Calculations!G:I,3,0))</f>
        <v>8404.1999999999989</v>
      </c>
      <c r="AM264" s="10">
        <f>IF(L264="EUR",AK264,AK264*VLOOKUP(L264,Calculations!G:I,3,0))</f>
        <v>5882.9399999999987</v>
      </c>
    </row>
    <row r="265" spans="1:39">
      <c r="A265" t="s">
        <v>145</v>
      </c>
      <c r="B265" t="s">
        <v>156</v>
      </c>
      <c r="C265">
        <v>0.18</v>
      </c>
      <c r="D265" t="s">
        <v>426</v>
      </c>
      <c r="E265" t="s">
        <v>76</v>
      </c>
      <c r="F265" t="s">
        <v>93</v>
      </c>
      <c r="G265" t="s">
        <v>105</v>
      </c>
      <c r="H265" t="s">
        <v>105</v>
      </c>
      <c r="I265" t="s">
        <v>33</v>
      </c>
      <c r="J265" t="s">
        <v>55</v>
      </c>
      <c r="K265" t="s">
        <v>143</v>
      </c>
      <c r="L265" t="s">
        <v>35</v>
      </c>
      <c r="M265">
        <v>1868397</v>
      </c>
      <c r="N265">
        <v>0</v>
      </c>
      <c r="O265">
        <v>1868397</v>
      </c>
      <c r="P265">
        <v>1832148</v>
      </c>
      <c r="Q265">
        <v>0</v>
      </c>
      <c r="R265">
        <v>1832148</v>
      </c>
      <c r="S265" t="s">
        <v>35</v>
      </c>
      <c r="T265">
        <v>1868397</v>
      </c>
      <c r="U265">
        <v>0</v>
      </c>
      <c r="V265">
        <v>1868397</v>
      </c>
      <c r="W265">
        <v>1832148</v>
      </c>
      <c r="X265">
        <v>0</v>
      </c>
      <c r="Y265">
        <v>1832148</v>
      </c>
      <c r="Z265" t="s">
        <v>36</v>
      </c>
      <c r="AA265" t="s">
        <v>36</v>
      </c>
      <c r="AB265" t="s">
        <v>37</v>
      </c>
      <c r="AC265" t="s">
        <v>37</v>
      </c>
      <c r="AD265" t="s">
        <v>37</v>
      </c>
      <c r="AE265" s="10">
        <f t="shared" si="12"/>
        <v>3297.8663999999999</v>
      </c>
      <c r="AF265" s="10">
        <f t="shared" si="13"/>
        <v>3363.1145999999999</v>
      </c>
      <c r="AG265" s="10">
        <f>IF(L265="USD",AE265,AE265*VLOOKUP(L265,Calculations!G266:I266,3,0))</f>
        <v>3297.8663999999999</v>
      </c>
      <c r="AH265" s="10">
        <f>IF(L265="EUR",AE265,AE265*VLOOKUP(L265,Calculations!G:I,3,0))</f>
        <v>2308.5064799999996</v>
      </c>
      <c r="AI265" s="10">
        <f>IF(L265="USD",AF265,AF265*VLOOKUP(L265,Calculations!G266:I266,3,0))</f>
        <v>3363.1145999999999</v>
      </c>
      <c r="AJ265" s="10">
        <f>IF(L265="EUR",AF265,AF265*VLOOKUP(L265,Calculations!G:I,3,0))</f>
        <v>2354.1802199999997</v>
      </c>
      <c r="AK265" s="10">
        <f t="shared" si="14"/>
        <v>3297.8663999999999</v>
      </c>
      <c r="AL265" s="10">
        <f>IF(L265="USD",AK265,AK265*VLOOKUP(L265,Calculations!G:I,3,0))</f>
        <v>3297.8663999999999</v>
      </c>
      <c r="AM265" s="10">
        <f>IF(L265="EUR",AK265,AK265*VLOOKUP(L265,Calculations!G:I,3,0))</f>
        <v>2308.5064799999996</v>
      </c>
    </row>
    <row r="266" spans="1:39">
      <c r="A266" t="s">
        <v>145</v>
      </c>
      <c r="B266" t="s">
        <v>156</v>
      </c>
      <c r="C266">
        <v>0.18</v>
      </c>
      <c r="D266" t="s">
        <v>427</v>
      </c>
      <c r="E266" t="s">
        <v>73</v>
      </c>
      <c r="F266" t="s">
        <v>74</v>
      </c>
      <c r="G266" t="s">
        <v>105</v>
      </c>
      <c r="H266" t="s">
        <v>105</v>
      </c>
      <c r="I266" t="s">
        <v>87</v>
      </c>
      <c r="J266" t="s">
        <v>140</v>
      </c>
      <c r="K266" t="s">
        <v>143</v>
      </c>
      <c r="L266" t="s">
        <v>35</v>
      </c>
      <c r="M266">
        <v>7551019</v>
      </c>
      <c r="N266">
        <v>715</v>
      </c>
      <c r="O266">
        <v>7551734</v>
      </c>
      <c r="P266">
        <v>6689914</v>
      </c>
      <c r="Q266">
        <v>0</v>
      </c>
      <c r="R266">
        <v>6689914</v>
      </c>
      <c r="S266" t="s">
        <v>35</v>
      </c>
      <c r="T266">
        <v>7551019</v>
      </c>
      <c r="U266">
        <v>715</v>
      </c>
      <c r="V266">
        <v>7551734</v>
      </c>
      <c r="W266">
        <v>6689914</v>
      </c>
      <c r="X266">
        <v>0</v>
      </c>
      <c r="Y266">
        <v>6689914</v>
      </c>
      <c r="Z266" t="s">
        <v>36</v>
      </c>
      <c r="AA266" t="s">
        <v>36</v>
      </c>
      <c r="AB266" t="s">
        <v>37</v>
      </c>
      <c r="AC266" t="s">
        <v>37</v>
      </c>
      <c r="AD266" t="s">
        <v>37</v>
      </c>
      <c r="AE266" s="10">
        <f t="shared" si="12"/>
        <v>12041.8452</v>
      </c>
      <c r="AF266" s="10">
        <f t="shared" si="13"/>
        <v>13593.1212</v>
      </c>
      <c r="AG266" s="10">
        <f>IF(L266="USD",AE266,AE266*VLOOKUP(L266,Calculations!G267:I267,3,0))</f>
        <v>12041.8452</v>
      </c>
      <c r="AH266" s="10">
        <f>IF(L266="EUR",AE266,AE266*VLOOKUP(L266,Calculations!G:I,3,0))</f>
        <v>8429.2916399999995</v>
      </c>
      <c r="AI266" s="10">
        <f>IF(L266="USD",AF266,AF266*VLOOKUP(L266,Calculations!G267:I267,3,0))</f>
        <v>13593.1212</v>
      </c>
      <c r="AJ266" s="10">
        <f>IF(L266="EUR",AF266,AF266*VLOOKUP(L266,Calculations!G:I,3,0))</f>
        <v>9515.1848399999999</v>
      </c>
      <c r="AK266" s="10">
        <f t="shared" si="14"/>
        <v>12041.8452</v>
      </c>
      <c r="AL266" s="10">
        <f>IF(L266="USD",AK266,AK266*VLOOKUP(L266,Calculations!G:I,3,0))</f>
        <v>12041.8452</v>
      </c>
      <c r="AM266" s="10">
        <f>IF(L266="EUR",AK266,AK266*VLOOKUP(L266,Calculations!G:I,3,0))</f>
        <v>8429.2916399999995</v>
      </c>
    </row>
    <row r="267" spans="1:39">
      <c r="A267" t="s">
        <v>145</v>
      </c>
      <c r="B267" t="s">
        <v>156</v>
      </c>
      <c r="C267">
        <v>0.18</v>
      </c>
      <c r="D267" t="s">
        <v>428</v>
      </c>
      <c r="E267" t="s">
        <v>38</v>
      </c>
      <c r="F267" t="s">
        <v>83</v>
      </c>
      <c r="G267" t="s">
        <v>82</v>
      </c>
      <c r="H267" t="s">
        <v>82</v>
      </c>
      <c r="I267" t="s">
        <v>106</v>
      </c>
      <c r="J267" t="s">
        <v>110</v>
      </c>
      <c r="K267" t="s">
        <v>143</v>
      </c>
      <c r="L267" t="s">
        <v>35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35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37</v>
      </c>
      <c r="AA267" t="s">
        <v>37</v>
      </c>
      <c r="AB267" t="s">
        <v>37</v>
      </c>
      <c r="AC267" t="s">
        <v>37</v>
      </c>
      <c r="AD267" t="s">
        <v>37</v>
      </c>
      <c r="AE267" s="10">
        <f t="shared" si="12"/>
        <v>0</v>
      </c>
      <c r="AF267" s="10">
        <f t="shared" si="13"/>
        <v>0</v>
      </c>
      <c r="AG267" s="10">
        <f>IF(L267="USD",AE267,AE267*VLOOKUP(L267,Calculations!G268:I268,3,0))</f>
        <v>0</v>
      </c>
      <c r="AH267" s="10">
        <f>IF(L267="EUR",AE267,AE267*VLOOKUP(L267,Calculations!G:I,3,0))</f>
        <v>0</v>
      </c>
      <c r="AI267" s="10">
        <f>IF(L267="USD",AF267,AF267*VLOOKUP(L267,Calculations!G268:I268,3,0))</f>
        <v>0</v>
      </c>
      <c r="AJ267" s="10">
        <f>IF(L267="EUR",AF267,AF267*VLOOKUP(L267,Calculations!G:I,3,0))</f>
        <v>0</v>
      </c>
      <c r="AK267" s="10">
        <f t="shared" si="14"/>
        <v>0</v>
      </c>
      <c r="AL267" s="10">
        <f>IF(L267="USD",AK267,AK267*VLOOKUP(L267,Calculations!G:I,3,0))</f>
        <v>0</v>
      </c>
      <c r="AM267" s="10">
        <f>IF(L267="EUR",AK267,AK267*VLOOKUP(L267,Calculations!G:I,3,0))</f>
        <v>0</v>
      </c>
    </row>
    <row r="268" spans="1:39">
      <c r="A268" t="s">
        <v>145</v>
      </c>
      <c r="B268" t="s">
        <v>156</v>
      </c>
      <c r="C268">
        <v>0.18</v>
      </c>
      <c r="D268" t="s">
        <v>429</v>
      </c>
      <c r="E268" t="s">
        <v>73</v>
      </c>
      <c r="F268" t="s">
        <v>74</v>
      </c>
      <c r="G268" t="s">
        <v>82</v>
      </c>
      <c r="H268" t="s">
        <v>82</v>
      </c>
      <c r="I268" t="s">
        <v>47</v>
      </c>
      <c r="J268" t="s">
        <v>55</v>
      </c>
      <c r="K268" t="s">
        <v>143</v>
      </c>
      <c r="L268" t="s">
        <v>35</v>
      </c>
      <c r="M268">
        <v>2808713</v>
      </c>
      <c r="N268">
        <v>0</v>
      </c>
      <c r="O268">
        <v>2808713</v>
      </c>
      <c r="P268">
        <v>24275683</v>
      </c>
      <c r="Q268">
        <v>0</v>
      </c>
      <c r="R268">
        <v>24275683</v>
      </c>
      <c r="S268" t="s">
        <v>35</v>
      </c>
      <c r="T268">
        <v>2808713</v>
      </c>
      <c r="U268">
        <v>0</v>
      </c>
      <c r="V268">
        <v>2808713</v>
      </c>
      <c r="W268">
        <v>24275683</v>
      </c>
      <c r="X268">
        <v>0</v>
      </c>
      <c r="Y268">
        <v>24275683</v>
      </c>
      <c r="Z268" t="s">
        <v>36</v>
      </c>
      <c r="AA268" t="s">
        <v>36</v>
      </c>
      <c r="AB268" t="s">
        <v>37</v>
      </c>
      <c r="AC268" t="s">
        <v>37</v>
      </c>
      <c r="AD268" t="s">
        <v>37</v>
      </c>
      <c r="AE268" s="10">
        <f t="shared" si="12"/>
        <v>43696.229399999997</v>
      </c>
      <c r="AF268" s="10">
        <f t="shared" si="13"/>
        <v>5055.6833999999999</v>
      </c>
      <c r="AG268" s="10">
        <f>IF(L268="USD",AE268,AE268*VLOOKUP(L268,Calculations!G269:I269,3,0))</f>
        <v>43696.229399999997</v>
      </c>
      <c r="AH268" s="10">
        <f>IF(L268="EUR",AE268,AE268*VLOOKUP(L268,Calculations!G:I,3,0))</f>
        <v>30587.360579999997</v>
      </c>
      <c r="AI268" s="10">
        <f>IF(L268="USD",AF268,AF268*VLOOKUP(L268,Calculations!G269:I269,3,0))</f>
        <v>5055.6833999999999</v>
      </c>
      <c r="AJ268" s="10">
        <f>IF(L268="EUR",AF268,AF268*VLOOKUP(L268,Calculations!G:I,3,0))</f>
        <v>3538.9783799999996</v>
      </c>
      <c r="AK268" s="10">
        <f t="shared" si="14"/>
        <v>43696.229399999997</v>
      </c>
      <c r="AL268" s="10">
        <f>IF(L268="USD",AK268,AK268*VLOOKUP(L268,Calculations!G:I,3,0))</f>
        <v>43696.229399999997</v>
      </c>
      <c r="AM268" s="10">
        <f>IF(L268="EUR",AK268,AK268*VLOOKUP(L268,Calculations!G:I,3,0))</f>
        <v>30587.360579999997</v>
      </c>
    </row>
    <row r="269" spans="1:39">
      <c r="A269" t="s">
        <v>145</v>
      </c>
      <c r="B269" t="s">
        <v>156</v>
      </c>
      <c r="C269">
        <v>0.18</v>
      </c>
      <c r="D269" t="s">
        <v>430</v>
      </c>
      <c r="E269" t="s">
        <v>76</v>
      </c>
      <c r="F269" t="s">
        <v>93</v>
      </c>
      <c r="G269" t="s">
        <v>82</v>
      </c>
      <c r="H269" t="s">
        <v>82</v>
      </c>
      <c r="I269" t="s">
        <v>50</v>
      </c>
      <c r="J269" t="s">
        <v>55</v>
      </c>
      <c r="K269" t="s">
        <v>143</v>
      </c>
      <c r="L269" t="s">
        <v>35</v>
      </c>
      <c r="M269">
        <v>2801400</v>
      </c>
      <c r="N269">
        <v>0</v>
      </c>
      <c r="O269">
        <v>2801400</v>
      </c>
      <c r="P269">
        <v>2801400</v>
      </c>
      <c r="Q269">
        <v>0</v>
      </c>
      <c r="R269">
        <v>2801400</v>
      </c>
      <c r="S269" t="s">
        <v>35</v>
      </c>
      <c r="T269">
        <v>2801400</v>
      </c>
      <c r="U269">
        <v>0</v>
      </c>
      <c r="V269">
        <v>2801400</v>
      </c>
      <c r="W269">
        <v>2801400</v>
      </c>
      <c r="X269">
        <v>0</v>
      </c>
      <c r="Y269">
        <v>2801400</v>
      </c>
      <c r="Z269" t="s">
        <v>36</v>
      </c>
      <c r="AA269" t="s">
        <v>36</v>
      </c>
      <c r="AB269" t="s">
        <v>37</v>
      </c>
      <c r="AC269" t="s">
        <v>37</v>
      </c>
      <c r="AD269" t="s">
        <v>37</v>
      </c>
      <c r="AE269" s="10">
        <f t="shared" si="12"/>
        <v>5042.5199999999995</v>
      </c>
      <c r="AF269" s="10">
        <f t="shared" si="13"/>
        <v>5042.5199999999995</v>
      </c>
      <c r="AG269" s="10">
        <f>IF(L269="USD",AE269,AE269*VLOOKUP(L269,Calculations!G270:I270,3,0))</f>
        <v>5042.5199999999995</v>
      </c>
      <c r="AH269" s="10">
        <f>IF(L269="EUR",AE269,AE269*VLOOKUP(L269,Calculations!G:I,3,0))</f>
        <v>3529.7639999999997</v>
      </c>
      <c r="AI269" s="10">
        <f>IF(L269="USD",AF269,AF269*VLOOKUP(L269,Calculations!G270:I270,3,0))</f>
        <v>5042.5199999999995</v>
      </c>
      <c r="AJ269" s="10">
        <f>IF(L269="EUR",AF269,AF269*VLOOKUP(L269,Calculations!G:I,3,0))</f>
        <v>3529.7639999999997</v>
      </c>
      <c r="AK269" s="10">
        <f t="shared" si="14"/>
        <v>5042.5199999999995</v>
      </c>
      <c r="AL269" s="10">
        <f>IF(L269="USD",AK269,AK269*VLOOKUP(L269,Calculations!G:I,3,0))</f>
        <v>5042.5199999999995</v>
      </c>
      <c r="AM269" s="10">
        <f>IF(L269="EUR",AK269,AK269*VLOOKUP(L269,Calculations!G:I,3,0))</f>
        <v>3529.7639999999997</v>
      </c>
    </row>
    <row r="270" spans="1:39">
      <c r="A270" t="s">
        <v>145</v>
      </c>
      <c r="B270" t="s">
        <v>156</v>
      </c>
      <c r="C270">
        <v>0.18</v>
      </c>
      <c r="D270" t="s">
        <v>431</v>
      </c>
      <c r="E270" t="s">
        <v>38</v>
      </c>
      <c r="F270" t="s">
        <v>59</v>
      </c>
      <c r="G270" t="s">
        <v>85</v>
      </c>
      <c r="H270" t="s">
        <v>85</v>
      </c>
      <c r="I270" t="s">
        <v>108</v>
      </c>
      <c r="J270" t="s">
        <v>110</v>
      </c>
      <c r="K270" t="s">
        <v>143</v>
      </c>
      <c r="L270" t="s">
        <v>35</v>
      </c>
      <c r="M270">
        <v>8221252</v>
      </c>
      <c r="N270">
        <v>0</v>
      </c>
      <c r="O270">
        <v>8221252</v>
      </c>
      <c r="P270">
        <v>27638064</v>
      </c>
      <c r="Q270">
        <v>0</v>
      </c>
      <c r="R270">
        <v>27638064</v>
      </c>
      <c r="S270" t="s">
        <v>35</v>
      </c>
      <c r="T270">
        <v>8221252</v>
      </c>
      <c r="U270">
        <v>0</v>
      </c>
      <c r="V270">
        <v>8221252</v>
      </c>
      <c r="W270">
        <v>27638064</v>
      </c>
      <c r="X270">
        <v>0</v>
      </c>
      <c r="Y270">
        <v>27638064</v>
      </c>
      <c r="Z270" t="s">
        <v>36</v>
      </c>
      <c r="AA270" t="s">
        <v>36</v>
      </c>
      <c r="AB270" t="s">
        <v>37</v>
      </c>
      <c r="AC270" t="s">
        <v>37</v>
      </c>
      <c r="AD270" t="s">
        <v>37</v>
      </c>
      <c r="AE270" s="10">
        <f t="shared" si="12"/>
        <v>49748.515200000002</v>
      </c>
      <c r="AF270" s="10">
        <f t="shared" si="13"/>
        <v>14798.2536</v>
      </c>
      <c r="AG270" s="10">
        <f>IF(L270="USD",AE270,AE270*VLOOKUP(L270,Calculations!G271:I271,3,0))</f>
        <v>49748.515200000002</v>
      </c>
      <c r="AH270" s="10">
        <f>IF(L270="EUR",AE270,AE270*VLOOKUP(L270,Calculations!G:I,3,0))</f>
        <v>34823.960639999998</v>
      </c>
      <c r="AI270" s="10">
        <f>IF(L270="USD",AF270,AF270*VLOOKUP(L270,Calculations!G271:I271,3,0))</f>
        <v>14798.2536</v>
      </c>
      <c r="AJ270" s="10">
        <f>IF(L270="EUR",AF270,AF270*VLOOKUP(L270,Calculations!G:I,3,0))</f>
        <v>10358.77752</v>
      </c>
      <c r="AK270" s="10">
        <f t="shared" si="14"/>
        <v>49748.515200000002</v>
      </c>
      <c r="AL270" s="10">
        <f>IF(L270="USD",AK270,AK270*VLOOKUP(L270,Calculations!G:I,3,0))</f>
        <v>49748.515200000002</v>
      </c>
      <c r="AM270" s="10">
        <f>IF(L270="EUR",AK270,AK270*VLOOKUP(L270,Calculations!G:I,3,0))</f>
        <v>34823.960639999998</v>
      </c>
    </row>
    <row r="271" spans="1:39">
      <c r="A271" t="s">
        <v>145</v>
      </c>
      <c r="B271" t="s">
        <v>156</v>
      </c>
      <c r="C271">
        <v>0.18</v>
      </c>
      <c r="D271" t="s">
        <v>432</v>
      </c>
      <c r="E271" t="s">
        <v>73</v>
      </c>
      <c r="F271" t="s">
        <v>96</v>
      </c>
      <c r="G271" t="s">
        <v>82</v>
      </c>
      <c r="H271" t="s">
        <v>60</v>
      </c>
      <c r="I271" t="s">
        <v>97</v>
      </c>
      <c r="J271" t="s">
        <v>110</v>
      </c>
      <c r="K271" t="s">
        <v>143</v>
      </c>
      <c r="L271" t="s">
        <v>35</v>
      </c>
      <c r="M271">
        <v>27586779</v>
      </c>
      <c r="N271">
        <v>0</v>
      </c>
      <c r="O271">
        <v>27586779</v>
      </c>
      <c r="P271">
        <v>58362500</v>
      </c>
      <c r="Q271">
        <v>0</v>
      </c>
      <c r="R271">
        <v>58362500</v>
      </c>
      <c r="S271" t="s">
        <v>35</v>
      </c>
      <c r="T271">
        <v>27586779</v>
      </c>
      <c r="U271">
        <v>0</v>
      </c>
      <c r="V271">
        <v>27586779</v>
      </c>
      <c r="W271">
        <v>58362500</v>
      </c>
      <c r="X271">
        <v>0</v>
      </c>
      <c r="Y271">
        <v>58362500</v>
      </c>
      <c r="Z271" t="s">
        <v>36</v>
      </c>
      <c r="AA271" t="s">
        <v>36</v>
      </c>
      <c r="AB271" t="s">
        <v>37</v>
      </c>
      <c r="AC271" t="s">
        <v>37</v>
      </c>
      <c r="AD271" t="s">
        <v>37</v>
      </c>
      <c r="AE271" s="10">
        <f t="shared" si="12"/>
        <v>105052.5</v>
      </c>
      <c r="AF271" s="10">
        <f t="shared" si="13"/>
        <v>49656.2022</v>
      </c>
      <c r="AG271" s="10">
        <f>IF(L271="USD",AE271,AE271*VLOOKUP(L271,Calculations!G272:I272,3,0))</f>
        <v>105052.5</v>
      </c>
      <c r="AH271" s="10">
        <f>IF(L271="EUR",AE271,AE271*VLOOKUP(L271,Calculations!G:I,3,0))</f>
        <v>73536.75</v>
      </c>
      <c r="AI271" s="10">
        <f>IF(L271="USD",AF271,AF271*VLOOKUP(L271,Calculations!G272:I272,3,0))</f>
        <v>49656.2022</v>
      </c>
      <c r="AJ271" s="10">
        <f>IF(L271="EUR",AF271,AF271*VLOOKUP(L271,Calculations!G:I,3,0))</f>
        <v>34759.341539999994</v>
      </c>
      <c r="AK271" s="10">
        <f t="shared" si="14"/>
        <v>105052.5</v>
      </c>
      <c r="AL271" s="10">
        <f>IF(L271="USD",AK271,AK271*VLOOKUP(L271,Calculations!G:I,3,0))</f>
        <v>105052.5</v>
      </c>
      <c r="AM271" s="10">
        <f>IF(L271="EUR",AK271,AK271*VLOOKUP(L271,Calculations!G:I,3,0))</f>
        <v>73536.75</v>
      </c>
    </row>
    <row r="272" spans="1:39">
      <c r="A272" t="s">
        <v>145</v>
      </c>
      <c r="B272" t="s">
        <v>156</v>
      </c>
      <c r="C272">
        <v>0.18</v>
      </c>
      <c r="D272" t="s">
        <v>433</v>
      </c>
      <c r="E272" t="s">
        <v>76</v>
      </c>
      <c r="F272" t="s">
        <v>77</v>
      </c>
      <c r="G272" t="s">
        <v>82</v>
      </c>
      <c r="H272" t="s">
        <v>82</v>
      </c>
      <c r="I272" t="s">
        <v>84</v>
      </c>
      <c r="J272" t="s">
        <v>55</v>
      </c>
      <c r="K272" t="s">
        <v>143</v>
      </c>
      <c r="L272" t="s">
        <v>35</v>
      </c>
      <c r="M272">
        <v>11412984</v>
      </c>
      <c r="N272">
        <v>0</v>
      </c>
      <c r="O272">
        <v>11412984</v>
      </c>
      <c r="P272">
        <v>11397984</v>
      </c>
      <c r="Q272">
        <v>0</v>
      </c>
      <c r="R272">
        <v>11397984</v>
      </c>
      <c r="S272" t="s">
        <v>35</v>
      </c>
      <c r="T272">
        <v>11412984</v>
      </c>
      <c r="U272">
        <v>0</v>
      </c>
      <c r="V272">
        <v>11412984</v>
      </c>
      <c r="W272">
        <v>11397984</v>
      </c>
      <c r="X272">
        <v>0</v>
      </c>
      <c r="Y272">
        <v>11397984</v>
      </c>
      <c r="Z272" t="s">
        <v>36</v>
      </c>
      <c r="AA272" t="s">
        <v>36</v>
      </c>
      <c r="AB272" t="s">
        <v>37</v>
      </c>
      <c r="AC272" t="s">
        <v>37</v>
      </c>
      <c r="AD272" t="s">
        <v>37</v>
      </c>
      <c r="AE272" s="10">
        <f t="shared" si="12"/>
        <v>20516.371199999998</v>
      </c>
      <c r="AF272" s="10">
        <f t="shared" si="13"/>
        <v>20543.371199999998</v>
      </c>
      <c r="AG272" s="10">
        <f>IF(L272="USD",AE272,AE272*VLOOKUP(L272,Calculations!G273:I273,3,0))</f>
        <v>20516.371199999998</v>
      </c>
      <c r="AH272" s="10">
        <f>IF(L272="EUR",AE272,AE272*VLOOKUP(L272,Calculations!G:I,3,0))</f>
        <v>14361.459839999998</v>
      </c>
      <c r="AI272" s="10">
        <f>IF(L272="USD",AF272,AF272*VLOOKUP(L272,Calculations!G273:I273,3,0))</f>
        <v>20543.371199999998</v>
      </c>
      <c r="AJ272" s="10">
        <f>IF(L272="EUR",AF272,AF272*VLOOKUP(L272,Calculations!G:I,3,0))</f>
        <v>14380.359839999997</v>
      </c>
      <c r="AK272" s="10">
        <f t="shared" si="14"/>
        <v>20516.371199999998</v>
      </c>
      <c r="AL272" s="10">
        <f>IF(L272="USD",AK272,AK272*VLOOKUP(L272,Calculations!G:I,3,0))</f>
        <v>20516.371199999998</v>
      </c>
      <c r="AM272" s="10">
        <f>IF(L272="EUR",AK272,AK272*VLOOKUP(L272,Calculations!G:I,3,0))</f>
        <v>14361.459839999998</v>
      </c>
    </row>
    <row r="273" spans="1:39">
      <c r="A273" t="s">
        <v>145</v>
      </c>
      <c r="B273" t="s">
        <v>156</v>
      </c>
      <c r="C273">
        <v>0.18</v>
      </c>
      <c r="D273" t="s">
        <v>434</v>
      </c>
      <c r="E273" t="s">
        <v>38</v>
      </c>
      <c r="F273" t="s">
        <v>83</v>
      </c>
      <c r="G273" t="s">
        <v>82</v>
      </c>
      <c r="H273" t="s">
        <v>82</v>
      </c>
      <c r="I273" t="s">
        <v>68</v>
      </c>
      <c r="J273" t="s">
        <v>55</v>
      </c>
      <c r="K273" t="s">
        <v>143</v>
      </c>
      <c r="L273" t="s">
        <v>35</v>
      </c>
      <c r="M273">
        <v>9557987</v>
      </c>
      <c r="N273">
        <v>0</v>
      </c>
      <c r="O273">
        <v>9557987</v>
      </c>
      <c r="P273">
        <v>35113624</v>
      </c>
      <c r="Q273">
        <v>0</v>
      </c>
      <c r="R273">
        <v>35113624</v>
      </c>
      <c r="S273" t="s">
        <v>35</v>
      </c>
      <c r="T273">
        <v>9557987</v>
      </c>
      <c r="U273">
        <v>0</v>
      </c>
      <c r="V273">
        <v>9557987</v>
      </c>
      <c r="W273">
        <v>35113624</v>
      </c>
      <c r="X273">
        <v>0</v>
      </c>
      <c r="Y273">
        <v>35113624</v>
      </c>
      <c r="Z273" t="s">
        <v>36</v>
      </c>
      <c r="AA273" t="s">
        <v>36</v>
      </c>
      <c r="AB273" t="s">
        <v>37</v>
      </c>
      <c r="AC273" t="s">
        <v>37</v>
      </c>
      <c r="AD273" t="s">
        <v>37</v>
      </c>
      <c r="AE273" s="10">
        <f t="shared" si="12"/>
        <v>63204.523199999996</v>
      </c>
      <c r="AF273" s="10">
        <f t="shared" si="13"/>
        <v>17204.3766</v>
      </c>
      <c r="AG273" s="10">
        <f>IF(L273="USD",AE273,AE273*VLOOKUP(L273,Calculations!G274:I274,3,0))</f>
        <v>63204.523199999996</v>
      </c>
      <c r="AH273" s="10">
        <f>IF(L273="EUR",AE273,AE273*VLOOKUP(L273,Calculations!G:I,3,0))</f>
        <v>44243.166239999991</v>
      </c>
      <c r="AI273" s="10">
        <f>IF(L273="USD",AF273,AF273*VLOOKUP(L273,Calculations!G274:I274,3,0))</f>
        <v>17204.3766</v>
      </c>
      <c r="AJ273" s="10">
        <f>IF(L273="EUR",AF273,AF273*VLOOKUP(L273,Calculations!G:I,3,0))</f>
        <v>12043.063619999999</v>
      </c>
      <c r="AK273" s="10">
        <f t="shared" si="14"/>
        <v>63204.523199999996</v>
      </c>
      <c r="AL273" s="10">
        <f>IF(L273="USD",AK273,AK273*VLOOKUP(L273,Calculations!G:I,3,0))</f>
        <v>63204.523199999996</v>
      </c>
      <c r="AM273" s="10">
        <f>IF(L273="EUR",AK273,AK273*VLOOKUP(L273,Calculations!G:I,3,0))</f>
        <v>44243.166239999991</v>
      </c>
    </row>
    <row r="274" spans="1:39">
      <c r="A274" t="s">
        <v>145</v>
      </c>
      <c r="B274" t="s">
        <v>156</v>
      </c>
      <c r="C274">
        <v>0.18</v>
      </c>
      <c r="D274" t="s">
        <v>435</v>
      </c>
      <c r="E274" t="s">
        <v>38</v>
      </c>
      <c r="F274" t="s">
        <v>83</v>
      </c>
      <c r="G274" t="s">
        <v>60</v>
      </c>
      <c r="H274" t="s">
        <v>60</v>
      </c>
      <c r="I274" t="s">
        <v>102</v>
      </c>
      <c r="J274" t="s">
        <v>55</v>
      </c>
      <c r="K274" t="s">
        <v>143</v>
      </c>
      <c r="L274" t="s">
        <v>35</v>
      </c>
      <c r="M274">
        <v>4315482</v>
      </c>
      <c r="N274">
        <v>0</v>
      </c>
      <c r="O274">
        <v>4315482</v>
      </c>
      <c r="P274">
        <v>6277098</v>
      </c>
      <c r="Q274">
        <v>0</v>
      </c>
      <c r="R274">
        <v>6277098</v>
      </c>
      <c r="S274" t="s">
        <v>35</v>
      </c>
      <c r="T274">
        <v>4315482</v>
      </c>
      <c r="U274">
        <v>0</v>
      </c>
      <c r="V274">
        <v>4315482</v>
      </c>
      <c r="W274">
        <v>6277098</v>
      </c>
      <c r="X274">
        <v>0</v>
      </c>
      <c r="Y274">
        <v>6277098</v>
      </c>
      <c r="Z274" t="s">
        <v>36</v>
      </c>
      <c r="AA274" t="s">
        <v>36</v>
      </c>
      <c r="AB274" t="s">
        <v>37</v>
      </c>
      <c r="AC274" t="s">
        <v>37</v>
      </c>
      <c r="AD274" t="s">
        <v>37</v>
      </c>
      <c r="AE274" s="10">
        <f t="shared" si="12"/>
        <v>11298.776399999999</v>
      </c>
      <c r="AF274" s="10">
        <f t="shared" si="13"/>
        <v>7767.8675999999996</v>
      </c>
      <c r="AG274" s="10">
        <f>IF(L274="USD",AE274,AE274*VLOOKUP(L274,Calculations!G275:I275,3,0))</f>
        <v>11298.776399999999</v>
      </c>
      <c r="AH274" s="10">
        <f>IF(L274="EUR",AE274,AE274*VLOOKUP(L274,Calculations!G:I,3,0))</f>
        <v>7909.1434799999988</v>
      </c>
      <c r="AI274" s="10">
        <f>IF(L274="USD",AF274,AF274*VLOOKUP(L274,Calculations!G275:I275,3,0))</f>
        <v>7767.8675999999996</v>
      </c>
      <c r="AJ274" s="10">
        <f>IF(L274="EUR",AF274,AF274*VLOOKUP(L274,Calculations!G:I,3,0))</f>
        <v>5437.5073199999997</v>
      </c>
      <c r="AK274" s="10">
        <f t="shared" si="14"/>
        <v>11298.776399999999</v>
      </c>
      <c r="AL274" s="10">
        <f>IF(L274="USD",AK274,AK274*VLOOKUP(L274,Calculations!G:I,3,0))</f>
        <v>11298.776399999999</v>
      </c>
      <c r="AM274" s="10">
        <f>IF(L274="EUR",AK274,AK274*VLOOKUP(L274,Calculations!G:I,3,0))</f>
        <v>7909.1434799999988</v>
      </c>
    </row>
    <row r="275" spans="1:39">
      <c r="A275" t="s">
        <v>145</v>
      </c>
      <c r="B275" t="s">
        <v>156</v>
      </c>
      <c r="C275">
        <v>0.18</v>
      </c>
      <c r="D275" t="s">
        <v>436</v>
      </c>
      <c r="E275" t="s">
        <v>76</v>
      </c>
      <c r="F275" t="s">
        <v>113</v>
      </c>
      <c r="G275" t="s">
        <v>82</v>
      </c>
      <c r="H275" t="s">
        <v>82</v>
      </c>
      <c r="I275" t="s">
        <v>79</v>
      </c>
      <c r="J275" t="s">
        <v>55</v>
      </c>
      <c r="K275" t="s">
        <v>143</v>
      </c>
      <c r="L275" t="s">
        <v>35</v>
      </c>
      <c r="M275">
        <v>4683008</v>
      </c>
      <c r="N275">
        <v>0</v>
      </c>
      <c r="O275">
        <v>4683008</v>
      </c>
      <c r="P275">
        <v>4669000</v>
      </c>
      <c r="Q275">
        <v>0</v>
      </c>
      <c r="R275">
        <v>4669000</v>
      </c>
      <c r="S275" t="s">
        <v>35</v>
      </c>
      <c r="T275">
        <v>4683008</v>
      </c>
      <c r="U275">
        <v>0</v>
      </c>
      <c r="V275">
        <v>4683008</v>
      </c>
      <c r="W275">
        <v>4669000</v>
      </c>
      <c r="X275">
        <v>0</v>
      </c>
      <c r="Y275">
        <v>4669000</v>
      </c>
      <c r="Z275" t="s">
        <v>36</v>
      </c>
      <c r="AA275" t="s">
        <v>36</v>
      </c>
      <c r="AB275" t="s">
        <v>37</v>
      </c>
      <c r="AC275" t="s">
        <v>37</v>
      </c>
      <c r="AD275" t="s">
        <v>37</v>
      </c>
      <c r="AE275" s="10">
        <f t="shared" si="12"/>
        <v>8404.1999999999989</v>
      </c>
      <c r="AF275" s="10">
        <f t="shared" si="13"/>
        <v>8429.4143999999997</v>
      </c>
      <c r="AG275" s="10">
        <f>IF(L275="USD",AE275,AE275*VLOOKUP(L275,Calculations!G276:I276,3,0))</f>
        <v>8404.1999999999989</v>
      </c>
      <c r="AH275" s="10">
        <f>IF(L275="EUR",AE275,AE275*VLOOKUP(L275,Calculations!G:I,3,0))</f>
        <v>5882.9399999999987</v>
      </c>
      <c r="AI275" s="10">
        <f>IF(L275="USD",AF275,AF275*VLOOKUP(L275,Calculations!G276:I276,3,0))</f>
        <v>8429.4143999999997</v>
      </c>
      <c r="AJ275" s="10">
        <f>IF(L275="EUR",AF275,AF275*VLOOKUP(L275,Calculations!G:I,3,0))</f>
        <v>5900.590079999999</v>
      </c>
      <c r="AK275" s="10">
        <f t="shared" si="14"/>
        <v>8404.1999999999989</v>
      </c>
      <c r="AL275" s="10">
        <f>IF(L275="USD",AK275,AK275*VLOOKUP(L275,Calculations!G:I,3,0))</f>
        <v>8404.1999999999989</v>
      </c>
      <c r="AM275" s="10">
        <f>IF(L275="EUR",AK275,AK275*VLOOKUP(L275,Calculations!G:I,3,0))</f>
        <v>5882.9399999999987</v>
      </c>
    </row>
    <row r="276" spans="1:39">
      <c r="A276" t="s">
        <v>145</v>
      </c>
      <c r="B276" t="s">
        <v>156</v>
      </c>
      <c r="C276">
        <v>0.18</v>
      </c>
      <c r="D276" t="s">
        <v>437</v>
      </c>
      <c r="E276" t="s">
        <v>76</v>
      </c>
      <c r="F276" t="s">
        <v>113</v>
      </c>
      <c r="G276" t="s">
        <v>82</v>
      </c>
      <c r="H276" t="s">
        <v>82</v>
      </c>
      <c r="I276" t="s">
        <v>79</v>
      </c>
      <c r="J276" t="s">
        <v>55</v>
      </c>
      <c r="K276" t="s">
        <v>143</v>
      </c>
      <c r="L276" t="s">
        <v>35</v>
      </c>
      <c r="M276">
        <v>3195974</v>
      </c>
      <c r="N276">
        <v>0</v>
      </c>
      <c r="O276">
        <v>3195974</v>
      </c>
      <c r="P276">
        <v>3195974</v>
      </c>
      <c r="Q276">
        <v>0</v>
      </c>
      <c r="R276">
        <v>3195974</v>
      </c>
      <c r="S276" t="s">
        <v>35</v>
      </c>
      <c r="T276">
        <v>3195974</v>
      </c>
      <c r="U276">
        <v>0</v>
      </c>
      <c r="V276">
        <v>3195974</v>
      </c>
      <c r="W276">
        <v>3195974</v>
      </c>
      <c r="X276">
        <v>0</v>
      </c>
      <c r="Y276">
        <v>3195974</v>
      </c>
      <c r="Z276" t="s">
        <v>36</v>
      </c>
      <c r="AA276" t="s">
        <v>36</v>
      </c>
      <c r="AB276" t="s">
        <v>37</v>
      </c>
      <c r="AC276" t="s">
        <v>37</v>
      </c>
      <c r="AD276" t="s">
        <v>37</v>
      </c>
      <c r="AE276" s="10">
        <f t="shared" si="12"/>
        <v>5752.7532000000001</v>
      </c>
      <c r="AF276" s="10">
        <f t="shared" si="13"/>
        <v>5752.7532000000001</v>
      </c>
      <c r="AG276" s="10">
        <f>IF(L276="USD",AE276,AE276*VLOOKUP(L276,Calculations!G277:I277,3,0))</f>
        <v>5752.7532000000001</v>
      </c>
      <c r="AH276" s="10">
        <f>IF(L276="EUR",AE276,AE276*VLOOKUP(L276,Calculations!G:I,3,0))</f>
        <v>4026.92724</v>
      </c>
      <c r="AI276" s="10">
        <f>IF(L276="USD",AF276,AF276*VLOOKUP(L276,Calculations!G277:I277,3,0))</f>
        <v>5752.7532000000001</v>
      </c>
      <c r="AJ276" s="10">
        <f>IF(L276="EUR",AF276,AF276*VLOOKUP(L276,Calculations!G:I,3,0))</f>
        <v>4026.92724</v>
      </c>
      <c r="AK276" s="10">
        <f t="shared" si="14"/>
        <v>5752.7532000000001</v>
      </c>
      <c r="AL276" s="10">
        <f>IF(L276="USD",AK276,AK276*VLOOKUP(L276,Calculations!G:I,3,0))</f>
        <v>5752.7532000000001</v>
      </c>
      <c r="AM276" s="10">
        <f>IF(L276="EUR",AK276,AK276*VLOOKUP(L276,Calculations!G:I,3,0))</f>
        <v>4026.92724</v>
      </c>
    </row>
    <row r="277" spans="1:39">
      <c r="A277" t="s">
        <v>145</v>
      </c>
      <c r="B277" t="s">
        <v>156</v>
      </c>
      <c r="C277">
        <v>0.18</v>
      </c>
      <c r="D277" t="s">
        <v>438</v>
      </c>
      <c r="E277" t="s">
        <v>76</v>
      </c>
      <c r="F277" t="s">
        <v>113</v>
      </c>
      <c r="G277" t="s">
        <v>82</v>
      </c>
      <c r="H277" t="s">
        <v>82</v>
      </c>
      <c r="I277" t="s">
        <v>94</v>
      </c>
      <c r="J277" t="s">
        <v>55</v>
      </c>
      <c r="K277" t="s">
        <v>143</v>
      </c>
      <c r="L277" t="s">
        <v>35</v>
      </c>
      <c r="M277">
        <v>7680647</v>
      </c>
      <c r="N277">
        <v>0</v>
      </c>
      <c r="O277">
        <v>7680647</v>
      </c>
      <c r="P277">
        <v>7661971</v>
      </c>
      <c r="Q277">
        <v>0</v>
      </c>
      <c r="R277">
        <v>7661971</v>
      </c>
      <c r="S277" t="s">
        <v>35</v>
      </c>
      <c r="T277">
        <v>7680647</v>
      </c>
      <c r="U277">
        <v>0</v>
      </c>
      <c r="V277">
        <v>7680647</v>
      </c>
      <c r="W277">
        <v>7661971</v>
      </c>
      <c r="X277">
        <v>0</v>
      </c>
      <c r="Y277">
        <v>7661971</v>
      </c>
      <c r="Z277" t="s">
        <v>36</v>
      </c>
      <c r="AA277" t="s">
        <v>36</v>
      </c>
      <c r="AB277" t="s">
        <v>37</v>
      </c>
      <c r="AC277" t="s">
        <v>37</v>
      </c>
      <c r="AD277" t="s">
        <v>37</v>
      </c>
      <c r="AE277" s="10">
        <f t="shared" si="12"/>
        <v>13791.5478</v>
      </c>
      <c r="AF277" s="10">
        <f t="shared" si="13"/>
        <v>13825.1646</v>
      </c>
      <c r="AG277" s="10">
        <f>IF(L277="USD",AE277,AE277*VLOOKUP(L277,Calculations!G278:I278,3,0))</f>
        <v>13791.5478</v>
      </c>
      <c r="AH277" s="10">
        <f>IF(L277="EUR",AE277,AE277*VLOOKUP(L277,Calculations!G:I,3,0))</f>
        <v>9654.0834599999998</v>
      </c>
      <c r="AI277" s="10">
        <f>IF(L277="USD",AF277,AF277*VLOOKUP(L277,Calculations!G278:I278,3,0))</f>
        <v>13825.1646</v>
      </c>
      <c r="AJ277" s="10">
        <f>IF(L277="EUR",AF277,AF277*VLOOKUP(L277,Calculations!G:I,3,0))</f>
        <v>9677.6152199999997</v>
      </c>
      <c r="AK277" s="10">
        <f t="shared" si="14"/>
        <v>13791.5478</v>
      </c>
      <c r="AL277" s="10">
        <f>IF(L277="USD",AK277,AK277*VLOOKUP(L277,Calculations!G:I,3,0))</f>
        <v>13791.5478</v>
      </c>
      <c r="AM277" s="10">
        <f>IF(L277="EUR",AK277,AK277*VLOOKUP(L277,Calculations!G:I,3,0))</f>
        <v>9654.0834599999998</v>
      </c>
    </row>
    <row r="278" spans="1:39">
      <c r="A278" t="s">
        <v>145</v>
      </c>
      <c r="B278" t="s">
        <v>156</v>
      </c>
      <c r="C278">
        <v>0.18</v>
      </c>
      <c r="D278" t="s">
        <v>439</v>
      </c>
      <c r="E278" t="s">
        <v>76</v>
      </c>
      <c r="F278" t="s">
        <v>113</v>
      </c>
      <c r="G278" t="s">
        <v>82</v>
      </c>
      <c r="H278" t="s">
        <v>82</v>
      </c>
      <c r="I278" t="s">
        <v>79</v>
      </c>
      <c r="J278" t="s">
        <v>55</v>
      </c>
      <c r="K278" t="s">
        <v>143</v>
      </c>
      <c r="L278" t="s">
        <v>35</v>
      </c>
      <c r="M278">
        <v>2567950</v>
      </c>
      <c r="N278">
        <v>0</v>
      </c>
      <c r="O278">
        <v>2567950</v>
      </c>
      <c r="P278">
        <v>2567950</v>
      </c>
      <c r="Q278">
        <v>0</v>
      </c>
      <c r="R278">
        <v>2567950</v>
      </c>
      <c r="S278" t="s">
        <v>35</v>
      </c>
      <c r="T278">
        <v>2567950</v>
      </c>
      <c r="U278">
        <v>0</v>
      </c>
      <c r="V278">
        <v>2567950</v>
      </c>
      <c r="W278">
        <v>2567950</v>
      </c>
      <c r="X278">
        <v>0</v>
      </c>
      <c r="Y278">
        <v>2567950</v>
      </c>
      <c r="Z278" t="s">
        <v>36</v>
      </c>
      <c r="AA278" t="s">
        <v>36</v>
      </c>
      <c r="AB278" t="s">
        <v>37</v>
      </c>
      <c r="AC278" t="s">
        <v>37</v>
      </c>
      <c r="AD278" t="s">
        <v>37</v>
      </c>
      <c r="AE278" s="10">
        <f t="shared" si="12"/>
        <v>4622.3099999999995</v>
      </c>
      <c r="AF278" s="10">
        <f t="shared" si="13"/>
        <v>4622.3099999999995</v>
      </c>
      <c r="AG278" s="10">
        <f>IF(L278="USD",AE278,AE278*VLOOKUP(L278,Calculations!G279:I279,3,0))</f>
        <v>4622.3099999999995</v>
      </c>
      <c r="AH278" s="10">
        <f>IF(L278="EUR",AE278,AE278*VLOOKUP(L278,Calculations!G:I,3,0))</f>
        <v>3235.6169999999993</v>
      </c>
      <c r="AI278" s="10">
        <f>IF(L278="USD",AF278,AF278*VLOOKUP(L278,Calculations!G279:I279,3,0))</f>
        <v>4622.3099999999995</v>
      </c>
      <c r="AJ278" s="10">
        <f>IF(L278="EUR",AF278,AF278*VLOOKUP(L278,Calculations!G:I,3,0))</f>
        <v>3235.6169999999993</v>
      </c>
      <c r="AK278" s="10">
        <f t="shared" si="14"/>
        <v>4622.3099999999995</v>
      </c>
      <c r="AL278" s="10">
        <f>IF(L278="USD",AK278,AK278*VLOOKUP(L278,Calculations!G:I,3,0))</f>
        <v>4622.3099999999995</v>
      </c>
      <c r="AM278" s="10">
        <f>IF(L278="EUR",AK278,AK278*VLOOKUP(L278,Calculations!G:I,3,0))</f>
        <v>3235.6169999999993</v>
      </c>
    </row>
    <row r="279" spans="1:39">
      <c r="A279" t="s">
        <v>145</v>
      </c>
      <c r="B279" t="s">
        <v>156</v>
      </c>
      <c r="C279">
        <v>0.18</v>
      </c>
      <c r="D279" t="s">
        <v>440</v>
      </c>
      <c r="E279" t="s">
        <v>71</v>
      </c>
      <c r="F279" t="s">
        <v>72</v>
      </c>
      <c r="G279" t="s">
        <v>105</v>
      </c>
      <c r="H279" t="s">
        <v>82</v>
      </c>
      <c r="I279" t="s">
        <v>50</v>
      </c>
      <c r="J279" t="s">
        <v>55</v>
      </c>
      <c r="K279" t="s">
        <v>143</v>
      </c>
      <c r="L279" t="s">
        <v>35</v>
      </c>
      <c r="M279">
        <v>11679368</v>
      </c>
      <c r="N279">
        <v>0</v>
      </c>
      <c r="O279">
        <v>11679368</v>
      </c>
      <c r="P279">
        <v>14780221</v>
      </c>
      <c r="Q279">
        <v>0</v>
      </c>
      <c r="R279">
        <v>14780221</v>
      </c>
      <c r="S279" t="s">
        <v>35</v>
      </c>
      <c r="T279">
        <v>11679368</v>
      </c>
      <c r="U279">
        <v>0</v>
      </c>
      <c r="V279">
        <v>11679368</v>
      </c>
      <c r="W279">
        <v>14780221</v>
      </c>
      <c r="X279">
        <v>0</v>
      </c>
      <c r="Y279">
        <v>14780221</v>
      </c>
      <c r="Z279" t="s">
        <v>36</v>
      </c>
      <c r="AA279" t="s">
        <v>36</v>
      </c>
      <c r="AB279" t="s">
        <v>37</v>
      </c>
      <c r="AC279" t="s">
        <v>37</v>
      </c>
      <c r="AD279" t="s">
        <v>37</v>
      </c>
      <c r="AE279" s="10">
        <f t="shared" si="12"/>
        <v>26604.397799999999</v>
      </c>
      <c r="AF279" s="10">
        <f t="shared" si="13"/>
        <v>21022.862399999998</v>
      </c>
      <c r="AG279" s="10">
        <f>IF(L279="USD",AE279,AE279*VLOOKUP(L279,Calculations!G280:I280,3,0))</f>
        <v>26604.397799999999</v>
      </c>
      <c r="AH279" s="10">
        <f>IF(L279="EUR",AE279,AE279*VLOOKUP(L279,Calculations!G:I,3,0))</f>
        <v>18623.078459999997</v>
      </c>
      <c r="AI279" s="10">
        <f>IF(L279="USD",AF279,AF279*VLOOKUP(L279,Calculations!G280:I280,3,0))</f>
        <v>21022.862399999998</v>
      </c>
      <c r="AJ279" s="10">
        <f>IF(L279="EUR",AF279,AF279*VLOOKUP(L279,Calculations!G:I,3,0))</f>
        <v>14716.003679999998</v>
      </c>
      <c r="AK279" s="10">
        <f t="shared" si="14"/>
        <v>26604.397799999999</v>
      </c>
      <c r="AL279" s="10">
        <f>IF(L279="USD",AK279,AK279*VLOOKUP(L279,Calculations!G:I,3,0))</f>
        <v>26604.397799999999</v>
      </c>
      <c r="AM279" s="10">
        <f>IF(L279="EUR",AK279,AK279*VLOOKUP(L279,Calculations!G:I,3,0))</f>
        <v>18623.078459999997</v>
      </c>
    </row>
    <row r="280" spans="1:39">
      <c r="A280" t="s">
        <v>145</v>
      </c>
      <c r="B280" t="s">
        <v>156</v>
      </c>
      <c r="C280">
        <v>0.18</v>
      </c>
      <c r="D280" t="s">
        <v>441</v>
      </c>
      <c r="E280" t="s">
        <v>76</v>
      </c>
      <c r="F280" t="s">
        <v>93</v>
      </c>
      <c r="G280" t="s">
        <v>105</v>
      </c>
      <c r="H280" t="s">
        <v>105</v>
      </c>
      <c r="I280" t="s">
        <v>50</v>
      </c>
      <c r="J280" t="s">
        <v>55</v>
      </c>
      <c r="K280" t="s">
        <v>143</v>
      </c>
      <c r="L280" t="s">
        <v>35</v>
      </c>
      <c r="M280">
        <v>2988160</v>
      </c>
      <c r="N280">
        <v>0</v>
      </c>
      <c r="O280">
        <v>2988160</v>
      </c>
      <c r="P280">
        <v>2988160</v>
      </c>
      <c r="Q280">
        <v>0</v>
      </c>
      <c r="R280">
        <v>2988160</v>
      </c>
      <c r="S280" t="s">
        <v>35</v>
      </c>
      <c r="T280">
        <v>2988160</v>
      </c>
      <c r="U280">
        <v>0</v>
      </c>
      <c r="V280">
        <v>2988160</v>
      </c>
      <c r="W280">
        <v>2988160</v>
      </c>
      <c r="X280">
        <v>0</v>
      </c>
      <c r="Y280">
        <v>2988160</v>
      </c>
      <c r="Z280" t="s">
        <v>36</v>
      </c>
      <c r="AA280" t="s">
        <v>36</v>
      </c>
      <c r="AB280" t="s">
        <v>37</v>
      </c>
      <c r="AC280" t="s">
        <v>37</v>
      </c>
      <c r="AD280" t="s">
        <v>37</v>
      </c>
      <c r="AE280" s="10">
        <f t="shared" si="12"/>
        <v>5378.6880000000001</v>
      </c>
      <c r="AF280" s="10">
        <f t="shared" si="13"/>
        <v>5378.6880000000001</v>
      </c>
      <c r="AG280" s="10">
        <f>IF(L280="USD",AE280,AE280*VLOOKUP(L280,Calculations!G281:I281,3,0))</f>
        <v>5378.6880000000001</v>
      </c>
      <c r="AH280" s="10">
        <f>IF(L280="EUR",AE280,AE280*VLOOKUP(L280,Calculations!G:I,3,0))</f>
        <v>3765.0816</v>
      </c>
      <c r="AI280" s="10">
        <f>IF(L280="USD",AF280,AF280*VLOOKUP(L280,Calculations!G281:I281,3,0))</f>
        <v>5378.6880000000001</v>
      </c>
      <c r="AJ280" s="10">
        <f>IF(L280="EUR",AF280,AF280*VLOOKUP(L280,Calculations!G:I,3,0))</f>
        <v>3765.0816</v>
      </c>
      <c r="AK280" s="10">
        <f t="shared" si="14"/>
        <v>5378.6880000000001</v>
      </c>
      <c r="AL280" s="10">
        <f>IF(L280="USD",AK280,AK280*VLOOKUP(L280,Calculations!G:I,3,0))</f>
        <v>5378.6880000000001</v>
      </c>
      <c r="AM280" s="10">
        <f>IF(L280="EUR",AK280,AK280*VLOOKUP(L280,Calculations!G:I,3,0))</f>
        <v>3765.0816</v>
      </c>
    </row>
    <row r="281" spans="1:39">
      <c r="A281" t="s">
        <v>145</v>
      </c>
      <c r="B281" t="s">
        <v>156</v>
      </c>
      <c r="C281">
        <v>0.18</v>
      </c>
      <c r="D281" t="s">
        <v>442</v>
      </c>
      <c r="E281" t="s">
        <v>76</v>
      </c>
      <c r="F281" t="s">
        <v>93</v>
      </c>
      <c r="G281" t="s">
        <v>105</v>
      </c>
      <c r="H281" t="s">
        <v>105</v>
      </c>
      <c r="I281" t="s">
        <v>106</v>
      </c>
      <c r="J281" t="s">
        <v>55</v>
      </c>
      <c r="K281" t="s">
        <v>143</v>
      </c>
      <c r="L281" t="s">
        <v>35</v>
      </c>
      <c r="M281">
        <v>5602800</v>
      </c>
      <c r="N281">
        <v>0</v>
      </c>
      <c r="O281">
        <v>5602800</v>
      </c>
      <c r="P281">
        <v>6359179</v>
      </c>
      <c r="Q281">
        <v>0</v>
      </c>
      <c r="R281">
        <v>6359179</v>
      </c>
      <c r="S281" t="s">
        <v>35</v>
      </c>
      <c r="T281">
        <v>5602800</v>
      </c>
      <c r="U281">
        <v>0</v>
      </c>
      <c r="V281">
        <v>5602800</v>
      </c>
      <c r="W281">
        <v>6359179</v>
      </c>
      <c r="X281">
        <v>0</v>
      </c>
      <c r="Y281">
        <v>6359179</v>
      </c>
      <c r="Z281" t="s">
        <v>36</v>
      </c>
      <c r="AA281" t="s">
        <v>36</v>
      </c>
      <c r="AB281" t="s">
        <v>37</v>
      </c>
      <c r="AC281" t="s">
        <v>37</v>
      </c>
      <c r="AD281" t="s">
        <v>37</v>
      </c>
      <c r="AE281" s="10">
        <f t="shared" si="12"/>
        <v>11446.522199999999</v>
      </c>
      <c r="AF281" s="10">
        <f t="shared" si="13"/>
        <v>10085.039999999999</v>
      </c>
      <c r="AG281" s="10">
        <f>IF(L281="USD",AE281,AE281*VLOOKUP(L281,Calculations!G282:I282,3,0))</f>
        <v>11446.522199999999</v>
      </c>
      <c r="AH281" s="10">
        <f>IF(L281="EUR",AE281,AE281*VLOOKUP(L281,Calculations!G:I,3,0))</f>
        <v>8012.5655399999987</v>
      </c>
      <c r="AI281" s="10">
        <f>IF(L281="USD",AF281,AF281*VLOOKUP(L281,Calculations!G282:I282,3,0))</f>
        <v>10085.039999999999</v>
      </c>
      <c r="AJ281" s="10">
        <f>IF(L281="EUR",AF281,AF281*VLOOKUP(L281,Calculations!G:I,3,0))</f>
        <v>7059.5279999999993</v>
      </c>
      <c r="AK281" s="10">
        <f t="shared" si="14"/>
        <v>11446.522199999999</v>
      </c>
      <c r="AL281" s="10">
        <f>IF(L281="USD",AK281,AK281*VLOOKUP(L281,Calculations!G:I,3,0))</f>
        <v>11446.522199999999</v>
      </c>
      <c r="AM281" s="10">
        <f>IF(L281="EUR",AK281,AK281*VLOOKUP(L281,Calculations!G:I,3,0))</f>
        <v>8012.5655399999987</v>
      </c>
    </row>
    <row r="282" spans="1:39">
      <c r="A282" t="s">
        <v>145</v>
      </c>
      <c r="B282" t="s">
        <v>156</v>
      </c>
      <c r="C282">
        <v>0.18</v>
      </c>
      <c r="D282" t="s">
        <v>443</v>
      </c>
      <c r="E282" t="s">
        <v>71</v>
      </c>
      <c r="F282" t="s">
        <v>72</v>
      </c>
      <c r="G282" t="s">
        <v>105</v>
      </c>
      <c r="H282" t="s">
        <v>105</v>
      </c>
      <c r="I282" t="s">
        <v>50</v>
      </c>
      <c r="J282" t="s">
        <v>55</v>
      </c>
      <c r="K282" t="s">
        <v>143</v>
      </c>
      <c r="L282" t="s">
        <v>35</v>
      </c>
      <c r="M282">
        <v>3735200</v>
      </c>
      <c r="N282">
        <v>0</v>
      </c>
      <c r="O282">
        <v>3735200</v>
      </c>
      <c r="P282">
        <v>3735200</v>
      </c>
      <c r="Q282">
        <v>0</v>
      </c>
      <c r="R282">
        <v>3735200</v>
      </c>
      <c r="S282" t="s">
        <v>35</v>
      </c>
      <c r="T282">
        <v>3735200</v>
      </c>
      <c r="U282">
        <v>0</v>
      </c>
      <c r="V282">
        <v>3735200</v>
      </c>
      <c r="W282">
        <v>3735200</v>
      </c>
      <c r="X282">
        <v>0</v>
      </c>
      <c r="Y282">
        <v>3735200</v>
      </c>
      <c r="Z282" t="s">
        <v>36</v>
      </c>
      <c r="AA282" t="s">
        <v>36</v>
      </c>
      <c r="AB282" t="s">
        <v>37</v>
      </c>
      <c r="AC282" t="s">
        <v>37</v>
      </c>
      <c r="AD282" t="s">
        <v>37</v>
      </c>
      <c r="AE282" s="10">
        <f t="shared" si="12"/>
        <v>6723.36</v>
      </c>
      <c r="AF282" s="10">
        <f t="shared" si="13"/>
        <v>6723.36</v>
      </c>
      <c r="AG282" s="10">
        <f>IF(L282="USD",AE282,AE282*VLOOKUP(L282,Calculations!G283:I283,3,0))</f>
        <v>6723.36</v>
      </c>
      <c r="AH282" s="10">
        <f>IF(L282="EUR",AE282,AE282*VLOOKUP(L282,Calculations!G:I,3,0))</f>
        <v>4706.3519999999999</v>
      </c>
      <c r="AI282" s="10">
        <f>IF(L282="USD",AF282,AF282*VLOOKUP(L282,Calculations!G283:I283,3,0))</f>
        <v>6723.36</v>
      </c>
      <c r="AJ282" s="10">
        <f>IF(L282="EUR",AF282,AF282*VLOOKUP(L282,Calculations!G:I,3,0))</f>
        <v>4706.3519999999999</v>
      </c>
      <c r="AK282" s="10">
        <f t="shared" si="14"/>
        <v>6723.36</v>
      </c>
      <c r="AL282" s="10">
        <f>IF(L282="USD",AK282,AK282*VLOOKUP(L282,Calculations!G:I,3,0))</f>
        <v>6723.36</v>
      </c>
      <c r="AM282" s="10">
        <f>IF(L282="EUR",AK282,AK282*VLOOKUP(L282,Calculations!G:I,3,0))</f>
        <v>4706.3519999999999</v>
      </c>
    </row>
    <row r="283" spans="1:39">
      <c r="A283" t="s">
        <v>145</v>
      </c>
      <c r="B283" t="s">
        <v>156</v>
      </c>
      <c r="C283">
        <v>0.18</v>
      </c>
      <c r="D283" t="s">
        <v>444</v>
      </c>
      <c r="E283" t="s">
        <v>38</v>
      </c>
      <c r="F283" t="s">
        <v>83</v>
      </c>
      <c r="G283" t="s">
        <v>82</v>
      </c>
      <c r="H283" t="s">
        <v>82</v>
      </c>
      <c r="I283" t="s">
        <v>84</v>
      </c>
      <c r="J283" t="s">
        <v>55</v>
      </c>
      <c r="K283" t="s">
        <v>143</v>
      </c>
      <c r="L283" t="s">
        <v>35</v>
      </c>
      <c r="M283">
        <v>2965032</v>
      </c>
      <c r="N283">
        <v>0</v>
      </c>
      <c r="O283">
        <v>2965032</v>
      </c>
      <c r="P283">
        <v>2731582</v>
      </c>
      <c r="Q283">
        <v>0</v>
      </c>
      <c r="R283">
        <v>2731582</v>
      </c>
      <c r="S283" t="s">
        <v>35</v>
      </c>
      <c r="T283">
        <v>2965032</v>
      </c>
      <c r="U283">
        <v>0</v>
      </c>
      <c r="V283">
        <v>2965032</v>
      </c>
      <c r="W283">
        <v>2731582</v>
      </c>
      <c r="X283">
        <v>0</v>
      </c>
      <c r="Y283">
        <v>2731582</v>
      </c>
      <c r="Z283" t="s">
        <v>36</v>
      </c>
      <c r="AA283" t="s">
        <v>36</v>
      </c>
      <c r="AB283" t="s">
        <v>37</v>
      </c>
      <c r="AC283" t="s">
        <v>37</v>
      </c>
      <c r="AD283" t="s">
        <v>37</v>
      </c>
      <c r="AE283" s="10">
        <f t="shared" si="12"/>
        <v>4916.8476000000001</v>
      </c>
      <c r="AF283" s="10">
        <f t="shared" si="13"/>
        <v>5337.0576000000001</v>
      </c>
      <c r="AG283" s="10">
        <f>IF(L283="USD",AE283,AE283*VLOOKUP(L283,Calculations!G284:I284,3,0))</f>
        <v>4916.8476000000001</v>
      </c>
      <c r="AH283" s="10">
        <f>IF(L283="EUR",AE283,AE283*VLOOKUP(L283,Calculations!G:I,3,0))</f>
        <v>3441.7933199999998</v>
      </c>
      <c r="AI283" s="10">
        <f>IF(L283="USD",AF283,AF283*VLOOKUP(L283,Calculations!G284:I284,3,0))</f>
        <v>5337.0576000000001</v>
      </c>
      <c r="AJ283" s="10">
        <f>IF(L283="EUR",AF283,AF283*VLOOKUP(L283,Calculations!G:I,3,0))</f>
        <v>3735.9403199999997</v>
      </c>
      <c r="AK283" s="10">
        <f t="shared" si="14"/>
        <v>4916.8476000000001</v>
      </c>
      <c r="AL283" s="10">
        <f>IF(L283="USD",AK283,AK283*VLOOKUP(L283,Calculations!G:I,3,0))</f>
        <v>4916.8476000000001</v>
      </c>
      <c r="AM283" s="10">
        <f>IF(L283="EUR",AK283,AK283*VLOOKUP(L283,Calculations!G:I,3,0))</f>
        <v>3441.7933199999998</v>
      </c>
    </row>
    <row r="284" spans="1:39">
      <c r="A284" t="s">
        <v>145</v>
      </c>
      <c r="B284" t="s">
        <v>156</v>
      </c>
      <c r="C284">
        <v>0.18</v>
      </c>
      <c r="D284" t="s">
        <v>445</v>
      </c>
      <c r="E284" t="s">
        <v>38</v>
      </c>
      <c r="F284" t="s">
        <v>83</v>
      </c>
      <c r="G284" t="s">
        <v>105</v>
      </c>
      <c r="H284" t="s">
        <v>105</v>
      </c>
      <c r="I284" t="s">
        <v>50</v>
      </c>
      <c r="J284" t="s">
        <v>55</v>
      </c>
      <c r="K284" t="s">
        <v>143</v>
      </c>
      <c r="L284" t="s">
        <v>35</v>
      </c>
      <c r="M284">
        <v>3735200</v>
      </c>
      <c r="N284">
        <v>0</v>
      </c>
      <c r="O284">
        <v>3735200</v>
      </c>
      <c r="P284">
        <v>3735200</v>
      </c>
      <c r="Q284">
        <v>0</v>
      </c>
      <c r="R284">
        <v>3735200</v>
      </c>
      <c r="S284" t="s">
        <v>35</v>
      </c>
      <c r="T284">
        <v>3735200</v>
      </c>
      <c r="U284">
        <v>0</v>
      </c>
      <c r="V284">
        <v>3735200</v>
      </c>
      <c r="W284">
        <v>3735200</v>
      </c>
      <c r="X284">
        <v>0</v>
      </c>
      <c r="Y284">
        <v>3735200</v>
      </c>
      <c r="Z284" t="s">
        <v>36</v>
      </c>
      <c r="AA284" t="s">
        <v>36</v>
      </c>
      <c r="AB284" t="s">
        <v>37</v>
      </c>
      <c r="AC284" t="s">
        <v>37</v>
      </c>
      <c r="AD284" t="s">
        <v>37</v>
      </c>
      <c r="AE284" s="10">
        <f t="shared" si="12"/>
        <v>6723.36</v>
      </c>
      <c r="AF284" s="10">
        <f t="shared" si="13"/>
        <v>6723.36</v>
      </c>
      <c r="AG284" s="10">
        <f>IF(L284="USD",AE284,AE284*VLOOKUP(L284,Calculations!G285:I285,3,0))</f>
        <v>6723.36</v>
      </c>
      <c r="AH284" s="10">
        <f>IF(L284="EUR",AE284,AE284*VLOOKUP(L284,Calculations!G:I,3,0))</f>
        <v>4706.3519999999999</v>
      </c>
      <c r="AI284" s="10">
        <f>IF(L284="USD",AF284,AF284*VLOOKUP(L284,Calculations!G285:I285,3,0))</f>
        <v>6723.36</v>
      </c>
      <c r="AJ284" s="10">
        <f>IF(L284="EUR",AF284,AF284*VLOOKUP(L284,Calculations!G:I,3,0))</f>
        <v>4706.3519999999999</v>
      </c>
      <c r="AK284" s="10">
        <f t="shared" si="14"/>
        <v>6723.36</v>
      </c>
      <c r="AL284" s="10">
        <f>IF(L284="USD",AK284,AK284*VLOOKUP(L284,Calculations!G:I,3,0))</f>
        <v>6723.36</v>
      </c>
      <c r="AM284" s="10">
        <f>IF(L284="EUR",AK284,AK284*VLOOKUP(L284,Calculations!G:I,3,0))</f>
        <v>4706.3519999999999</v>
      </c>
    </row>
    <row r="285" spans="1:39">
      <c r="A285" t="s">
        <v>145</v>
      </c>
      <c r="B285" t="s">
        <v>156</v>
      </c>
      <c r="C285">
        <v>0.18</v>
      </c>
      <c r="D285" t="s">
        <v>446</v>
      </c>
      <c r="E285" t="s">
        <v>71</v>
      </c>
      <c r="F285" t="s">
        <v>100</v>
      </c>
      <c r="G285" t="s">
        <v>82</v>
      </c>
      <c r="H285" t="s">
        <v>82</v>
      </c>
      <c r="I285" t="s">
        <v>91</v>
      </c>
      <c r="J285" t="s">
        <v>55</v>
      </c>
      <c r="K285" t="s">
        <v>143</v>
      </c>
      <c r="L285" t="s">
        <v>35</v>
      </c>
      <c r="M285">
        <v>3061693</v>
      </c>
      <c r="N285">
        <v>0</v>
      </c>
      <c r="O285">
        <v>3061693</v>
      </c>
      <c r="P285">
        <v>3041693</v>
      </c>
      <c r="Q285">
        <v>0</v>
      </c>
      <c r="R285">
        <v>3041693</v>
      </c>
      <c r="S285" t="s">
        <v>35</v>
      </c>
      <c r="T285">
        <v>3061693</v>
      </c>
      <c r="U285">
        <v>0</v>
      </c>
      <c r="V285">
        <v>3061693</v>
      </c>
      <c r="W285">
        <v>3041693</v>
      </c>
      <c r="X285">
        <v>0</v>
      </c>
      <c r="Y285">
        <v>3041693</v>
      </c>
      <c r="Z285" t="s">
        <v>36</v>
      </c>
      <c r="AA285" t="s">
        <v>36</v>
      </c>
      <c r="AB285" t="s">
        <v>37</v>
      </c>
      <c r="AC285" t="s">
        <v>37</v>
      </c>
      <c r="AD285" t="s">
        <v>37</v>
      </c>
      <c r="AE285" s="10">
        <f t="shared" si="12"/>
        <v>5475.0473999999995</v>
      </c>
      <c r="AF285" s="10">
        <f t="shared" si="13"/>
        <v>5511.0473999999995</v>
      </c>
      <c r="AG285" s="10">
        <f>IF(L285="USD",AE285,AE285*VLOOKUP(L285,Calculations!G286:I286,3,0))</f>
        <v>5475.0473999999995</v>
      </c>
      <c r="AH285" s="10">
        <f>IF(L285="EUR",AE285,AE285*VLOOKUP(L285,Calculations!G:I,3,0))</f>
        <v>3832.5331799999994</v>
      </c>
      <c r="AI285" s="10">
        <f>IF(L285="USD",AF285,AF285*VLOOKUP(L285,Calculations!G286:I286,3,0))</f>
        <v>5511.0473999999995</v>
      </c>
      <c r="AJ285" s="10">
        <f>IF(L285="EUR",AF285,AF285*VLOOKUP(L285,Calculations!G:I,3,0))</f>
        <v>3857.7331799999993</v>
      </c>
      <c r="AK285" s="10">
        <f t="shared" si="14"/>
        <v>5475.0473999999995</v>
      </c>
      <c r="AL285" s="10">
        <f>IF(L285="USD",AK285,AK285*VLOOKUP(L285,Calculations!G:I,3,0))</f>
        <v>5475.0473999999995</v>
      </c>
      <c r="AM285" s="10">
        <f>IF(L285="EUR",AK285,AK285*VLOOKUP(L285,Calculations!G:I,3,0))</f>
        <v>3832.5331799999994</v>
      </c>
    </row>
    <row r="286" spans="1:39">
      <c r="A286" t="s">
        <v>145</v>
      </c>
      <c r="B286" t="s">
        <v>156</v>
      </c>
      <c r="C286">
        <v>0.18</v>
      </c>
      <c r="D286" t="s">
        <v>447</v>
      </c>
      <c r="E286" t="s">
        <v>76</v>
      </c>
      <c r="F286" t="s">
        <v>93</v>
      </c>
      <c r="G286" t="s">
        <v>105</v>
      </c>
      <c r="H286" t="s">
        <v>105</v>
      </c>
      <c r="I286" t="s">
        <v>79</v>
      </c>
      <c r="J286" t="s">
        <v>55</v>
      </c>
      <c r="K286" t="s">
        <v>143</v>
      </c>
      <c r="L286" t="s">
        <v>35</v>
      </c>
      <c r="M286">
        <v>2801400</v>
      </c>
      <c r="N286">
        <v>0</v>
      </c>
      <c r="O286">
        <v>2801400</v>
      </c>
      <c r="P286">
        <v>2801400</v>
      </c>
      <c r="Q286">
        <v>0</v>
      </c>
      <c r="R286">
        <v>2801400</v>
      </c>
      <c r="S286" t="s">
        <v>35</v>
      </c>
      <c r="T286">
        <v>2801400</v>
      </c>
      <c r="U286">
        <v>0</v>
      </c>
      <c r="V286">
        <v>2801400</v>
      </c>
      <c r="W286">
        <v>2801400</v>
      </c>
      <c r="X286">
        <v>0</v>
      </c>
      <c r="Y286">
        <v>2801400</v>
      </c>
      <c r="Z286" t="s">
        <v>36</v>
      </c>
      <c r="AA286" t="s">
        <v>36</v>
      </c>
      <c r="AB286" t="s">
        <v>37</v>
      </c>
      <c r="AC286" t="s">
        <v>37</v>
      </c>
      <c r="AD286" t="s">
        <v>37</v>
      </c>
      <c r="AE286" s="10">
        <f t="shared" si="12"/>
        <v>5042.5199999999995</v>
      </c>
      <c r="AF286" s="10">
        <f t="shared" si="13"/>
        <v>5042.5199999999995</v>
      </c>
      <c r="AG286" s="10">
        <f>IF(L286="USD",AE286,AE286*VLOOKUP(L286,Calculations!G287:I287,3,0))</f>
        <v>5042.5199999999995</v>
      </c>
      <c r="AH286" s="10">
        <f>IF(L286="EUR",AE286,AE286*VLOOKUP(L286,Calculations!G:I,3,0))</f>
        <v>3529.7639999999997</v>
      </c>
      <c r="AI286" s="10">
        <f>IF(L286="USD",AF286,AF286*VLOOKUP(L286,Calculations!G287:I287,3,0))</f>
        <v>5042.5199999999995</v>
      </c>
      <c r="AJ286" s="10">
        <f>IF(L286="EUR",AF286,AF286*VLOOKUP(L286,Calculations!G:I,3,0))</f>
        <v>3529.7639999999997</v>
      </c>
      <c r="AK286" s="10">
        <f t="shared" si="14"/>
        <v>5042.5199999999995</v>
      </c>
      <c r="AL286" s="10">
        <f>IF(L286="USD",AK286,AK286*VLOOKUP(L286,Calculations!G:I,3,0))</f>
        <v>5042.5199999999995</v>
      </c>
      <c r="AM286" s="10">
        <f>IF(L286="EUR",AK286,AK286*VLOOKUP(L286,Calculations!G:I,3,0))</f>
        <v>3529.7639999999997</v>
      </c>
    </row>
    <row r="287" spans="1:39">
      <c r="A287" t="s">
        <v>145</v>
      </c>
      <c r="B287" t="s">
        <v>156</v>
      </c>
      <c r="C287">
        <v>0.18</v>
      </c>
      <c r="D287" t="s">
        <v>448</v>
      </c>
      <c r="E287" t="s">
        <v>38</v>
      </c>
      <c r="F287" t="s">
        <v>59</v>
      </c>
      <c r="G287" t="s">
        <v>82</v>
      </c>
      <c r="H287" t="s">
        <v>82</v>
      </c>
      <c r="I287" t="s">
        <v>106</v>
      </c>
      <c r="J287" t="s">
        <v>55</v>
      </c>
      <c r="K287" t="s">
        <v>143</v>
      </c>
      <c r="L287" t="s">
        <v>35</v>
      </c>
      <c r="M287">
        <v>2101822</v>
      </c>
      <c r="N287">
        <v>0</v>
      </c>
      <c r="O287">
        <v>2101822</v>
      </c>
      <c r="P287">
        <v>670176</v>
      </c>
      <c r="Q287">
        <v>0</v>
      </c>
      <c r="R287">
        <v>670176</v>
      </c>
      <c r="S287" t="s">
        <v>35</v>
      </c>
      <c r="T287">
        <v>2101822</v>
      </c>
      <c r="U287">
        <v>0</v>
      </c>
      <c r="V287">
        <v>2101822</v>
      </c>
      <c r="W287">
        <v>670176</v>
      </c>
      <c r="X287">
        <v>0</v>
      </c>
      <c r="Y287">
        <v>670176</v>
      </c>
      <c r="Z287" t="s">
        <v>36</v>
      </c>
      <c r="AA287" t="s">
        <v>36</v>
      </c>
      <c r="AB287" t="s">
        <v>37</v>
      </c>
      <c r="AC287" t="s">
        <v>37</v>
      </c>
      <c r="AD287" t="s">
        <v>37</v>
      </c>
      <c r="AE287" s="10">
        <f t="shared" si="12"/>
        <v>1206.3168000000001</v>
      </c>
      <c r="AF287" s="10">
        <f t="shared" si="13"/>
        <v>3783.2795999999998</v>
      </c>
      <c r="AG287" s="10">
        <f>IF(L287="USD",AE287,AE287*VLOOKUP(L287,Calculations!G288:I288,3,0))</f>
        <v>1206.3168000000001</v>
      </c>
      <c r="AH287" s="10">
        <f>IF(L287="EUR",AE287,AE287*VLOOKUP(L287,Calculations!G:I,3,0))</f>
        <v>844.42175999999995</v>
      </c>
      <c r="AI287" s="10">
        <f>IF(L287="USD",AF287,AF287*VLOOKUP(L287,Calculations!G288:I288,3,0))</f>
        <v>3783.2795999999998</v>
      </c>
      <c r="AJ287" s="10">
        <f>IF(L287="EUR",AF287,AF287*VLOOKUP(L287,Calculations!G:I,3,0))</f>
        <v>2648.2957199999996</v>
      </c>
      <c r="AK287" s="10">
        <f t="shared" si="14"/>
        <v>1206.3168000000001</v>
      </c>
      <c r="AL287" s="10">
        <f>IF(L287="USD",AK287,AK287*VLOOKUP(L287,Calculations!G:I,3,0))</f>
        <v>1206.3168000000001</v>
      </c>
      <c r="AM287" s="10">
        <f>IF(L287="EUR",AK287,AK287*VLOOKUP(L287,Calculations!G:I,3,0))</f>
        <v>844.42175999999995</v>
      </c>
    </row>
    <row r="288" spans="1:39">
      <c r="A288" t="s">
        <v>145</v>
      </c>
      <c r="B288" t="s">
        <v>156</v>
      </c>
      <c r="C288">
        <v>0.18</v>
      </c>
      <c r="D288" t="s">
        <v>449</v>
      </c>
      <c r="E288" t="s">
        <v>38</v>
      </c>
      <c r="F288" t="s">
        <v>83</v>
      </c>
      <c r="G288" t="s">
        <v>105</v>
      </c>
      <c r="H288" t="s">
        <v>105</v>
      </c>
      <c r="I288" t="s">
        <v>50</v>
      </c>
      <c r="J288" t="s">
        <v>55</v>
      </c>
      <c r="K288" t="s">
        <v>143</v>
      </c>
      <c r="L288" t="s">
        <v>35</v>
      </c>
      <c r="M288">
        <v>7541719</v>
      </c>
      <c r="N288">
        <v>0</v>
      </c>
      <c r="O288">
        <v>7541719</v>
      </c>
      <c r="P288">
        <v>14410993</v>
      </c>
      <c r="Q288">
        <v>0</v>
      </c>
      <c r="R288">
        <v>14410993</v>
      </c>
      <c r="S288" t="s">
        <v>35</v>
      </c>
      <c r="T288">
        <v>7541719</v>
      </c>
      <c r="U288">
        <v>0</v>
      </c>
      <c r="V288">
        <v>7541719</v>
      </c>
      <c r="W288">
        <v>14410993</v>
      </c>
      <c r="X288">
        <v>0</v>
      </c>
      <c r="Y288">
        <v>14410993</v>
      </c>
      <c r="Z288" t="s">
        <v>36</v>
      </c>
      <c r="AA288" t="s">
        <v>36</v>
      </c>
      <c r="AB288" t="s">
        <v>37</v>
      </c>
      <c r="AC288" t="s">
        <v>37</v>
      </c>
      <c r="AD288" t="s">
        <v>37</v>
      </c>
      <c r="AE288" s="10">
        <f t="shared" si="12"/>
        <v>25939.787400000001</v>
      </c>
      <c r="AF288" s="10">
        <f t="shared" si="13"/>
        <v>13575.0942</v>
      </c>
      <c r="AG288" s="10">
        <f>IF(L288="USD",AE288,AE288*VLOOKUP(L288,Calculations!G289:I289,3,0))</f>
        <v>25939.787400000001</v>
      </c>
      <c r="AH288" s="10">
        <f>IF(L288="EUR",AE288,AE288*VLOOKUP(L288,Calculations!G:I,3,0))</f>
        <v>18157.851179999998</v>
      </c>
      <c r="AI288" s="10">
        <f>IF(L288="USD",AF288,AF288*VLOOKUP(L288,Calculations!G289:I289,3,0))</f>
        <v>13575.0942</v>
      </c>
      <c r="AJ288" s="10">
        <f>IF(L288="EUR",AF288,AF288*VLOOKUP(L288,Calculations!G:I,3,0))</f>
        <v>9502.5659399999986</v>
      </c>
      <c r="AK288" s="10">
        <f t="shared" si="14"/>
        <v>25939.787400000001</v>
      </c>
      <c r="AL288" s="10">
        <f>IF(L288="USD",AK288,AK288*VLOOKUP(L288,Calculations!G:I,3,0))</f>
        <v>25939.787400000001</v>
      </c>
      <c r="AM288" s="10">
        <f>IF(L288="EUR",AK288,AK288*VLOOKUP(L288,Calculations!G:I,3,0))</f>
        <v>18157.851179999998</v>
      </c>
    </row>
    <row r="289" spans="1:39">
      <c r="A289" t="s">
        <v>145</v>
      </c>
      <c r="B289" t="s">
        <v>156</v>
      </c>
      <c r="C289">
        <v>0.18</v>
      </c>
      <c r="D289" t="s">
        <v>450</v>
      </c>
      <c r="E289" t="s">
        <v>76</v>
      </c>
      <c r="F289" t="s">
        <v>113</v>
      </c>
      <c r="G289" t="s">
        <v>82</v>
      </c>
      <c r="H289" t="s">
        <v>82</v>
      </c>
      <c r="I289" t="s">
        <v>79</v>
      </c>
      <c r="J289" t="s">
        <v>55</v>
      </c>
      <c r="K289" t="s">
        <v>143</v>
      </c>
      <c r="L289" t="s">
        <v>35</v>
      </c>
      <c r="M289">
        <v>1400700</v>
      </c>
      <c r="N289">
        <v>0</v>
      </c>
      <c r="O289">
        <v>1400700</v>
      </c>
      <c r="P289">
        <v>1400700</v>
      </c>
      <c r="Q289">
        <v>0</v>
      </c>
      <c r="R289">
        <v>1400700</v>
      </c>
      <c r="S289" t="s">
        <v>35</v>
      </c>
      <c r="T289">
        <v>1400700</v>
      </c>
      <c r="U289">
        <v>0</v>
      </c>
      <c r="V289">
        <v>1400700</v>
      </c>
      <c r="W289">
        <v>1400700</v>
      </c>
      <c r="X289">
        <v>0</v>
      </c>
      <c r="Y289">
        <v>1400700</v>
      </c>
      <c r="Z289" t="s">
        <v>36</v>
      </c>
      <c r="AA289" t="s">
        <v>36</v>
      </c>
      <c r="AB289" t="s">
        <v>37</v>
      </c>
      <c r="AC289" t="s">
        <v>37</v>
      </c>
      <c r="AD289" t="s">
        <v>37</v>
      </c>
      <c r="AE289" s="10">
        <f t="shared" si="12"/>
        <v>2521.2599999999998</v>
      </c>
      <c r="AF289" s="10">
        <f t="shared" si="13"/>
        <v>2521.2599999999998</v>
      </c>
      <c r="AG289" s="10">
        <f>IF(L289="USD",AE289,AE289*VLOOKUP(L289,Calculations!G290:I290,3,0))</f>
        <v>2521.2599999999998</v>
      </c>
      <c r="AH289" s="10">
        <f>IF(L289="EUR",AE289,AE289*VLOOKUP(L289,Calculations!G:I,3,0))</f>
        <v>1764.8819999999998</v>
      </c>
      <c r="AI289" s="10">
        <f>IF(L289="USD",AF289,AF289*VLOOKUP(L289,Calculations!G290:I290,3,0))</f>
        <v>2521.2599999999998</v>
      </c>
      <c r="AJ289" s="10">
        <f>IF(L289="EUR",AF289,AF289*VLOOKUP(L289,Calculations!G:I,3,0))</f>
        <v>1764.8819999999998</v>
      </c>
      <c r="AK289" s="10">
        <f t="shared" si="14"/>
        <v>2521.2599999999998</v>
      </c>
      <c r="AL289" s="10">
        <f>IF(L289="USD",AK289,AK289*VLOOKUP(L289,Calculations!G:I,3,0))</f>
        <v>2521.2599999999998</v>
      </c>
      <c r="AM289" s="10">
        <f>IF(L289="EUR",AK289,AK289*VLOOKUP(L289,Calculations!G:I,3,0))</f>
        <v>1764.8819999999998</v>
      </c>
    </row>
    <row r="290" spans="1:39">
      <c r="A290" t="s">
        <v>145</v>
      </c>
      <c r="B290" t="s">
        <v>157</v>
      </c>
      <c r="C290">
        <v>1.2</v>
      </c>
      <c r="D290" t="s">
        <v>451</v>
      </c>
      <c r="E290" t="s">
        <v>38</v>
      </c>
      <c r="F290" t="s">
        <v>46</v>
      </c>
      <c r="G290" t="s">
        <v>44</v>
      </c>
      <c r="H290" t="s">
        <v>44</v>
      </c>
      <c r="I290" t="s">
        <v>68</v>
      </c>
      <c r="J290" t="s">
        <v>70</v>
      </c>
      <c r="K290" t="s">
        <v>143</v>
      </c>
      <c r="L290" t="s">
        <v>35</v>
      </c>
      <c r="M290">
        <v>0</v>
      </c>
      <c r="N290">
        <v>7315919</v>
      </c>
      <c r="O290">
        <v>7315919</v>
      </c>
      <c r="P290">
        <v>0</v>
      </c>
      <c r="Q290">
        <v>8919342</v>
      </c>
      <c r="R290">
        <v>8919342</v>
      </c>
      <c r="S290" t="s">
        <v>35</v>
      </c>
      <c r="T290">
        <v>0</v>
      </c>
      <c r="U290">
        <v>7315919</v>
      </c>
      <c r="V290">
        <v>7315919</v>
      </c>
      <c r="W290">
        <v>0</v>
      </c>
      <c r="X290">
        <v>8919342</v>
      </c>
      <c r="Y290">
        <v>8919342</v>
      </c>
      <c r="Z290" t="s">
        <v>36</v>
      </c>
      <c r="AA290" t="s">
        <v>37</v>
      </c>
      <c r="AB290" t="s">
        <v>37</v>
      </c>
      <c r="AC290" t="s">
        <v>36</v>
      </c>
      <c r="AD290" t="s">
        <v>37</v>
      </c>
      <c r="AE290" s="10">
        <f t="shared" si="12"/>
        <v>107032.10400000001</v>
      </c>
      <c r="AF290" s="10">
        <f t="shared" si="13"/>
        <v>87791.028000000006</v>
      </c>
      <c r="AG290" s="10">
        <f>IF(L290="USD",AE290,AE290*VLOOKUP(L290,Calculations!G291:I291,3,0))</f>
        <v>107032.10400000001</v>
      </c>
      <c r="AH290" s="10">
        <f>IF(L290="EUR",AE290,AE290*VLOOKUP(L290,Calculations!G:I,3,0))</f>
        <v>74922.472800000003</v>
      </c>
      <c r="AI290" s="10">
        <f>IF(L290="USD",AF290,AF290*VLOOKUP(L290,Calculations!G291:I291,3,0))</f>
        <v>87791.028000000006</v>
      </c>
      <c r="AJ290" s="10">
        <f>IF(L290="EUR",AF290,AF290*VLOOKUP(L290,Calculations!G:I,3,0))</f>
        <v>61453.719599999997</v>
      </c>
      <c r="AK290" s="10">
        <f t="shared" si="14"/>
        <v>0</v>
      </c>
      <c r="AL290" s="10">
        <f>IF(L290="USD",AK290,AK290*VLOOKUP(L290,Calculations!G:I,3,0))</f>
        <v>0</v>
      </c>
      <c r="AM290" s="10">
        <f>IF(L290="EUR",AK290,AK290*VLOOKUP(L290,Calculations!G:I,3,0))</f>
        <v>0</v>
      </c>
    </row>
    <row r="291" spans="1:39">
      <c r="A291" t="s">
        <v>145</v>
      </c>
      <c r="B291" t="s">
        <v>157</v>
      </c>
      <c r="C291">
        <v>1.2</v>
      </c>
      <c r="D291" t="s">
        <v>452</v>
      </c>
      <c r="E291" t="s">
        <v>76</v>
      </c>
      <c r="F291" t="s">
        <v>113</v>
      </c>
      <c r="G291" t="s">
        <v>60</v>
      </c>
      <c r="H291" t="s">
        <v>60</v>
      </c>
      <c r="I291" t="s">
        <v>47</v>
      </c>
      <c r="J291" t="s">
        <v>70</v>
      </c>
      <c r="K291" t="s">
        <v>143</v>
      </c>
      <c r="L291" t="s">
        <v>35</v>
      </c>
      <c r="M291">
        <v>19742642</v>
      </c>
      <c r="N291">
        <v>0</v>
      </c>
      <c r="O291">
        <v>19742642</v>
      </c>
      <c r="P291">
        <v>28443046</v>
      </c>
      <c r="Q291">
        <v>0</v>
      </c>
      <c r="R291">
        <v>28443046</v>
      </c>
      <c r="S291" t="s">
        <v>35</v>
      </c>
      <c r="T291">
        <v>19742642</v>
      </c>
      <c r="U291">
        <v>0</v>
      </c>
      <c r="V291">
        <v>19742642</v>
      </c>
      <c r="W291">
        <v>28443046</v>
      </c>
      <c r="X291">
        <v>0</v>
      </c>
      <c r="Y291">
        <v>28443046</v>
      </c>
      <c r="Z291" t="s">
        <v>36</v>
      </c>
      <c r="AA291" t="s">
        <v>36</v>
      </c>
      <c r="AB291" t="s">
        <v>37</v>
      </c>
      <c r="AC291" t="s">
        <v>37</v>
      </c>
      <c r="AD291" t="s">
        <v>37</v>
      </c>
      <c r="AE291" s="10">
        <f t="shared" si="12"/>
        <v>341316.55200000003</v>
      </c>
      <c r="AF291" s="10">
        <f t="shared" si="13"/>
        <v>236911.704</v>
      </c>
      <c r="AG291" s="10">
        <f>IF(L291="USD",AE291,AE291*VLOOKUP(L291,Calculations!G292:I292,3,0))</f>
        <v>341316.55200000003</v>
      </c>
      <c r="AH291" s="10">
        <f>IF(L291="EUR",AE291,AE291*VLOOKUP(L291,Calculations!G:I,3,0))</f>
        <v>238921.5864</v>
      </c>
      <c r="AI291" s="10">
        <f>IF(L291="USD",AF291,AF291*VLOOKUP(L291,Calculations!G292:I292,3,0))</f>
        <v>236911.704</v>
      </c>
      <c r="AJ291" s="10">
        <f>IF(L291="EUR",AF291,AF291*VLOOKUP(L291,Calculations!G:I,3,0))</f>
        <v>165838.19279999999</v>
      </c>
      <c r="AK291" s="10">
        <f t="shared" si="14"/>
        <v>341316.55200000003</v>
      </c>
      <c r="AL291" s="10">
        <f>IF(L291="USD",AK291,AK291*VLOOKUP(L291,Calculations!G:I,3,0))</f>
        <v>341316.55200000003</v>
      </c>
      <c r="AM291" s="10">
        <f>IF(L291="EUR",AK291,AK291*VLOOKUP(L291,Calculations!G:I,3,0))</f>
        <v>238921.5864</v>
      </c>
    </row>
    <row r="292" spans="1:39">
      <c r="A292" t="s">
        <v>145</v>
      </c>
      <c r="B292" t="s">
        <v>157</v>
      </c>
      <c r="C292">
        <v>1.2</v>
      </c>
      <c r="D292" t="s">
        <v>453</v>
      </c>
      <c r="E292" t="s">
        <v>38</v>
      </c>
      <c r="F292" t="s">
        <v>46</v>
      </c>
      <c r="G292" t="s">
        <v>32</v>
      </c>
      <c r="H292" t="s">
        <v>32</v>
      </c>
      <c r="I292" t="s">
        <v>57</v>
      </c>
      <c r="J292" t="s">
        <v>144</v>
      </c>
      <c r="K292" t="s">
        <v>143</v>
      </c>
      <c r="L292" t="s">
        <v>35</v>
      </c>
      <c r="M292">
        <v>34384481</v>
      </c>
      <c r="N292">
        <v>0</v>
      </c>
      <c r="O292">
        <v>34384481</v>
      </c>
      <c r="P292">
        <v>60094110</v>
      </c>
      <c r="Q292">
        <v>0</v>
      </c>
      <c r="R292">
        <v>60094110</v>
      </c>
      <c r="S292" t="s">
        <v>35</v>
      </c>
      <c r="T292">
        <v>34384481</v>
      </c>
      <c r="U292">
        <v>0</v>
      </c>
      <c r="V292">
        <v>34384481</v>
      </c>
      <c r="W292">
        <v>60094110</v>
      </c>
      <c r="X292">
        <v>0</v>
      </c>
      <c r="Y292">
        <v>60094110</v>
      </c>
      <c r="Z292" t="s">
        <v>36</v>
      </c>
      <c r="AA292" t="s">
        <v>36</v>
      </c>
      <c r="AB292" t="s">
        <v>37</v>
      </c>
      <c r="AC292" t="s">
        <v>37</v>
      </c>
      <c r="AD292" t="s">
        <v>37</v>
      </c>
      <c r="AE292" s="10">
        <f t="shared" si="12"/>
        <v>721129.32000000007</v>
      </c>
      <c r="AF292" s="10">
        <f t="shared" si="13"/>
        <v>412613.772</v>
      </c>
      <c r="AG292" s="10">
        <f>IF(L292="USD",AE292,AE292*VLOOKUP(L292,Calculations!G293:I293,3,0))</f>
        <v>721129.32000000007</v>
      </c>
      <c r="AH292" s="10">
        <f>IF(L292="EUR",AE292,AE292*VLOOKUP(L292,Calculations!G:I,3,0))</f>
        <v>504790.52400000003</v>
      </c>
      <c r="AI292" s="10">
        <f>IF(L292="USD",AF292,AF292*VLOOKUP(L292,Calculations!G293:I293,3,0))</f>
        <v>412613.772</v>
      </c>
      <c r="AJ292" s="10">
        <f>IF(L292="EUR",AF292,AF292*VLOOKUP(L292,Calculations!G:I,3,0))</f>
        <v>288829.64039999997</v>
      </c>
      <c r="AK292" s="10">
        <f t="shared" si="14"/>
        <v>721129.32000000007</v>
      </c>
      <c r="AL292" s="10">
        <f>IF(L292="USD",AK292,AK292*VLOOKUP(L292,Calculations!G:I,3,0))</f>
        <v>721129.32000000007</v>
      </c>
      <c r="AM292" s="10">
        <f>IF(L292="EUR",AK292,AK292*VLOOKUP(L292,Calculations!G:I,3,0))</f>
        <v>504790.52400000003</v>
      </c>
    </row>
    <row r="293" spans="1:39">
      <c r="A293" t="s">
        <v>145</v>
      </c>
      <c r="B293" t="s">
        <v>157</v>
      </c>
      <c r="C293">
        <v>1.2</v>
      </c>
      <c r="D293" t="s">
        <v>454</v>
      </c>
      <c r="E293" t="s">
        <v>76</v>
      </c>
      <c r="F293" t="s">
        <v>93</v>
      </c>
      <c r="G293" t="s">
        <v>32</v>
      </c>
      <c r="H293" t="s">
        <v>32</v>
      </c>
      <c r="I293" t="s">
        <v>108</v>
      </c>
      <c r="J293" t="s">
        <v>70</v>
      </c>
      <c r="K293" t="s">
        <v>143</v>
      </c>
      <c r="L293" t="s">
        <v>35</v>
      </c>
      <c r="M293">
        <v>23207208</v>
      </c>
      <c r="N293">
        <v>0</v>
      </c>
      <c r="O293">
        <v>23207208</v>
      </c>
      <c r="P293">
        <v>21006613</v>
      </c>
      <c r="Q293">
        <v>0</v>
      </c>
      <c r="R293">
        <v>21006613</v>
      </c>
      <c r="S293" t="s">
        <v>35</v>
      </c>
      <c r="T293">
        <v>23207208</v>
      </c>
      <c r="U293">
        <v>0</v>
      </c>
      <c r="V293">
        <v>23207208</v>
      </c>
      <c r="W293">
        <v>21006613</v>
      </c>
      <c r="X293">
        <v>0</v>
      </c>
      <c r="Y293">
        <v>21006613</v>
      </c>
      <c r="Z293" t="s">
        <v>36</v>
      </c>
      <c r="AA293" t="s">
        <v>36</v>
      </c>
      <c r="AB293" t="s">
        <v>37</v>
      </c>
      <c r="AC293" t="s">
        <v>37</v>
      </c>
      <c r="AD293" t="s">
        <v>37</v>
      </c>
      <c r="AE293" s="10">
        <f t="shared" si="12"/>
        <v>252079.356</v>
      </c>
      <c r="AF293" s="10">
        <f t="shared" si="13"/>
        <v>278486.49599999998</v>
      </c>
      <c r="AG293" s="10">
        <f>IF(L293="USD",AE293,AE293*VLOOKUP(L293,Calculations!G294:I294,3,0))</f>
        <v>252079.356</v>
      </c>
      <c r="AH293" s="10">
        <f>IF(L293="EUR",AE293,AE293*VLOOKUP(L293,Calculations!G:I,3,0))</f>
        <v>176455.54919999998</v>
      </c>
      <c r="AI293" s="10">
        <f>IF(L293="USD",AF293,AF293*VLOOKUP(L293,Calculations!G294:I294,3,0))</f>
        <v>278486.49599999998</v>
      </c>
      <c r="AJ293" s="10">
        <f>IF(L293="EUR",AF293,AF293*VLOOKUP(L293,Calculations!G:I,3,0))</f>
        <v>194940.54719999997</v>
      </c>
      <c r="AK293" s="10">
        <f t="shared" si="14"/>
        <v>252079.356</v>
      </c>
      <c r="AL293" s="10">
        <f>IF(L293="USD",AK293,AK293*VLOOKUP(L293,Calculations!G:I,3,0))</f>
        <v>252079.356</v>
      </c>
      <c r="AM293" s="10">
        <f>IF(L293="EUR",AK293,AK293*VLOOKUP(L293,Calculations!G:I,3,0))</f>
        <v>176455.54919999998</v>
      </c>
    </row>
    <row r="294" spans="1:39">
      <c r="A294" t="s">
        <v>145</v>
      </c>
      <c r="B294" t="s">
        <v>157</v>
      </c>
      <c r="C294">
        <v>1.2</v>
      </c>
      <c r="D294" t="s">
        <v>455</v>
      </c>
      <c r="E294" t="s">
        <v>142</v>
      </c>
      <c r="F294" t="s">
        <v>143</v>
      </c>
      <c r="G294" t="s">
        <v>60</v>
      </c>
      <c r="H294" t="s">
        <v>60</v>
      </c>
      <c r="I294" t="s">
        <v>80</v>
      </c>
      <c r="J294" t="s">
        <v>70</v>
      </c>
      <c r="K294" t="s">
        <v>143</v>
      </c>
      <c r="L294" t="s">
        <v>35</v>
      </c>
      <c r="M294">
        <v>1605012</v>
      </c>
      <c r="N294">
        <v>0</v>
      </c>
      <c r="O294">
        <v>1605012</v>
      </c>
      <c r="P294">
        <v>1451246</v>
      </c>
      <c r="Q294">
        <v>0</v>
      </c>
      <c r="R294">
        <v>1451246</v>
      </c>
      <c r="S294" t="s">
        <v>35</v>
      </c>
      <c r="T294">
        <v>1605012</v>
      </c>
      <c r="U294">
        <v>0</v>
      </c>
      <c r="V294">
        <v>1605012</v>
      </c>
      <c r="W294">
        <v>1451246</v>
      </c>
      <c r="X294">
        <v>0</v>
      </c>
      <c r="Y294">
        <v>1451246</v>
      </c>
      <c r="Z294" t="s">
        <v>36</v>
      </c>
      <c r="AA294" t="s">
        <v>36</v>
      </c>
      <c r="AB294" t="s">
        <v>37</v>
      </c>
      <c r="AC294" t="s">
        <v>37</v>
      </c>
      <c r="AD294" t="s">
        <v>37</v>
      </c>
      <c r="AE294" s="10">
        <f t="shared" si="12"/>
        <v>17414.952000000001</v>
      </c>
      <c r="AF294" s="10">
        <f t="shared" si="13"/>
        <v>19260.144</v>
      </c>
      <c r="AG294" s="10">
        <f>IF(L294="USD",AE294,AE294*VLOOKUP(L294,Calculations!G295:I295,3,0))</f>
        <v>17414.952000000001</v>
      </c>
      <c r="AH294" s="10">
        <f>IF(L294="EUR",AE294,AE294*VLOOKUP(L294,Calculations!G:I,3,0))</f>
        <v>12190.466399999999</v>
      </c>
      <c r="AI294" s="10">
        <f>IF(L294="USD",AF294,AF294*VLOOKUP(L294,Calculations!G295:I295,3,0))</f>
        <v>19260.144</v>
      </c>
      <c r="AJ294" s="10">
        <f>IF(L294="EUR",AF294,AF294*VLOOKUP(L294,Calculations!G:I,3,0))</f>
        <v>13482.1008</v>
      </c>
      <c r="AK294" s="10">
        <f t="shared" si="14"/>
        <v>17414.952000000001</v>
      </c>
      <c r="AL294" s="10">
        <f>IF(L294="USD",AK294,AK294*VLOOKUP(L294,Calculations!G:I,3,0))</f>
        <v>17414.952000000001</v>
      </c>
      <c r="AM294" s="10">
        <f>IF(L294="EUR",AK294,AK294*VLOOKUP(L294,Calculations!G:I,3,0))</f>
        <v>12190.466399999999</v>
      </c>
    </row>
    <row r="295" spans="1:39">
      <c r="A295" t="s">
        <v>145</v>
      </c>
      <c r="B295" t="s">
        <v>157</v>
      </c>
      <c r="C295">
        <v>1.2</v>
      </c>
      <c r="D295" t="s">
        <v>456</v>
      </c>
      <c r="E295" t="s">
        <v>30</v>
      </c>
      <c r="F295" t="s">
        <v>53</v>
      </c>
      <c r="G295" t="s">
        <v>32</v>
      </c>
      <c r="H295" t="s">
        <v>32</v>
      </c>
      <c r="I295" t="s">
        <v>80</v>
      </c>
      <c r="J295" t="s">
        <v>70</v>
      </c>
      <c r="K295" t="s">
        <v>143</v>
      </c>
      <c r="L295" t="s">
        <v>35</v>
      </c>
      <c r="M295">
        <v>25543490</v>
      </c>
      <c r="N295">
        <v>0</v>
      </c>
      <c r="O295">
        <v>25543490</v>
      </c>
      <c r="P295">
        <v>40507288</v>
      </c>
      <c r="Q295">
        <v>0</v>
      </c>
      <c r="R295">
        <v>40507288</v>
      </c>
      <c r="S295" t="s">
        <v>35</v>
      </c>
      <c r="T295">
        <v>25543490</v>
      </c>
      <c r="U295">
        <v>0</v>
      </c>
      <c r="V295">
        <v>25543490</v>
      </c>
      <c r="W295">
        <v>40507288</v>
      </c>
      <c r="X295">
        <v>0</v>
      </c>
      <c r="Y295">
        <v>40507288</v>
      </c>
      <c r="Z295" t="s">
        <v>36</v>
      </c>
      <c r="AA295" t="s">
        <v>36</v>
      </c>
      <c r="AB295" t="s">
        <v>37</v>
      </c>
      <c r="AC295" t="s">
        <v>37</v>
      </c>
      <c r="AD295" t="s">
        <v>37</v>
      </c>
      <c r="AE295" s="10">
        <f t="shared" si="12"/>
        <v>486087.45600000001</v>
      </c>
      <c r="AF295" s="10">
        <f t="shared" si="13"/>
        <v>306521.88</v>
      </c>
      <c r="AG295" s="10">
        <f>IF(L295="USD",AE295,AE295*VLOOKUP(L295,Calculations!G296:I296,3,0))</f>
        <v>486087.45600000001</v>
      </c>
      <c r="AH295" s="10">
        <f>IF(L295="EUR",AE295,AE295*VLOOKUP(L295,Calculations!G:I,3,0))</f>
        <v>340261.21919999999</v>
      </c>
      <c r="AI295" s="10">
        <f>IF(L295="USD",AF295,AF295*VLOOKUP(L295,Calculations!G296:I296,3,0))</f>
        <v>306521.88</v>
      </c>
      <c r="AJ295" s="10">
        <f>IF(L295="EUR",AF295,AF295*VLOOKUP(L295,Calculations!G:I,3,0))</f>
        <v>214565.31599999999</v>
      </c>
      <c r="AK295" s="10">
        <f t="shared" si="14"/>
        <v>486087.45600000001</v>
      </c>
      <c r="AL295" s="10">
        <f>IF(L295="USD",AK295,AK295*VLOOKUP(L295,Calculations!G:I,3,0))</f>
        <v>486087.45600000001</v>
      </c>
      <c r="AM295" s="10">
        <f>IF(L295="EUR",AK295,AK295*VLOOKUP(L295,Calculations!G:I,3,0))</f>
        <v>340261.21919999999</v>
      </c>
    </row>
    <row r="296" spans="1:39">
      <c r="A296" t="s">
        <v>145</v>
      </c>
      <c r="B296" t="s">
        <v>157</v>
      </c>
      <c r="C296">
        <v>1.2</v>
      </c>
      <c r="D296" t="s">
        <v>457</v>
      </c>
      <c r="E296" t="s">
        <v>71</v>
      </c>
      <c r="F296" t="s">
        <v>100</v>
      </c>
      <c r="G296" t="s">
        <v>44</v>
      </c>
      <c r="H296" t="s">
        <v>44</v>
      </c>
      <c r="I296" t="s">
        <v>80</v>
      </c>
      <c r="J296" t="s">
        <v>70</v>
      </c>
      <c r="K296" t="s">
        <v>143</v>
      </c>
      <c r="L296" t="s">
        <v>35</v>
      </c>
      <c r="M296">
        <v>229627</v>
      </c>
      <c r="N296">
        <v>0</v>
      </c>
      <c r="O296">
        <v>229627</v>
      </c>
      <c r="P296">
        <v>426066</v>
      </c>
      <c r="Q296">
        <v>2846</v>
      </c>
      <c r="R296">
        <v>428912</v>
      </c>
      <c r="S296" t="s">
        <v>35</v>
      </c>
      <c r="T296">
        <v>229627</v>
      </c>
      <c r="U296">
        <v>0</v>
      </c>
      <c r="V296">
        <v>229627</v>
      </c>
      <c r="W296">
        <v>426066</v>
      </c>
      <c r="X296">
        <v>2846</v>
      </c>
      <c r="Y296">
        <v>428912</v>
      </c>
      <c r="Z296" t="s">
        <v>36</v>
      </c>
      <c r="AA296" t="s">
        <v>37</v>
      </c>
      <c r="AB296" t="s">
        <v>36</v>
      </c>
      <c r="AC296" t="s">
        <v>37</v>
      </c>
      <c r="AD296" t="s">
        <v>37</v>
      </c>
      <c r="AE296" s="10">
        <f t="shared" si="12"/>
        <v>5146.9440000000004</v>
      </c>
      <c r="AF296" s="10">
        <f t="shared" si="13"/>
        <v>2755.5239999999999</v>
      </c>
      <c r="AG296" s="10">
        <f>IF(L296="USD",AE296,AE296*VLOOKUP(L296,Calculations!G297:I297,3,0))</f>
        <v>5146.9440000000004</v>
      </c>
      <c r="AH296" s="10">
        <f>IF(L296="EUR",AE296,AE296*VLOOKUP(L296,Calculations!G:I,3,0))</f>
        <v>3602.8607999999999</v>
      </c>
      <c r="AI296" s="10">
        <f>IF(L296="USD",AF296,AF296*VLOOKUP(L296,Calculations!G297:I297,3,0))</f>
        <v>2755.5239999999999</v>
      </c>
      <c r="AJ296" s="10">
        <f>IF(L296="EUR",AF296,AF296*VLOOKUP(L296,Calculations!G:I,3,0))</f>
        <v>1928.8667999999998</v>
      </c>
      <c r="AK296" s="10">
        <f t="shared" si="14"/>
        <v>5112.7920000000004</v>
      </c>
      <c r="AL296" s="10">
        <f>IF(L296="USD",AK296,AK296*VLOOKUP(L296,Calculations!G:I,3,0))</f>
        <v>5112.7920000000004</v>
      </c>
      <c r="AM296" s="10">
        <f>IF(L296="EUR",AK296,AK296*VLOOKUP(L296,Calculations!G:I,3,0))</f>
        <v>3578.9544000000001</v>
      </c>
    </row>
    <row r="297" spans="1:39">
      <c r="A297" t="s">
        <v>145</v>
      </c>
      <c r="B297" t="s">
        <v>157</v>
      </c>
      <c r="C297">
        <v>1.2</v>
      </c>
      <c r="D297" t="s">
        <v>458</v>
      </c>
      <c r="E297" t="s">
        <v>76</v>
      </c>
      <c r="F297" t="s">
        <v>93</v>
      </c>
      <c r="G297" t="s">
        <v>60</v>
      </c>
      <c r="H297" t="s">
        <v>60</v>
      </c>
      <c r="I297" t="s">
        <v>33</v>
      </c>
      <c r="J297" t="s">
        <v>70</v>
      </c>
      <c r="K297" t="s">
        <v>143</v>
      </c>
      <c r="L297" t="s">
        <v>35</v>
      </c>
      <c r="M297">
        <v>12209502</v>
      </c>
      <c r="N297">
        <v>0</v>
      </c>
      <c r="O297">
        <v>12209502</v>
      </c>
      <c r="P297">
        <v>17974117</v>
      </c>
      <c r="Q297">
        <v>91069</v>
      </c>
      <c r="R297">
        <v>18065186</v>
      </c>
      <c r="S297" t="s">
        <v>35</v>
      </c>
      <c r="T297">
        <v>12209502</v>
      </c>
      <c r="U297">
        <v>0</v>
      </c>
      <c r="V297">
        <v>12209502</v>
      </c>
      <c r="W297">
        <v>17974117</v>
      </c>
      <c r="X297">
        <v>91069</v>
      </c>
      <c r="Y297">
        <v>18065186</v>
      </c>
      <c r="Z297" t="s">
        <v>36</v>
      </c>
      <c r="AA297" t="s">
        <v>36</v>
      </c>
      <c r="AB297" t="s">
        <v>37</v>
      </c>
      <c r="AC297" t="s">
        <v>37</v>
      </c>
      <c r="AD297" t="s">
        <v>37</v>
      </c>
      <c r="AE297" s="10">
        <f t="shared" si="12"/>
        <v>216782.23200000002</v>
      </c>
      <c r="AF297" s="10">
        <f t="shared" si="13"/>
        <v>146514.024</v>
      </c>
      <c r="AG297" s="10">
        <f>IF(L297="USD",AE297,AE297*VLOOKUP(L297,Calculations!G298:I298,3,0))</f>
        <v>216782.23200000002</v>
      </c>
      <c r="AH297" s="10">
        <f>IF(L297="EUR",AE297,AE297*VLOOKUP(L297,Calculations!G:I,3,0))</f>
        <v>151747.5624</v>
      </c>
      <c r="AI297" s="10">
        <f>IF(L297="USD",AF297,AF297*VLOOKUP(L297,Calculations!G298:I298,3,0))</f>
        <v>146514.024</v>
      </c>
      <c r="AJ297" s="10">
        <f>IF(L297="EUR",AF297,AF297*VLOOKUP(L297,Calculations!G:I,3,0))</f>
        <v>102559.8168</v>
      </c>
      <c r="AK297" s="10">
        <f t="shared" si="14"/>
        <v>215689.40400000001</v>
      </c>
      <c r="AL297" s="10">
        <f>IF(L297="USD",AK297,AK297*VLOOKUP(L297,Calculations!G:I,3,0))</f>
        <v>215689.40400000001</v>
      </c>
      <c r="AM297" s="10">
        <f>IF(L297="EUR",AK297,AK297*VLOOKUP(L297,Calculations!G:I,3,0))</f>
        <v>150982.5828</v>
      </c>
    </row>
    <row r="298" spans="1:39">
      <c r="A298" t="s">
        <v>145</v>
      </c>
      <c r="B298" t="s">
        <v>157</v>
      </c>
      <c r="C298">
        <v>1.2</v>
      </c>
      <c r="D298" t="s">
        <v>459</v>
      </c>
      <c r="E298" t="s">
        <v>73</v>
      </c>
      <c r="F298" t="s">
        <v>75</v>
      </c>
      <c r="G298" t="s">
        <v>44</v>
      </c>
      <c r="H298" t="s">
        <v>44</v>
      </c>
      <c r="I298" t="s">
        <v>80</v>
      </c>
      <c r="J298" t="s">
        <v>70</v>
      </c>
      <c r="K298" t="s">
        <v>143</v>
      </c>
      <c r="L298" t="s">
        <v>35</v>
      </c>
      <c r="M298">
        <v>8235874</v>
      </c>
      <c r="N298">
        <v>0</v>
      </c>
      <c r="O298">
        <v>8235874</v>
      </c>
      <c r="P298">
        <v>9560670</v>
      </c>
      <c r="Q298">
        <v>488248</v>
      </c>
      <c r="R298">
        <v>10048918</v>
      </c>
      <c r="S298" t="s">
        <v>35</v>
      </c>
      <c r="T298">
        <v>8235874</v>
      </c>
      <c r="U298">
        <v>0</v>
      </c>
      <c r="V298">
        <v>8235874</v>
      </c>
      <c r="W298">
        <v>9560670</v>
      </c>
      <c r="X298">
        <v>488248</v>
      </c>
      <c r="Y298">
        <v>10048918</v>
      </c>
      <c r="Z298" t="s">
        <v>36</v>
      </c>
      <c r="AA298" t="s">
        <v>37</v>
      </c>
      <c r="AB298" t="s">
        <v>36</v>
      </c>
      <c r="AC298" t="s">
        <v>37</v>
      </c>
      <c r="AD298" t="s">
        <v>37</v>
      </c>
      <c r="AE298" s="10">
        <f t="shared" si="12"/>
        <v>120587.016</v>
      </c>
      <c r="AF298" s="10">
        <f t="shared" si="13"/>
        <v>98830.487999999998</v>
      </c>
      <c r="AG298" s="10">
        <f>IF(L298="USD",AE298,AE298*VLOOKUP(L298,Calculations!G299:I299,3,0))</f>
        <v>120587.016</v>
      </c>
      <c r="AH298" s="10">
        <f>IF(L298="EUR",AE298,AE298*VLOOKUP(L298,Calculations!G:I,3,0))</f>
        <v>84410.911200000002</v>
      </c>
      <c r="AI298" s="10">
        <f>IF(L298="USD",AF298,AF298*VLOOKUP(L298,Calculations!G299:I299,3,0))</f>
        <v>98830.487999999998</v>
      </c>
      <c r="AJ298" s="10">
        <f>IF(L298="EUR",AF298,AF298*VLOOKUP(L298,Calculations!G:I,3,0))</f>
        <v>69181.3416</v>
      </c>
      <c r="AK298" s="10">
        <f t="shared" si="14"/>
        <v>114728.04000000001</v>
      </c>
      <c r="AL298" s="10">
        <f>IF(L298="USD",AK298,AK298*VLOOKUP(L298,Calculations!G:I,3,0))</f>
        <v>114728.04000000001</v>
      </c>
      <c r="AM298" s="10">
        <f>IF(L298="EUR",AK298,AK298*VLOOKUP(L298,Calculations!G:I,3,0))</f>
        <v>80309.627999999997</v>
      </c>
    </row>
    <row r="299" spans="1:39">
      <c r="A299" t="s">
        <v>145</v>
      </c>
      <c r="B299" t="s">
        <v>157</v>
      </c>
      <c r="C299">
        <v>1.2</v>
      </c>
      <c r="D299" t="s">
        <v>460</v>
      </c>
      <c r="E299" t="s">
        <v>73</v>
      </c>
      <c r="F299" t="s">
        <v>81</v>
      </c>
      <c r="G299" t="s">
        <v>60</v>
      </c>
      <c r="H299" t="s">
        <v>60</v>
      </c>
      <c r="I299" t="s">
        <v>47</v>
      </c>
      <c r="J299" t="s">
        <v>70</v>
      </c>
      <c r="K299" t="s">
        <v>143</v>
      </c>
      <c r="L299" t="s">
        <v>35</v>
      </c>
      <c r="M299">
        <v>79014237</v>
      </c>
      <c r="N299">
        <v>102927</v>
      </c>
      <c r="O299">
        <v>79117164</v>
      </c>
      <c r="P299">
        <v>109572030</v>
      </c>
      <c r="Q299">
        <v>864244</v>
      </c>
      <c r="R299">
        <v>110436274</v>
      </c>
      <c r="S299" t="s">
        <v>35</v>
      </c>
      <c r="T299">
        <v>79014237</v>
      </c>
      <c r="U299">
        <v>102927</v>
      </c>
      <c r="V299">
        <v>79117164</v>
      </c>
      <c r="W299">
        <v>109572030</v>
      </c>
      <c r="X299">
        <v>864244</v>
      </c>
      <c r="Y299">
        <v>110436274</v>
      </c>
      <c r="Z299" t="s">
        <v>36</v>
      </c>
      <c r="AA299" t="s">
        <v>36</v>
      </c>
      <c r="AB299" t="s">
        <v>37</v>
      </c>
      <c r="AC299" t="s">
        <v>37</v>
      </c>
      <c r="AD299" t="s">
        <v>37</v>
      </c>
      <c r="AE299" s="10">
        <f t="shared" si="12"/>
        <v>1325235.2879999999</v>
      </c>
      <c r="AF299" s="10">
        <f t="shared" si="13"/>
        <v>949405.96799999999</v>
      </c>
      <c r="AG299" s="10">
        <f>IF(L299="USD",AE299,AE299*VLOOKUP(L299,Calculations!G300:I300,3,0))</f>
        <v>1325235.2879999999</v>
      </c>
      <c r="AH299" s="10">
        <f>IF(L299="EUR",AE299,AE299*VLOOKUP(L299,Calculations!G:I,3,0))</f>
        <v>927664.70159999991</v>
      </c>
      <c r="AI299" s="10">
        <f>IF(L299="USD",AF299,AF299*VLOOKUP(L299,Calculations!G300:I300,3,0))</f>
        <v>949405.96799999999</v>
      </c>
      <c r="AJ299" s="10">
        <f>IF(L299="EUR",AF299,AF299*VLOOKUP(L299,Calculations!G:I,3,0))</f>
        <v>664584.17759999994</v>
      </c>
      <c r="AK299" s="10">
        <f t="shared" si="14"/>
        <v>1314864.3600000001</v>
      </c>
      <c r="AL299" s="10">
        <f>IF(L299="USD",AK299,AK299*VLOOKUP(L299,Calculations!G:I,3,0))</f>
        <v>1314864.3600000001</v>
      </c>
      <c r="AM299" s="10">
        <f>IF(L299="EUR",AK299,AK299*VLOOKUP(L299,Calculations!G:I,3,0))</f>
        <v>920405.05200000003</v>
      </c>
    </row>
    <row r="300" spans="1:39">
      <c r="A300" t="s">
        <v>145</v>
      </c>
      <c r="B300" t="s">
        <v>157</v>
      </c>
      <c r="C300">
        <v>1.2</v>
      </c>
      <c r="D300" t="s">
        <v>461</v>
      </c>
      <c r="E300" t="s">
        <v>76</v>
      </c>
      <c r="F300" t="s">
        <v>113</v>
      </c>
      <c r="G300" t="s">
        <v>60</v>
      </c>
      <c r="H300" t="s">
        <v>60</v>
      </c>
      <c r="I300" t="s">
        <v>57</v>
      </c>
      <c r="J300" t="s">
        <v>70</v>
      </c>
      <c r="K300" t="s">
        <v>143</v>
      </c>
      <c r="L300" t="s">
        <v>35</v>
      </c>
      <c r="M300">
        <v>50162580</v>
      </c>
      <c r="N300">
        <v>0</v>
      </c>
      <c r="O300">
        <v>50162580</v>
      </c>
      <c r="P300">
        <v>45356838</v>
      </c>
      <c r="Q300">
        <v>0</v>
      </c>
      <c r="R300">
        <v>45356838</v>
      </c>
      <c r="S300" t="s">
        <v>35</v>
      </c>
      <c r="T300">
        <v>50162580</v>
      </c>
      <c r="U300">
        <v>0</v>
      </c>
      <c r="V300">
        <v>50162580</v>
      </c>
      <c r="W300">
        <v>45356838</v>
      </c>
      <c r="X300">
        <v>0</v>
      </c>
      <c r="Y300">
        <v>45356838</v>
      </c>
      <c r="Z300" t="s">
        <v>36</v>
      </c>
      <c r="AA300" t="s">
        <v>36</v>
      </c>
      <c r="AB300" t="s">
        <v>37</v>
      </c>
      <c r="AC300" t="s">
        <v>37</v>
      </c>
      <c r="AD300" t="s">
        <v>37</v>
      </c>
      <c r="AE300" s="10">
        <f t="shared" si="12"/>
        <v>544282.05599999998</v>
      </c>
      <c r="AF300" s="10">
        <f t="shared" si="13"/>
        <v>601950.96</v>
      </c>
      <c r="AG300" s="10">
        <f>IF(L300="USD",AE300,AE300*VLOOKUP(L300,Calculations!G301:I301,3,0))</f>
        <v>544282.05599999998</v>
      </c>
      <c r="AH300" s="10">
        <f>IF(L300="EUR",AE300,AE300*VLOOKUP(L300,Calculations!G:I,3,0))</f>
        <v>380997.43919999996</v>
      </c>
      <c r="AI300" s="10">
        <f>IF(L300="USD",AF300,AF300*VLOOKUP(L300,Calculations!G301:I301,3,0))</f>
        <v>601950.96</v>
      </c>
      <c r="AJ300" s="10">
        <f>IF(L300="EUR",AF300,AF300*VLOOKUP(L300,Calculations!G:I,3,0))</f>
        <v>421365.67199999996</v>
      </c>
      <c r="AK300" s="10">
        <f t="shared" si="14"/>
        <v>544282.05599999998</v>
      </c>
      <c r="AL300" s="10">
        <f>IF(L300="USD",AK300,AK300*VLOOKUP(L300,Calculations!G:I,3,0))</f>
        <v>544282.05599999998</v>
      </c>
      <c r="AM300" s="10">
        <f>IF(L300="EUR",AK300,AK300*VLOOKUP(L300,Calculations!G:I,3,0))</f>
        <v>380997.43919999996</v>
      </c>
    </row>
    <row r="301" spans="1:39">
      <c r="A301" t="s">
        <v>145</v>
      </c>
      <c r="B301" t="s">
        <v>157</v>
      </c>
      <c r="C301">
        <v>1.2</v>
      </c>
      <c r="D301" t="s">
        <v>462</v>
      </c>
      <c r="E301" t="s">
        <v>142</v>
      </c>
      <c r="F301" t="s">
        <v>143</v>
      </c>
      <c r="G301" t="s">
        <v>60</v>
      </c>
      <c r="H301" t="s">
        <v>60</v>
      </c>
      <c r="I301" t="s">
        <v>52</v>
      </c>
      <c r="J301" t="s">
        <v>70</v>
      </c>
      <c r="K301" t="s">
        <v>143</v>
      </c>
      <c r="L301" t="s">
        <v>35</v>
      </c>
      <c r="M301">
        <v>63377578</v>
      </c>
      <c r="N301">
        <v>0</v>
      </c>
      <c r="O301">
        <v>63377578</v>
      </c>
      <c r="P301">
        <v>60712574</v>
      </c>
      <c r="Q301">
        <v>0</v>
      </c>
      <c r="R301">
        <v>60712574</v>
      </c>
      <c r="S301" t="s">
        <v>35</v>
      </c>
      <c r="T301">
        <v>63377578</v>
      </c>
      <c r="U301">
        <v>0</v>
      </c>
      <c r="V301">
        <v>63377578</v>
      </c>
      <c r="W301">
        <v>60712574</v>
      </c>
      <c r="X301">
        <v>0</v>
      </c>
      <c r="Y301">
        <v>60712574</v>
      </c>
      <c r="Z301" t="s">
        <v>36</v>
      </c>
      <c r="AA301" t="s">
        <v>36</v>
      </c>
      <c r="AB301" t="s">
        <v>37</v>
      </c>
      <c r="AC301" t="s">
        <v>37</v>
      </c>
      <c r="AD301" t="s">
        <v>37</v>
      </c>
      <c r="AE301" s="10">
        <f t="shared" si="12"/>
        <v>728550.88800000004</v>
      </c>
      <c r="AF301" s="10">
        <f t="shared" si="13"/>
        <v>760530.93599999999</v>
      </c>
      <c r="AG301" s="10">
        <f>IF(L301="USD",AE301,AE301*VLOOKUP(L301,Calculations!G302:I302,3,0))</f>
        <v>728550.88800000004</v>
      </c>
      <c r="AH301" s="10">
        <f>IF(L301="EUR",AE301,AE301*VLOOKUP(L301,Calculations!G:I,3,0))</f>
        <v>509985.62160000001</v>
      </c>
      <c r="AI301" s="10">
        <f>IF(L301="USD",AF301,AF301*VLOOKUP(L301,Calculations!G302:I302,3,0))</f>
        <v>760530.93599999999</v>
      </c>
      <c r="AJ301" s="10">
        <f>IF(L301="EUR",AF301,AF301*VLOOKUP(L301,Calculations!G:I,3,0))</f>
        <v>532371.65519999992</v>
      </c>
      <c r="AK301" s="10">
        <f t="shared" si="14"/>
        <v>728550.88800000004</v>
      </c>
      <c r="AL301" s="10">
        <f>IF(L301="USD",AK301,AK301*VLOOKUP(L301,Calculations!G:I,3,0))</f>
        <v>728550.88800000004</v>
      </c>
      <c r="AM301" s="10">
        <f>IF(L301="EUR",AK301,AK301*VLOOKUP(L301,Calculations!G:I,3,0))</f>
        <v>509985.62160000001</v>
      </c>
    </row>
    <row r="302" spans="1:39">
      <c r="A302" t="s">
        <v>145</v>
      </c>
      <c r="B302" t="s">
        <v>157</v>
      </c>
      <c r="C302">
        <v>1.2</v>
      </c>
      <c r="D302" t="s">
        <v>463</v>
      </c>
      <c r="E302" t="s">
        <v>38</v>
      </c>
      <c r="F302" t="s">
        <v>83</v>
      </c>
      <c r="G302" t="s">
        <v>44</v>
      </c>
      <c r="H302" t="s">
        <v>44</v>
      </c>
      <c r="I302" t="s">
        <v>54</v>
      </c>
      <c r="J302" t="s">
        <v>70</v>
      </c>
      <c r="K302" t="s">
        <v>143</v>
      </c>
      <c r="L302" t="s">
        <v>35</v>
      </c>
      <c r="M302">
        <v>6110245</v>
      </c>
      <c r="N302">
        <v>0</v>
      </c>
      <c r="O302">
        <v>6110245</v>
      </c>
      <c r="P302">
        <v>7654464</v>
      </c>
      <c r="Q302">
        <v>10273</v>
      </c>
      <c r="R302">
        <v>7664737</v>
      </c>
      <c r="S302" t="s">
        <v>35</v>
      </c>
      <c r="T302">
        <v>6110245</v>
      </c>
      <c r="U302">
        <v>0</v>
      </c>
      <c r="V302">
        <v>6110245</v>
      </c>
      <c r="W302">
        <v>7654464</v>
      </c>
      <c r="X302">
        <v>10273</v>
      </c>
      <c r="Y302">
        <v>7664737</v>
      </c>
      <c r="Z302" t="s">
        <v>36</v>
      </c>
      <c r="AA302" t="s">
        <v>37</v>
      </c>
      <c r="AB302" t="s">
        <v>36</v>
      </c>
      <c r="AC302" t="s">
        <v>37</v>
      </c>
      <c r="AD302" t="s">
        <v>37</v>
      </c>
      <c r="AE302" s="10">
        <f t="shared" si="12"/>
        <v>91976.843999999997</v>
      </c>
      <c r="AF302" s="10">
        <f t="shared" si="13"/>
        <v>73322.94</v>
      </c>
      <c r="AG302" s="10">
        <f>IF(L302="USD",AE302,AE302*VLOOKUP(L302,Calculations!G303:I303,3,0))</f>
        <v>91976.843999999997</v>
      </c>
      <c r="AH302" s="10">
        <f>IF(L302="EUR",AE302,AE302*VLOOKUP(L302,Calculations!G:I,3,0))</f>
        <v>64383.790799999995</v>
      </c>
      <c r="AI302" s="10">
        <f>IF(L302="USD",AF302,AF302*VLOOKUP(L302,Calculations!G303:I303,3,0))</f>
        <v>73322.94</v>
      </c>
      <c r="AJ302" s="10">
        <f>IF(L302="EUR",AF302,AF302*VLOOKUP(L302,Calculations!G:I,3,0))</f>
        <v>51326.057999999997</v>
      </c>
      <c r="AK302" s="10">
        <f t="shared" si="14"/>
        <v>91853.567999999999</v>
      </c>
      <c r="AL302" s="10">
        <f>IF(L302="USD",AK302,AK302*VLOOKUP(L302,Calculations!G:I,3,0))</f>
        <v>91853.567999999999</v>
      </c>
      <c r="AM302" s="10">
        <f>IF(L302="EUR",AK302,AK302*VLOOKUP(L302,Calculations!G:I,3,0))</f>
        <v>64297.497599999995</v>
      </c>
    </row>
    <row r="303" spans="1:39">
      <c r="A303" t="s">
        <v>145</v>
      </c>
      <c r="B303" t="s">
        <v>157</v>
      </c>
      <c r="C303">
        <v>1.2</v>
      </c>
      <c r="D303" t="s">
        <v>464</v>
      </c>
      <c r="E303" t="s">
        <v>71</v>
      </c>
      <c r="F303" t="s">
        <v>114</v>
      </c>
      <c r="G303" t="s">
        <v>60</v>
      </c>
      <c r="H303" t="s">
        <v>60</v>
      </c>
      <c r="I303" t="s">
        <v>91</v>
      </c>
      <c r="J303" t="s">
        <v>70</v>
      </c>
      <c r="K303" t="s">
        <v>143</v>
      </c>
      <c r="L303" t="s">
        <v>35</v>
      </c>
      <c r="M303">
        <v>26293024</v>
      </c>
      <c r="N303">
        <v>0</v>
      </c>
      <c r="O303">
        <v>26293024</v>
      </c>
      <c r="P303">
        <v>23743192</v>
      </c>
      <c r="Q303">
        <v>0</v>
      </c>
      <c r="R303">
        <v>23743192</v>
      </c>
      <c r="S303" t="s">
        <v>35</v>
      </c>
      <c r="T303">
        <v>26293024</v>
      </c>
      <c r="U303">
        <v>0</v>
      </c>
      <c r="V303">
        <v>26293024</v>
      </c>
      <c r="W303">
        <v>23743192</v>
      </c>
      <c r="X303">
        <v>0</v>
      </c>
      <c r="Y303">
        <v>23743192</v>
      </c>
      <c r="Z303" t="s">
        <v>36</v>
      </c>
      <c r="AA303" t="s">
        <v>36</v>
      </c>
      <c r="AB303" t="s">
        <v>37</v>
      </c>
      <c r="AC303" t="s">
        <v>37</v>
      </c>
      <c r="AD303" t="s">
        <v>37</v>
      </c>
      <c r="AE303" s="10">
        <f t="shared" si="12"/>
        <v>284918.304</v>
      </c>
      <c r="AF303" s="10">
        <f t="shared" si="13"/>
        <v>315516.288</v>
      </c>
      <c r="AG303" s="10">
        <f>IF(L303="USD",AE303,AE303*VLOOKUP(L303,Calculations!G304:I304,3,0))</f>
        <v>284918.304</v>
      </c>
      <c r="AH303" s="10">
        <f>IF(L303="EUR",AE303,AE303*VLOOKUP(L303,Calculations!G:I,3,0))</f>
        <v>199442.81279999999</v>
      </c>
      <c r="AI303" s="10">
        <f>IF(L303="USD",AF303,AF303*VLOOKUP(L303,Calculations!G304:I304,3,0))</f>
        <v>315516.288</v>
      </c>
      <c r="AJ303" s="10">
        <f>IF(L303="EUR",AF303,AF303*VLOOKUP(L303,Calculations!G:I,3,0))</f>
        <v>220861.40159999998</v>
      </c>
      <c r="AK303" s="10">
        <f t="shared" si="14"/>
        <v>284918.304</v>
      </c>
      <c r="AL303" s="10">
        <f>IF(L303="USD",AK303,AK303*VLOOKUP(L303,Calculations!G:I,3,0))</f>
        <v>284918.304</v>
      </c>
      <c r="AM303" s="10">
        <f>IF(L303="EUR",AK303,AK303*VLOOKUP(L303,Calculations!G:I,3,0))</f>
        <v>199442.81279999999</v>
      </c>
    </row>
    <row r="304" spans="1:39">
      <c r="A304" t="s">
        <v>145</v>
      </c>
      <c r="B304" t="s">
        <v>157</v>
      </c>
      <c r="C304">
        <v>1.2</v>
      </c>
      <c r="D304" t="s">
        <v>465</v>
      </c>
      <c r="E304" t="s">
        <v>71</v>
      </c>
      <c r="F304" t="s">
        <v>114</v>
      </c>
      <c r="G304" t="s">
        <v>32</v>
      </c>
      <c r="H304" t="s">
        <v>32</v>
      </c>
      <c r="I304" t="s">
        <v>87</v>
      </c>
      <c r="J304" t="s">
        <v>70</v>
      </c>
      <c r="K304" t="s">
        <v>143</v>
      </c>
      <c r="L304" t="s">
        <v>35</v>
      </c>
      <c r="M304">
        <v>34910442</v>
      </c>
      <c r="N304">
        <v>0</v>
      </c>
      <c r="O304">
        <v>34910442</v>
      </c>
      <c r="P304">
        <v>54086624</v>
      </c>
      <c r="Q304">
        <v>0</v>
      </c>
      <c r="R304">
        <v>54086624</v>
      </c>
      <c r="S304" t="s">
        <v>35</v>
      </c>
      <c r="T304">
        <v>34910442</v>
      </c>
      <c r="U304">
        <v>0</v>
      </c>
      <c r="V304">
        <v>34910442</v>
      </c>
      <c r="W304">
        <v>54086624</v>
      </c>
      <c r="X304">
        <v>0</v>
      </c>
      <c r="Y304">
        <v>54086624</v>
      </c>
      <c r="Z304" t="s">
        <v>36</v>
      </c>
      <c r="AA304" t="s">
        <v>36</v>
      </c>
      <c r="AB304" t="s">
        <v>37</v>
      </c>
      <c r="AC304" t="s">
        <v>37</v>
      </c>
      <c r="AD304" t="s">
        <v>37</v>
      </c>
      <c r="AE304" s="10">
        <f t="shared" si="12"/>
        <v>649039.48800000001</v>
      </c>
      <c r="AF304" s="10">
        <f t="shared" si="13"/>
        <v>418925.304</v>
      </c>
      <c r="AG304" s="10">
        <f>IF(L304="USD",AE304,AE304*VLOOKUP(L304,Calculations!G305:I305,3,0))</f>
        <v>649039.48800000001</v>
      </c>
      <c r="AH304" s="10">
        <f>IF(L304="EUR",AE304,AE304*VLOOKUP(L304,Calculations!G:I,3,0))</f>
        <v>454327.64159999997</v>
      </c>
      <c r="AI304" s="10">
        <f>IF(L304="USD",AF304,AF304*VLOOKUP(L304,Calculations!G305:I305,3,0))</f>
        <v>418925.304</v>
      </c>
      <c r="AJ304" s="10">
        <f>IF(L304="EUR",AF304,AF304*VLOOKUP(L304,Calculations!G:I,3,0))</f>
        <v>293247.71279999998</v>
      </c>
      <c r="AK304" s="10">
        <f t="shared" si="14"/>
        <v>649039.48800000001</v>
      </c>
      <c r="AL304" s="10">
        <f>IF(L304="USD",AK304,AK304*VLOOKUP(L304,Calculations!G:I,3,0))</f>
        <v>649039.48800000001</v>
      </c>
      <c r="AM304" s="10">
        <f>IF(L304="EUR",AK304,AK304*VLOOKUP(L304,Calculations!G:I,3,0))</f>
        <v>454327.64159999997</v>
      </c>
    </row>
    <row r="305" spans="1:39">
      <c r="A305" t="s">
        <v>145</v>
      </c>
      <c r="B305" t="s">
        <v>158</v>
      </c>
      <c r="C305">
        <v>4.99</v>
      </c>
      <c r="D305" t="s">
        <v>466</v>
      </c>
      <c r="E305" t="s">
        <v>30</v>
      </c>
      <c r="F305" t="s">
        <v>64</v>
      </c>
      <c r="G305" t="s">
        <v>82</v>
      </c>
      <c r="H305" t="s">
        <v>85</v>
      </c>
      <c r="I305" t="s">
        <v>99</v>
      </c>
      <c r="J305" t="s">
        <v>110</v>
      </c>
      <c r="K305" t="s">
        <v>143</v>
      </c>
      <c r="L305" t="s">
        <v>35</v>
      </c>
      <c r="M305">
        <v>7312499</v>
      </c>
      <c r="N305">
        <v>0</v>
      </c>
      <c r="O305">
        <v>7312499</v>
      </c>
      <c r="P305">
        <v>7378077</v>
      </c>
      <c r="Q305">
        <v>0</v>
      </c>
      <c r="R305">
        <v>7378077</v>
      </c>
      <c r="S305" t="s">
        <v>35</v>
      </c>
      <c r="T305">
        <v>7312499</v>
      </c>
      <c r="U305">
        <v>0</v>
      </c>
      <c r="V305">
        <v>7312499</v>
      </c>
      <c r="W305">
        <v>7378077</v>
      </c>
      <c r="X305">
        <v>0</v>
      </c>
      <c r="Y305">
        <v>7378077</v>
      </c>
      <c r="Z305" t="s">
        <v>36</v>
      </c>
      <c r="AA305" t="s">
        <v>36</v>
      </c>
      <c r="AB305" t="s">
        <v>37</v>
      </c>
      <c r="AC305" t="s">
        <v>37</v>
      </c>
      <c r="AD305" t="s">
        <v>37</v>
      </c>
      <c r="AE305" s="10">
        <f t="shared" si="12"/>
        <v>368166.04229999997</v>
      </c>
      <c r="AF305" s="10">
        <f t="shared" si="13"/>
        <v>364893.70010000002</v>
      </c>
      <c r="AG305" s="10">
        <f>IF(L305="USD",AE305,AE305*VLOOKUP(L305,Calculations!G306:I306,3,0))</f>
        <v>368166.04229999997</v>
      </c>
      <c r="AH305" s="10">
        <f>IF(L305="EUR",AE305,AE305*VLOOKUP(L305,Calculations!G:I,3,0))</f>
        <v>257716.22960999995</v>
      </c>
      <c r="AI305" s="10">
        <f>IF(L305="USD",AF305,AF305*VLOOKUP(L305,Calculations!G306:I306,3,0))</f>
        <v>364893.70010000002</v>
      </c>
      <c r="AJ305" s="10">
        <f>IF(L305="EUR",AF305,AF305*VLOOKUP(L305,Calculations!G:I,3,0))</f>
        <v>255425.59007000001</v>
      </c>
      <c r="AK305" s="10">
        <f t="shared" si="14"/>
        <v>368166.04229999997</v>
      </c>
      <c r="AL305" s="10">
        <f>IF(L305="USD",AK305,AK305*VLOOKUP(L305,Calculations!G:I,3,0))</f>
        <v>368166.04229999997</v>
      </c>
      <c r="AM305" s="10">
        <f>IF(L305="EUR",AK305,AK305*VLOOKUP(L305,Calculations!G:I,3,0))</f>
        <v>257716.22960999995</v>
      </c>
    </row>
    <row r="306" spans="1:39">
      <c r="A306" t="s">
        <v>145</v>
      </c>
      <c r="B306" t="s">
        <v>158</v>
      </c>
      <c r="C306">
        <v>4.99</v>
      </c>
      <c r="D306" t="s">
        <v>467</v>
      </c>
      <c r="E306" t="s">
        <v>30</v>
      </c>
      <c r="F306" t="s">
        <v>64</v>
      </c>
      <c r="G306" t="s">
        <v>85</v>
      </c>
      <c r="H306" t="s">
        <v>85</v>
      </c>
      <c r="I306" t="s">
        <v>106</v>
      </c>
      <c r="J306" t="s">
        <v>55</v>
      </c>
      <c r="K306" t="s">
        <v>143</v>
      </c>
      <c r="L306" t="s">
        <v>35</v>
      </c>
      <c r="M306">
        <v>8500000</v>
      </c>
      <c r="N306">
        <v>0</v>
      </c>
      <c r="O306">
        <v>8500000</v>
      </c>
      <c r="P306">
        <v>13019040</v>
      </c>
      <c r="Q306">
        <v>0</v>
      </c>
      <c r="R306">
        <v>13019040</v>
      </c>
      <c r="S306" t="s">
        <v>35</v>
      </c>
      <c r="T306">
        <v>8500000</v>
      </c>
      <c r="U306">
        <v>0</v>
      </c>
      <c r="V306">
        <v>8500000</v>
      </c>
      <c r="W306">
        <v>13019040</v>
      </c>
      <c r="X306">
        <v>0</v>
      </c>
      <c r="Y306">
        <v>13019040</v>
      </c>
      <c r="Z306" t="s">
        <v>36</v>
      </c>
      <c r="AA306" t="s">
        <v>36</v>
      </c>
      <c r="AB306" t="s">
        <v>37</v>
      </c>
      <c r="AC306" t="s">
        <v>37</v>
      </c>
      <c r="AD306" t="s">
        <v>37</v>
      </c>
      <c r="AE306" s="10">
        <f t="shared" si="12"/>
        <v>649650.09600000002</v>
      </c>
      <c r="AF306" s="10">
        <f t="shared" si="13"/>
        <v>424150</v>
      </c>
      <c r="AG306" s="10">
        <f>IF(L306="USD",AE306,AE306*VLOOKUP(L306,Calculations!G307:I307,3,0))</f>
        <v>649650.09600000002</v>
      </c>
      <c r="AH306" s="10">
        <f>IF(L306="EUR",AE306,AE306*VLOOKUP(L306,Calculations!G:I,3,0))</f>
        <v>454755.06719999999</v>
      </c>
      <c r="AI306" s="10">
        <f>IF(L306="USD",AF306,AF306*VLOOKUP(L306,Calculations!G307:I307,3,0))</f>
        <v>424150</v>
      </c>
      <c r="AJ306" s="10">
        <f>IF(L306="EUR",AF306,AF306*VLOOKUP(L306,Calculations!G:I,3,0))</f>
        <v>296905</v>
      </c>
      <c r="AK306" s="10">
        <f t="shared" si="14"/>
        <v>649650.09600000002</v>
      </c>
      <c r="AL306" s="10">
        <f>IF(L306="USD",AK306,AK306*VLOOKUP(L306,Calculations!G:I,3,0))</f>
        <v>649650.09600000002</v>
      </c>
      <c r="AM306" s="10">
        <f>IF(L306="EUR",AK306,AK306*VLOOKUP(L306,Calculations!G:I,3,0))</f>
        <v>454755.06719999999</v>
      </c>
    </row>
    <row r="307" spans="1:39">
      <c r="A307" t="s">
        <v>145</v>
      </c>
      <c r="B307" t="s">
        <v>158</v>
      </c>
      <c r="C307">
        <v>4.99</v>
      </c>
      <c r="D307" t="s">
        <v>468</v>
      </c>
      <c r="E307" t="s">
        <v>30</v>
      </c>
      <c r="F307" t="s">
        <v>64</v>
      </c>
      <c r="G307" t="s">
        <v>60</v>
      </c>
      <c r="H307" t="s">
        <v>60</v>
      </c>
      <c r="I307" t="s">
        <v>106</v>
      </c>
      <c r="J307" t="s">
        <v>55</v>
      </c>
      <c r="K307" t="s">
        <v>143</v>
      </c>
      <c r="L307" t="s">
        <v>35</v>
      </c>
      <c r="M307">
        <v>0</v>
      </c>
      <c r="N307">
        <v>3000000</v>
      </c>
      <c r="O307">
        <v>3000000</v>
      </c>
      <c r="P307">
        <v>0</v>
      </c>
      <c r="Q307">
        <v>0</v>
      </c>
      <c r="R307">
        <v>0</v>
      </c>
      <c r="S307" t="s">
        <v>35</v>
      </c>
      <c r="T307">
        <v>0</v>
      </c>
      <c r="U307">
        <v>3000000</v>
      </c>
      <c r="V307">
        <v>3000000</v>
      </c>
      <c r="W307">
        <v>0</v>
      </c>
      <c r="X307">
        <v>0</v>
      </c>
      <c r="Y307">
        <v>0</v>
      </c>
      <c r="Z307" t="s">
        <v>36</v>
      </c>
      <c r="AA307" t="s">
        <v>37</v>
      </c>
      <c r="AB307" t="s">
        <v>37</v>
      </c>
      <c r="AC307" t="s">
        <v>37</v>
      </c>
      <c r="AD307" t="s">
        <v>36</v>
      </c>
      <c r="AE307" s="10">
        <f t="shared" si="12"/>
        <v>0</v>
      </c>
      <c r="AF307" s="10">
        <f t="shared" si="13"/>
        <v>149700</v>
      </c>
      <c r="AG307" s="10">
        <f>IF(L307="USD",AE307,AE307*VLOOKUP(L307,Calculations!G308:I308,3,0))</f>
        <v>0</v>
      </c>
      <c r="AH307" s="10">
        <f>IF(L307="EUR",AE307,AE307*VLOOKUP(L307,Calculations!G:I,3,0))</f>
        <v>0</v>
      </c>
      <c r="AI307" s="10">
        <f>IF(L307="USD",AF307,AF307*VLOOKUP(L307,Calculations!G308:I308,3,0))</f>
        <v>149700</v>
      </c>
      <c r="AJ307" s="10">
        <f>IF(L307="EUR",AF307,AF307*VLOOKUP(L307,Calculations!G:I,3,0))</f>
        <v>104790</v>
      </c>
      <c r="AK307" s="10">
        <f t="shared" si="14"/>
        <v>0</v>
      </c>
      <c r="AL307" s="10">
        <f>IF(L307="USD",AK307,AK307*VLOOKUP(L307,Calculations!G:I,3,0))</f>
        <v>0</v>
      </c>
      <c r="AM307" s="10">
        <f>IF(L307="EUR",AK307,AK307*VLOOKUP(L307,Calculations!G:I,3,0))</f>
        <v>0</v>
      </c>
    </row>
    <row r="308" spans="1:39">
      <c r="A308" t="s">
        <v>145</v>
      </c>
      <c r="B308" t="s">
        <v>158</v>
      </c>
      <c r="C308">
        <v>4.99</v>
      </c>
      <c r="D308" t="s">
        <v>469</v>
      </c>
      <c r="E308" t="s">
        <v>30</v>
      </c>
      <c r="F308" t="s">
        <v>64</v>
      </c>
      <c r="G308" t="s">
        <v>85</v>
      </c>
      <c r="H308" t="s">
        <v>85</v>
      </c>
      <c r="I308" t="s">
        <v>94</v>
      </c>
      <c r="J308" t="s">
        <v>55</v>
      </c>
      <c r="K308" t="s">
        <v>143</v>
      </c>
      <c r="L308" t="s">
        <v>35</v>
      </c>
      <c r="M308">
        <v>0</v>
      </c>
      <c r="N308">
        <v>29405272</v>
      </c>
      <c r="O308">
        <v>29405272</v>
      </c>
      <c r="P308">
        <v>0</v>
      </c>
      <c r="Q308">
        <v>8926085</v>
      </c>
      <c r="R308">
        <v>8926085</v>
      </c>
      <c r="S308" t="s">
        <v>35</v>
      </c>
      <c r="T308">
        <v>0</v>
      </c>
      <c r="U308">
        <v>29405272</v>
      </c>
      <c r="V308">
        <v>29405272</v>
      </c>
      <c r="W308">
        <v>0</v>
      </c>
      <c r="X308">
        <v>8926085</v>
      </c>
      <c r="Y308">
        <v>8926085</v>
      </c>
      <c r="Z308" t="s">
        <v>36</v>
      </c>
      <c r="AA308" t="s">
        <v>37</v>
      </c>
      <c r="AB308" t="s">
        <v>37</v>
      </c>
      <c r="AC308" t="s">
        <v>36</v>
      </c>
      <c r="AD308" t="s">
        <v>37</v>
      </c>
      <c r="AE308" s="10">
        <f t="shared" si="12"/>
        <v>445411.64150000003</v>
      </c>
      <c r="AF308" s="10">
        <f t="shared" si="13"/>
        <v>1467323.0728</v>
      </c>
      <c r="AG308" s="10">
        <f>IF(L308="USD",AE308,AE308*VLOOKUP(L308,Calculations!G309:I309,3,0))</f>
        <v>445411.64150000003</v>
      </c>
      <c r="AH308" s="10">
        <f>IF(L308="EUR",AE308,AE308*VLOOKUP(L308,Calculations!G:I,3,0))</f>
        <v>311788.14905000001</v>
      </c>
      <c r="AI308" s="10">
        <f>IF(L308="USD",AF308,AF308*VLOOKUP(L308,Calculations!G309:I309,3,0))</f>
        <v>1467323.0728</v>
      </c>
      <c r="AJ308" s="10">
        <f>IF(L308="EUR",AF308,AF308*VLOOKUP(L308,Calculations!G:I,3,0))</f>
        <v>1027126.1509599999</v>
      </c>
      <c r="AK308" s="10">
        <f t="shared" si="14"/>
        <v>0</v>
      </c>
      <c r="AL308" s="10">
        <f>IF(L308="USD",AK308,AK308*VLOOKUP(L308,Calculations!G:I,3,0))</f>
        <v>0</v>
      </c>
      <c r="AM308" s="10">
        <f>IF(L308="EUR",AK308,AK308*VLOOKUP(L308,Calculations!G:I,3,0))</f>
        <v>0</v>
      </c>
    </row>
    <row r="309" spans="1:39">
      <c r="A309" t="s">
        <v>145</v>
      </c>
      <c r="B309" t="s">
        <v>158</v>
      </c>
      <c r="C309">
        <v>4.99</v>
      </c>
      <c r="D309" t="s">
        <v>470</v>
      </c>
      <c r="E309" t="s">
        <v>30</v>
      </c>
      <c r="F309" t="s">
        <v>64</v>
      </c>
      <c r="G309" t="s">
        <v>60</v>
      </c>
      <c r="H309" t="s">
        <v>60</v>
      </c>
      <c r="I309" t="s">
        <v>33</v>
      </c>
      <c r="J309" t="s">
        <v>55</v>
      </c>
      <c r="K309" t="s">
        <v>143</v>
      </c>
      <c r="L309" t="s">
        <v>35</v>
      </c>
      <c r="M309">
        <v>15000000</v>
      </c>
      <c r="N309">
        <v>0</v>
      </c>
      <c r="O309">
        <v>15000000</v>
      </c>
      <c r="P309">
        <v>15000000</v>
      </c>
      <c r="Q309">
        <v>0</v>
      </c>
      <c r="R309">
        <v>15000000</v>
      </c>
      <c r="S309" t="s">
        <v>35</v>
      </c>
      <c r="T309">
        <v>15000000</v>
      </c>
      <c r="U309">
        <v>0</v>
      </c>
      <c r="V309">
        <v>15000000</v>
      </c>
      <c r="W309">
        <v>15000000</v>
      </c>
      <c r="X309">
        <v>0</v>
      </c>
      <c r="Y309">
        <v>15000000</v>
      </c>
      <c r="Z309" t="s">
        <v>36</v>
      </c>
      <c r="AA309" t="s">
        <v>36</v>
      </c>
      <c r="AB309" t="s">
        <v>37</v>
      </c>
      <c r="AC309" t="s">
        <v>37</v>
      </c>
      <c r="AD309" t="s">
        <v>37</v>
      </c>
      <c r="AE309" s="10">
        <f t="shared" si="12"/>
        <v>748500</v>
      </c>
      <c r="AF309" s="10">
        <f t="shared" si="13"/>
        <v>748500</v>
      </c>
      <c r="AG309" s="10">
        <f>IF(L309="USD",AE309,AE309*VLOOKUP(L309,Calculations!G310:I310,3,0))</f>
        <v>748500</v>
      </c>
      <c r="AH309" s="10">
        <f>IF(L309="EUR",AE309,AE309*VLOOKUP(L309,Calculations!G:I,3,0))</f>
        <v>523949.99999999994</v>
      </c>
      <c r="AI309" s="10">
        <f>IF(L309="USD",AF309,AF309*VLOOKUP(L309,Calculations!G310:I310,3,0))</f>
        <v>748500</v>
      </c>
      <c r="AJ309" s="10">
        <f>IF(L309="EUR",AF309,AF309*VLOOKUP(L309,Calculations!G:I,3,0))</f>
        <v>523949.99999999994</v>
      </c>
      <c r="AK309" s="10">
        <f t="shared" si="14"/>
        <v>748500</v>
      </c>
      <c r="AL309" s="10">
        <f>IF(L309="USD",AK309,AK309*VLOOKUP(L309,Calculations!G:I,3,0))</f>
        <v>748500</v>
      </c>
      <c r="AM309" s="10">
        <f>IF(L309="EUR",AK309,AK309*VLOOKUP(L309,Calculations!G:I,3,0))</f>
        <v>523949.99999999994</v>
      </c>
    </row>
    <row r="310" spans="1:39">
      <c r="A310" t="s">
        <v>145</v>
      </c>
      <c r="B310" t="s">
        <v>158</v>
      </c>
      <c r="C310">
        <v>4.99</v>
      </c>
      <c r="D310" t="s">
        <v>471</v>
      </c>
      <c r="E310" t="s">
        <v>142</v>
      </c>
      <c r="F310" t="s">
        <v>143</v>
      </c>
      <c r="G310" t="s">
        <v>85</v>
      </c>
      <c r="H310" t="s">
        <v>85</v>
      </c>
      <c r="I310" t="s">
        <v>106</v>
      </c>
      <c r="J310" t="s">
        <v>122</v>
      </c>
      <c r="K310" t="s">
        <v>143</v>
      </c>
      <c r="L310" t="s">
        <v>35</v>
      </c>
      <c r="M310">
        <v>15000012</v>
      </c>
      <c r="N310">
        <v>0</v>
      </c>
      <c r="O310">
        <v>15000012</v>
      </c>
      <c r="P310">
        <v>15000012</v>
      </c>
      <c r="Q310">
        <v>0</v>
      </c>
      <c r="R310">
        <v>15000012</v>
      </c>
      <c r="S310" t="s">
        <v>35</v>
      </c>
      <c r="T310">
        <v>15000012</v>
      </c>
      <c r="U310">
        <v>0</v>
      </c>
      <c r="V310">
        <v>15000012</v>
      </c>
      <c r="W310">
        <v>15000012</v>
      </c>
      <c r="X310">
        <v>0</v>
      </c>
      <c r="Y310">
        <v>15000012</v>
      </c>
      <c r="Z310" t="s">
        <v>36</v>
      </c>
      <c r="AA310" t="s">
        <v>36</v>
      </c>
      <c r="AB310" t="s">
        <v>37</v>
      </c>
      <c r="AC310" t="s">
        <v>37</v>
      </c>
      <c r="AD310" t="s">
        <v>37</v>
      </c>
      <c r="AE310" s="10">
        <f t="shared" si="12"/>
        <v>748500.59880000004</v>
      </c>
      <c r="AF310" s="10">
        <f t="shared" si="13"/>
        <v>748500.59880000004</v>
      </c>
      <c r="AG310" s="10">
        <f>IF(L310="USD",AE310,AE310*VLOOKUP(L310,Calculations!G311:I311,3,0))</f>
        <v>748500.59880000004</v>
      </c>
      <c r="AH310" s="10">
        <f>IF(L310="EUR",AE310,AE310*VLOOKUP(L310,Calculations!G:I,3,0))</f>
        <v>523950.41915999999</v>
      </c>
      <c r="AI310" s="10">
        <f>IF(L310="USD",AF310,AF310*VLOOKUP(L310,Calculations!G311:I311,3,0))</f>
        <v>748500.59880000004</v>
      </c>
      <c r="AJ310" s="10">
        <f>IF(L310="EUR",AF310,AF310*VLOOKUP(L310,Calculations!G:I,3,0))</f>
        <v>523950.41915999999</v>
      </c>
      <c r="AK310" s="10">
        <f t="shared" si="14"/>
        <v>748500.59880000004</v>
      </c>
      <c r="AL310" s="10">
        <f>IF(L310="USD",AK310,AK310*VLOOKUP(L310,Calculations!G:I,3,0))</f>
        <v>748500.59880000004</v>
      </c>
      <c r="AM310" s="10">
        <f>IF(L310="EUR",AK310,AK310*VLOOKUP(L310,Calculations!G:I,3,0))</f>
        <v>523950.41915999999</v>
      </c>
    </row>
    <row r="311" spans="1:39">
      <c r="A311" t="s">
        <v>145</v>
      </c>
      <c r="B311" t="s">
        <v>158</v>
      </c>
      <c r="C311">
        <v>4.99</v>
      </c>
      <c r="D311" t="s">
        <v>255</v>
      </c>
      <c r="E311" t="s">
        <v>30</v>
      </c>
      <c r="F311" t="s">
        <v>64</v>
      </c>
      <c r="G311" t="s">
        <v>82</v>
      </c>
      <c r="H311" t="s">
        <v>82</v>
      </c>
      <c r="I311" t="s">
        <v>84</v>
      </c>
      <c r="J311" t="s">
        <v>55</v>
      </c>
      <c r="K311" t="s">
        <v>143</v>
      </c>
      <c r="L311" t="s">
        <v>35</v>
      </c>
      <c r="M311">
        <v>1071644</v>
      </c>
      <c r="N311">
        <v>6441176</v>
      </c>
      <c r="O311">
        <v>7512820</v>
      </c>
      <c r="P311">
        <v>0</v>
      </c>
      <c r="Q311">
        <v>14299693</v>
      </c>
      <c r="R311">
        <v>14299693</v>
      </c>
      <c r="S311" t="s">
        <v>35</v>
      </c>
      <c r="T311">
        <v>1071644</v>
      </c>
      <c r="U311">
        <v>6441176</v>
      </c>
      <c r="V311">
        <v>7512820</v>
      </c>
      <c r="W311">
        <v>0</v>
      </c>
      <c r="X311">
        <v>14299693</v>
      </c>
      <c r="Y311">
        <v>14299693</v>
      </c>
      <c r="Z311" t="s">
        <v>36</v>
      </c>
      <c r="AA311" t="s">
        <v>36</v>
      </c>
      <c r="AB311" t="s">
        <v>37</v>
      </c>
      <c r="AC311" t="s">
        <v>37</v>
      </c>
      <c r="AD311" t="s">
        <v>37</v>
      </c>
      <c r="AE311" s="10">
        <f t="shared" si="12"/>
        <v>713554.68070000003</v>
      </c>
      <c r="AF311" s="10">
        <f t="shared" si="13"/>
        <v>374889.71799999999</v>
      </c>
      <c r="AG311" s="10">
        <f>IF(L311="USD",AE311,AE311*VLOOKUP(L311,Calculations!G312:I312,3,0))</f>
        <v>713554.68070000003</v>
      </c>
      <c r="AH311" s="10">
        <f>IF(L311="EUR",AE311,AE311*VLOOKUP(L311,Calculations!G:I,3,0))</f>
        <v>499488.27648999996</v>
      </c>
      <c r="AI311" s="10">
        <f>IF(L311="USD",AF311,AF311*VLOOKUP(L311,Calculations!G312:I312,3,0))</f>
        <v>374889.71799999999</v>
      </c>
      <c r="AJ311" s="10">
        <f>IF(L311="EUR",AF311,AF311*VLOOKUP(L311,Calculations!G:I,3,0))</f>
        <v>262422.8026</v>
      </c>
      <c r="AK311" s="10">
        <f t="shared" si="14"/>
        <v>0</v>
      </c>
      <c r="AL311" s="10">
        <f>IF(L311="USD",AK311,AK311*VLOOKUP(L311,Calculations!G:I,3,0))</f>
        <v>0</v>
      </c>
      <c r="AM311" s="10">
        <f>IF(L311="EUR",AK311,AK311*VLOOKUP(L311,Calculations!G:I,3,0))</f>
        <v>0</v>
      </c>
    </row>
    <row r="312" spans="1:39">
      <c r="A312" t="s">
        <v>145</v>
      </c>
      <c r="B312" t="s">
        <v>158</v>
      </c>
      <c r="C312">
        <v>4.99</v>
      </c>
      <c r="D312" t="s">
        <v>258</v>
      </c>
      <c r="E312" t="s">
        <v>30</v>
      </c>
      <c r="F312" t="s">
        <v>64</v>
      </c>
      <c r="G312" t="s">
        <v>82</v>
      </c>
      <c r="H312" t="s">
        <v>85</v>
      </c>
      <c r="I312" t="s">
        <v>99</v>
      </c>
      <c r="J312" t="s">
        <v>55</v>
      </c>
      <c r="K312" t="s">
        <v>143</v>
      </c>
      <c r="L312" t="s">
        <v>35</v>
      </c>
      <c r="M312">
        <v>6000000</v>
      </c>
      <c r="N312">
        <v>0</v>
      </c>
      <c r="O312">
        <v>6000000</v>
      </c>
      <c r="P312">
        <v>6976743</v>
      </c>
      <c r="Q312">
        <v>0</v>
      </c>
      <c r="R312">
        <v>6976743</v>
      </c>
      <c r="S312" t="s">
        <v>35</v>
      </c>
      <c r="T312">
        <v>6000000</v>
      </c>
      <c r="U312">
        <v>0</v>
      </c>
      <c r="V312">
        <v>6000000</v>
      </c>
      <c r="W312">
        <v>6976743</v>
      </c>
      <c r="X312">
        <v>0</v>
      </c>
      <c r="Y312">
        <v>6976743</v>
      </c>
      <c r="Z312" t="s">
        <v>36</v>
      </c>
      <c r="AA312" t="s">
        <v>36</v>
      </c>
      <c r="AB312" t="s">
        <v>37</v>
      </c>
      <c r="AC312" t="s">
        <v>37</v>
      </c>
      <c r="AD312" t="s">
        <v>37</v>
      </c>
      <c r="AE312" s="10">
        <f t="shared" si="12"/>
        <v>348139.47570000001</v>
      </c>
      <c r="AF312" s="10">
        <f t="shared" si="13"/>
        <v>299400</v>
      </c>
      <c r="AG312" s="10">
        <f>IF(L312="USD",AE312,AE312*VLOOKUP(L312,Calculations!G313:I313,3,0))</f>
        <v>348139.47570000001</v>
      </c>
      <c r="AH312" s="10">
        <f>IF(L312="EUR",AE312,AE312*VLOOKUP(L312,Calculations!G:I,3,0))</f>
        <v>243697.63298999998</v>
      </c>
      <c r="AI312" s="10">
        <f>IF(L312="USD",AF312,AF312*VLOOKUP(L312,Calculations!G313:I313,3,0))</f>
        <v>299400</v>
      </c>
      <c r="AJ312" s="10">
        <f>IF(L312="EUR",AF312,AF312*VLOOKUP(L312,Calculations!G:I,3,0))</f>
        <v>209580</v>
      </c>
      <c r="AK312" s="10">
        <f t="shared" si="14"/>
        <v>348139.47570000001</v>
      </c>
      <c r="AL312" s="10">
        <f>IF(L312="USD",AK312,AK312*VLOOKUP(L312,Calculations!G:I,3,0))</f>
        <v>348139.47570000001</v>
      </c>
      <c r="AM312" s="10">
        <f>IF(L312="EUR",AK312,AK312*VLOOKUP(L312,Calculations!G:I,3,0))</f>
        <v>243697.63298999998</v>
      </c>
    </row>
    <row r="313" spans="1:39">
      <c r="A313" t="s">
        <v>145</v>
      </c>
      <c r="B313" t="s">
        <v>158</v>
      </c>
      <c r="C313">
        <v>4.99</v>
      </c>
      <c r="D313" t="s">
        <v>472</v>
      </c>
      <c r="E313" t="s">
        <v>30</v>
      </c>
      <c r="F313" t="s">
        <v>64</v>
      </c>
      <c r="G313" t="s">
        <v>60</v>
      </c>
      <c r="H313" t="s">
        <v>60</v>
      </c>
      <c r="I313" t="s">
        <v>97</v>
      </c>
      <c r="J313" t="s">
        <v>55</v>
      </c>
      <c r="K313" t="s">
        <v>143</v>
      </c>
      <c r="L313" t="s">
        <v>35</v>
      </c>
      <c r="M313">
        <v>4500000</v>
      </c>
      <c r="N313">
        <v>0</v>
      </c>
      <c r="O313">
        <v>4500000</v>
      </c>
      <c r="P313">
        <v>4500000</v>
      </c>
      <c r="Q313">
        <v>0</v>
      </c>
      <c r="R313">
        <v>4500000</v>
      </c>
      <c r="S313" t="s">
        <v>35</v>
      </c>
      <c r="T313">
        <v>4500000</v>
      </c>
      <c r="U313">
        <v>0</v>
      </c>
      <c r="V313">
        <v>4500000</v>
      </c>
      <c r="W313">
        <v>4500000</v>
      </c>
      <c r="X313">
        <v>0</v>
      </c>
      <c r="Y313">
        <v>4500000</v>
      </c>
      <c r="Z313" t="s">
        <v>36</v>
      </c>
      <c r="AA313" t="s">
        <v>36</v>
      </c>
      <c r="AB313" t="s">
        <v>37</v>
      </c>
      <c r="AC313" t="s">
        <v>37</v>
      </c>
      <c r="AD313" t="s">
        <v>37</v>
      </c>
      <c r="AE313" s="10">
        <f t="shared" si="12"/>
        <v>224550</v>
      </c>
      <c r="AF313" s="10">
        <f t="shared" si="13"/>
        <v>224550</v>
      </c>
      <c r="AG313" s="10">
        <f>IF(L313="USD",AE313,AE313*VLOOKUP(L313,Calculations!G314:I314,3,0))</f>
        <v>224550</v>
      </c>
      <c r="AH313" s="10">
        <f>IF(L313="EUR",AE313,AE313*VLOOKUP(L313,Calculations!G:I,3,0))</f>
        <v>157185</v>
      </c>
      <c r="AI313" s="10">
        <f>IF(L313="USD",AF313,AF313*VLOOKUP(L313,Calculations!G314:I314,3,0))</f>
        <v>224550</v>
      </c>
      <c r="AJ313" s="10">
        <f>IF(L313="EUR",AF313,AF313*VLOOKUP(L313,Calculations!G:I,3,0))</f>
        <v>157185</v>
      </c>
      <c r="AK313" s="10">
        <f t="shared" si="14"/>
        <v>224550</v>
      </c>
      <c r="AL313" s="10">
        <f>IF(L313="USD",AK313,AK313*VLOOKUP(L313,Calculations!G:I,3,0))</f>
        <v>224550</v>
      </c>
      <c r="AM313" s="10">
        <f>IF(L313="EUR",AK313,AK313*VLOOKUP(L313,Calculations!G:I,3,0))</f>
        <v>157185</v>
      </c>
    </row>
    <row r="314" spans="1:39">
      <c r="A314" t="s">
        <v>145</v>
      </c>
      <c r="B314" t="s">
        <v>158</v>
      </c>
      <c r="C314">
        <v>4.99</v>
      </c>
      <c r="D314" t="s">
        <v>473</v>
      </c>
      <c r="E314" t="s">
        <v>30</v>
      </c>
      <c r="F314" t="s">
        <v>64</v>
      </c>
      <c r="G314" t="s">
        <v>60</v>
      </c>
      <c r="H314" t="s">
        <v>60</v>
      </c>
      <c r="I314" t="s">
        <v>95</v>
      </c>
      <c r="J314" t="s">
        <v>55</v>
      </c>
      <c r="K314" t="s">
        <v>143</v>
      </c>
      <c r="L314" t="s">
        <v>35</v>
      </c>
      <c r="M314">
        <v>9247065</v>
      </c>
      <c r="N314">
        <v>0</v>
      </c>
      <c r="O314">
        <v>9247065</v>
      </c>
      <c r="P314">
        <v>9247065</v>
      </c>
      <c r="Q314">
        <v>0</v>
      </c>
      <c r="R314">
        <v>9247065</v>
      </c>
      <c r="S314" t="s">
        <v>35</v>
      </c>
      <c r="T314">
        <v>9247065</v>
      </c>
      <c r="U314">
        <v>0</v>
      </c>
      <c r="V314">
        <v>9247065</v>
      </c>
      <c r="W314">
        <v>9247065</v>
      </c>
      <c r="X314">
        <v>0</v>
      </c>
      <c r="Y314">
        <v>9247065</v>
      </c>
      <c r="Z314" t="s">
        <v>36</v>
      </c>
      <c r="AA314" t="s">
        <v>36</v>
      </c>
      <c r="AB314" t="s">
        <v>37</v>
      </c>
      <c r="AC314" t="s">
        <v>37</v>
      </c>
      <c r="AD314" t="s">
        <v>37</v>
      </c>
      <c r="AE314" s="10">
        <f t="shared" si="12"/>
        <v>461428.54349999997</v>
      </c>
      <c r="AF314" s="10">
        <f t="shared" si="13"/>
        <v>461428.54349999997</v>
      </c>
      <c r="AG314" s="10">
        <f>IF(L314="USD",AE314,AE314*VLOOKUP(L314,Calculations!G315:I315,3,0))</f>
        <v>461428.54349999997</v>
      </c>
      <c r="AH314" s="10">
        <f>IF(L314="EUR",AE314,AE314*VLOOKUP(L314,Calculations!G:I,3,0))</f>
        <v>322999.98044999997</v>
      </c>
      <c r="AI314" s="10">
        <f>IF(L314="USD",AF314,AF314*VLOOKUP(L314,Calculations!G315:I315,3,0))</f>
        <v>461428.54349999997</v>
      </c>
      <c r="AJ314" s="10">
        <f>IF(L314="EUR",AF314,AF314*VLOOKUP(L314,Calculations!G:I,3,0))</f>
        <v>322999.98044999997</v>
      </c>
      <c r="AK314" s="10">
        <f t="shared" si="14"/>
        <v>461428.54349999997</v>
      </c>
      <c r="AL314" s="10">
        <f>IF(L314="USD",AK314,AK314*VLOOKUP(L314,Calculations!G:I,3,0))</f>
        <v>461428.54349999997</v>
      </c>
      <c r="AM314" s="10">
        <f>IF(L314="EUR",AK314,AK314*VLOOKUP(L314,Calculations!G:I,3,0))</f>
        <v>322999.98044999997</v>
      </c>
    </row>
    <row r="315" spans="1:39">
      <c r="A315" t="s">
        <v>145</v>
      </c>
      <c r="B315" t="s">
        <v>158</v>
      </c>
      <c r="C315">
        <v>4.99</v>
      </c>
      <c r="D315" t="s">
        <v>474</v>
      </c>
      <c r="E315" t="s">
        <v>30</v>
      </c>
      <c r="F315" t="s">
        <v>64</v>
      </c>
      <c r="G315" t="s">
        <v>82</v>
      </c>
      <c r="H315" t="s">
        <v>82</v>
      </c>
      <c r="I315" t="s">
        <v>99</v>
      </c>
      <c r="J315" t="s">
        <v>110</v>
      </c>
      <c r="K315" t="s">
        <v>143</v>
      </c>
      <c r="L315" t="s">
        <v>35</v>
      </c>
      <c r="M315">
        <v>0</v>
      </c>
      <c r="N315">
        <v>11350069</v>
      </c>
      <c r="O315">
        <v>11350069</v>
      </c>
      <c r="P315">
        <v>0</v>
      </c>
      <c r="Q315">
        <v>13797111</v>
      </c>
      <c r="R315">
        <v>13797111</v>
      </c>
      <c r="S315" t="s">
        <v>35</v>
      </c>
      <c r="T315">
        <v>0</v>
      </c>
      <c r="U315">
        <v>11350069</v>
      </c>
      <c r="V315">
        <v>11350069</v>
      </c>
      <c r="W315">
        <v>0</v>
      </c>
      <c r="X315">
        <v>13797111</v>
      </c>
      <c r="Y315">
        <v>13797111</v>
      </c>
      <c r="Z315" t="s">
        <v>36</v>
      </c>
      <c r="AA315" t="s">
        <v>37</v>
      </c>
      <c r="AB315" t="s">
        <v>37</v>
      </c>
      <c r="AC315" t="s">
        <v>36</v>
      </c>
      <c r="AD315" t="s">
        <v>37</v>
      </c>
      <c r="AE315" s="10">
        <f t="shared" si="12"/>
        <v>688475.83889999997</v>
      </c>
      <c r="AF315" s="10">
        <f t="shared" si="13"/>
        <v>566368.44310000003</v>
      </c>
      <c r="AG315" s="10">
        <f>IF(L315="USD",AE315,AE315*VLOOKUP(L315,Calculations!G316:I316,3,0))</f>
        <v>688475.83889999997</v>
      </c>
      <c r="AH315" s="10">
        <f>IF(L315="EUR",AE315,AE315*VLOOKUP(L315,Calculations!G:I,3,0))</f>
        <v>481933.08722999995</v>
      </c>
      <c r="AI315" s="10">
        <f>IF(L315="USD",AF315,AF315*VLOOKUP(L315,Calculations!G316:I316,3,0))</f>
        <v>566368.44310000003</v>
      </c>
      <c r="AJ315" s="10">
        <f>IF(L315="EUR",AF315,AF315*VLOOKUP(L315,Calculations!G:I,3,0))</f>
        <v>396457.91016999999</v>
      </c>
      <c r="AK315" s="10">
        <f t="shared" si="14"/>
        <v>0</v>
      </c>
      <c r="AL315" s="10">
        <f>IF(L315="USD",AK315,AK315*VLOOKUP(L315,Calculations!G:I,3,0))</f>
        <v>0</v>
      </c>
      <c r="AM315" s="10">
        <f>IF(L315="EUR",AK315,AK315*VLOOKUP(L315,Calculations!G:I,3,0))</f>
        <v>0</v>
      </c>
    </row>
    <row r="316" spans="1:39">
      <c r="A316" t="s">
        <v>145</v>
      </c>
      <c r="B316" t="s">
        <v>158</v>
      </c>
      <c r="C316">
        <v>4.99</v>
      </c>
      <c r="D316" t="s">
        <v>475</v>
      </c>
      <c r="E316" t="s">
        <v>71</v>
      </c>
      <c r="F316" t="s">
        <v>114</v>
      </c>
      <c r="G316" t="s">
        <v>60</v>
      </c>
      <c r="H316" t="s">
        <v>60</v>
      </c>
      <c r="I316" t="s">
        <v>79</v>
      </c>
      <c r="J316" t="s">
        <v>55</v>
      </c>
      <c r="K316" t="s">
        <v>143</v>
      </c>
      <c r="L316" t="s">
        <v>35</v>
      </c>
      <c r="M316">
        <v>5500000</v>
      </c>
      <c r="N316">
        <v>0</v>
      </c>
      <c r="O316">
        <v>5500000</v>
      </c>
      <c r="P316">
        <v>11546869</v>
      </c>
      <c r="Q316">
        <v>0</v>
      </c>
      <c r="R316">
        <v>11546869</v>
      </c>
      <c r="S316" t="s">
        <v>35</v>
      </c>
      <c r="T316">
        <v>5500000</v>
      </c>
      <c r="U316">
        <v>0</v>
      </c>
      <c r="V316">
        <v>5500000</v>
      </c>
      <c r="W316">
        <v>11546869</v>
      </c>
      <c r="X316">
        <v>0</v>
      </c>
      <c r="Y316">
        <v>11546869</v>
      </c>
      <c r="Z316" t="s">
        <v>36</v>
      </c>
      <c r="AA316" t="s">
        <v>36</v>
      </c>
      <c r="AB316" t="s">
        <v>37</v>
      </c>
      <c r="AC316" t="s">
        <v>37</v>
      </c>
      <c r="AD316" t="s">
        <v>37</v>
      </c>
      <c r="AE316" s="10">
        <f t="shared" si="12"/>
        <v>576188.76309999998</v>
      </c>
      <c r="AF316" s="10">
        <f t="shared" si="13"/>
        <v>274450</v>
      </c>
      <c r="AG316" s="10">
        <f>IF(L316="USD",AE316,AE316*VLOOKUP(L316,Calculations!G317:I317,3,0))</f>
        <v>576188.76309999998</v>
      </c>
      <c r="AH316" s="10">
        <f>IF(L316="EUR",AE316,AE316*VLOOKUP(L316,Calculations!G:I,3,0))</f>
        <v>403332.13416999998</v>
      </c>
      <c r="AI316" s="10">
        <f>IF(L316="USD",AF316,AF316*VLOOKUP(L316,Calculations!G317:I317,3,0))</f>
        <v>274450</v>
      </c>
      <c r="AJ316" s="10">
        <f>IF(L316="EUR",AF316,AF316*VLOOKUP(L316,Calculations!G:I,3,0))</f>
        <v>192115</v>
      </c>
      <c r="AK316" s="10">
        <f t="shared" si="14"/>
        <v>576188.76309999998</v>
      </c>
      <c r="AL316" s="10">
        <f>IF(L316="USD",AK316,AK316*VLOOKUP(L316,Calculations!G:I,3,0))</f>
        <v>576188.76309999998</v>
      </c>
      <c r="AM316" s="10">
        <f>IF(L316="EUR",AK316,AK316*VLOOKUP(L316,Calculations!G:I,3,0))</f>
        <v>403332.13416999998</v>
      </c>
    </row>
    <row r="317" spans="1:39">
      <c r="A317" t="s">
        <v>145</v>
      </c>
      <c r="B317" t="s">
        <v>158</v>
      </c>
      <c r="C317">
        <v>4.99</v>
      </c>
      <c r="D317" t="s">
        <v>476</v>
      </c>
      <c r="E317" t="s">
        <v>30</v>
      </c>
      <c r="F317" t="s">
        <v>64</v>
      </c>
      <c r="G317" t="s">
        <v>82</v>
      </c>
      <c r="H317" t="s">
        <v>85</v>
      </c>
      <c r="I317" t="s">
        <v>63</v>
      </c>
      <c r="J317" t="s">
        <v>55</v>
      </c>
      <c r="K317" t="s">
        <v>143</v>
      </c>
      <c r="L317" t="s">
        <v>35</v>
      </c>
      <c r="M317">
        <v>0</v>
      </c>
      <c r="N317">
        <v>6098648</v>
      </c>
      <c r="O317">
        <v>6098648</v>
      </c>
      <c r="P317">
        <v>0</v>
      </c>
      <c r="Q317">
        <v>0</v>
      </c>
      <c r="R317">
        <v>0</v>
      </c>
      <c r="S317" t="s">
        <v>35</v>
      </c>
      <c r="T317">
        <v>0</v>
      </c>
      <c r="U317">
        <v>6098648</v>
      </c>
      <c r="V317">
        <v>6098648</v>
      </c>
      <c r="W317">
        <v>0</v>
      </c>
      <c r="X317">
        <v>0</v>
      </c>
      <c r="Y317">
        <v>0</v>
      </c>
      <c r="Z317" t="s">
        <v>36</v>
      </c>
      <c r="AA317" t="s">
        <v>37</v>
      </c>
      <c r="AB317" t="s">
        <v>37</v>
      </c>
      <c r="AC317" t="s">
        <v>37</v>
      </c>
      <c r="AD317" t="s">
        <v>36</v>
      </c>
      <c r="AE317" s="10">
        <f t="shared" si="12"/>
        <v>0</v>
      </c>
      <c r="AF317" s="10">
        <f t="shared" si="13"/>
        <v>304322.53519999998</v>
      </c>
      <c r="AG317" s="10">
        <f>IF(L317="USD",AE317,AE317*VLOOKUP(L317,Calculations!G318:I318,3,0))</f>
        <v>0</v>
      </c>
      <c r="AH317" s="10">
        <f>IF(L317="EUR",AE317,AE317*VLOOKUP(L317,Calculations!G:I,3,0))</f>
        <v>0</v>
      </c>
      <c r="AI317" s="10">
        <f>IF(L317="USD",AF317,AF317*VLOOKUP(L317,Calculations!G318:I318,3,0))</f>
        <v>304322.53519999998</v>
      </c>
      <c r="AJ317" s="10">
        <f>IF(L317="EUR",AF317,AF317*VLOOKUP(L317,Calculations!G:I,3,0))</f>
        <v>213025.77463999999</v>
      </c>
      <c r="AK317" s="10">
        <f t="shared" si="14"/>
        <v>0</v>
      </c>
      <c r="AL317" s="10">
        <f>IF(L317="USD",AK317,AK317*VLOOKUP(L317,Calculations!G:I,3,0))</f>
        <v>0</v>
      </c>
      <c r="AM317" s="10">
        <f>IF(L317="EUR",AK317,AK317*VLOOKUP(L317,Calculations!G:I,3,0))</f>
        <v>0</v>
      </c>
    </row>
    <row r="318" spans="1:39">
      <c r="A318" t="s">
        <v>145</v>
      </c>
      <c r="B318" t="s">
        <v>158</v>
      </c>
      <c r="C318">
        <v>4.99</v>
      </c>
      <c r="D318" t="s">
        <v>477</v>
      </c>
      <c r="E318" t="s">
        <v>30</v>
      </c>
      <c r="F318" t="s">
        <v>64</v>
      </c>
      <c r="G318" t="s">
        <v>82</v>
      </c>
      <c r="H318" t="s">
        <v>82</v>
      </c>
      <c r="I318" t="s">
        <v>50</v>
      </c>
      <c r="J318" t="s">
        <v>55</v>
      </c>
      <c r="K318" t="s">
        <v>143</v>
      </c>
      <c r="L318" t="s">
        <v>35</v>
      </c>
      <c r="M318">
        <v>4999975</v>
      </c>
      <c r="N318">
        <v>0</v>
      </c>
      <c r="O318">
        <v>4999975</v>
      </c>
      <c r="P318">
        <v>5047610</v>
      </c>
      <c r="Q318">
        <v>0</v>
      </c>
      <c r="R318">
        <v>5047610</v>
      </c>
      <c r="S318" t="s">
        <v>35</v>
      </c>
      <c r="T318">
        <v>4999975</v>
      </c>
      <c r="U318">
        <v>0</v>
      </c>
      <c r="V318">
        <v>4999975</v>
      </c>
      <c r="W318">
        <v>5047610</v>
      </c>
      <c r="X318">
        <v>0</v>
      </c>
      <c r="Y318">
        <v>5047610</v>
      </c>
      <c r="Z318" t="s">
        <v>36</v>
      </c>
      <c r="AA318" t="s">
        <v>36</v>
      </c>
      <c r="AB318" t="s">
        <v>37</v>
      </c>
      <c r="AC318" t="s">
        <v>37</v>
      </c>
      <c r="AD318" t="s">
        <v>37</v>
      </c>
      <c r="AE318" s="10">
        <f t="shared" si="12"/>
        <v>251875.739</v>
      </c>
      <c r="AF318" s="10">
        <f t="shared" si="13"/>
        <v>249498.7525</v>
      </c>
      <c r="AG318" s="10">
        <f>IF(L318="USD",AE318,AE318*VLOOKUP(L318,Calculations!G319:I319,3,0))</f>
        <v>251875.739</v>
      </c>
      <c r="AH318" s="10">
        <f>IF(L318="EUR",AE318,AE318*VLOOKUP(L318,Calculations!G:I,3,0))</f>
        <v>176313.01729999998</v>
      </c>
      <c r="AI318" s="10">
        <f>IF(L318="USD",AF318,AF318*VLOOKUP(L318,Calculations!G319:I319,3,0))</f>
        <v>249498.7525</v>
      </c>
      <c r="AJ318" s="10">
        <f>IF(L318="EUR",AF318,AF318*VLOOKUP(L318,Calculations!G:I,3,0))</f>
        <v>174649.12675</v>
      </c>
      <c r="AK318" s="10">
        <f t="shared" si="14"/>
        <v>251875.739</v>
      </c>
      <c r="AL318" s="10">
        <f>IF(L318="USD",AK318,AK318*VLOOKUP(L318,Calculations!G:I,3,0))</f>
        <v>251875.739</v>
      </c>
      <c r="AM318" s="10">
        <f>IF(L318="EUR",AK318,AK318*VLOOKUP(L318,Calculations!G:I,3,0))</f>
        <v>176313.01729999998</v>
      </c>
    </row>
    <row r="319" spans="1:39">
      <c r="A319" t="s">
        <v>145</v>
      </c>
      <c r="B319" t="s">
        <v>158</v>
      </c>
      <c r="C319">
        <v>4.99</v>
      </c>
      <c r="D319" t="s">
        <v>478</v>
      </c>
      <c r="E319" t="s">
        <v>30</v>
      </c>
      <c r="F319" t="s">
        <v>64</v>
      </c>
      <c r="G319" t="s">
        <v>60</v>
      </c>
      <c r="H319" t="s">
        <v>60</v>
      </c>
      <c r="I319" t="s">
        <v>79</v>
      </c>
      <c r="J319" t="s">
        <v>55</v>
      </c>
      <c r="K319" t="s">
        <v>143</v>
      </c>
      <c r="L319" t="s">
        <v>35</v>
      </c>
      <c r="M319">
        <v>20700008</v>
      </c>
      <c r="N319">
        <v>0</v>
      </c>
      <c r="O319">
        <v>20700008</v>
      </c>
      <c r="P319">
        <v>20700008</v>
      </c>
      <c r="Q319">
        <v>0</v>
      </c>
      <c r="R319">
        <v>20700008</v>
      </c>
      <c r="S319" t="s">
        <v>35</v>
      </c>
      <c r="T319">
        <v>20700008</v>
      </c>
      <c r="U319">
        <v>0</v>
      </c>
      <c r="V319">
        <v>20700008</v>
      </c>
      <c r="W319">
        <v>20700008</v>
      </c>
      <c r="X319">
        <v>0</v>
      </c>
      <c r="Y319">
        <v>20700008</v>
      </c>
      <c r="Z319" t="s">
        <v>36</v>
      </c>
      <c r="AA319" t="s">
        <v>36</v>
      </c>
      <c r="AB319" t="s">
        <v>37</v>
      </c>
      <c r="AC319" t="s">
        <v>37</v>
      </c>
      <c r="AD319" t="s">
        <v>37</v>
      </c>
      <c r="AE319" s="10">
        <f t="shared" si="12"/>
        <v>1032930.3992</v>
      </c>
      <c r="AF319" s="10">
        <f t="shared" si="13"/>
        <v>1032930.3992</v>
      </c>
      <c r="AG319" s="10">
        <f>IF(L319="USD",AE319,AE319*VLOOKUP(L319,Calculations!G320:I320,3,0))</f>
        <v>1032930.3992</v>
      </c>
      <c r="AH319" s="10">
        <f>IF(L319="EUR",AE319,AE319*VLOOKUP(L319,Calculations!G:I,3,0))</f>
        <v>723051.27943999995</v>
      </c>
      <c r="AI319" s="10">
        <f>IF(L319="USD",AF319,AF319*VLOOKUP(L319,Calculations!G320:I320,3,0))</f>
        <v>1032930.3992</v>
      </c>
      <c r="AJ319" s="10">
        <f>IF(L319="EUR",AF319,AF319*VLOOKUP(L319,Calculations!G:I,3,0))</f>
        <v>723051.27943999995</v>
      </c>
      <c r="AK319" s="10">
        <f t="shared" si="14"/>
        <v>1032930.3992</v>
      </c>
      <c r="AL319" s="10">
        <f>IF(L319="USD",AK319,AK319*VLOOKUP(L319,Calculations!G:I,3,0))</f>
        <v>1032930.3992</v>
      </c>
      <c r="AM319" s="10">
        <f>IF(L319="EUR",AK319,AK319*VLOOKUP(L319,Calculations!G:I,3,0))</f>
        <v>723051.27943999995</v>
      </c>
    </row>
    <row r="320" spans="1:39">
      <c r="A320" t="s">
        <v>145</v>
      </c>
      <c r="B320" t="s">
        <v>158</v>
      </c>
      <c r="C320">
        <v>4.99</v>
      </c>
      <c r="D320" t="s">
        <v>479</v>
      </c>
      <c r="E320" t="s">
        <v>30</v>
      </c>
      <c r="F320" t="s">
        <v>64</v>
      </c>
      <c r="G320" t="s">
        <v>60</v>
      </c>
      <c r="H320" t="s">
        <v>85</v>
      </c>
      <c r="I320" t="s">
        <v>103</v>
      </c>
      <c r="J320" t="s">
        <v>55</v>
      </c>
      <c r="K320" t="s">
        <v>143</v>
      </c>
      <c r="L320" t="s">
        <v>35</v>
      </c>
      <c r="M320">
        <v>9871672</v>
      </c>
      <c r="N320">
        <v>0</v>
      </c>
      <c r="O320">
        <v>9871672</v>
      </c>
      <c r="P320">
        <v>21349145</v>
      </c>
      <c r="Q320">
        <v>0</v>
      </c>
      <c r="R320">
        <v>21349145</v>
      </c>
      <c r="S320" t="s">
        <v>35</v>
      </c>
      <c r="T320">
        <v>9871672</v>
      </c>
      <c r="U320">
        <v>0</v>
      </c>
      <c r="V320">
        <v>9871672</v>
      </c>
      <c r="W320">
        <v>21349145</v>
      </c>
      <c r="X320">
        <v>0</v>
      </c>
      <c r="Y320">
        <v>21349145</v>
      </c>
      <c r="Z320" t="s">
        <v>36</v>
      </c>
      <c r="AA320" t="s">
        <v>36</v>
      </c>
      <c r="AB320" t="s">
        <v>37</v>
      </c>
      <c r="AC320" t="s">
        <v>37</v>
      </c>
      <c r="AD320" t="s">
        <v>37</v>
      </c>
      <c r="AE320" s="10">
        <f t="shared" si="12"/>
        <v>1065322.3355</v>
      </c>
      <c r="AF320" s="10">
        <f t="shared" si="13"/>
        <v>492596.43280000001</v>
      </c>
      <c r="AG320" s="10">
        <f>IF(L320="USD",AE320,AE320*VLOOKUP(L320,Calculations!G321:I321,3,0))</f>
        <v>1065322.3355</v>
      </c>
      <c r="AH320" s="10">
        <f>IF(L320="EUR",AE320,AE320*VLOOKUP(L320,Calculations!G:I,3,0))</f>
        <v>745725.63485000003</v>
      </c>
      <c r="AI320" s="10">
        <f>IF(L320="USD",AF320,AF320*VLOOKUP(L320,Calculations!G321:I321,3,0))</f>
        <v>492596.43280000001</v>
      </c>
      <c r="AJ320" s="10">
        <f>IF(L320="EUR",AF320,AF320*VLOOKUP(L320,Calculations!G:I,3,0))</f>
        <v>344817.50296000001</v>
      </c>
      <c r="AK320" s="10">
        <f t="shared" si="14"/>
        <v>1065322.3355</v>
      </c>
      <c r="AL320" s="10">
        <f>IF(L320="USD",AK320,AK320*VLOOKUP(L320,Calculations!G:I,3,0))</f>
        <v>1065322.3355</v>
      </c>
      <c r="AM320" s="10">
        <f>IF(L320="EUR",AK320,AK320*VLOOKUP(L320,Calculations!G:I,3,0))</f>
        <v>745725.63485000003</v>
      </c>
    </row>
    <row r="321" spans="1:39">
      <c r="A321" t="s">
        <v>145</v>
      </c>
      <c r="B321" t="s">
        <v>159</v>
      </c>
      <c r="C321">
        <v>7.44</v>
      </c>
      <c r="D321" t="s">
        <v>480</v>
      </c>
      <c r="E321" t="s">
        <v>76</v>
      </c>
      <c r="F321" t="s">
        <v>113</v>
      </c>
      <c r="G321" t="s">
        <v>82</v>
      </c>
      <c r="H321" t="s">
        <v>82</v>
      </c>
      <c r="I321" t="s">
        <v>79</v>
      </c>
      <c r="J321" t="s">
        <v>55</v>
      </c>
      <c r="K321" t="s">
        <v>143</v>
      </c>
      <c r="L321" t="s">
        <v>35</v>
      </c>
      <c r="M321">
        <v>2727070</v>
      </c>
      <c r="N321">
        <v>0</v>
      </c>
      <c r="O321">
        <v>2727070</v>
      </c>
      <c r="P321">
        <v>7675382</v>
      </c>
      <c r="Q321">
        <v>0</v>
      </c>
      <c r="R321">
        <v>7675382</v>
      </c>
      <c r="S321" t="s">
        <v>35</v>
      </c>
      <c r="T321">
        <v>2727070</v>
      </c>
      <c r="U321">
        <v>0</v>
      </c>
      <c r="V321">
        <v>2727070</v>
      </c>
      <c r="W321">
        <v>7675382</v>
      </c>
      <c r="X321">
        <v>0</v>
      </c>
      <c r="Y321">
        <v>7675382</v>
      </c>
      <c r="Z321" t="s">
        <v>36</v>
      </c>
      <c r="AA321" t="s">
        <v>36</v>
      </c>
      <c r="AB321" t="s">
        <v>37</v>
      </c>
      <c r="AC321" t="s">
        <v>37</v>
      </c>
      <c r="AD321" t="s">
        <v>37</v>
      </c>
      <c r="AE321" s="10">
        <f t="shared" si="12"/>
        <v>571048.42080000008</v>
      </c>
      <c r="AF321" s="10">
        <f t="shared" si="13"/>
        <v>202894.00800000003</v>
      </c>
      <c r="AG321" s="10">
        <f>IF(L321="USD",AE321,AE321*VLOOKUP(L321,Calculations!G322:I322,3,0))</f>
        <v>571048.42080000008</v>
      </c>
      <c r="AH321" s="10">
        <f>IF(L321="EUR",AE321,AE321*VLOOKUP(L321,Calculations!G:I,3,0))</f>
        <v>399733.89456000004</v>
      </c>
      <c r="AI321" s="10">
        <f>IF(L321="USD",AF321,AF321*VLOOKUP(L321,Calculations!G322:I322,3,0))</f>
        <v>202894.00800000003</v>
      </c>
      <c r="AJ321" s="10">
        <f>IF(L321="EUR",AF321,AF321*VLOOKUP(L321,Calculations!G:I,3,0))</f>
        <v>142025.80560000002</v>
      </c>
      <c r="AK321" s="10">
        <f t="shared" si="14"/>
        <v>571048.42080000008</v>
      </c>
      <c r="AL321" s="10">
        <f>IF(L321="USD",AK321,AK321*VLOOKUP(L321,Calculations!G:I,3,0))</f>
        <v>571048.42080000008</v>
      </c>
      <c r="AM321" s="10">
        <f>IF(L321="EUR",AK321,AK321*VLOOKUP(L321,Calculations!G:I,3,0))</f>
        <v>399733.89456000004</v>
      </c>
    </row>
    <row r="322" spans="1:39">
      <c r="A322" t="s">
        <v>145</v>
      </c>
      <c r="B322" t="s">
        <v>159</v>
      </c>
      <c r="C322">
        <v>7.44</v>
      </c>
      <c r="D322" t="s">
        <v>481</v>
      </c>
      <c r="E322" t="s">
        <v>71</v>
      </c>
      <c r="F322" t="s">
        <v>100</v>
      </c>
      <c r="G322" t="s">
        <v>82</v>
      </c>
      <c r="H322" t="s">
        <v>82</v>
      </c>
      <c r="I322" t="s">
        <v>80</v>
      </c>
      <c r="J322" t="s">
        <v>55</v>
      </c>
      <c r="K322" t="s">
        <v>143</v>
      </c>
      <c r="L322" t="s">
        <v>35</v>
      </c>
      <c r="M322">
        <v>3307672</v>
      </c>
      <c r="N322">
        <v>0</v>
      </c>
      <c r="O322">
        <v>3307672</v>
      </c>
      <c r="P322">
        <v>3307672</v>
      </c>
      <c r="Q322">
        <v>0</v>
      </c>
      <c r="R322">
        <v>3307672</v>
      </c>
      <c r="S322" t="s">
        <v>35</v>
      </c>
      <c r="T322">
        <v>3307672</v>
      </c>
      <c r="U322">
        <v>0</v>
      </c>
      <c r="V322">
        <v>3307672</v>
      </c>
      <c r="W322">
        <v>3307672</v>
      </c>
      <c r="X322">
        <v>0</v>
      </c>
      <c r="Y322">
        <v>3307672</v>
      </c>
      <c r="Z322" t="s">
        <v>36</v>
      </c>
      <c r="AA322" t="s">
        <v>36</v>
      </c>
      <c r="AB322" t="s">
        <v>37</v>
      </c>
      <c r="AC322" t="s">
        <v>37</v>
      </c>
      <c r="AD322" t="s">
        <v>37</v>
      </c>
      <c r="AE322" s="10">
        <f t="shared" si="12"/>
        <v>246090.79680000004</v>
      </c>
      <c r="AF322" s="10">
        <f t="shared" si="13"/>
        <v>246090.79680000004</v>
      </c>
      <c r="AG322" s="10">
        <f>IF(L322="USD",AE322,AE322*VLOOKUP(L322,Calculations!G323:I323,3,0))</f>
        <v>246090.79680000004</v>
      </c>
      <c r="AH322" s="10">
        <f>IF(L322="EUR",AE322,AE322*VLOOKUP(L322,Calculations!G:I,3,0))</f>
        <v>172263.55776000003</v>
      </c>
      <c r="AI322" s="10">
        <f>IF(L322="USD",AF322,AF322*VLOOKUP(L322,Calculations!G323:I323,3,0))</f>
        <v>246090.79680000004</v>
      </c>
      <c r="AJ322" s="10">
        <f>IF(L322="EUR",AF322,AF322*VLOOKUP(L322,Calculations!G:I,3,0))</f>
        <v>172263.55776000003</v>
      </c>
      <c r="AK322" s="10">
        <f t="shared" si="14"/>
        <v>246090.79680000004</v>
      </c>
      <c r="AL322" s="10">
        <f>IF(L322="USD",AK322,AK322*VLOOKUP(L322,Calculations!G:I,3,0))</f>
        <v>246090.79680000004</v>
      </c>
      <c r="AM322" s="10">
        <f>IF(L322="EUR",AK322,AK322*VLOOKUP(L322,Calculations!G:I,3,0))</f>
        <v>172263.55776000003</v>
      </c>
    </row>
    <row r="323" spans="1:39">
      <c r="A323" t="s">
        <v>145</v>
      </c>
      <c r="B323" t="s">
        <v>159</v>
      </c>
      <c r="C323">
        <v>7.44</v>
      </c>
      <c r="D323" t="s">
        <v>482</v>
      </c>
      <c r="E323" t="s">
        <v>71</v>
      </c>
      <c r="F323" t="s">
        <v>114</v>
      </c>
      <c r="G323" t="s">
        <v>105</v>
      </c>
      <c r="H323" t="s">
        <v>105</v>
      </c>
      <c r="I323" t="s">
        <v>79</v>
      </c>
      <c r="J323" t="s">
        <v>55</v>
      </c>
      <c r="K323" t="s">
        <v>143</v>
      </c>
      <c r="L323" t="s">
        <v>35</v>
      </c>
      <c r="M323">
        <v>0</v>
      </c>
      <c r="N323">
        <v>439850</v>
      </c>
      <c r="O323">
        <v>439850</v>
      </c>
      <c r="P323">
        <v>0</v>
      </c>
      <c r="Q323">
        <v>453046</v>
      </c>
      <c r="R323">
        <v>453046</v>
      </c>
      <c r="S323" t="s">
        <v>35</v>
      </c>
      <c r="T323">
        <v>0</v>
      </c>
      <c r="U323">
        <v>439850</v>
      </c>
      <c r="V323">
        <v>439850</v>
      </c>
      <c r="W323">
        <v>0</v>
      </c>
      <c r="X323">
        <v>453046</v>
      </c>
      <c r="Y323">
        <v>453046</v>
      </c>
      <c r="Z323" t="s">
        <v>36</v>
      </c>
      <c r="AA323" t="s">
        <v>37</v>
      </c>
      <c r="AB323" t="s">
        <v>37</v>
      </c>
      <c r="AC323" t="s">
        <v>36</v>
      </c>
      <c r="AD323" t="s">
        <v>37</v>
      </c>
      <c r="AE323" s="10">
        <f t="shared" ref="AE323:AE386" si="15">(C323/100)*R323</f>
        <v>33706.6224</v>
      </c>
      <c r="AF323" s="10">
        <f t="shared" ref="AF323:AF386" si="16">(C323/100)*O323</f>
        <v>32724.840000000004</v>
      </c>
      <c r="AG323" s="10">
        <f>IF(L323="USD",AE323,AE323*VLOOKUP(L323,Calculations!G324:I324,3,0))</f>
        <v>33706.6224</v>
      </c>
      <c r="AH323" s="10">
        <f>IF(L323="EUR",AE323,AE323*VLOOKUP(L323,Calculations!G:I,3,0))</f>
        <v>23594.635679999999</v>
      </c>
      <c r="AI323" s="10">
        <f>IF(L323="USD",AF323,AF323*VLOOKUP(L323,Calculations!G324:I324,3,0))</f>
        <v>32724.840000000004</v>
      </c>
      <c r="AJ323" s="10">
        <f>IF(L323="EUR",AF323,AF323*VLOOKUP(L323,Calculations!G:I,3,0))</f>
        <v>22907.388000000003</v>
      </c>
      <c r="AK323" s="10">
        <f t="shared" ref="AK323:AK386" si="17">(C323/100)*P323</f>
        <v>0</v>
      </c>
      <c r="AL323" s="10">
        <f>IF(L323="USD",AK323,AK323*VLOOKUP(L323,Calculations!G:I,3,0))</f>
        <v>0</v>
      </c>
      <c r="AM323" s="10">
        <f>IF(L323="EUR",AK323,AK323*VLOOKUP(L323,Calculations!G:I,3,0))</f>
        <v>0</v>
      </c>
    </row>
    <row r="324" spans="1:39">
      <c r="A324" t="s">
        <v>145</v>
      </c>
      <c r="B324" t="s">
        <v>159</v>
      </c>
      <c r="C324">
        <v>7.44</v>
      </c>
      <c r="D324" t="s">
        <v>483</v>
      </c>
      <c r="E324" t="s">
        <v>71</v>
      </c>
      <c r="F324" t="s">
        <v>114</v>
      </c>
      <c r="G324" t="s">
        <v>82</v>
      </c>
      <c r="H324" t="s">
        <v>82</v>
      </c>
      <c r="I324" t="s">
        <v>79</v>
      </c>
      <c r="J324" t="s">
        <v>55</v>
      </c>
      <c r="K324" t="s">
        <v>143</v>
      </c>
      <c r="L324" t="s">
        <v>35</v>
      </c>
      <c r="M324">
        <v>6687274</v>
      </c>
      <c r="N324">
        <v>0</v>
      </c>
      <c r="O324">
        <v>6687274</v>
      </c>
      <c r="P324">
        <v>52651876</v>
      </c>
      <c r="Q324">
        <v>0</v>
      </c>
      <c r="R324">
        <v>52651876</v>
      </c>
      <c r="S324" t="s">
        <v>35</v>
      </c>
      <c r="T324">
        <v>6687274</v>
      </c>
      <c r="U324">
        <v>0</v>
      </c>
      <c r="V324">
        <v>6687274</v>
      </c>
      <c r="W324">
        <v>52651876</v>
      </c>
      <c r="X324">
        <v>0</v>
      </c>
      <c r="Y324">
        <v>52651876</v>
      </c>
      <c r="Z324" t="s">
        <v>36</v>
      </c>
      <c r="AA324" t="s">
        <v>36</v>
      </c>
      <c r="AB324" t="s">
        <v>37</v>
      </c>
      <c r="AC324" t="s">
        <v>37</v>
      </c>
      <c r="AD324" t="s">
        <v>37</v>
      </c>
      <c r="AE324" s="10">
        <f t="shared" si="15"/>
        <v>3917299.5744000003</v>
      </c>
      <c r="AF324" s="10">
        <f t="shared" si="16"/>
        <v>497533.18560000003</v>
      </c>
      <c r="AG324" s="10">
        <f>IF(L324="USD",AE324,AE324*VLOOKUP(L324,Calculations!G325:I325,3,0))</f>
        <v>3917299.5744000003</v>
      </c>
      <c r="AH324" s="10">
        <f>IF(L324="EUR",AE324,AE324*VLOOKUP(L324,Calculations!G:I,3,0))</f>
        <v>2742109.7020800002</v>
      </c>
      <c r="AI324" s="10">
        <f>IF(L324="USD",AF324,AF324*VLOOKUP(L324,Calculations!G325:I325,3,0))</f>
        <v>497533.18560000003</v>
      </c>
      <c r="AJ324" s="10">
        <f>IF(L324="EUR",AF324,AF324*VLOOKUP(L324,Calculations!G:I,3,0))</f>
        <v>348273.22992000001</v>
      </c>
      <c r="AK324" s="10">
        <f t="shared" si="17"/>
        <v>3917299.5744000003</v>
      </c>
      <c r="AL324" s="10">
        <f>IF(L324="USD",AK324,AK324*VLOOKUP(L324,Calculations!G:I,3,0))</f>
        <v>3917299.5744000003</v>
      </c>
      <c r="AM324" s="10">
        <f>IF(L324="EUR",AK324,AK324*VLOOKUP(L324,Calculations!G:I,3,0))</f>
        <v>2742109.7020800002</v>
      </c>
    </row>
    <row r="325" spans="1:39">
      <c r="A325" t="s">
        <v>145</v>
      </c>
      <c r="B325" t="s">
        <v>159</v>
      </c>
      <c r="C325">
        <v>7.44</v>
      </c>
      <c r="D325" t="s">
        <v>484</v>
      </c>
      <c r="E325" t="s">
        <v>76</v>
      </c>
      <c r="F325" t="s">
        <v>113</v>
      </c>
      <c r="G325" t="s">
        <v>60</v>
      </c>
      <c r="H325" t="s">
        <v>60</v>
      </c>
      <c r="I325" t="s">
        <v>101</v>
      </c>
      <c r="J325" t="s">
        <v>55</v>
      </c>
      <c r="K325" t="s">
        <v>143</v>
      </c>
      <c r="L325" t="s">
        <v>35</v>
      </c>
      <c r="M325">
        <v>13195500</v>
      </c>
      <c r="N325">
        <v>0</v>
      </c>
      <c r="O325">
        <v>13195500</v>
      </c>
      <c r="P325">
        <v>13195500</v>
      </c>
      <c r="Q325">
        <v>0</v>
      </c>
      <c r="R325">
        <v>13195500</v>
      </c>
      <c r="S325" t="s">
        <v>35</v>
      </c>
      <c r="T325">
        <v>13195500</v>
      </c>
      <c r="U325">
        <v>0</v>
      </c>
      <c r="V325">
        <v>13195500</v>
      </c>
      <c r="W325">
        <v>13195500</v>
      </c>
      <c r="X325">
        <v>0</v>
      </c>
      <c r="Y325">
        <v>13195500</v>
      </c>
      <c r="Z325" t="s">
        <v>36</v>
      </c>
      <c r="AA325" t="s">
        <v>36</v>
      </c>
      <c r="AB325" t="s">
        <v>37</v>
      </c>
      <c r="AC325" t="s">
        <v>37</v>
      </c>
      <c r="AD325" t="s">
        <v>37</v>
      </c>
      <c r="AE325" s="10">
        <f t="shared" si="15"/>
        <v>981745.20000000007</v>
      </c>
      <c r="AF325" s="10">
        <f t="shared" si="16"/>
        <v>981745.20000000007</v>
      </c>
      <c r="AG325" s="10">
        <f>IF(L325="USD",AE325,AE325*VLOOKUP(L325,Calculations!G326:I326,3,0))</f>
        <v>981745.20000000007</v>
      </c>
      <c r="AH325" s="10">
        <f>IF(L325="EUR",AE325,AE325*VLOOKUP(L325,Calculations!G:I,3,0))</f>
        <v>687221.64</v>
      </c>
      <c r="AI325" s="10">
        <f>IF(L325="USD",AF325,AF325*VLOOKUP(L325,Calculations!G326:I326,3,0))</f>
        <v>981745.20000000007</v>
      </c>
      <c r="AJ325" s="10">
        <f>IF(L325="EUR",AF325,AF325*VLOOKUP(L325,Calculations!G:I,3,0))</f>
        <v>687221.64</v>
      </c>
      <c r="AK325" s="10">
        <f t="shared" si="17"/>
        <v>981745.20000000007</v>
      </c>
      <c r="AL325" s="10">
        <f>IF(L325="USD",AK325,AK325*VLOOKUP(L325,Calculations!G:I,3,0))</f>
        <v>981745.20000000007</v>
      </c>
      <c r="AM325" s="10">
        <f>IF(L325="EUR",AK325,AK325*VLOOKUP(L325,Calculations!G:I,3,0))</f>
        <v>687221.64</v>
      </c>
    </row>
    <row r="326" spans="1:39">
      <c r="A326" t="s">
        <v>145</v>
      </c>
      <c r="B326" t="s">
        <v>159</v>
      </c>
      <c r="C326">
        <v>7.44</v>
      </c>
      <c r="D326" t="s">
        <v>485</v>
      </c>
      <c r="E326" t="s">
        <v>71</v>
      </c>
      <c r="F326" t="s">
        <v>100</v>
      </c>
      <c r="G326" t="s">
        <v>109</v>
      </c>
      <c r="H326" t="s">
        <v>109</v>
      </c>
      <c r="I326" t="s">
        <v>98</v>
      </c>
      <c r="J326" t="s">
        <v>55</v>
      </c>
      <c r="K326" t="s">
        <v>143</v>
      </c>
      <c r="L326" t="s">
        <v>35</v>
      </c>
      <c r="M326">
        <v>661089</v>
      </c>
      <c r="N326">
        <v>0</v>
      </c>
      <c r="O326">
        <v>661089</v>
      </c>
      <c r="P326">
        <v>1133452</v>
      </c>
      <c r="Q326">
        <v>0</v>
      </c>
      <c r="R326">
        <v>1133452</v>
      </c>
      <c r="S326" t="s">
        <v>35</v>
      </c>
      <c r="T326">
        <v>661089</v>
      </c>
      <c r="U326">
        <v>0</v>
      </c>
      <c r="V326">
        <v>661089</v>
      </c>
      <c r="W326">
        <v>1133452</v>
      </c>
      <c r="X326">
        <v>0</v>
      </c>
      <c r="Y326">
        <v>1133452</v>
      </c>
      <c r="Z326" t="s">
        <v>36</v>
      </c>
      <c r="AA326" t="s">
        <v>36</v>
      </c>
      <c r="AB326" t="s">
        <v>37</v>
      </c>
      <c r="AC326" t="s">
        <v>37</v>
      </c>
      <c r="AD326" t="s">
        <v>37</v>
      </c>
      <c r="AE326" s="10">
        <f t="shared" si="15"/>
        <v>84328.828800000003</v>
      </c>
      <c r="AF326" s="10">
        <f t="shared" si="16"/>
        <v>49185.021600000007</v>
      </c>
      <c r="AG326" s="10">
        <f>IF(L326="USD",AE326,AE326*VLOOKUP(L326,Calculations!G327:I327,3,0))</f>
        <v>84328.828800000003</v>
      </c>
      <c r="AH326" s="10">
        <f>IF(L326="EUR",AE326,AE326*VLOOKUP(L326,Calculations!G:I,3,0))</f>
        <v>59030.180159999996</v>
      </c>
      <c r="AI326" s="10">
        <f>IF(L326="USD",AF326,AF326*VLOOKUP(L326,Calculations!G327:I327,3,0))</f>
        <v>49185.021600000007</v>
      </c>
      <c r="AJ326" s="10">
        <f>IF(L326="EUR",AF326,AF326*VLOOKUP(L326,Calculations!G:I,3,0))</f>
        <v>34429.515120000004</v>
      </c>
      <c r="AK326" s="10">
        <f t="shared" si="17"/>
        <v>84328.828800000003</v>
      </c>
      <c r="AL326" s="10">
        <f>IF(L326="USD",AK326,AK326*VLOOKUP(L326,Calculations!G:I,3,0))</f>
        <v>84328.828800000003</v>
      </c>
      <c r="AM326" s="10">
        <f>IF(L326="EUR",AK326,AK326*VLOOKUP(L326,Calculations!G:I,3,0))</f>
        <v>59030.180159999996</v>
      </c>
    </row>
    <row r="327" spans="1:39">
      <c r="A327" t="s">
        <v>145</v>
      </c>
      <c r="B327" t="s">
        <v>159</v>
      </c>
      <c r="C327">
        <v>7.44</v>
      </c>
      <c r="D327" t="s">
        <v>486</v>
      </c>
      <c r="E327" t="s">
        <v>76</v>
      </c>
      <c r="F327" t="s">
        <v>113</v>
      </c>
      <c r="G327" t="s">
        <v>82</v>
      </c>
      <c r="H327" t="s">
        <v>82</v>
      </c>
      <c r="I327" t="s">
        <v>79</v>
      </c>
      <c r="J327" t="s">
        <v>55</v>
      </c>
      <c r="K327" t="s">
        <v>143</v>
      </c>
      <c r="L327" t="s">
        <v>35</v>
      </c>
      <c r="M327">
        <v>6754380</v>
      </c>
      <c r="N327">
        <v>0</v>
      </c>
      <c r="O327">
        <v>6754380</v>
      </c>
      <c r="P327">
        <v>13145186</v>
      </c>
      <c r="Q327">
        <v>0</v>
      </c>
      <c r="R327">
        <v>13145186</v>
      </c>
      <c r="S327" t="s">
        <v>35</v>
      </c>
      <c r="T327">
        <v>6754380</v>
      </c>
      <c r="U327">
        <v>0</v>
      </c>
      <c r="V327">
        <v>6754380</v>
      </c>
      <c r="W327">
        <v>13145186</v>
      </c>
      <c r="X327">
        <v>0</v>
      </c>
      <c r="Y327">
        <v>13145186</v>
      </c>
      <c r="Z327" t="s">
        <v>36</v>
      </c>
      <c r="AA327" t="s">
        <v>36</v>
      </c>
      <c r="AB327" t="s">
        <v>37</v>
      </c>
      <c r="AC327" t="s">
        <v>37</v>
      </c>
      <c r="AD327" t="s">
        <v>37</v>
      </c>
      <c r="AE327" s="10">
        <f t="shared" si="15"/>
        <v>978001.83840000012</v>
      </c>
      <c r="AF327" s="10">
        <f t="shared" si="16"/>
        <v>502525.87200000003</v>
      </c>
      <c r="AG327" s="10">
        <f>IF(L327="USD",AE327,AE327*VLOOKUP(L327,Calculations!G328:I328,3,0))</f>
        <v>978001.83840000012</v>
      </c>
      <c r="AH327" s="10">
        <f>IF(L327="EUR",AE327,AE327*VLOOKUP(L327,Calculations!G:I,3,0))</f>
        <v>684601.28688000003</v>
      </c>
      <c r="AI327" s="10">
        <f>IF(L327="USD",AF327,AF327*VLOOKUP(L327,Calculations!G328:I328,3,0))</f>
        <v>502525.87200000003</v>
      </c>
      <c r="AJ327" s="10">
        <f>IF(L327="EUR",AF327,AF327*VLOOKUP(L327,Calculations!G:I,3,0))</f>
        <v>351768.11040000001</v>
      </c>
      <c r="AK327" s="10">
        <f t="shared" si="17"/>
        <v>978001.83840000012</v>
      </c>
      <c r="AL327" s="10">
        <f>IF(L327="USD",AK327,AK327*VLOOKUP(L327,Calculations!G:I,3,0))</f>
        <v>978001.83840000012</v>
      </c>
      <c r="AM327" s="10">
        <f>IF(L327="EUR",AK327,AK327*VLOOKUP(L327,Calculations!G:I,3,0))</f>
        <v>684601.28688000003</v>
      </c>
    </row>
    <row r="328" spans="1:39">
      <c r="A328" t="s">
        <v>145</v>
      </c>
      <c r="B328" t="s">
        <v>159</v>
      </c>
      <c r="C328">
        <v>7.44</v>
      </c>
      <c r="D328" t="s">
        <v>487</v>
      </c>
      <c r="E328" t="s">
        <v>71</v>
      </c>
      <c r="F328" t="s">
        <v>90</v>
      </c>
      <c r="G328" t="s">
        <v>82</v>
      </c>
      <c r="H328" t="s">
        <v>82</v>
      </c>
      <c r="I328" t="s">
        <v>106</v>
      </c>
      <c r="J328" t="s">
        <v>55</v>
      </c>
      <c r="K328" t="s">
        <v>143</v>
      </c>
      <c r="L328" t="s">
        <v>35</v>
      </c>
      <c r="M328">
        <v>6156124</v>
      </c>
      <c r="N328">
        <v>0</v>
      </c>
      <c r="O328">
        <v>6156124</v>
      </c>
      <c r="P328">
        <v>6156124</v>
      </c>
      <c r="Q328">
        <v>0</v>
      </c>
      <c r="R328">
        <v>6156124</v>
      </c>
      <c r="S328" t="s">
        <v>35</v>
      </c>
      <c r="T328">
        <v>6156124</v>
      </c>
      <c r="U328">
        <v>0</v>
      </c>
      <c r="V328">
        <v>6156124</v>
      </c>
      <c r="W328">
        <v>6156124</v>
      </c>
      <c r="X328">
        <v>0</v>
      </c>
      <c r="Y328">
        <v>6156124</v>
      </c>
      <c r="Z328" t="s">
        <v>36</v>
      </c>
      <c r="AA328" t="s">
        <v>36</v>
      </c>
      <c r="AB328" t="s">
        <v>37</v>
      </c>
      <c r="AC328" t="s">
        <v>37</v>
      </c>
      <c r="AD328" t="s">
        <v>37</v>
      </c>
      <c r="AE328" s="10">
        <f t="shared" si="15"/>
        <v>458015.62560000003</v>
      </c>
      <c r="AF328" s="10">
        <f t="shared" si="16"/>
        <v>458015.62560000003</v>
      </c>
      <c r="AG328" s="10">
        <f>IF(L328="USD",AE328,AE328*VLOOKUP(L328,Calculations!G329:I329,3,0))</f>
        <v>458015.62560000003</v>
      </c>
      <c r="AH328" s="10">
        <f>IF(L328="EUR",AE328,AE328*VLOOKUP(L328,Calculations!G:I,3,0))</f>
        <v>320610.93792</v>
      </c>
      <c r="AI328" s="10">
        <f>IF(L328="USD",AF328,AF328*VLOOKUP(L328,Calculations!G329:I329,3,0))</f>
        <v>458015.62560000003</v>
      </c>
      <c r="AJ328" s="10">
        <f>IF(L328="EUR",AF328,AF328*VLOOKUP(L328,Calculations!G:I,3,0))</f>
        <v>320610.93792</v>
      </c>
      <c r="AK328" s="10">
        <f t="shared" si="17"/>
        <v>458015.62560000003</v>
      </c>
      <c r="AL328" s="10">
        <f>IF(L328="USD",AK328,AK328*VLOOKUP(L328,Calculations!G:I,3,0))</f>
        <v>458015.62560000003</v>
      </c>
      <c r="AM328" s="10">
        <f>IF(L328="EUR",AK328,AK328*VLOOKUP(L328,Calculations!G:I,3,0))</f>
        <v>320610.93792</v>
      </c>
    </row>
    <row r="329" spans="1:39">
      <c r="A329" t="s">
        <v>145</v>
      </c>
      <c r="B329" t="s">
        <v>159</v>
      </c>
      <c r="C329">
        <v>7.44</v>
      </c>
      <c r="D329" t="s">
        <v>488</v>
      </c>
      <c r="E329" t="s">
        <v>71</v>
      </c>
      <c r="F329" t="s">
        <v>90</v>
      </c>
      <c r="G329" t="s">
        <v>105</v>
      </c>
      <c r="H329" t="s">
        <v>105</v>
      </c>
      <c r="I329" t="s">
        <v>50</v>
      </c>
      <c r="J329" t="s">
        <v>55</v>
      </c>
      <c r="K329" t="s">
        <v>143</v>
      </c>
      <c r="L329" t="s">
        <v>35</v>
      </c>
      <c r="M329">
        <v>1099625</v>
      </c>
      <c r="N329">
        <v>0</v>
      </c>
      <c r="O329">
        <v>1099625</v>
      </c>
      <c r="P329">
        <v>1852924</v>
      </c>
      <c r="Q329">
        <v>0</v>
      </c>
      <c r="R329">
        <v>1852924</v>
      </c>
      <c r="S329" t="s">
        <v>35</v>
      </c>
      <c r="T329">
        <v>1099625</v>
      </c>
      <c r="U329">
        <v>0</v>
      </c>
      <c r="V329">
        <v>1099625</v>
      </c>
      <c r="W329">
        <v>1852924</v>
      </c>
      <c r="X329">
        <v>0</v>
      </c>
      <c r="Y329">
        <v>1852924</v>
      </c>
      <c r="Z329" t="s">
        <v>36</v>
      </c>
      <c r="AA329" t="s">
        <v>36</v>
      </c>
      <c r="AB329" t="s">
        <v>37</v>
      </c>
      <c r="AC329" t="s">
        <v>37</v>
      </c>
      <c r="AD329" t="s">
        <v>37</v>
      </c>
      <c r="AE329" s="10">
        <f t="shared" si="15"/>
        <v>137857.54560000001</v>
      </c>
      <c r="AF329" s="10">
        <f t="shared" si="16"/>
        <v>81812.100000000006</v>
      </c>
      <c r="AG329" s="10">
        <f>IF(L329="USD",AE329,AE329*VLOOKUP(L329,Calculations!G330:I330,3,0))</f>
        <v>137857.54560000001</v>
      </c>
      <c r="AH329" s="10">
        <f>IF(L329="EUR",AE329,AE329*VLOOKUP(L329,Calculations!G:I,3,0))</f>
        <v>96500.281920000009</v>
      </c>
      <c r="AI329" s="10">
        <f>IF(L329="USD",AF329,AF329*VLOOKUP(L329,Calculations!G330:I330,3,0))</f>
        <v>81812.100000000006</v>
      </c>
      <c r="AJ329" s="10">
        <f>IF(L329="EUR",AF329,AF329*VLOOKUP(L329,Calculations!G:I,3,0))</f>
        <v>57268.47</v>
      </c>
      <c r="AK329" s="10">
        <f t="shared" si="17"/>
        <v>137857.54560000001</v>
      </c>
      <c r="AL329" s="10">
        <f>IF(L329="USD",AK329,AK329*VLOOKUP(L329,Calculations!G:I,3,0))</f>
        <v>137857.54560000001</v>
      </c>
      <c r="AM329" s="10">
        <f>IF(L329="EUR",AK329,AK329*VLOOKUP(L329,Calculations!G:I,3,0))</f>
        <v>96500.281920000009</v>
      </c>
    </row>
    <row r="330" spans="1:39">
      <c r="A330" t="s">
        <v>145</v>
      </c>
      <c r="B330" t="s">
        <v>159</v>
      </c>
      <c r="C330">
        <v>7.44</v>
      </c>
      <c r="D330" t="s">
        <v>489</v>
      </c>
      <c r="E330" t="s">
        <v>76</v>
      </c>
      <c r="F330" t="s">
        <v>77</v>
      </c>
      <c r="G330" t="s">
        <v>85</v>
      </c>
      <c r="H330" t="s">
        <v>85</v>
      </c>
      <c r="I330" t="s">
        <v>63</v>
      </c>
      <c r="J330" t="s">
        <v>55</v>
      </c>
      <c r="K330" t="s">
        <v>143</v>
      </c>
      <c r="L330" t="s">
        <v>35</v>
      </c>
      <c r="M330">
        <v>11435876</v>
      </c>
      <c r="N330">
        <v>0</v>
      </c>
      <c r="O330">
        <v>11435876</v>
      </c>
      <c r="P330">
        <v>11435876</v>
      </c>
      <c r="Q330">
        <v>0</v>
      </c>
      <c r="R330">
        <v>11435876</v>
      </c>
      <c r="S330" t="s">
        <v>35</v>
      </c>
      <c r="T330">
        <v>11435876</v>
      </c>
      <c r="U330">
        <v>0</v>
      </c>
      <c r="V330">
        <v>11435876</v>
      </c>
      <c r="W330">
        <v>11435876</v>
      </c>
      <c r="X330">
        <v>0</v>
      </c>
      <c r="Y330">
        <v>11435876</v>
      </c>
      <c r="Z330" t="s">
        <v>36</v>
      </c>
      <c r="AA330" t="s">
        <v>36</v>
      </c>
      <c r="AB330" t="s">
        <v>37</v>
      </c>
      <c r="AC330" t="s">
        <v>37</v>
      </c>
      <c r="AD330" t="s">
        <v>37</v>
      </c>
      <c r="AE330" s="10">
        <f t="shared" si="15"/>
        <v>850829.17440000013</v>
      </c>
      <c r="AF330" s="10">
        <f t="shared" si="16"/>
        <v>850829.17440000013</v>
      </c>
      <c r="AG330" s="10">
        <f>IF(L330="USD",AE330,AE330*VLOOKUP(L330,Calculations!G331:I331,3,0))</f>
        <v>850829.17440000013</v>
      </c>
      <c r="AH330" s="10">
        <f>IF(L330="EUR",AE330,AE330*VLOOKUP(L330,Calculations!G:I,3,0))</f>
        <v>595580.42208000005</v>
      </c>
      <c r="AI330" s="10">
        <f>IF(L330="USD",AF330,AF330*VLOOKUP(L330,Calculations!G331:I331,3,0))</f>
        <v>850829.17440000013</v>
      </c>
      <c r="AJ330" s="10">
        <f>IF(L330="EUR",AF330,AF330*VLOOKUP(L330,Calculations!G:I,3,0))</f>
        <v>595580.42208000005</v>
      </c>
      <c r="AK330" s="10">
        <f t="shared" si="17"/>
        <v>850829.17440000013</v>
      </c>
      <c r="AL330" s="10">
        <f>IF(L330="USD",AK330,AK330*VLOOKUP(L330,Calculations!G:I,3,0))</f>
        <v>850829.17440000013</v>
      </c>
      <c r="AM330" s="10">
        <f>IF(L330="EUR",AK330,AK330*VLOOKUP(L330,Calculations!G:I,3,0))</f>
        <v>595580.42208000005</v>
      </c>
    </row>
    <row r="331" spans="1:39">
      <c r="A331" t="s">
        <v>145</v>
      </c>
      <c r="B331" t="s">
        <v>159</v>
      </c>
      <c r="C331">
        <v>7.44</v>
      </c>
      <c r="D331" t="s">
        <v>490</v>
      </c>
      <c r="E331" t="s">
        <v>76</v>
      </c>
      <c r="F331" t="s">
        <v>113</v>
      </c>
      <c r="G331" t="s">
        <v>82</v>
      </c>
      <c r="H331" t="s">
        <v>82</v>
      </c>
      <c r="I331" t="s">
        <v>79</v>
      </c>
      <c r="J331" t="s">
        <v>55</v>
      </c>
      <c r="K331" t="s">
        <v>143</v>
      </c>
      <c r="L331" t="s">
        <v>35</v>
      </c>
      <c r="M331">
        <v>0</v>
      </c>
      <c r="N331">
        <v>439850</v>
      </c>
      <c r="O331">
        <v>439850</v>
      </c>
      <c r="P331">
        <v>0</v>
      </c>
      <c r="Q331">
        <v>449973</v>
      </c>
      <c r="R331">
        <v>449973</v>
      </c>
      <c r="S331" t="s">
        <v>35</v>
      </c>
      <c r="T331">
        <v>0</v>
      </c>
      <c r="U331">
        <v>439850</v>
      </c>
      <c r="V331">
        <v>439850</v>
      </c>
      <c r="W331">
        <v>0</v>
      </c>
      <c r="X331">
        <v>449973</v>
      </c>
      <c r="Y331">
        <v>449973</v>
      </c>
      <c r="Z331" t="s">
        <v>36</v>
      </c>
      <c r="AA331" t="s">
        <v>37</v>
      </c>
      <c r="AB331" t="s">
        <v>37</v>
      </c>
      <c r="AC331" t="s">
        <v>36</v>
      </c>
      <c r="AD331" t="s">
        <v>37</v>
      </c>
      <c r="AE331" s="10">
        <f t="shared" si="15"/>
        <v>33477.991200000004</v>
      </c>
      <c r="AF331" s="10">
        <f t="shared" si="16"/>
        <v>32724.840000000004</v>
      </c>
      <c r="AG331" s="10">
        <f>IF(L331="USD",AE331,AE331*VLOOKUP(L331,Calculations!G332:I332,3,0))</f>
        <v>33477.991200000004</v>
      </c>
      <c r="AH331" s="10">
        <f>IF(L331="EUR",AE331,AE331*VLOOKUP(L331,Calculations!G:I,3,0))</f>
        <v>23434.593840000001</v>
      </c>
      <c r="AI331" s="10">
        <f>IF(L331="USD",AF331,AF331*VLOOKUP(L331,Calculations!G332:I332,3,0))</f>
        <v>32724.840000000004</v>
      </c>
      <c r="AJ331" s="10">
        <f>IF(L331="EUR",AF331,AF331*VLOOKUP(L331,Calculations!G:I,3,0))</f>
        <v>22907.388000000003</v>
      </c>
      <c r="AK331" s="10">
        <f t="shared" si="17"/>
        <v>0</v>
      </c>
      <c r="AL331" s="10">
        <f>IF(L331="USD",AK331,AK331*VLOOKUP(L331,Calculations!G:I,3,0))</f>
        <v>0</v>
      </c>
      <c r="AM331" s="10">
        <f>IF(L331="EUR",AK331,AK331*VLOOKUP(L331,Calculations!G:I,3,0))</f>
        <v>0</v>
      </c>
    </row>
    <row r="332" spans="1:39">
      <c r="A332" t="s">
        <v>145</v>
      </c>
      <c r="B332" t="s">
        <v>159</v>
      </c>
      <c r="C332">
        <v>7.44</v>
      </c>
      <c r="D332" t="s">
        <v>491</v>
      </c>
      <c r="E332" t="s">
        <v>71</v>
      </c>
      <c r="F332" t="s">
        <v>90</v>
      </c>
      <c r="G332" t="s">
        <v>105</v>
      </c>
      <c r="H332" t="s">
        <v>105</v>
      </c>
      <c r="I332" t="s">
        <v>106</v>
      </c>
      <c r="J332" t="s">
        <v>55</v>
      </c>
      <c r="K332" t="s">
        <v>143</v>
      </c>
      <c r="L332" t="s">
        <v>35</v>
      </c>
      <c r="M332">
        <v>1759400</v>
      </c>
      <c r="N332">
        <v>0</v>
      </c>
      <c r="O332">
        <v>1759400</v>
      </c>
      <c r="P332">
        <v>15452374</v>
      </c>
      <c r="Q332">
        <v>0</v>
      </c>
      <c r="R332">
        <v>15452374</v>
      </c>
      <c r="S332" t="s">
        <v>35</v>
      </c>
      <c r="T332">
        <v>1759400</v>
      </c>
      <c r="U332">
        <v>0</v>
      </c>
      <c r="V332">
        <v>1759400</v>
      </c>
      <c r="W332">
        <v>15452374</v>
      </c>
      <c r="X332">
        <v>0</v>
      </c>
      <c r="Y332">
        <v>15452374</v>
      </c>
      <c r="Z332" t="s">
        <v>36</v>
      </c>
      <c r="AA332" t="s">
        <v>36</v>
      </c>
      <c r="AB332" t="s">
        <v>37</v>
      </c>
      <c r="AC332" t="s">
        <v>37</v>
      </c>
      <c r="AD332" t="s">
        <v>37</v>
      </c>
      <c r="AE332" s="10">
        <f t="shared" si="15"/>
        <v>1149656.6256000001</v>
      </c>
      <c r="AF332" s="10">
        <f t="shared" si="16"/>
        <v>130899.36000000002</v>
      </c>
      <c r="AG332" s="10">
        <f>IF(L332="USD",AE332,AE332*VLOOKUP(L332,Calculations!G333:I333,3,0))</f>
        <v>1149656.6256000001</v>
      </c>
      <c r="AH332" s="10">
        <f>IF(L332="EUR",AE332,AE332*VLOOKUP(L332,Calculations!G:I,3,0))</f>
        <v>804759.63792000001</v>
      </c>
      <c r="AI332" s="10">
        <f>IF(L332="USD",AF332,AF332*VLOOKUP(L332,Calculations!G333:I333,3,0))</f>
        <v>130899.36000000002</v>
      </c>
      <c r="AJ332" s="10">
        <f>IF(L332="EUR",AF332,AF332*VLOOKUP(L332,Calculations!G:I,3,0))</f>
        <v>91629.552000000011</v>
      </c>
      <c r="AK332" s="10">
        <f t="shared" si="17"/>
        <v>1149656.6256000001</v>
      </c>
      <c r="AL332" s="10">
        <f>IF(L332="USD",AK332,AK332*VLOOKUP(L332,Calculations!G:I,3,0))</f>
        <v>1149656.6256000001</v>
      </c>
      <c r="AM332" s="10">
        <f>IF(L332="EUR",AK332,AK332*VLOOKUP(L332,Calculations!G:I,3,0))</f>
        <v>804759.63792000001</v>
      </c>
    </row>
    <row r="333" spans="1:39">
      <c r="A333" t="s">
        <v>145</v>
      </c>
      <c r="B333" t="s">
        <v>159</v>
      </c>
      <c r="C333">
        <v>7.44</v>
      </c>
      <c r="D333" t="s">
        <v>492</v>
      </c>
      <c r="E333" t="s">
        <v>76</v>
      </c>
      <c r="F333" t="s">
        <v>113</v>
      </c>
      <c r="G333" t="s">
        <v>82</v>
      </c>
      <c r="H333" t="s">
        <v>82</v>
      </c>
      <c r="I333" t="s">
        <v>79</v>
      </c>
      <c r="J333" t="s">
        <v>55</v>
      </c>
      <c r="K333" t="s">
        <v>143</v>
      </c>
      <c r="L333" t="s">
        <v>35</v>
      </c>
      <c r="M333">
        <v>281504</v>
      </c>
      <c r="N333">
        <v>0</v>
      </c>
      <c r="O333">
        <v>281504</v>
      </c>
      <c r="P333">
        <v>281504</v>
      </c>
      <c r="Q333">
        <v>0</v>
      </c>
      <c r="R333">
        <v>281504</v>
      </c>
      <c r="S333" t="s">
        <v>35</v>
      </c>
      <c r="T333">
        <v>281504</v>
      </c>
      <c r="U333">
        <v>0</v>
      </c>
      <c r="V333">
        <v>281504</v>
      </c>
      <c r="W333">
        <v>281504</v>
      </c>
      <c r="X333">
        <v>0</v>
      </c>
      <c r="Y333">
        <v>281504</v>
      </c>
      <c r="Z333" t="s">
        <v>36</v>
      </c>
      <c r="AA333" t="s">
        <v>36</v>
      </c>
      <c r="AB333" t="s">
        <v>37</v>
      </c>
      <c r="AC333" t="s">
        <v>37</v>
      </c>
      <c r="AD333" t="s">
        <v>37</v>
      </c>
      <c r="AE333" s="10">
        <f t="shared" si="15"/>
        <v>20943.897600000004</v>
      </c>
      <c r="AF333" s="10">
        <f t="shared" si="16"/>
        <v>20943.897600000004</v>
      </c>
      <c r="AG333" s="10">
        <f>IF(L333="USD",AE333,AE333*VLOOKUP(L333,Calculations!G334:I334,3,0))</f>
        <v>20943.897600000004</v>
      </c>
      <c r="AH333" s="10">
        <f>IF(L333="EUR",AE333,AE333*VLOOKUP(L333,Calculations!G:I,3,0))</f>
        <v>14660.728320000002</v>
      </c>
      <c r="AI333" s="10">
        <f>IF(L333="USD",AF333,AF333*VLOOKUP(L333,Calculations!G334:I334,3,0))</f>
        <v>20943.897600000004</v>
      </c>
      <c r="AJ333" s="10">
        <f>IF(L333="EUR",AF333,AF333*VLOOKUP(L333,Calculations!G:I,3,0))</f>
        <v>14660.728320000002</v>
      </c>
      <c r="AK333" s="10">
        <f t="shared" si="17"/>
        <v>20943.897600000004</v>
      </c>
      <c r="AL333" s="10">
        <f>IF(L333="USD",AK333,AK333*VLOOKUP(L333,Calculations!G:I,3,0))</f>
        <v>20943.897600000004</v>
      </c>
      <c r="AM333" s="10">
        <f>IF(L333="EUR",AK333,AK333*VLOOKUP(L333,Calculations!G:I,3,0))</f>
        <v>14660.728320000002</v>
      </c>
    </row>
    <row r="334" spans="1:39">
      <c r="A334" t="s">
        <v>145</v>
      </c>
      <c r="B334" t="s">
        <v>159</v>
      </c>
      <c r="C334">
        <v>7.44</v>
      </c>
      <c r="D334" t="s">
        <v>493</v>
      </c>
      <c r="E334" t="s">
        <v>73</v>
      </c>
      <c r="F334" t="s">
        <v>96</v>
      </c>
      <c r="G334" t="s">
        <v>85</v>
      </c>
      <c r="H334" t="s">
        <v>85</v>
      </c>
      <c r="I334" t="s">
        <v>41</v>
      </c>
      <c r="J334" t="s">
        <v>55</v>
      </c>
      <c r="K334" t="s">
        <v>143</v>
      </c>
      <c r="L334" t="s">
        <v>35</v>
      </c>
      <c r="M334">
        <v>3633162</v>
      </c>
      <c r="N334">
        <v>0</v>
      </c>
      <c r="O334">
        <v>3633162</v>
      </c>
      <c r="P334">
        <v>10428121</v>
      </c>
      <c r="Q334">
        <v>0</v>
      </c>
      <c r="R334">
        <v>10428121</v>
      </c>
      <c r="S334" t="s">
        <v>35</v>
      </c>
      <c r="T334">
        <v>3633162</v>
      </c>
      <c r="U334">
        <v>0</v>
      </c>
      <c r="V334">
        <v>3633162</v>
      </c>
      <c r="W334">
        <v>10428121</v>
      </c>
      <c r="X334">
        <v>0</v>
      </c>
      <c r="Y334">
        <v>10428121</v>
      </c>
      <c r="Z334" t="s">
        <v>36</v>
      </c>
      <c r="AA334" t="s">
        <v>36</v>
      </c>
      <c r="AB334" t="s">
        <v>37</v>
      </c>
      <c r="AC334" t="s">
        <v>37</v>
      </c>
      <c r="AD334" t="s">
        <v>37</v>
      </c>
      <c r="AE334" s="10">
        <f t="shared" si="15"/>
        <v>775852.20240000007</v>
      </c>
      <c r="AF334" s="10">
        <f t="shared" si="16"/>
        <v>270307.25280000002</v>
      </c>
      <c r="AG334" s="10">
        <f>IF(L334="USD",AE334,AE334*VLOOKUP(L334,Calculations!G335:I335,3,0))</f>
        <v>775852.20240000007</v>
      </c>
      <c r="AH334" s="10">
        <f>IF(L334="EUR",AE334,AE334*VLOOKUP(L334,Calculations!G:I,3,0))</f>
        <v>543096.54168000002</v>
      </c>
      <c r="AI334" s="10">
        <f>IF(L334="USD",AF334,AF334*VLOOKUP(L334,Calculations!G335:I335,3,0))</f>
        <v>270307.25280000002</v>
      </c>
      <c r="AJ334" s="10">
        <f>IF(L334="EUR",AF334,AF334*VLOOKUP(L334,Calculations!G:I,3,0))</f>
        <v>189215.07696000001</v>
      </c>
      <c r="AK334" s="10">
        <f t="shared" si="17"/>
        <v>775852.20240000007</v>
      </c>
      <c r="AL334" s="10">
        <f>IF(L334="USD",AK334,AK334*VLOOKUP(L334,Calculations!G:I,3,0))</f>
        <v>775852.20240000007</v>
      </c>
      <c r="AM334" s="10">
        <f>IF(L334="EUR",AK334,AK334*VLOOKUP(L334,Calculations!G:I,3,0))</f>
        <v>543096.54168000002</v>
      </c>
    </row>
    <row r="335" spans="1:39">
      <c r="A335" t="s">
        <v>145</v>
      </c>
      <c r="B335" t="s">
        <v>159</v>
      </c>
      <c r="C335">
        <v>7.44</v>
      </c>
      <c r="D335" t="s">
        <v>494</v>
      </c>
      <c r="E335" t="s">
        <v>76</v>
      </c>
      <c r="F335" t="s">
        <v>93</v>
      </c>
      <c r="G335" t="s">
        <v>82</v>
      </c>
      <c r="H335" t="s">
        <v>82</v>
      </c>
      <c r="I335" t="s">
        <v>80</v>
      </c>
      <c r="J335" t="s">
        <v>55</v>
      </c>
      <c r="K335" t="s">
        <v>143</v>
      </c>
      <c r="L335" t="s">
        <v>35</v>
      </c>
      <c r="M335">
        <v>11582716</v>
      </c>
      <c r="N335">
        <v>0</v>
      </c>
      <c r="O335">
        <v>11582716</v>
      </c>
      <c r="P335">
        <v>23980619</v>
      </c>
      <c r="Q335">
        <v>0</v>
      </c>
      <c r="R335">
        <v>23980619</v>
      </c>
      <c r="S335" t="s">
        <v>35</v>
      </c>
      <c r="T335">
        <v>11582716</v>
      </c>
      <c r="U335">
        <v>0</v>
      </c>
      <c r="V335">
        <v>11582716</v>
      </c>
      <c r="W335">
        <v>23980619</v>
      </c>
      <c r="X335">
        <v>0</v>
      </c>
      <c r="Y335">
        <v>23980619</v>
      </c>
      <c r="Z335" t="s">
        <v>36</v>
      </c>
      <c r="AA335" t="s">
        <v>36</v>
      </c>
      <c r="AB335" t="s">
        <v>37</v>
      </c>
      <c r="AC335" t="s">
        <v>37</v>
      </c>
      <c r="AD335" t="s">
        <v>37</v>
      </c>
      <c r="AE335" s="10">
        <f t="shared" si="15"/>
        <v>1784158.0536000002</v>
      </c>
      <c r="AF335" s="10">
        <f t="shared" si="16"/>
        <v>861754.07040000008</v>
      </c>
      <c r="AG335" s="10">
        <f>IF(L335="USD",AE335,AE335*VLOOKUP(L335,Calculations!G336:I336,3,0))</f>
        <v>1784158.0536000002</v>
      </c>
      <c r="AH335" s="10">
        <f>IF(L335="EUR",AE335,AE335*VLOOKUP(L335,Calculations!G:I,3,0))</f>
        <v>1248910.6375200001</v>
      </c>
      <c r="AI335" s="10">
        <f>IF(L335="USD",AF335,AF335*VLOOKUP(L335,Calculations!G336:I336,3,0))</f>
        <v>861754.07040000008</v>
      </c>
      <c r="AJ335" s="10">
        <f>IF(L335="EUR",AF335,AF335*VLOOKUP(L335,Calculations!G:I,3,0))</f>
        <v>603227.84927999997</v>
      </c>
      <c r="AK335" s="10">
        <f t="shared" si="17"/>
        <v>1784158.0536000002</v>
      </c>
      <c r="AL335" s="10">
        <f>IF(L335="USD",AK335,AK335*VLOOKUP(L335,Calculations!G:I,3,0))</f>
        <v>1784158.0536000002</v>
      </c>
      <c r="AM335" s="10">
        <f>IF(L335="EUR",AK335,AK335*VLOOKUP(L335,Calculations!G:I,3,0))</f>
        <v>1248910.6375200001</v>
      </c>
    </row>
    <row r="336" spans="1:39">
      <c r="A336" t="s">
        <v>145</v>
      </c>
      <c r="B336" t="s">
        <v>159</v>
      </c>
      <c r="C336">
        <v>7.44</v>
      </c>
      <c r="D336" t="s">
        <v>495</v>
      </c>
      <c r="E336" t="s">
        <v>76</v>
      </c>
      <c r="F336" t="s">
        <v>93</v>
      </c>
      <c r="G336" t="s">
        <v>105</v>
      </c>
      <c r="H336" t="s">
        <v>105</v>
      </c>
      <c r="I336" t="s">
        <v>84</v>
      </c>
      <c r="J336" t="s">
        <v>55</v>
      </c>
      <c r="K336" t="s">
        <v>143</v>
      </c>
      <c r="L336" t="s">
        <v>35</v>
      </c>
      <c r="M336">
        <v>879700</v>
      </c>
      <c r="N336">
        <v>0</v>
      </c>
      <c r="O336">
        <v>879700</v>
      </c>
      <c r="P336">
        <v>2300468</v>
      </c>
      <c r="Q336">
        <v>0</v>
      </c>
      <c r="R336">
        <v>2300468</v>
      </c>
      <c r="S336" t="s">
        <v>35</v>
      </c>
      <c r="T336">
        <v>879700</v>
      </c>
      <c r="U336">
        <v>0</v>
      </c>
      <c r="V336">
        <v>879700</v>
      </c>
      <c r="W336">
        <v>2300468</v>
      </c>
      <c r="X336">
        <v>0</v>
      </c>
      <c r="Y336">
        <v>2300468</v>
      </c>
      <c r="Z336" t="s">
        <v>36</v>
      </c>
      <c r="AA336" t="s">
        <v>36</v>
      </c>
      <c r="AB336" t="s">
        <v>37</v>
      </c>
      <c r="AC336" t="s">
        <v>37</v>
      </c>
      <c r="AD336" t="s">
        <v>37</v>
      </c>
      <c r="AE336" s="10">
        <f t="shared" si="15"/>
        <v>171154.81920000003</v>
      </c>
      <c r="AF336" s="10">
        <f t="shared" si="16"/>
        <v>65449.680000000008</v>
      </c>
      <c r="AG336" s="10">
        <f>IF(L336="USD",AE336,AE336*VLOOKUP(L336,Calculations!G337:I337,3,0))</f>
        <v>171154.81920000003</v>
      </c>
      <c r="AH336" s="10">
        <f>IF(L336="EUR",AE336,AE336*VLOOKUP(L336,Calculations!G:I,3,0))</f>
        <v>119808.37344000001</v>
      </c>
      <c r="AI336" s="10">
        <f>IF(L336="USD",AF336,AF336*VLOOKUP(L336,Calculations!G337:I337,3,0))</f>
        <v>65449.680000000008</v>
      </c>
      <c r="AJ336" s="10">
        <f>IF(L336="EUR",AF336,AF336*VLOOKUP(L336,Calculations!G:I,3,0))</f>
        <v>45814.776000000005</v>
      </c>
      <c r="AK336" s="10">
        <f t="shared" si="17"/>
        <v>171154.81920000003</v>
      </c>
      <c r="AL336" s="10">
        <f>IF(L336="USD",AK336,AK336*VLOOKUP(L336,Calculations!G:I,3,0))</f>
        <v>171154.81920000003</v>
      </c>
      <c r="AM336" s="10">
        <f>IF(L336="EUR",AK336,AK336*VLOOKUP(L336,Calculations!G:I,3,0))</f>
        <v>119808.37344000001</v>
      </c>
    </row>
    <row r="337" spans="1:39">
      <c r="A337" t="s">
        <v>145</v>
      </c>
      <c r="B337" t="s">
        <v>159</v>
      </c>
      <c r="C337">
        <v>7.44</v>
      </c>
      <c r="D337" t="s">
        <v>496</v>
      </c>
      <c r="E337" t="s">
        <v>73</v>
      </c>
      <c r="F337" t="s">
        <v>96</v>
      </c>
      <c r="G337" t="s">
        <v>82</v>
      </c>
      <c r="H337" t="s">
        <v>82</v>
      </c>
      <c r="I337" t="s">
        <v>79</v>
      </c>
      <c r="J337" t="s">
        <v>55</v>
      </c>
      <c r="K337" t="s">
        <v>143</v>
      </c>
      <c r="L337" t="s">
        <v>35</v>
      </c>
      <c r="M337">
        <v>12592905</v>
      </c>
      <c r="N337">
        <v>0</v>
      </c>
      <c r="O337">
        <v>12592905</v>
      </c>
      <c r="P337">
        <v>42100682</v>
      </c>
      <c r="Q337">
        <v>0</v>
      </c>
      <c r="R337">
        <v>42100682</v>
      </c>
      <c r="S337" t="s">
        <v>35</v>
      </c>
      <c r="T337">
        <v>12592905</v>
      </c>
      <c r="U337">
        <v>0</v>
      </c>
      <c r="V337">
        <v>12592905</v>
      </c>
      <c r="W337">
        <v>42100682</v>
      </c>
      <c r="X337">
        <v>0</v>
      </c>
      <c r="Y337">
        <v>42100682</v>
      </c>
      <c r="Z337" t="s">
        <v>36</v>
      </c>
      <c r="AA337" t="s">
        <v>36</v>
      </c>
      <c r="AB337" t="s">
        <v>37</v>
      </c>
      <c r="AC337" t="s">
        <v>37</v>
      </c>
      <c r="AD337" t="s">
        <v>37</v>
      </c>
      <c r="AE337" s="10">
        <f t="shared" si="15"/>
        <v>3132290.7408000003</v>
      </c>
      <c r="AF337" s="10">
        <f t="shared" si="16"/>
        <v>936912.1320000001</v>
      </c>
      <c r="AG337" s="10">
        <f>IF(L337="USD",AE337,AE337*VLOOKUP(L337,Calculations!G338:I338,3,0))</f>
        <v>3132290.7408000003</v>
      </c>
      <c r="AH337" s="10">
        <f>IF(L337="EUR",AE337,AE337*VLOOKUP(L337,Calculations!G:I,3,0))</f>
        <v>2192603.5185600002</v>
      </c>
      <c r="AI337" s="10">
        <f>IF(L337="USD",AF337,AF337*VLOOKUP(L337,Calculations!G338:I338,3,0))</f>
        <v>936912.1320000001</v>
      </c>
      <c r="AJ337" s="10">
        <f>IF(L337="EUR",AF337,AF337*VLOOKUP(L337,Calculations!G:I,3,0))</f>
        <v>655838.49239999999</v>
      </c>
      <c r="AK337" s="10">
        <f t="shared" si="17"/>
        <v>3132290.7408000003</v>
      </c>
      <c r="AL337" s="10">
        <f>IF(L337="USD",AK337,AK337*VLOOKUP(L337,Calculations!G:I,3,0))</f>
        <v>3132290.7408000003</v>
      </c>
      <c r="AM337" s="10">
        <f>IF(L337="EUR",AK337,AK337*VLOOKUP(L337,Calculations!G:I,3,0))</f>
        <v>2192603.5185600002</v>
      </c>
    </row>
    <row r="338" spans="1:39">
      <c r="A338" t="s">
        <v>145</v>
      </c>
      <c r="B338" t="s">
        <v>159</v>
      </c>
      <c r="C338">
        <v>7.44</v>
      </c>
      <c r="D338" t="s">
        <v>497</v>
      </c>
      <c r="E338" t="s">
        <v>76</v>
      </c>
      <c r="F338" t="s">
        <v>93</v>
      </c>
      <c r="G338" t="s">
        <v>82</v>
      </c>
      <c r="H338" t="s">
        <v>82</v>
      </c>
      <c r="I338" t="s">
        <v>119</v>
      </c>
      <c r="J338" t="s">
        <v>55</v>
      </c>
      <c r="K338" t="s">
        <v>143</v>
      </c>
      <c r="L338" t="s">
        <v>35</v>
      </c>
      <c r="M338">
        <v>1759400</v>
      </c>
      <c r="N338">
        <v>0</v>
      </c>
      <c r="O338">
        <v>1759400</v>
      </c>
      <c r="P338">
        <v>1759400</v>
      </c>
      <c r="Q338">
        <v>0</v>
      </c>
      <c r="R338">
        <v>1759400</v>
      </c>
      <c r="S338" t="s">
        <v>35</v>
      </c>
      <c r="T338">
        <v>1759400</v>
      </c>
      <c r="U338">
        <v>0</v>
      </c>
      <c r="V338">
        <v>1759400</v>
      </c>
      <c r="W338">
        <v>1759400</v>
      </c>
      <c r="X338">
        <v>0</v>
      </c>
      <c r="Y338">
        <v>1759400</v>
      </c>
      <c r="Z338" t="s">
        <v>36</v>
      </c>
      <c r="AA338" t="s">
        <v>36</v>
      </c>
      <c r="AB338" t="s">
        <v>37</v>
      </c>
      <c r="AC338" t="s">
        <v>37</v>
      </c>
      <c r="AD338" t="s">
        <v>37</v>
      </c>
      <c r="AE338" s="10">
        <f t="shared" si="15"/>
        <v>130899.36000000002</v>
      </c>
      <c r="AF338" s="10">
        <f t="shared" si="16"/>
        <v>130899.36000000002</v>
      </c>
      <c r="AG338" s="10">
        <f>IF(L338="USD",AE338,AE338*VLOOKUP(L338,Calculations!G339:I339,3,0))</f>
        <v>130899.36000000002</v>
      </c>
      <c r="AH338" s="10">
        <f>IF(L338="EUR",AE338,AE338*VLOOKUP(L338,Calculations!G:I,3,0))</f>
        <v>91629.552000000011</v>
      </c>
      <c r="AI338" s="10">
        <f>IF(L338="USD",AF338,AF338*VLOOKUP(L338,Calculations!G339:I339,3,0))</f>
        <v>130899.36000000002</v>
      </c>
      <c r="AJ338" s="10">
        <f>IF(L338="EUR",AF338,AF338*VLOOKUP(L338,Calculations!G:I,3,0))</f>
        <v>91629.552000000011</v>
      </c>
      <c r="AK338" s="10">
        <f t="shared" si="17"/>
        <v>130899.36000000002</v>
      </c>
      <c r="AL338" s="10">
        <f>IF(L338="USD",AK338,AK338*VLOOKUP(L338,Calculations!G:I,3,0))</f>
        <v>130899.36000000002</v>
      </c>
      <c r="AM338" s="10">
        <f>IF(L338="EUR",AK338,AK338*VLOOKUP(L338,Calculations!G:I,3,0))</f>
        <v>91629.552000000011</v>
      </c>
    </row>
    <row r="339" spans="1:39">
      <c r="A339" t="s">
        <v>145</v>
      </c>
      <c r="B339" t="s">
        <v>159</v>
      </c>
      <c r="C339">
        <v>7.44</v>
      </c>
      <c r="D339" t="s">
        <v>498</v>
      </c>
      <c r="E339" t="s">
        <v>73</v>
      </c>
      <c r="F339" t="s">
        <v>96</v>
      </c>
      <c r="G339" t="s">
        <v>105</v>
      </c>
      <c r="H339" t="s">
        <v>105</v>
      </c>
      <c r="I339" t="s">
        <v>79</v>
      </c>
      <c r="J339" t="s">
        <v>55</v>
      </c>
      <c r="K339" t="s">
        <v>143</v>
      </c>
      <c r="L339" t="s">
        <v>35</v>
      </c>
      <c r="M339">
        <v>0</v>
      </c>
      <c r="N339">
        <v>848516</v>
      </c>
      <c r="O339">
        <v>848516</v>
      </c>
      <c r="P339">
        <v>0</v>
      </c>
      <c r="Q339">
        <v>265949</v>
      </c>
      <c r="R339">
        <v>265949</v>
      </c>
      <c r="S339" t="s">
        <v>35</v>
      </c>
      <c r="T339">
        <v>0</v>
      </c>
      <c r="U339">
        <v>848516</v>
      </c>
      <c r="V339">
        <v>848516</v>
      </c>
      <c r="W339">
        <v>0</v>
      </c>
      <c r="X339">
        <v>265949</v>
      </c>
      <c r="Y339">
        <v>265949</v>
      </c>
      <c r="Z339" t="s">
        <v>36</v>
      </c>
      <c r="AA339" t="s">
        <v>37</v>
      </c>
      <c r="AB339" t="s">
        <v>37</v>
      </c>
      <c r="AC339" t="s">
        <v>36</v>
      </c>
      <c r="AD339" t="s">
        <v>37</v>
      </c>
      <c r="AE339" s="10">
        <f t="shared" si="15"/>
        <v>19786.605600000003</v>
      </c>
      <c r="AF339" s="10">
        <f t="shared" si="16"/>
        <v>63129.590400000008</v>
      </c>
      <c r="AG339" s="10">
        <f>IF(L339="USD",AE339,AE339*VLOOKUP(L339,Calculations!G340:I340,3,0))</f>
        <v>19786.605600000003</v>
      </c>
      <c r="AH339" s="10">
        <f>IF(L339="EUR",AE339,AE339*VLOOKUP(L339,Calculations!G:I,3,0))</f>
        <v>13850.623920000002</v>
      </c>
      <c r="AI339" s="10">
        <f>IF(L339="USD",AF339,AF339*VLOOKUP(L339,Calculations!G340:I340,3,0))</f>
        <v>63129.590400000008</v>
      </c>
      <c r="AJ339" s="10">
        <f>IF(L339="EUR",AF339,AF339*VLOOKUP(L339,Calculations!G:I,3,0))</f>
        <v>44190.713280000004</v>
      </c>
      <c r="AK339" s="10">
        <f t="shared" si="17"/>
        <v>0</v>
      </c>
      <c r="AL339" s="10">
        <f>IF(L339="USD",AK339,AK339*VLOOKUP(L339,Calculations!G:I,3,0))</f>
        <v>0</v>
      </c>
      <c r="AM339" s="10">
        <f>IF(L339="EUR",AK339,AK339*VLOOKUP(L339,Calculations!G:I,3,0))</f>
        <v>0</v>
      </c>
    </row>
    <row r="340" spans="1:39">
      <c r="A340" t="s">
        <v>145</v>
      </c>
      <c r="B340" t="s">
        <v>159</v>
      </c>
      <c r="C340">
        <v>7.44</v>
      </c>
      <c r="D340" t="s">
        <v>499</v>
      </c>
      <c r="E340" t="s">
        <v>71</v>
      </c>
      <c r="F340" t="s">
        <v>100</v>
      </c>
      <c r="G340" t="s">
        <v>82</v>
      </c>
      <c r="H340" t="s">
        <v>82</v>
      </c>
      <c r="I340" t="s">
        <v>63</v>
      </c>
      <c r="J340" t="s">
        <v>55</v>
      </c>
      <c r="K340" t="s">
        <v>143</v>
      </c>
      <c r="L340" t="s">
        <v>35</v>
      </c>
      <c r="M340">
        <v>615790</v>
      </c>
      <c r="N340">
        <v>0</v>
      </c>
      <c r="O340">
        <v>615790</v>
      </c>
      <c r="P340">
        <v>615790</v>
      </c>
      <c r="Q340">
        <v>0</v>
      </c>
      <c r="R340">
        <v>615790</v>
      </c>
      <c r="S340" t="s">
        <v>35</v>
      </c>
      <c r="T340">
        <v>615790</v>
      </c>
      <c r="U340">
        <v>0</v>
      </c>
      <c r="V340">
        <v>615790</v>
      </c>
      <c r="W340">
        <v>615790</v>
      </c>
      <c r="X340">
        <v>0</v>
      </c>
      <c r="Y340">
        <v>615790</v>
      </c>
      <c r="Z340" t="s">
        <v>36</v>
      </c>
      <c r="AA340" t="s">
        <v>36</v>
      </c>
      <c r="AB340" t="s">
        <v>37</v>
      </c>
      <c r="AC340" t="s">
        <v>37</v>
      </c>
      <c r="AD340" t="s">
        <v>37</v>
      </c>
      <c r="AE340" s="10">
        <f t="shared" si="15"/>
        <v>45814.776000000005</v>
      </c>
      <c r="AF340" s="10">
        <f t="shared" si="16"/>
        <v>45814.776000000005</v>
      </c>
      <c r="AG340" s="10">
        <f>IF(L340="USD",AE340,AE340*VLOOKUP(L340,Calculations!G341:I341,3,0))</f>
        <v>45814.776000000005</v>
      </c>
      <c r="AH340" s="10">
        <f>IF(L340="EUR",AE340,AE340*VLOOKUP(L340,Calculations!G:I,3,0))</f>
        <v>32070.343200000003</v>
      </c>
      <c r="AI340" s="10">
        <f>IF(L340="USD",AF340,AF340*VLOOKUP(L340,Calculations!G341:I341,3,0))</f>
        <v>45814.776000000005</v>
      </c>
      <c r="AJ340" s="10">
        <f>IF(L340="EUR",AF340,AF340*VLOOKUP(L340,Calculations!G:I,3,0))</f>
        <v>32070.343200000003</v>
      </c>
      <c r="AK340" s="10">
        <f t="shared" si="17"/>
        <v>45814.776000000005</v>
      </c>
      <c r="AL340" s="10">
        <f>IF(L340="USD",AK340,AK340*VLOOKUP(L340,Calculations!G:I,3,0))</f>
        <v>45814.776000000005</v>
      </c>
      <c r="AM340" s="10">
        <f>IF(L340="EUR",AK340,AK340*VLOOKUP(L340,Calculations!G:I,3,0))</f>
        <v>32070.343200000003</v>
      </c>
    </row>
    <row r="341" spans="1:39">
      <c r="A341" t="s">
        <v>145</v>
      </c>
      <c r="B341" t="s">
        <v>159</v>
      </c>
      <c r="C341">
        <v>7.44</v>
      </c>
      <c r="D341" t="s">
        <v>500</v>
      </c>
      <c r="E341" t="s">
        <v>73</v>
      </c>
      <c r="F341" t="s">
        <v>96</v>
      </c>
      <c r="G341" t="s">
        <v>82</v>
      </c>
      <c r="H341" t="s">
        <v>82</v>
      </c>
      <c r="I341" t="s">
        <v>102</v>
      </c>
      <c r="J341" t="s">
        <v>55</v>
      </c>
      <c r="K341" t="s">
        <v>143</v>
      </c>
      <c r="L341" t="s">
        <v>35</v>
      </c>
      <c r="M341">
        <v>12345555</v>
      </c>
      <c r="N341">
        <v>0</v>
      </c>
      <c r="O341">
        <v>12345555</v>
      </c>
      <c r="P341">
        <v>38463344</v>
      </c>
      <c r="Q341">
        <v>0</v>
      </c>
      <c r="R341">
        <v>38463344</v>
      </c>
      <c r="S341" t="s">
        <v>35</v>
      </c>
      <c r="T341">
        <v>12345555</v>
      </c>
      <c r="U341">
        <v>0</v>
      </c>
      <c r="V341">
        <v>12345555</v>
      </c>
      <c r="W341">
        <v>38463344</v>
      </c>
      <c r="X341">
        <v>0</v>
      </c>
      <c r="Y341">
        <v>38463344</v>
      </c>
      <c r="Z341" t="s">
        <v>36</v>
      </c>
      <c r="AA341" t="s">
        <v>36</v>
      </c>
      <c r="AB341" t="s">
        <v>37</v>
      </c>
      <c r="AC341" t="s">
        <v>37</v>
      </c>
      <c r="AD341" t="s">
        <v>37</v>
      </c>
      <c r="AE341" s="10">
        <f t="shared" si="15"/>
        <v>2861672.7936000004</v>
      </c>
      <c r="AF341" s="10">
        <f t="shared" si="16"/>
        <v>918509.29200000013</v>
      </c>
      <c r="AG341" s="10">
        <f>IF(L341="USD",AE341,AE341*VLOOKUP(L341,Calculations!G342:I342,3,0))</f>
        <v>2861672.7936000004</v>
      </c>
      <c r="AH341" s="10">
        <f>IF(L341="EUR",AE341,AE341*VLOOKUP(L341,Calculations!G:I,3,0))</f>
        <v>2003170.9555200001</v>
      </c>
      <c r="AI341" s="10">
        <f>IF(L341="USD",AF341,AF341*VLOOKUP(L341,Calculations!G342:I342,3,0))</f>
        <v>918509.29200000013</v>
      </c>
      <c r="AJ341" s="10">
        <f>IF(L341="EUR",AF341,AF341*VLOOKUP(L341,Calculations!G:I,3,0))</f>
        <v>642956.50440000009</v>
      </c>
      <c r="AK341" s="10">
        <f t="shared" si="17"/>
        <v>2861672.7936000004</v>
      </c>
      <c r="AL341" s="10">
        <f>IF(L341="USD",AK341,AK341*VLOOKUP(L341,Calculations!G:I,3,0))</f>
        <v>2861672.7936000004</v>
      </c>
      <c r="AM341" s="10">
        <f>IF(L341="EUR",AK341,AK341*VLOOKUP(L341,Calculations!G:I,3,0))</f>
        <v>2003170.9555200001</v>
      </c>
    </row>
    <row r="342" spans="1:39">
      <c r="A342" t="s">
        <v>145</v>
      </c>
      <c r="B342" t="s">
        <v>159</v>
      </c>
      <c r="C342">
        <v>7.44</v>
      </c>
      <c r="D342" t="s">
        <v>501</v>
      </c>
      <c r="E342" t="s">
        <v>76</v>
      </c>
      <c r="F342" t="s">
        <v>113</v>
      </c>
      <c r="G342" t="s">
        <v>82</v>
      </c>
      <c r="H342" t="s">
        <v>82</v>
      </c>
      <c r="I342" t="s">
        <v>79</v>
      </c>
      <c r="J342" t="s">
        <v>55</v>
      </c>
      <c r="K342" t="s">
        <v>143</v>
      </c>
      <c r="L342" t="s">
        <v>35</v>
      </c>
      <c r="M342">
        <v>4398500</v>
      </c>
      <c r="N342">
        <v>0</v>
      </c>
      <c r="O342">
        <v>4398500</v>
      </c>
      <c r="P342">
        <v>6773690</v>
      </c>
      <c r="Q342">
        <v>0</v>
      </c>
      <c r="R342">
        <v>6773690</v>
      </c>
      <c r="S342" t="s">
        <v>35</v>
      </c>
      <c r="T342">
        <v>4398500</v>
      </c>
      <c r="U342">
        <v>0</v>
      </c>
      <c r="V342">
        <v>4398500</v>
      </c>
      <c r="W342">
        <v>6773690</v>
      </c>
      <c r="X342">
        <v>0</v>
      </c>
      <c r="Y342">
        <v>6773690</v>
      </c>
      <c r="Z342" t="s">
        <v>36</v>
      </c>
      <c r="AA342" t="s">
        <v>36</v>
      </c>
      <c r="AB342" t="s">
        <v>37</v>
      </c>
      <c r="AC342" t="s">
        <v>37</v>
      </c>
      <c r="AD342" t="s">
        <v>37</v>
      </c>
      <c r="AE342" s="10">
        <f t="shared" si="15"/>
        <v>503962.53600000008</v>
      </c>
      <c r="AF342" s="10">
        <f t="shared" si="16"/>
        <v>327248.40000000002</v>
      </c>
      <c r="AG342" s="10">
        <f>IF(L342="USD",AE342,AE342*VLOOKUP(L342,Calculations!G343:I343,3,0))</f>
        <v>503962.53600000008</v>
      </c>
      <c r="AH342" s="10">
        <f>IF(L342="EUR",AE342,AE342*VLOOKUP(L342,Calculations!G:I,3,0))</f>
        <v>352773.77520000003</v>
      </c>
      <c r="AI342" s="10">
        <f>IF(L342="USD",AF342,AF342*VLOOKUP(L342,Calculations!G343:I343,3,0))</f>
        <v>327248.40000000002</v>
      </c>
      <c r="AJ342" s="10">
        <f>IF(L342="EUR",AF342,AF342*VLOOKUP(L342,Calculations!G:I,3,0))</f>
        <v>229073.88</v>
      </c>
      <c r="AK342" s="10">
        <f t="shared" si="17"/>
        <v>503962.53600000008</v>
      </c>
      <c r="AL342" s="10">
        <f>IF(L342="USD",AK342,AK342*VLOOKUP(L342,Calculations!G:I,3,0))</f>
        <v>503962.53600000008</v>
      </c>
      <c r="AM342" s="10">
        <f>IF(L342="EUR",AK342,AK342*VLOOKUP(L342,Calculations!G:I,3,0))</f>
        <v>352773.77520000003</v>
      </c>
    </row>
    <row r="343" spans="1:39">
      <c r="A343" t="s">
        <v>145</v>
      </c>
      <c r="B343" t="s">
        <v>159</v>
      </c>
      <c r="C343">
        <v>7.44</v>
      </c>
      <c r="D343" t="s">
        <v>502</v>
      </c>
      <c r="E343" t="s">
        <v>76</v>
      </c>
      <c r="F343" t="s">
        <v>93</v>
      </c>
      <c r="G343" t="s">
        <v>82</v>
      </c>
      <c r="H343" t="s">
        <v>82</v>
      </c>
      <c r="I343" t="s">
        <v>84</v>
      </c>
      <c r="J343" t="s">
        <v>55</v>
      </c>
      <c r="K343" t="s">
        <v>143</v>
      </c>
      <c r="L343" t="s">
        <v>35</v>
      </c>
      <c r="M343">
        <v>3958650</v>
      </c>
      <c r="N343">
        <v>0</v>
      </c>
      <c r="O343">
        <v>3958650</v>
      </c>
      <c r="P343">
        <v>3958650</v>
      </c>
      <c r="Q343">
        <v>0</v>
      </c>
      <c r="R343">
        <v>3958650</v>
      </c>
      <c r="S343" t="s">
        <v>35</v>
      </c>
      <c r="T343">
        <v>3958650</v>
      </c>
      <c r="U343">
        <v>0</v>
      </c>
      <c r="V343">
        <v>3958650</v>
      </c>
      <c r="W343">
        <v>3958650</v>
      </c>
      <c r="X343">
        <v>0</v>
      </c>
      <c r="Y343">
        <v>3958650</v>
      </c>
      <c r="Z343" t="s">
        <v>36</v>
      </c>
      <c r="AA343" t="s">
        <v>36</v>
      </c>
      <c r="AB343" t="s">
        <v>37</v>
      </c>
      <c r="AC343" t="s">
        <v>37</v>
      </c>
      <c r="AD343" t="s">
        <v>37</v>
      </c>
      <c r="AE343" s="10">
        <f t="shared" si="15"/>
        <v>294523.56000000006</v>
      </c>
      <c r="AF343" s="10">
        <f t="shared" si="16"/>
        <v>294523.56000000006</v>
      </c>
      <c r="AG343" s="10">
        <f>IF(L343="USD",AE343,AE343*VLOOKUP(L343,Calculations!G344:I344,3,0))</f>
        <v>294523.56000000006</v>
      </c>
      <c r="AH343" s="10">
        <f>IF(L343="EUR",AE343,AE343*VLOOKUP(L343,Calculations!G:I,3,0))</f>
        <v>206166.49200000003</v>
      </c>
      <c r="AI343" s="10">
        <f>IF(L343="USD",AF343,AF343*VLOOKUP(L343,Calculations!G344:I344,3,0))</f>
        <v>294523.56000000006</v>
      </c>
      <c r="AJ343" s="10">
        <f>IF(L343="EUR",AF343,AF343*VLOOKUP(L343,Calculations!G:I,3,0))</f>
        <v>206166.49200000003</v>
      </c>
      <c r="AK343" s="10">
        <f t="shared" si="17"/>
        <v>294523.56000000006</v>
      </c>
      <c r="AL343" s="10">
        <f>IF(L343="USD",AK343,AK343*VLOOKUP(L343,Calculations!G:I,3,0))</f>
        <v>294523.56000000006</v>
      </c>
      <c r="AM343" s="10">
        <f>IF(L343="EUR",AK343,AK343*VLOOKUP(L343,Calculations!G:I,3,0))</f>
        <v>206166.49200000003</v>
      </c>
    </row>
    <row r="344" spans="1:39">
      <c r="A344" t="s">
        <v>145</v>
      </c>
      <c r="B344" t="s">
        <v>159</v>
      </c>
      <c r="C344">
        <v>7.44</v>
      </c>
      <c r="D344" t="s">
        <v>503</v>
      </c>
      <c r="E344" t="s">
        <v>71</v>
      </c>
      <c r="F344" t="s">
        <v>114</v>
      </c>
      <c r="G344" t="s">
        <v>82</v>
      </c>
      <c r="H344" t="s">
        <v>82</v>
      </c>
      <c r="I344" t="s">
        <v>79</v>
      </c>
      <c r="J344" t="s">
        <v>55</v>
      </c>
      <c r="K344" t="s">
        <v>143</v>
      </c>
      <c r="L344" t="s">
        <v>35</v>
      </c>
      <c r="M344">
        <v>5278200</v>
      </c>
      <c r="N344">
        <v>0</v>
      </c>
      <c r="O344">
        <v>5278200</v>
      </c>
      <c r="P344">
        <v>5278200</v>
      </c>
      <c r="Q344">
        <v>0</v>
      </c>
      <c r="R344">
        <v>5278200</v>
      </c>
      <c r="S344" t="s">
        <v>35</v>
      </c>
      <c r="T344">
        <v>5278200</v>
      </c>
      <c r="U344">
        <v>0</v>
      </c>
      <c r="V344">
        <v>5278200</v>
      </c>
      <c r="W344">
        <v>5278200</v>
      </c>
      <c r="X344">
        <v>0</v>
      </c>
      <c r="Y344">
        <v>5278200</v>
      </c>
      <c r="Z344" t="s">
        <v>36</v>
      </c>
      <c r="AA344" t="s">
        <v>36</v>
      </c>
      <c r="AB344" t="s">
        <v>37</v>
      </c>
      <c r="AC344" t="s">
        <v>37</v>
      </c>
      <c r="AD344" t="s">
        <v>37</v>
      </c>
      <c r="AE344" s="10">
        <f t="shared" si="15"/>
        <v>392698.08</v>
      </c>
      <c r="AF344" s="10">
        <f t="shared" si="16"/>
        <v>392698.08</v>
      </c>
      <c r="AG344" s="10">
        <f>IF(L344="USD",AE344,AE344*VLOOKUP(L344,Calculations!G345:I345,3,0))</f>
        <v>392698.08</v>
      </c>
      <c r="AH344" s="10">
        <f>IF(L344="EUR",AE344,AE344*VLOOKUP(L344,Calculations!G:I,3,0))</f>
        <v>274888.65600000002</v>
      </c>
      <c r="AI344" s="10">
        <f>IF(L344="USD",AF344,AF344*VLOOKUP(L344,Calculations!G345:I345,3,0))</f>
        <v>392698.08</v>
      </c>
      <c r="AJ344" s="10">
        <f>IF(L344="EUR",AF344,AF344*VLOOKUP(L344,Calculations!G:I,3,0))</f>
        <v>274888.65600000002</v>
      </c>
      <c r="AK344" s="10">
        <f t="shared" si="17"/>
        <v>392698.08</v>
      </c>
      <c r="AL344" s="10">
        <f>IF(L344="USD",AK344,AK344*VLOOKUP(L344,Calculations!G:I,3,0))</f>
        <v>392698.08</v>
      </c>
      <c r="AM344" s="10">
        <f>IF(L344="EUR",AK344,AK344*VLOOKUP(L344,Calculations!G:I,3,0))</f>
        <v>274888.65600000002</v>
      </c>
    </row>
    <row r="345" spans="1:39">
      <c r="A345" t="s">
        <v>145</v>
      </c>
      <c r="B345" t="s">
        <v>160</v>
      </c>
      <c r="C345">
        <v>1.95</v>
      </c>
      <c r="D345" t="s">
        <v>504</v>
      </c>
      <c r="E345" t="s">
        <v>76</v>
      </c>
      <c r="F345" t="s">
        <v>77</v>
      </c>
      <c r="G345" t="s">
        <v>82</v>
      </c>
      <c r="H345" t="s">
        <v>82</v>
      </c>
      <c r="I345" t="s">
        <v>79</v>
      </c>
      <c r="J345" t="s">
        <v>55</v>
      </c>
      <c r="K345" t="s">
        <v>143</v>
      </c>
      <c r="L345" t="s">
        <v>35</v>
      </c>
      <c r="M345">
        <v>2899659</v>
      </c>
      <c r="N345">
        <v>0</v>
      </c>
      <c r="O345">
        <v>2899659</v>
      </c>
      <c r="P345">
        <v>2899659</v>
      </c>
      <c r="Q345">
        <v>0</v>
      </c>
      <c r="R345">
        <v>2899659</v>
      </c>
      <c r="S345" t="s">
        <v>35</v>
      </c>
      <c r="T345">
        <v>2899659</v>
      </c>
      <c r="U345">
        <v>0</v>
      </c>
      <c r="V345">
        <v>2899659</v>
      </c>
      <c r="W345">
        <v>2899659</v>
      </c>
      <c r="X345">
        <v>0</v>
      </c>
      <c r="Y345">
        <v>2899659</v>
      </c>
      <c r="Z345" t="s">
        <v>36</v>
      </c>
      <c r="AA345" t="s">
        <v>36</v>
      </c>
      <c r="AB345" t="s">
        <v>37</v>
      </c>
      <c r="AC345" t="s">
        <v>37</v>
      </c>
      <c r="AD345" t="s">
        <v>37</v>
      </c>
      <c r="AE345" s="10">
        <f t="shared" si="15"/>
        <v>56543.3505</v>
      </c>
      <c r="AF345" s="10">
        <f t="shared" si="16"/>
        <v>56543.3505</v>
      </c>
      <c r="AG345" s="10">
        <f>IF(L345="USD",AE345,AE345*VLOOKUP(L345,Calculations!G346:I346,3,0))</f>
        <v>56543.3505</v>
      </c>
      <c r="AH345" s="10">
        <f>IF(L345="EUR",AE345,AE345*VLOOKUP(L345,Calculations!G:I,3,0))</f>
        <v>39580.345349999996</v>
      </c>
      <c r="AI345" s="10">
        <f>IF(L345="USD",AF345,AF345*VLOOKUP(L345,Calculations!G346:I346,3,0))</f>
        <v>56543.3505</v>
      </c>
      <c r="AJ345" s="10">
        <f>IF(L345="EUR",AF345,AF345*VLOOKUP(L345,Calculations!G:I,3,0))</f>
        <v>39580.345349999996</v>
      </c>
      <c r="AK345" s="10">
        <f t="shared" si="17"/>
        <v>56543.3505</v>
      </c>
      <c r="AL345" s="10">
        <f>IF(L345="USD",AK345,AK345*VLOOKUP(L345,Calculations!G:I,3,0))</f>
        <v>56543.3505</v>
      </c>
      <c r="AM345" s="10">
        <f>IF(L345="EUR",AK345,AK345*VLOOKUP(L345,Calculations!G:I,3,0))</f>
        <v>39580.345349999996</v>
      </c>
    </row>
    <row r="346" spans="1:39">
      <c r="A346" t="s">
        <v>145</v>
      </c>
      <c r="B346" t="s">
        <v>160</v>
      </c>
      <c r="C346">
        <v>1.95</v>
      </c>
      <c r="D346" t="s">
        <v>505</v>
      </c>
      <c r="E346" t="s">
        <v>71</v>
      </c>
      <c r="F346" t="s">
        <v>72</v>
      </c>
      <c r="G346" t="s">
        <v>82</v>
      </c>
      <c r="H346" t="s">
        <v>82</v>
      </c>
      <c r="I346" t="s">
        <v>61</v>
      </c>
      <c r="J346" t="s">
        <v>118</v>
      </c>
      <c r="K346" t="s">
        <v>143</v>
      </c>
      <c r="L346" t="s">
        <v>35</v>
      </c>
      <c r="M346">
        <v>1326143</v>
      </c>
      <c r="N346">
        <v>0</v>
      </c>
      <c r="O346">
        <v>1326143</v>
      </c>
      <c r="P346">
        <v>2624450</v>
      </c>
      <c r="Q346">
        <v>0</v>
      </c>
      <c r="R346">
        <v>2624450</v>
      </c>
      <c r="S346" t="s">
        <v>35</v>
      </c>
      <c r="T346">
        <v>1326143</v>
      </c>
      <c r="U346">
        <v>0</v>
      </c>
      <c r="V346">
        <v>1326143</v>
      </c>
      <c r="W346">
        <v>2624450</v>
      </c>
      <c r="X346">
        <v>0</v>
      </c>
      <c r="Y346">
        <v>2624450</v>
      </c>
      <c r="Z346" t="s">
        <v>36</v>
      </c>
      <c r="AA346" t="s">
        <v>36</v>
      </c>
      <c r="AB346" t="s">
        <v>37</v>
      </c>
      <c r="AC346" t="s">
        <v>37</v>
      </c>
      <c r="AD346" t="s">
        <v>37</v>
      </c>
      <c r="AE346" s="10">
        <f t="shared" si="15"/>
        <v>51176.775000000001</v>
      </c>
      <c r="AF346" s="10">
        <f t="shared" si="16"/>
        <v>25859.788499999999</v>
      </c>
      <c r="AG346" s="10">
        <f>IF(L346="USD",AE346,AE346*VLOOKUP(L346,Calculations!G347:I347,3,0))</f>
        <v>51176.775000000001</v>
      </c>
      <c r="AH346" s="10">
        <f>IF(L346="EUR",AE346,AE346*VLOOKUP(L346,Calculations!G:I,3,0))</f>
        <v>35823.7425</v>
      </c>
      <c r="AI346" s="10">
        <f>IF(L346="USD",AF346,AF346*VLOOKUP(L346,Calculations!G347:I347,3,0))</f>
        <v>25859.788499999999</v>
      </c>
      <c r="AJ346" s="10">
        <f>IF(L346="EUR",AF346,AF346*VLOOKUP(L346,Calculations!G:I,3,0))</f>
        <v>18101.851949999997</v>
      </c>
      <c r="AK346" s="10">
        <f t="shared" si="17"/>
        <v>51176.775000000001</v>
      </c>
      <c r="AL346" s="10">
        <f>IF(L346="USD",AK346,AK346*VLOOKUP(L346,Calculations!G:I,3,0))</f>
        <v>51176.775000000001</v>
      </c>
      <c r="AM346" s="10">
        <f>IF(L346="EUR",AK346,AK346*VLOOKUP(L346,Calculations!G:I,3,0))</f>
        <v>35823.7425</v>
      </c>
    </row>
    <row r="347" spans="1:39">
      <c r="A347" t="s">
        <v>145</v>
      </c>
      <c r="B347" t="s">
        <v>160</v>
      </c>
      <c r="C347">
        <v>1.95</v>
      </c>
      <c r="D347" t="s">
        <v>506</v>
      </c>
      <c r="E347" t="s">
        <v>38</v>
      </c>
      <c r="F347" t="s">
        <v>59</v>
      </c>
      <c r="G347" t="s">
        <v>82</v>
      </c>
      <c r="H347" t="s">
        <v>82</v>
      </c>
      <c r="I347" t="s">
        <v>132</v>
      </c>
      <c r="J347" t="s">
        <v>55</v>
      </c>
      <c r="K347" t="s">
        <v>143</v>
      </c>
      <c r="L347" t="s">
        <v>35</v>
      </c>
      <c r="M347">
        <v>1054069</v>
      </c>
      <c r="N347">
        <v>0</v>
      </c>
      <c r="O347">
        <v>1054069</v>
      </c>
      <c r="P347">
        <v>1054069</v>
      </c>
      <c r="Q347">
        <v>0</v>
      </c>
      <c r="R347">
        <v>1054069</v>
      </c>
      <c r="S347" t="s">
        <v>35</v>
      </c>
      <c r="T347">
        <v>1054069</v>
      </c>
      <c r="U347">
        <v>0</v>
      </c>
      <c r="V347">
        <v>1054069</v>
      </c>
      <c r="W347">
        <v>1054069</v>
      </c>
      <c r="X347">
        <v>0</v>
      </c>
      <c r="Y347">
        <v>1054069</v>
      </c>
      <c r="Z347" t="s">
        <v>36</v>
      </c>
      <c r="AA347" t="s">
        <v>36</v>
      </c>
      <c r="AB347" t="s">
        <v>37</v>
      </c>
      <c r="AC347" t="s">
        <v>37</v>
      </c>
      <c r="AD347" t="s">
        <v>37</v>
      </c>
      <c r="AE347" s="10">
        <f t="shared" si="15"/>
        <v>20554.345499999999</v>
      </c>
      <c r="AF347" s="10">
        <f t="shared" si="16"/>
        <v>20554.345499999999</v>
      </c>
      <c r="AG347" s="10">
        <f>IF(L347="USD",AE347,AE347*VLOOKUP(L347,Calculations!G348:I348,3,0))</f>
        <v>20554.345499999999</v>
      </c>
      <c r="AH347" s="10">
        <f>IF(L347="EUR",AE347,AE347*VLOOKUP(L347,Calculations!G:I,3,0))</f>
        <v>14388.041849999998</v>
      </c>
      <c r="AI347" s="10">
        <f>IF(L347="USD",AF347,AF347*VLOOKUP(L347,Calculations!G348:I348,3,0))</f>
        <v>20554.345499999999</v>
      </c>
      <c r="AJ347" s="10">
        <f>IF(L347="EUR",AF347,AF347*VLOOKUP(L347,Calculations!G:I,3,0))</f>
        <v>14388.041849999998</v>
      </c>
      <c r="AK347" s="10">
        <f t="shared" si="17"/>
        <v>20554.345499999999</v>
      </c>
      <c r="AL347" s="10">
        <f>IF(L347="USD",AK347,AK347*VLOOKUP(L347,Calculations!G:I,3,0))</f>
        <v>20554.345499999999</v>
      </c>
      <c r="AM347" s="10">
        <f>IF(L347="EUR",AK347,AK347*VLOOKUP(L347,Calculations!G:I,3,0))</f>
        <v>14388.041849999998</v>
      </c>
    </row>
    <row r="348" spans="1:39">
      <c r="A348" t="s">
        <v>145</v>
      </c>
      <c r="B348" t="s">
        <v>160</v>
      </c>
      <c r="C348">
        <v>1.95</v>
      </c>
      <c r="D348" t="s">
        <v>507</v>
      </c>
      <c r="E348" t="s">
        <v>73</v>
      </c>
      <c r="F348" t="s">
        <v>81</v>
      </c>
      <c r="G348" t="s">
        <v>82</v>
      </c>
      <c r="H348" t="s">
        <v>82</v>
      </c>
      <c r="I348" t="s">
        <v>80</v>
      </c>
      <c r="J348" t="s">
        <v>55</v>
      </c>
      <c r="K348" t="s">
        <v>143</v>
      </c>
      <c r="L348" t="s">
        <v>35</v>
      </c>
      <c r="M348">
        <v>11536200</v>
      </c>
      <c r="N348">
        <v>0</v>
      </c>
      <c r="O348">
        <v>11536200</v>
      </c>
      <c r="P348">
        <v>18690000</v>
      </c>
      <c r="Q348">
        <v>0</v>
      </c>
      <c r="R348">
        <v>18690000</v>
      </c>
      <c r="S348" t="s">
        <v>35</v>
      </c>
      <c r="T348">
        <v>11536200</v>
      </c>
      <c r="U348">
        <v>0</v>
      </c>
      <c r="V348">
        <v>11536200</v>
      </c>
      <c r="W348">
        <v>18690000</v>
      </c>
      <c r="X348">
        <v>0</v>
      </c>
      <c r="Y348">
        <v>18690000</v>
      </c>
      <c r="Z348" t="s">
        <v>36</v>
      </c>
      <c r="AA348" t="s">
        <v>36</v>
      </c>
      <c r="AB348" t="s">
        <v>37</v>
      </c>
      <c r="AC348" t="s">
        <v>37</v>
      </c>
      <c r="AD348" t="s">
        <v>37</v>
      </c>
      <c r="AE348" s="10">
        <f t="shared" si="15"/>
        <v>364455</v>
      </c>
      <c r="AF348" s="10">
        <f t="shared" si="16"/>
        <v>224955.9</v>
      </c>
      <c r="AG348" s="10">
        <f>IF(L348="USD",AE348,AE348*VLOOKUP(L348,Calculations!G349:I349,3,0))</f>
        <v>364455</v>
      </c>
      <c r="AH348" s="10">
        <f>IF(L348="EUR",AE348,AE348*VLOOKUP(L348,Calculations!G:I,3,0))</f>
        <v>255118.49999999997</v>
      </c>
      <c r="AI348" s="10">
        <f>IF(L348="USD",AF348,AF348*VLOOKUP(L348,Calculations!G349:I349,3,0))</f>
        <v>224955.9</v>
      </c>
      <c r="AJ348" s="10">
        <f>IF(L348="EUR",AF348,AF348*VLOOKUP(L348,Calculations!G:I,3,0))</f>
        <v>157469.12999999998</v>
      </c>
      <c r="AK348" s="10">
        <f t="shared" si="17"/>
        <v>364455</v>
      </c>
      <c r="AL348" s="10">
        <f>IF(L348="USD",AK348,AK348*VLOOKUP(L348,Calculations!G:I,3,0))</f>
        <v>364455</v>
      </c>
      <c r="AM348" s="10">
        <f>IF(L348="EUR",AK348,AK348*VLOOKUP(L348,Calculations!G:I,3,0))</f>
        <v>255118.49999999997</v>
      </c>
    </row>
    <row r="349" spans="1:39">
      <c r="A349" t="s">
        <v>145</v>
      </c>
      <c r="B349" t="s">
        <v>160</v>
      </c>
      <c r="C349">
        <v>1.95</v>
      </c>
      <c r="D349" t="s">
        <v>508</v>
      </c>
      <c r="E349" t="s">
        <v>71</v>
      </c>
      <c r="F349" t="s">
        <v>90</v>
      </c>
      <c r="G349" t="s">
        <v>82</v>
      </c>
      <c r="H349" t="s">
        <v>82</v>
      </c>
      <c r="I349" t="s">
        <v>107</v>
      </c>
      <c r="J349" t="s">
        <v>117</v>
      </c>
      <c r="K349" t="s">
        <v>143</v>
      </c>
      <c r="L349" t="s">
        <v>35</v>
      </c>
      <c r="M349">
        <v>5653004</v>
      </c>
      <c r="N349">
        <v>0</v>
      </c>
      <c r="O349">
        <v>5653004</v>
      </c>
      <c r="P349">
        <v>9534694</v>
      </c>
      <c r="Q349">
        <v>0</v>
      </c>
      <c r="R349">
        <v>9534694</v>
      </c>
      <c r="S349" t="s">
        <v>35</v>
      </c>
      <c r="T349">
        <v>5653004</v>
      </c>
      <c r="U349">
        <v>0</v>
      </c>
      <c r="V349">
        <v>5653004</v>
      </c>
      <c r="W349">
        <v>9534694</v>
      </c>
      <c r="X349">
        <v>0</v>
      </c>
      <c r="Y349">
        <v>9534694</v>
      </c>
      <c r="Z349" t="s">
        <v>36</v>
      </c>
      <c r="AA349" t="s">
        <v>36</v>
      </c>
      <c r="AB349" t="s">
        <v>37</v>
      </c>
      <c r="AC349" t="s">
        <v>37</v>
      </c>
      <c r="AD349" t="s">
        <v>37</v>
      </c>
      <c r="AE349" s="10">
        <f t="shared" si="15"/>
        <v>185926.533</v>
      </c>
      <c r="AF349" s="10">
        <f t="shared" si="16"/>
        <v>110233.57799999999</v>
      </c>
      <c r="AG349" s="10">
        <f>IF(L349="USD",AE349,AE349*VLOOKUP(L349,Calculations!G350:I350,3,0))</f>
        <v>185926.533</v>
      </c>
      <c r="AH349" s="10">
        <f>IF(L349="EUR",AE349,AE349*VLOOKUP(L349,Calculations!G:I,3,0))</f>
        <v>130148.57309999999</v>
      </c>
      <c r="AI349" s="10">
        <f>IF(L349="USD",AF349,AF349*VLOOKUP(L349,Calculations!G350:I350,3,0))</f>
        <v>110233.57799999999</v>
      </c>
      <c r="AJ349" s="10">
        <f>IF(L349="EUR",AF349,AF349*VLOOKUP(L349,Calculations!G:I,3,0))</f>
        <v>77163.504599999986</v>
      </c>
      <c r="AK349" s="10">
        <f t="shared" si="17"/>
        <v>185926.533</v>
      </c>
      <c r="AL349" s="10">
        <f>IF(L349="USD",AK349,AK349*VLOOKUP(L349,Calculations!G:I,3,0))</f>
        <v>185926.533</v>
      </c>
      <c r="AM349" s="10">
        <f>IF(L349="EUR",AK349,AK349*VLOOKUP(L349,Calculations!G:I,3,0))</f>
        <v>130148.57309999999</v>
      </c>
    </row>
    <row r="350" spans="1:39">
      <c r="A350" t="s">
        <v>145</v>
      </c>
      <c r="B350" t="s">
        <v>160</v>
      </c>
      <c r="C350">
        <v>1.95</v>
      </c>
      <c r="D350" t="s">
        <v>509</v>
      </c>
      <c r="E350" t="s">
        <v>76</v>
      </c>
      <c r="F350" t="s">
        <v>113</v>
      </c>
      <c r="G350" t="s">
        <v>105</v>
      </c>
      <c r="H350" t="s">
        <v>105</v>
      </c>
      <c r="I350" t="s">
        <v>79</v>
      </c>
      <c r="J350" t="s">
        <v>55</v>
      </c>
      <c r="K350" t="s">
        <v>143</v>
      </c>
      <c r="L350" t="s">
        <v>35</v>
      </c>
      <c r="M350">
        <v>356214</v>
      </c>
      <c r="N350">
        <v>0</v>
      </c>
      <c r="O350">
        <v>356214</v>
      </c>
      <c r="P350">
        <v>357557</v>
      </c>
      <c r="Q350">
        <v>0</v>
      </c>
      <c r="R350">
        <v>357557</v>
      </c>
      <c r="S350" t="s">
        <v>35</v>
      </c>
      <c r="T350">
        <v>356214</v>
      </c>
      <c r="U350">
        <v>0</v>
      </c>
      <c r="V350">
        <v>356214</v>
      </c>
      <c r="W350">
        <v>357557</v>
      </c>
      <c r="X350">
        <v>0</v>
      </c>
      <c r="Y350">
        <v>357557</v>
      </c>
      <c r="Z350" t="s">
        <v>36</v>
      </c>
      <c r="AA350" t="s">
        <v>36</v>
      </c>
      <c r="AB350" t="s">
        <v>37</v>
      </c>
      <c r="AC350" t="s">
        <v>37</v>
      </c>
      <c r="AD350" t="s">
        <v>37</v>
      </c>
      <c r="AE350" s="10">
        <f t="shared" si="15"/>
        <v>6972.3615</v>
      </c>
      <c r="AF350" s="10">
        <f t="shared" si="16"/>
        <v>6946.1729999999998</v>
      </c>
      <c r="AG350" s="10">
        <f>IF(L350="USD",AE350,AE350*VLOOKUP(L350,Calculations!G351:I351,3,0))</f>
        <v>6972.3615</v>
      </c>
      <c r="AH350" s="10">
        <f>IF(L350="EUR",AE350,AE350*VLOOKUP(L350,Calculations!G:I,3,0))</f>
        <v>4880.6530499999999</v>
      </c>
      <c r="AI350" s="10">
        <f>IF(L350="USD",AF350,AF350*VLOOKUP(L350,Calculations!G351:I351,3,0))</f>
        <v>6946.1729999999998</v>
      </c>
      <c r="AJ350" s="10">
        <f>IF(L350="EUR",AF350,AF350*VLOOKUP(L350,Calculations!G:I,3,0))</f>
        <v>4862.3210999999992</v>
      </c>
      <c r="AK350" s="10">
        <f t="shared" si="17"/>
        <v>6972.3615</v>
      </c>
      <c r="AL350" s="10">
        <f>IF(L350="USD",AK350,AK350*VLOOKUP(L350,Calculations!G:I,3,0))</f>
        <v>6972.3615</v>
      </c>
      <c r="AM350" s="10">
        <f>IF(L350="EUR",AK350,AK350*VLOOKUP(L350,Calculations!G:I,3,0))</f>
        <v>4880.6530499999999</v>
      </c>
    </row>
    <row r="351" spans="1:39">
      <c r="A351" t="s">
        <v>145</v>
      </c>
      <c r="B351" t="s">
        <v>160</v>
      </c>
      <c r="C351">
        <v>1.95</v>
      </c>
      <c r="D351" t="s">
        <v>510</v>
      </c>
      <c r="E351" t="s">
        <v>71</v>
      </c>
      <c r="F351" t="s">
        <v>100</v>
      </c>
      <c r="G351" t="s">
        <v>109</v>
      </c>
      <c r="H351" t="s">
        <v>109</v>
      </c>
      <c r="I351" t="s">
        <v>98</v>
      </c>
      <c r="J351" t="s">
        <v>136</v>
      </c>
      <c r="K351" t="s">
        <v>143</v>
      </c>
      <c r="L351" t="s">
        <v>35</v>
      </c>
      <c r="M351">
        <v>1363407</v>
      </c>
      <c r="N351">
        <v>0</v>
      </c>
      <c r="O351">
        <v>1363407</v>
      </c>
      <c r="P351">
        <v>1416466</v>
      </c>
      <c r="Q351">
        <v>0</v>
      </c>
      <c r="R351">
        <v>1416466</v>
      </c>
      <c r="S351" t="s">
        <v>35</v>
      </c>
      <c r="T351">
        <v>1363407</v>
      </c>
      <c r="U351">
        <v>0</v>
      </c>
      <c r="V351">
        <v>1363407</v>
      </c>
      <c r="W351">
        <v>1416466</v>
      </c>
      <c r="X351">
        <v>0</v>
      </c>
      <c r="Y351">
        <v>1416466</v>
      </c>
      <c r="Z351" t="s">
        <v>36</v>
      </c>
      <c r="AA351" t="s">
        <v>36</v>
      </c>
      <c r="AB351" t="s">
        <v>37</v>
      </c>
      <c r="AC351" t="s">
        <v>37</v>
      </c>
      <c r="AD351" t="s">
        <v>37</v>
      </c>
      <c r="AE351" s="10">
        <f t="shared" si="15"/>
        <v>27621.087</v>
      </c>
      <c r="AF351" s="10">
        <f t="shared" si="16"/>
        <v>26586.4365</v>
      </c>
      <c r="AG351" s="10">
        <f>IF(L351="USD",AE351,AE351*VLOOKUP(L351,Calculations!G352:I352,3,0))</f>
        <v>27621.087</v>
      </c>
      <c r="AH351" s="10">
        <f>IF(L351="EUR",AE351,AE351*VLOOKUP(L351,Calculations!G:I,3,0))</f>
        <v>19334.760899999997</v>
      </c>
      <c r="AI351" s="10">
        <f>IF(L351="USD",AF351,AF351*VLOOKUP(L351,Calculations!G352:I352,3,0))</f>
        <v>26586.4365</v>
      </c>
      <c r="AJ351" s="10">
        <f>IF(L351="EUR",AF351,AF351*VLOOKUP(L351,Calculations!G:I,3,0))</f>
        <v>18610.505549999998</v>
      </c>
      <c r="AK351" s="10">
        <f t="shared" si="17"/>
        <v>27621.087</v>
      </c>
      <c r="AL351" s="10">
        <f>IF(L351="USD",AK351,AK351*VLOOKUP(L351,Calculations!G:I,3,0))</f>
        <v>27621.087</v>
      </c>
      <c r="AM351" s="10">
        <f>IF(L351="EUR",AK351,AK351*VLOOKUP(L351,Calculations!G:I,3,0))</f>
        <v>19334.760899999997</v>
      </c>
    </row>
    <row r="352" spans="1:39">
      <c r="A352" t="s">
        <v>145</v>
      </c>
      <c r="B352" t="s">
        <v>160</v>
      </c>
      <c r="C352">
        <v>1.95</v>
      </c>
      <c r="D352" t="s">
        <v>511</v>
      </c>
      <c r="E352" t="s">
        <v>142</v>
      </c>
      <c r="F352" t="s">
        <v>143</v>
      </c>
      <c r="G352" t="s">
        <v>105</v>
      </c>
      <c r="H352" t="s">
        <v>105</v>
      </c>
      <c r="I352" t="s">
        <v>84</v>
      </c>
      <c r="J352" t="s">
        <v>55</v>
      </c>
      <c r="K352" t="s">
        <v>143</v>
      </c>
      <c r="L352" t="s">
        <v>35</v>
      </c>
      <c r="M352">
        <v>509164</v>
      </c>
      <c r="N352">
        <v>0</v>
      </c>
      <c r="O352">
        <v>509164</v>
      </c>
      <c r="P352">
        <v>509164</v>
      </c>
      <c r="Q352">
        <v>0</v>
      </c>
      <c r="R352">
        <v>509164</v>
      </c>
      <c r="S352" t="s">
        <v>35</v>
      </c>
      <c r="T352">
        <v>509164</v>
      </c>
      <c r="U352">
        <v>0</v>
      </c>
      <c r="V352">
        <v>509164</v>
      </c>
      <c r="W352">
        <v>509164</v>
      </c>
      <c r="X352">
        <v>0</v>
      </c>
      <c r="Y352">
        <v>509164</v>
      </c>
      <c r="Z352" t="s">
        <v>36</v>
      </c>
      <c r="AA352" t="s">
        <v>36</v>
      </c>
      <c r="AB352" t="s">
        <v>37</v>
      </c>
      <c r="AC352" t="s">
        <v>37</v>
      </c>
      <c r="AD352" t="s">
        <v>37</v>
      </c>
      <c r="AE352" s="10">
        <f t="shared" si="15"/>
        <v>9928.6980000000003</v>
      </c>
      <c r="AF352" s="10">
        <f t="shared" si="16"/>
        <v>9928.6980000000003</v>
      </c>
      <c r="AG352" s="10">
        <f>IF(L352="USD",AE352,AE352*VLOOKUP(L352,Calculations!G353:I353,3,0))</f>
        <v>9928.6980000000003</v>
      </c>
      <c r="AH352" s="10">
        <f>IF(L352="EUR",AE352,AE352*VLOOKUP(L352,Calculations!G:I,3,0))</f>
        <v>6950.0886</v>
      </c>
      <c r="AI352" s="10">
        <f>IF(L352="USD",AF352,AF352*VLOOKUP(L352,Calculations!G353:I353,3,0))</f>
        <v>9928.6980000000003</v>
      </c>
      <c r="AJ352" s="10">
        <f>IF(L352="EUR",AF352,AF352*VLOOKUP(L352,Calculations!G:I,3,0))</f>
        <v>6950.0886</v>
      </c>
      <c r="AK352" s="10">
        <f t="shared" si="17"/>
        <v>9928.6980000000003</v>
      </c>
      <c r="AL352" s="10">
        <f>IF(L352="USD",AK352,AK352*VLOOKUP(L352,Calculations!G:I,3,0))</f>
        <v>9928.6980000000003</v>
      </c>
      <c r="AM352" s="10">
        <f>IF(L352="EUR",AK352,AK352*VLOOKUP(L352,Calculations!G:I,3,0))</f>
        <v>6950.0886</v>
      </c>
    </row>
    <row r="353" spans="1:39">
      <c r="A353" t="s">
        <v>145</v>
      </c>
      <c r="B353" t="s">
        <v>160</v>
      </c>
      <c r="C353">
        <v>1.95</v>
      </c>
      <c r="D353" t="s">
        <v>512</v>
      </c>
      <c r="E353" t="s">
        <v>76</v>
      </c>
      <c r="F353" t="s">
        <v>113</v>
      </c>
      <c r="G353" t="s">
        <v>82</v>
      </c>
      <c r="H353" t="s">
        <v>82</v>
      </c>
      <c r="I353" t="s">
        <v>52</v>
      </c>
      <c r="J353" t="s">
        <v>55</v>
      </c>
      <c r="K353" t="s">
        <v>143</v>
      </c>
      <c r="L353" t="s">
        <v>35</v>
      </c>
      <c r="M353">
        <v>2909509</v>
      </c>
      <c r="N353">
        <v>0</v>
      </c>
      <c r="O353">
        <v>2909509</v>
      </c>
      <c r="P353">
        <v>2909509</v>
      </c>
      <c r="Q353">
        <v>0</v>
      </c>
      <c r="R353">
        <v>2909509</v>
      </c>
      <c r="S353" t="s">
        <v>35</v>
      </c>
      <c r="T353">
        <v>2909509</v>
      </c>
      <c r="U353">
        <v>0</v>
      </c>
      <c r="V353">
        <v>2909509</v>
      </c>
      <c r="W353">
        <v>2909509</v>
      </c>
      <c r="X353">
        <v>0</v>
      </c>
      <c r="Y353">
        <v>2909509</v>
      </c>
      <c r="Z353" t="s">
        <v>36</v>
      </c>
      <c r="AA353" t="s">
        <v>36</v>
      </c>
      <c r="AB353" t="s">
        <v>37</v>
      </c>
      <c r="AC353" t="s">
        <v>37</v>
      </c>
      <c r="AD353" t="s">
        <v>37</v>
      </c>
      <c r="AE353" s="10">
        <f t="shared" si="15"/>
        <v>56735.425499999998</v>
      </c>
      <c r="AF353" s="10">
        <f t="shared" si="16"/>
        <v>56735.425499999998</v>
      </c>
      <c r="AG353" s="10">
        <f>IF(L353="USD",AE353,AE353*VLOOKUP(L353,Calculations!G354:I354,3,0))</f>
        <v>56735.425499999998</v>
      </c>
      <c r="AH353" s="10">
        <f>IF(L353="EUR",AE353,AE353*VLOOKUP(L353,Calculations!G:I,3,0))</f>
        <v>39714.797849999995</v>
      </c>
      <c r="AI353" s="10">
        <f>IF(L353="USD",AF353,AF353*VLOOKUP(L353,Calculations!G354:I354,3,0))</f>
        <v>56735.425499999998</v>
      </c>
      <c r="AJ353" s="10">
        <f>IF(L353="EUR",AF353,AF353*VLOOKUP(L353,Calculations!G:I,3,0))</f>
        <v>39714.797849999995</v>
      </c>
      <c r="AK353" s="10">
        <f t="shared" si="17"/>
        <v>56735.425499999998</v>
      </c>
      <c r="AL353" s="10">
        <f>IF(L353="USD",AK353,AK353*VLOOKUP(L353,Calculations!G:I,3,0))</f>
        <v>56735.425499999998</v>
      </c>
      <c r="AM353" s="10">
        <f>IF(L353="EUR",AK353,AK353*VLOOKUP(L353,Calculations!G:I,3,0))</f>
        <v>39714.797849999995</v>
      </c>
    </row>
    <row r="354" spans="1:39">
      <c r="A354" t="s">
        <v>145</v>
      </c>
      <c r="B354" t="s">
        <v>160</v>
      </c>
      <c r="C354">
        <v>1.95</v>
      </c>
      <c r="D354" t="s">
        <v>513</v>
      </c>
      <c r="E354" t="s">
        <v>71</v>
      </c>
      <c r="F354" t="s">
        <v>72</v>
      </c>
      <c r="G354" t="s">
        <v>109</v>
      </c>
      <c r="H354" t="s">
        <v>109</v>
      </c>
      <c r="I354" t="s">
        <v>119</v>
      </c>
      <c r="J354" t="s">
        <v>55</v>
      </c>
      <c r="K354" t="s">
        <v>143</v>
      </c>
      <c r="L354" t="s">
        <v>35</v>
      </c>
      <c r="M354">
        <v>1774800</v>
      </c>
      <c r="N354">
        <v>0</v>
      </c>
      <c r="O354">
        <v>1774800</v>
      </c>
      <c r="P354">
        <v>1847592</v>
      </c>
      <c r="Q354">
        <v>0</v>
      </c>
      <c r="R354">
        <v>1847592</v>
      </c>
      <c r="S354" t="s">
        <v>35</v>
      </c>
      <c r="T354">
        <v>1774800</v>
      </c>
      <c r="U354">
        <v>0</v>
      </c>
      <c r="V354">
        <v>1774800</v>
      </c>
      <c r="W354">
        <v>1847592</v>
      </c>
      <c r="X354">
        <v>0</v>
      </c>
      <c r="Y354">
        <v>1847592</v>
      </c>
      <c r="Z354" t="s">
        <v>36</v>
      </c>
      <c r="AA354" t="s">
        <v>36</v>
      </c>
      <c r="AB354" t="s">
        <v>37</v>
      </c>
      <c r="AC354" t="s">
        <v>37</v>
      </c>
      <c r="AD354" t="s">
        <v>37</v>
      </c>
      <c r="AE354" s="10">
        <f t="shared" si="15"/>
        <v>36028.044000000002</v>
      </c>
      <c r="AF354" s="10">
        <f t="shared" si="16"/>
        <v>34608.6</v>
      </c>
      <c r="AG354" s="10">
        <f>IF(L354="USD",AE354,AE354*VLOOKUP(L354,Calculations!G355:I355,3,0))</f>
        <v>36028.044000000002</v>
      </c>
      <c r="AH354" s="10">
        <f>IF(L354="EUR",AE354,AE354*VLOOKUP(L354,Calculations!G:I,3,0))</f>
        <v>25219.630799999999</v>
      </c>
      <c r="AI354" s="10">
        <f>IF(L354="USD",AF354,AF354*VLOOKUP(L354,Calculations!G355:I355,3,0))</f>
        <v>34608.6</v>
      </c>
      <c r="AJ354" s="10">
        <f>IF(L354="EUR",AF354,AF354*VLOOKUP(L354,Calculations!G:I,3,0))</f>
        <v>24226.019999999997</v>
      </c>
      <c r="AK354" s="10">
        <f t="shared" si="17"/>
        <v>36028.044000000002</v>
      </c>
      <c r="AL354" s="10">
        <f>IF(L354="USD",AK354,AK354*VLOOKUP(L354,Calculations!G:I,3,0))</f>
        <v>36028.044000000002</v>
      </c>
      <c r="AM354" s="10">
        <f>IF(L354="EUR",AK354,AK354*VLOOKUP(L354,Calculations!G:I,3,0))</f>
        <v>25219.630799999999</v>
      </c>
    </row>
    <row r="355" spans="1:39">
      <c r="A355" t="s">
        <v>145</v>
      </c>
      <c r="B355" t="s">
        <v>160</v>
      </c>
      <c r="C355">
        <v>1.95</v>
      </c>
      <c r="D355" t="s">
        <v>514</v>
      </c>
      <c r="E355" t="s">
        <v>76</v>
      </c>
      <c r="F355" t="s">
        <v>113</v>
      </c>
      <c r="G355" t="s">
        <v>82</v>
      </c>
      <c r="H355" t="s">
        <v>82</v>
      </c>
      <c r="I355" t="s">
        <v>79</v>
      </c>
      <c r="J355" t="s">
        <v>55</v>
      </c>
      <c r="K355" t="s">
        <v>143</v>
      </c>
      <c r="L355" t="s">
        <v>35</v>
      </c>
      <c r="M355">
        <v>1774844</v>
      </c>
      <c r="N355">
        <v>0</v>
      </c>
      <c r="O355">
        <v>1774844</v>
      </c>
      <c r="P355">
        <v>1774844</v>
      </c>
      <c r="Q355">
        <v>0</v>
      </c>
      <c r="R355">
        <v>1774844</v>
      </c>
      <c r="S355" t="s">
        <v>35</v>
      </c>
      <c r="T355">
        <v>1774844</v>
      </c>
      <c r="U355">
        <v>0</v>
      </c>
      <c r="V355">
        <v>1774844</v>
      </c>
      <c r="W355">
        <v>1774844</v>
      </c>
      <c r="X355">
        <v>0</v>
      </c>
      <c r="Y355">
        <v>1774844</v>
      </c>
      <c r="Z355" t="s">
        <v>36</v>
      </c>
      <c r="AA355" t="s">
        <v>36</v>
      </c>
      <c r="AB355" t="s">
        <v>37</v>
      </c>
      <c r="AC355" t="s">
        <v>37</v>
      </c>
      <c r="AD355" t="s">
        <v>37</v>
      </c>
      <c r="AE355" s="10">
        <f t="shared" si="15"/>
        <v>34609.457999999999</v>
      </c>
      <c r="AF355" s="10">
        <f t="shared" si="16"/>
        <v>34609.457999999999</v>
      </c>
      <c r="AG355" s="10">
        <f>IF(L355="USD",AE355,AE355*VLOOKUP(L355,Calculations!G356:I356,3,0))</f>
        <v>34609.457999999999</v>
      </c>
      <c r="AH355" s="10">
        <f>IF(L355="EUR",AE355,AE355*VLOOKUP(L355,Calculations!G:I,3,0))</f>
        <v>24226.620599999998</v>
      </c>
      <c r="AI355" s="10">
        <f>IF(L355="USD",AF355,AF355*VLOOKUP(L355,Calculations!G356:I356,3,0))</f>
        <v>34609.457999999999</v>
      </c>
      <c r="AJ355" s="10">
        <f>IF(L355="EUR",AF355,AF355*VLOOKUP(L355,Calculations!G:I,3,0))</f>
        <v>24226.620599999998</v>
      </c>
      <c r="AK355" s="10">
        <f t="shared" si="17"/>
        <v>34609.457999999999</v>
      </c>
      <c r="AL355" s="10">
        <f>IF(L355="USD",AK355,AK355*VLOOKUP(L355,Calculations!G:I,3,0))</f>
        <v>34609.457999999999</v>
      </c>
      <c r="AM355" s="10">
        <f>IF(L355="EUR",AK355,AK355*VLOOKUP(L355,Calculations!G:I,3,0))</f>
        <v>24226.620599999998</v>
      </c>
    </row>
    <row r="356" spans="1:39">
      <c r="A356" t="s">
        <v>145</v>
      </c>
      <c r="B356" t="s">
        <v>160</v>
      </c>
      <c r="C356">
        <v>1.95</v>
      </c>
      <c r="D356" t="s">
        <v>515</v>
      </c>
      <c r="E356" t="s">
        <v>38</v>
      </c>
      <c r="F356" t="s">
        <v>59</v>
      </c>
      <c r="G356" t="s">
        <v>82</v>
      </c>
      <c r="H356" t="s">
        <v>82</v>
      </c>
      <c r="I356" t="s">
        <v>57</v>
      </c>
      <c r="J356" t="s">
        <v>122</v>
      </c>
      <c r="K356" t="s">
        <v>143</v>
      </c>
      <c r="L356" t="s">
        <v>35</v>
      </c>
      <c r="M356">
        <v>0</v>
      </c>
      <c r="N356">
        <v>452574</v>
      </c>
      <c r="O356">
        <v>452574</v>
      </c>
      <c r="P356">
        <v>0</v>
      </c>
      <c r="Q356">
        <v>0</v>
      </c>
      <c r="R356">
        <v>0</v>
      </c>
      <c r="S356" t="s">
        <v>35</v>
      </c>
      <c r="T356">
        <v>0</v>
      </c>
      <c r="U356">
        <v>452574</v>
      </c>
      <c r="V356">
        <v>452574</v>
      </c>
      <c r="W356">
        <v>0</v>
      </c>
      <c r="X356">
        <v>0</v>
      </c>
      <c r="Y356">
        <v>0</v>
      </c>
      <c r="Z356" t="s">
        <v>36</v>
      </c>
      <c r="AA356" t="s">
        <v>37</v>
      </c>
      <c r="AB356" t="s">
        <v>37</v>
      </c>
      <c r="AC356" t="s">
        <v>37</v>
      </c>
      <c r="AD356" t="s">
        <v>36</v>
      </c>
      <c r="AE356" s="10">
        <f t="shared" si="15"/>
        <v>0</v>
      </c>
      <c r="AF356" s="10">
        <f t="shared" si="16"/>
        <v>8825.1929999999993</v>
      </c>
      <c r="AG356" s="10">
        <f>IF(L356="USD",AE356,AE356*VLOOKUP(L356,Calculations!G357:I357,3,0))</f>
        <v>0</v>
      </c>
      <c r="AH356" s="10">
        <f>IF(L356="EUR",AE356,AE356*VLOOKUP(L356,Calculations!G:I,3,0))</f>
        <v>0</v>
      </c>
      <c r="AI356" s="10">
        <f>IF(L356="USD",AF356,AF356*VLOOKUP(L356,Calculations!G357:I357,3,0))</f>
        <v>8825.1929999999993</v>
      </c>
      <c r="AJ356" s="10">
        <f>IF(L356="EUR",AF356,AF356*VLOOKUP(L356,Calculations!G:I,3,0))</f>
        <v>6177.6350999999995</v>
      </c>
      <c r="AK356" s="10">
        <f t="shared" si="17"/>
        <v>0</v>
      </c>
      <c r="AL356" s="10">
        <f>IF(L356="USD",AK356,AK356*VLOOKUP(L356,Calculations!G:I,3,0))</f>
        <v>0</v>
      </c>
      <c r="AM356" s="10">
        <f>IF(L356="EUR",AK356,AK356*VLOOKUP(L356,Calculations!G:I,3,0))</f>
        <v>0</v>
      </c>
    </row>
    <row r="357" spans="1:39">
      <c r="A357" t="s">
        <v>145</v>
      </c>
      <c r="B357" t="s">
        <v>160</v>
      </c>
      <c r="C357">
        <v>1.95</v>
      </c>
      <c r="D357" t="s">
        <v>516</v>
      </c>
      <c r="E357" t="s">
        <v>73</v>
      </c>
      <c r="F357" t="s">
        <v>74</v>
      </c>
      <c r="G357" t="s">
        <v>105</v>
      </c>
      <c r="H357" t="s">
        <v>105</v>
      </c>
      <c r="I357" t="s">
        <v>63</v>
      </c>
      <c r="J357" t="s">
        <v>128</v>
      </c>
      <c r="K357" t="s">
        <v>143</v>
      </c>
      <c r="L357" t="s">
        <v>35</v>
      </c>
      <c r="M357">
        <v>9317700</v>
      </c>
      <c r="N357">
        <v>0</v>
      </c>
      <c r="O357">
        <v>9317700</v>
      </c>
      <c r="P357">
        <v>12023781</v>
      </c>
      <c r="Q357">
        <v>0</v>
      </c>
      <c r="R357">
        <v>12023781</v>
      </c>
      <c r="S357" t="s">
        <v>35</v>
      </c>
      <c r="T357">
        <v>9317700</v>
      </c>
      <c r="U357">
        <v>0</v>
      </c>
      <c r="V357">
        <v>9317700</v>
      </c>
      <c r="W357">
        <v>12023781</v>
      </c>
      <c r="X357">
        <v>0</v>
      </c>
      <c r="Y357">
        <v>12023781</v>
      </c>
      <c r="Z357" t="s">
        <v>36</v>
      </c>
      <c r="AA357" t="s">
        <v>36</v>
      </c>
      <c r="AB357" t="s">
        <v>37</v>
      </c>
      <c r="AC357" t="s">
        <v>37</v>
      </c>
      <c r="AD357" t="s">
        <v>37</v>
      </c>
      <c r="AE357" s="10">
        <f t="shared" si="15"/>
        <v>234463.72949999999</v>
      </c>
      <c r="AF357" s="10">
        <f t="shared" si="16"/>
        <v>181695.15</v>
      </c>
      <c r="AG357" s="10">
        <f>IF(L357="USD",AE357,AE357*VLOOKUP(L357,Calculations!G358:I358,3,0))</f>
        <v>234463.72949999999</v>
      </c>
      <c r="AH357" s="10">
        <f>IF(L357="EUR",AE357,AE357*VLOOKUP(L357,Calculations!G:I,3,0))</f>
        <v>164124.61064999999</v>
      </c>
      <c r="AI357" s="10">
        <f>IF(L357="USD",AF357,AF357*VLOOKUP(L357,Calculations!G358:I358,3,0))</f>
        <v>181695.15</v>
      </c>
      <c r="AJ357" s="10">
        <f>IF(L357="EUR",AF357,AF357*VLOOKUP(L357,Calculations!G:I,3,0))</f>
        <v>127186.60499999998</v>
      </c>
      <c r="AK357" s="10">
        <f t="shared" si="17"/>
        <v>234463.72949999999</v>
      </c>
      <c r="AL357" s="10">
        <f>IF(L357="USD",AK357,AK357*VLOOKUP(L357,Calculations!G:I,3,0))</f>
        <v>234463.72949999999</v>
      </c>
      <c r="AM357" s="10">
        <f>IF(L357="EUR",AK357,AK357*VLOOKUP(L357,Calculations!G:I,3,0))</f>
        <v>164124.61064999999</v>
      </c>
    </row>
    <row r="358" spans="1:39">
      <c r="A358" t="s">
        <v>145</v>
      </c>
      <c r="B358" t="s">
        <v>160</v>
      </c>
      <c r="C358">
        <v>1.95</v>
      </c>
      <c r="D358" t="s">
        <v>517</v>
      </c>
      <c r="E358" t="s">
        <v>73</v>
      </c>
      <c r="F358" t="s">
        <v>96</v>
      </c>
      <c r="G358" t="s">
        <v>105</v>
      </c>
      <c r="H358" t="s">
        <v>105</v>
      </c>
      <c r="I358" t="s">
        <v>50</v>
      </c>
      <c r="J358" t="s">
        <v>122</v>
      </c>
      <c r="K358" t="s">
        <v>143</v>
      </c>
      <c r="L358" t="s">
        <v>35</v>
      </c>
      <c r="M358">
        <v>0</v>
      </c>
      <c r="N358">
        <v>603255</v>
      </c>
      <c r="O358">
        <v>603255</v>
      </c>
      <c r="P358">
        <v>0</v>
      </c>
      <c r="Q358">
        <v>0</v>
      </c>
      <c r="R358">
        <v>0</v>
      </c>
      <c r="S358" t="s">
        <v>35</v>
      </c>
      <c r="T358">
        <v>0</v>
      </c>
      <c r="U358">
        <v>603255</v>
      </c>
      <c r="V358">
        <v>603255</v>
      </c>
      <c r="W358">
        <v>0</v>
      </c>
      <c r="X358">
        <v>0</v>
      </c>
      <c r="Y358">
        <v>0</v>
      </c>
      <c r="Z358" t="s">
        <v>36</v>
      </c>
      <c r="AA358" t="s">
        <v>37</v>
      </c>
      <c r="AB358" t="s">
        <v>37</v>
      </c>
      <c r="AC358" t="s">
        <v>37</v>
      </c>
      <c r="AD358" t="s">
        <v>36</v>
      </c>
      <c r="AE358" s="10">
        <f t="shared" si="15"/>
        <v>0</v>
      </c>
      <c r="AF358" s="10">
        <f t="shared" si="16"/>
        <v>11763.4725</v>
      </c>
      <c r="AG358" s="10">
        <f>IF(L358="USD",AE358,AE358*VLOOKUP(L358,Calculations!G359:I359,3,0))</f>
        <v>0</v>
      </c>
      <c r="AH358" s="10">
        <f>IF(L358="EUR",AE358,AE358*VLOOKUP(L358,Calculations!G:I,3,0))</f>
        <v>0</v>
      </c>
      <c r="AI358" s="10">
        <f>IF(L358="USD",AF358,AF358*VLOOKUP(L358,Calculations!G359:I359,3,0))</f>
        <v>11763.4725</v>
      </c>
      <c r="AJ358" s="10">
        <f>IF(L358="EUR",AF358,AF358*VLOOKUP(L358,Calculations!G:I,3,0))</f>
        <v>8234.4307499999995</v>
      </c>
      <c r="AK358" s="10">
        <f t="shared" si="17"/>
        <v>0</v>
      </c>
      <c r="AL358" s="10">
        <f>IF(L358="USD",AK358,AK358*VLOOKUP(L358,Calculations!G:I,3,0))</f>
        <v>0</v>
      </c>
      <c r="AM358" s="10">
        <f>IF(L358="EUR",AK358,AK358*VLOOKUP(L358,Calculations!G:I,3,0))</f>
        <v>0</v>
      </c>
    </row>
    <row r="359" spans="1:39">
      <c r="A359" t="s">
        <v>145</v>
      </c>
      <c r="B359" t="s">
        <v>160</v>
      </c>
      <c r="C359">
        <v>1.95</v>
      </c>
      <c r="D359" t="s">
        <v>518</v>
      </c>
      <c r="E359" t="s">
        <v>76</v>
      </c>
      <c r="F359" t="s">
        <v>77</v>
      </c>
      <c r="G359" t="s">
        <v>82</v>
      </c>
      <c r="H359" t="s">
        <v>82</v>
      </c>
      <c r="I359" t="s">
        <v>80</v>
      </c>
      <c r="J359" t="s">
        <v>55</v>
      </c>
      <c r="K359" t="s">
        <v>143</v>
      </c>
      <c r="L359" t="s">
        <v>35</v>
      </c>
      <c r="M359">
        <v>3549600</v>
      </c>
      <c r="N359">
        <v>0</v>
      </c>
      <c r="O359">
        <v>3549600</v>
      </c>
      <c r="P359">
        <v>3549600</v>
      </c>
      <c r="Q359">
        <v>0</v>
      </c>
      <c r="R359">
        <v>3549600</v>
      </c>
      <c r="S359" t="s">
        <v>35</v>
      </c>
      <c r="T359">
        <v>3549600</v>
      </c>
      <c r="U359">
        <v>0</v>
      </c>
      <c r="V359">
        <v>3549600</v>
      </c>
      <c r="W359">
        <v>3549600</v>
      </c>
      <c r="X359">
        <v>0</v>
      </c>
      <c r="Y359">
        <v>3549600</v>
      </c>
      <c r="Z359" t="s">
        <v>36</v>
      </c>
      <c r="AA359" t="s">
        <v>36</v>
      </c>
      <c r="AB359" t="s">
        <v>37</v>
      </c>
      <c r="AC359" t="s">
        <v>37</v>
      </c>
      <c r="AD359" t="s">
        <v>37</v>
      </c>
      <c r="AE359" s="10">
        <f t="shared" si="15"/>
        <v>69217.2</v>
      </c>
      <c r="AF359" s="10">
        <f t="shared" si="16"/>
        <v>69217.2</v>
      </c>
      <c r="AG359" s="10">
        <f>IF(L359="USD",AE359,AE359*VLOOKUP(L359,Calculations!G360:I360,3,0))</f>
        <v>69217.2</v>
      </c>
      <c r="AH359" s="10">
        <f>IF(L359="EUR",AE359,AE359*VLOOKUP(L359,Calculations!G:I,3,0))</f>
        <v>48452.039999999994</v>
      </c>
      <c r="AI359" s="10">
        <f>IF(L359="USD",AF359,AF359*VLOOKUP(L359,Calculations!G360:I360,3,0))</f>
        <v>69217.2</v>
      </c>
      <c r="AJ359" s="10">
        <f>IF(L359="EUR",AF359,AF359*VLOOKUP(L359,Calculations!G:I,3,0))</f>
        <v>48452.039999999994</v>
      </c>
      <c r="AK359" s="10">
        <f t="shared" si="17"/>
        <v>69217.2</v>
      </c>
      <c r="AL359" s="10">
        <f>IF(L359="USD",AK359,AK359*VLOOKUP(L359,Calculations!G:I,3,0))</f>
        <v>69217.2</v>
      </c>
      <c r="AM359" s="10">
        <f>IF(L359="EUR",AK359,AK359*VLOOKUP(L359,Calculations!G:I,3,0))</f>
        <v>48452.039999999994</v>
      </c>
    </row>
    <row r="360" spans="1:39">
      <c r="A360" t="s">
        <v>145</v>
      </c>
      <c r="B360" t="s">
        <v>160</v>
      </c>
      <c r="C360">
        <v>1.95</v>
      </c>
      <c r="D360" t="s">
        <v>519</v>
      </c>
      <c r="E360" t="s">
        <v>73</v>
      </c>
      <c r="F360" t="s">
        <v>81</v>
      </c>
      <c r="G360" t="s">
        <v>82</v>
      </c>
      <c r="H360" t="s">
        <v>82</v>
      </c>
      <c r="I360" t="s">
        <v>125</v>
      </c>
      <c r="J360" t="s">
        <v>55</v>
      </c>
      <c r="K360" t="s">
        <v>143</v>
      </c>
      <c r="L360" t="s">
        <v>35</v>
      </c>
      <c r="M360">
        <v>15430765</v>
      </c>
      <c r="N360">
        <v>0</v>
      </c>
      <c r="O360">
        <v>15430765</v>
      </c>
      <c r="P360">
        <v>16634804.619999999</v>
      </c>
      <c r="Q360">
        <v>0</v>
      </c>
      <c r="R360">
        <v>16634804.619999999</v>
      </c>
      <c r="S360" t="s">
        <v>35</v>
      </c>
      <c r="T360">
        <v>15430765</v>
      </c>
      <c r="U360">
        <v>0</v>
      </c>
      <c r="V360">
        <v>15430765</v>
      </c>
      <c r="W360">
        <v>16634804.619999999</v>
      </c>
      <c r="X360">
        <v>0</v>
      </c>
      <c r="Y360">
        <v>16634804.619999999</v>
      </c>
      <c r="Z360" t="s">
        <v>36</v>
      </c>
      <c r="AA360" t="s">
        <v>36</v>
      </c>
      <c r="AB360" t="s">
        <v>37</v>
      </c>
      <c r="AC360" t="s">
        <v>37</v>
      </c>
      <c r="AD360" t="s">
        <v>37</v>
      </c>
      <c r="AE360" s="10">
        <f t="shared" si="15"/>
        <v>324378.69008999999</v>
      </c>
      <c r="AF360" s="10">
        <f t="shared" si="16"/>
        <v>300899.91749999998</v>
      </c>
      <c r="AG360" s="10">
        <f>IF(L360="USD",AE360,AE360*VLOOKUP(L360,Calculations!G361:I361,3,0))</f>
        <v>324378.69008999999</v>
      </c>
      <c r="AH360" s="10">
        <f>IF(L360="EUR",AE360,AE360*VLOOKUP(L360,Calculations!G:I,3,0))</f>
        <v>227065.08306299997</v>
      </c>
      <c r="AI360" s="10">
        <f>IF(L360="USD",AF360,AF360*VLOOKUP(L360,Calculations!G361:I361,3,0))</f>
        <v>300899.91749999998</v>
      </c>
      <c r="AJ360" s="10">
        <f>IF(L360="EUR",AF360,AF360*VLOOKUP(L360,Calculations!G:I,3,0))</f>
        <v>210629.94224999996</v>
      </c>
      <c r="AK360" s="10">
        <f t="shared" si="17"/>
        <v>324378.69008999999</v>
      </c>
      <c r="AL360" s="10">
        <f>IF(L360="USD",AK360,AK360*VLOOKUP(L360,Calculations!G:I,3,0))</f>
        <v>324378.69008999999</v>
      </c>
      <c r="AM360" s="10">
        <f>IF(L360="EUR",AK360,AK360*VLOOKUP(L360,Calculations!G:I,3,0))</f>
        <v>227065.08306299997</v>
      </c>
    </row>
    <row r="361" spans="1:39">
      <c r="A361" t="s">
        <v>145</v>
      </c>
      <c r="B361" t="s">
        <v>160</v>
      </c>
      <c r="C361">
        <v>1.95</v>
      </c>
      <c r="D361" t="s">
        <v>520</v>
      </c>
      <c r="E361" t="s">
        <v>76</v>
      </c>
      <c r="F361" t="s">
        <v>130</v>
      </c>
      <c r="G361" t="s">
        <v>105</v>
      </c>
      <c r="H361" t="s">
        <v>105</v>
      </c>
      <c r="I361" t="s">
        <v>79</v>
      </c>
      <c r="J361" t="s">
        <v>55</v>
      </c>
      <c r="K361" t="s">
        <v>143</v>
      </c>
      <c r="L361" t="s">
        <v>35</v>
      </c>
      <c r="M361">
        <v>1153620</v>
      </c>
      <c r="N361">
        <v>0</v>
      </c>
      <c r="O361">
        <v>1153620</v>
      </c>
      <c r="P361">
        <v>1153620</v>
      </c>
      <c r="Q361">
        <v>0</v>
      </c>
      <c r="R361">
        <v>1153620</v>
      </c>
      <c r="S361" t="s">
        <v>35</v>
      </c>
      <c r="T361">
        <v>1153620</v>
      </c>
      <c r="U361">
        <v>0</v>
      </c>
      <c r="V361">
        <v>1153620</v>
      </c>
      <c r="W361">
        <v>1153620</v>
      </c>
      <c r="X361">
        <v>0</v>
      </c>
      <c r="Y361">
        <v>1153620</v>
      </c>
      <c r="Z361" t="s">
        <v>36</v>
      </c>
      <c r="AA361" t="s">
        <v>36</v>
      </c>
      <c r="AB361" t="s">
        <v>37</v>
      </c>
      <c r="AC361" t="s">
        <v>37</v>
      </c>
      <c r="AD361" t="s">
        <v>37</v>
      </c>
      <c r="AE361" s="10">
        <f t="shared" si="15"/>
        <v>22495.59</v>
      </c>
      <c r="AF361" s="10">
        <f t="shared" si="16"/>
        <v>22495.59</v>
      </c>
      <c r="AG361" s="10">
        <f>IF(L361="USD",AE361,AE361*VLOOKUP(L361,Calculations!G362:I362,3,0))</f>
        <v>22495.59</v>
      </c>
      <c r="AH361" s="10">
        <f>IF(L361="EUR",AE361,AE361*VLOOKUP(L361,Calculations!G:I,3,0))</f>
        <v>15746.912999999999</v>
      </c>
      <c r="AI361" s="10">
        <f>IF(L361="USD",AF361,AF361*VLOOKUP(L361,Calculations!G362:I362,3,0))</f>
        <v>22495.59</v>
      </c>
      <c r="AJ361" s="10">
        <f>IF(L361="EUR",AF361,AF361*VLOOKUP(L361,Calculations!G:I,3,0))</f>
        <v>15746.912999999999</v>
      </c>
      <c r="AK361" s="10">
        <f t="shared" si="17"/>
        <v>22495.59</v>
      </c>
      <c r="AL361" s="10">
        <f>IF(L361="USD",AK361,AK361*VLOOKUP(L361,Calculations!G:I,3,0))</f>
        <v>22495.59</v>
      </c>
      <c r="AM361" s="10">
        <f>IF(L361="EUR",AK361,AK361*VLOOKUP(L361,Calculations!G:I,3,0))</f>
        <v>15746.912999999999</v>
      </c>
    </row>
    <row r="362" spans="1:39">
      <c r="A362" t="s">
        <v>145</v>
      </c>
      <c r="B362" t="s">
        <v>160</v>
      </c>
      <c r="C362">
        <v>1.95</v>
      </c>
      <c r="D362" t="s">
        <v>521</v>
      </c>
      <c r="E362" t="s">
        <v>73</v>
      </c>
      <c r="F362" t="s">
        <v>74</v>
      </c>
      <c r="G362" t="s">
        <v>82</v>
      </c>
      <c r="H362" t="s">
        <v>82</v>
      </c>
      <c r="I362" t="s">
        <v>63</v>
      </c>
      <c r="J362" t="s">
        <v>55</v>
      </c>
      <c r="K362" t="s">
        <v>143</v>
      </c>
      <c r="L362" t="s">
        <v>35</v>
      </c>
      <c r="M362">
        <v>7476812</v>
      </c>
      <c r="N362">
        <v>0</v>
      </c>
      <c r="O362">
        <v>7476812</v>
      </c>
      <c r="P362">
        <v>14428132</v>
      </c>
      <c r="Q362">
        <v>0</v>
      </c>
      <c r="R362">
        <v>14428132</v>
      </c>
      <c r="S362" t="s">
        <v>35</v>
      </c>
      <c r="T362">
        <v>7476812</v>
      </c>
      <c r="U362">
        <v>0</v>
      </c>
      <c r="V362">
        <v>7476812</v>
      </c>
      <c r="W362">
        <v>14428132</v>
      </c>
      <c r="X362">
        <v>0</v>
      </c>
      <c r="Y362">
        <v>14428132</v>
      </c>
      <c r="Z362" t="s">
        <v>36</v>
      </c>
      <c r="AA362" t="s">
        <v>36</v>
      </c>
      <c r="AB362" t="s">
        <v>37</v>
      </c>
      <c r="AC362" t="s">
        <v>37</v>
      </c>
      <c r="AD362" t="s">
        <v>37</v>
      </c>
      <c r="AE362" s="10">
        <f t="shared" si="15"/>
        <v>281348.57400000002</v>
      </c>
      <c r="AF362" s="10">
        <f t="shared" si="16"/>
        <v>145797.834</v>
      </c>
      <c r="AG362" s="10">
        <f>IF(L362="USD",AE362,AE362*VLOOKUP(L362,Calculations!G363:I363,3,0))</f>
        <v>281348.57400000002</v>
      </c>
      <c r="AH362" s="10">
        <f>IF(L362="EUR",AE362,AE362*VLOOKUP(L362,Calculations!G:I,3,0))</f>
        <v>196944.0018</v>
      </c>
      <c r="AI362" s="10">
        <f>IF(L362="USD",AF362,AF362*VLOOKUP(L362,Calculations!G363:I363,3,0))</f>
        <v>145797.834</v>
      </c>
      <c r="AJ362" s="10">
        <f>IF(L362="EUR",AF362,AF362*VLOOKUP(L362,Calculations!G:I,3,0))</f>
        <v>102058.4838</v>
      </c>
      <c r="AK362" s="10">
        <f t="shared" si="17"/>
        <v>281348.57400000002</v>
      </c>
      <c r="AL362" s="10">
        <f>IF(L362="USD",AK362,AK362*VLOOKUP(L362,Calculations!G:I,3,0))</f>
        <v>281348.57400000002</v>
      </c>
      <c r="AM362" s="10">
        <f>IF(L362="EUR",AK362,AK362*VLOOKUP(L362,Calculations!G:I,3,0))</f>
        <v>196944.0018</v>
      </c>
    </row>
    <row r="363" spans="1:39">
      <c r="A363" t="s">
        <v>145</v>
      </c>
      <c r="B363" t="s">
        <v>160</v>
      </c>
      <c r="C363">
        <v>1.95</v>
      </c>
      <c r="D363" t="s">
        <v>522</v>
      </c>
      <c r="E363" t="s">
        <v>76</v>
      </c>
      <c r="F363" t="s">
        <v>77</v>
      </c>
      <c r="G363" t="s">
        <v>82</v>
      </c>
      <c r="H363" t="s">
        <v>82</v>
      </c>
      <c r="I363" t="s">
        <v>79</v>
      </c>
      <c r="J363" t="s">
        <v>55</v>
      </c>
      <c r="K363" t="s">
        <v>143</v>
      </c>
      <c r="L363" t="s">
        <v>35</v>
      </c>
      <c r="M363">
        <v>1454754</v>
      </c>
      <c r="N363">
        <v>0</v>
      </c>
      <c r="O363">
        <v>1454754</v>
      </c>
      <c r="P363">
        <v>1430229</v>
      </c>
      <c r="Q363">
        <v>0</v>
      </c>
      <c r="R363">
        <v>1430229</v>
      </c>
      <c r="S363" t="s">
        <v>35</v>
      </c>
      <c r="T363">
        <v>1454754</v>
      </c>
      <c r="U363">
        <v>0</v>
      </c>
      <c r="V363">
        <v>1454754</v>
      </c>
      <c r="W363">
        <v>1430229</v>
      </c>
      <c r="X363">
        <v>0</v>
      </c>
      <c r="Y363">
        <v>1430229</v>
      </c>
      <c r="Z363" t="s">
        <v>36</v>
      </c>
      <c r="AA363" t="s">
        <v>36</v>
      </c>
      <c r="AB363" t="s">
        <v>37</v>
      </c>
      <c r="AC363" t="s">
        <v>37</v>
      </c>
      <c r="AD363" t="s">
        <v>37</v>
      </c>
      <c r="AE363" s="10">
        <f t="shared" si="15"/>
        <v>27889.465499999998</v>
      </c>
      <c r="AF363" s="10">
        <f t="shared" si="16"/>
        <v>28367.703000000001</v>
      </c>
      <c r="AG363" s="10">
        <f>IF(L363="USD",AE363,AE363*VLOOKUP(L363,Calculations!G364:I364,3,0))</f>
        <v>27889.465499999998</v>
      </c>
      <c r="AH363" s="10">
        <f>IF(L363="EUR",AE363,AE363*VLOOKUP(L363,Calculations!G:I,3,0))</f>
        <v>19522.625849999997</v>
      </c>
      <c r="AI363" s="10">
        <f>IF(L363="USD",AF363,AF363*VLOOKUP(L363,Calculations!G364:I364,3,0))</f>
        <v>28367.703000000001</v>
      </c>
      <c r="AJ363" s="10">
        <f>IF(L363="EUR",AF363,AF363*VLOOKUP(L363,Calculations!G:I,3,0))</f>
        <v>19857.392100000001</v>
      </c>
      <c r="AK363" s="10">
        <f t="shared" si="17"/>
        <v>27889.465499999998</v>
      </c>
      <c r="AL363" s="10">
        <f>IF(L363="USD",AK363,AK363*VLOOKUP(L363,Calculations!G:I,3,0))</f>
        <v>27889.465499999998</v>
      </c>
      <c r="AM363" s="10">
        <f>IF(L363="EUR",AK363,AK363*VLOOKUP(L363,Calculations!G:I,3,0))</f>
        <v>19522.625849999997</v>
      </c>
    </row>
    <row r="364" spans="1:39">
      <c r="A364" t="s">
        <v>145</v>
      </c>
      <c r="B364" t="s">
        <v>160</v>
      </c>
      <c r="C364">
        <v>1.95</v>
      </c>
      <c r="D364" t="s">
        <v>523</v>
      </c>
      <c r="E364" t="s">
        <v>76</v>
      </c>
      <c r="F364" t="s">
        <v>77</v>
      </c>
      <c r="G364" t="s">
        <v>82</v>
      </c>
      <c r="H364" t="s">
        <v>82</v>
      </c>
      <c r="I364" t="s">
        <v>79</v>
      </c>
      <c r="J364" t="s">
        <v>55</v>
      </c>
      <c r="K364" t="s">
        <v>143</v>
      </c>
      <c r="L364" t="s">
        <v>35</v>
      </c>
      <c r="M364">
        <v>9423802</v>
      </c>
      <c r="N364">
        <v>0</v>
      </c>
      <c r="O364">
        <v>9423802</v>
      </c>
      <c r="P364">
        <v>17748000</v>
      </c>
      <c r="Q364">
        <v>0</v>
      </c>
      <c r="R364">
        <v>17748000</v>
      </c>
      <c r="S364" t="s">
        <v>35</v>
      </c>
      <c r="T364">
        <v>9423802</v>
      </c>
      <c r="U364">
        <v>0</v>
      </c>
      <c r="V364">
        <v>9423802</v>
      </c>
      <c r="W364">
        <v>17748000</v>
      </c>
      <c r="X364">
        <v>0</v>
      </c>
      <c r="Y364">
        <v>17748000</v>
      </c>
      <c r="Z364" t="s">
        <v>36</v>
      </c>
      <c r="AA364" t="s">
        <v>36</v>
      </c>
      <c r="AB364" t="s">
        <v>37</v>
      </c>
      <c r="AC364" t="s">
        <v>37</v>
      </c>
      <c r="AD364" t="s">
        <v>37</v>
      </c>
      <c r="AE364" s="10">
        <f t="shared" si="15"/>
        <v>346086</v>
      </c>
      <c r="AF364" s="10">
        <f t="shared" si="16"/>
        <v>183764.139</v>
      </c>
      <c r="AG364" s="10">
        <f>IF(L364="USD",AE364,AE364*VLOOKUP(L364,Calculations!G365:I365,3,0))</f>
        <v>346086</v>
      </c>
      <c r="AH364" s="10">
        <f>IF(L364="EUR",AE364,AE364*VLOOKUP(L364,Calculations!G:I,3,0))</f>
        <v>242260.19999999998</v>
      </c>
      <c r="AI364" s="10">
        <f>IF(L364="USD",AF364,AF364*VLOOKUP(L364,Calculations!G365:I365,3,0))</f>
        <v>183764.139</v>
      </c>
      <c r="AJ364" s="10">
        <f>IF(L364="EUR",AF364,AF364*VLOOKUP(L364,Calculations!G:I,3,0))</f>
        <v>128634.89729999998</v>
      </c>
      <c r="AK364" s="10">
        <f t="shared" si="17"/>
        <v>346086</v>
      </c>
      <c r="AL364" s="10">
        <f>IF(L364="USD",AK364,AK364*VLOOKUP(L364,Calculations!G:I,3,0))</f>
        <v>346086</v>
      </c>
      <c r="AM364" s="10">
        <f>IF(L364="EUR",AK364,AK364*VLOOKUP(L364,Calculations!G:I,3,0))</f>
        <v>242260.19999999998</v>
      </c>
    </row>
    <row r="365" spans="1:39">
      <c r="A365" t="s">
        <v>145</v>
      </c>
      <c r="B365" t="s">
        <v>160</v>
      </c>
      <c r="C365">
        <v>1.95</v>
      </c>
      <c r="D365" t="s">
        <v>524</v>
      </c>
      <c r="E365" t="s">
        <v>73</v>
      </c>
      <c r="F365" t="s">
        <v>75</v>
      </c>
      <c r="G365" t="s">
        <v>82</v>
      </c>
      <c r="H365" t="s">
        <v>82</v>
      </c>
      <c r="I365" t="s">
        <v>106</v>
      </c>
      <c r="J365" t="s">
        <v>55</v>
      </c>
      <c r="K365" t="s">
        <v>143</v>
      </c>
      <c r="L365" t="s">
        <v>35</v>
      </c>
      <c r="M365">
        <v>4697586</v>
      </c>
      <c r="N365">
        <v>0</v>
      </c>
      <c r="O365">
        <v>4697586</v>
      </c>
      <c r="P365">
        <v>5255415</v>
      </c>
      <c r="Q365">
        <v>0</v>
      </c>
      <c r="R365">
        <v>5255415</v>
      </c>
      <c r="S365" t="s">
        <v>35</v>
      </c>
      <c r="T365">
        <v>4697586</v>
      </c>
      <c r="U365">
        <v>0</v>
      </c>
      <c r="V365">
        <v>4697586</v>
      </c>
      <c r="W365">
        <v>5255415</v>
      </c>
      <c r="X365">
        <v>0</v>
      </c>
      <c r="Y365">
        <v>5255415</v>
      </c>
      <c r="Z365" t="s">
        <v>36</v>
      </c>
      <c r="AA365" t="s">
        <v>36</v>
      </c>
      <c r="AB365" t="s">
        <v>37</v>
      </c>
      <c r="AC365" t="s">
        <v>37</v>
      </c>
      <c r="AD365" t="s">
        <v>37</v>
      </c>
      <c r="AE365" s="10">
        <f t="shared" si="15"/>
        <v>102480.5925</v>
      </c>
      <c r="AF365" s="10">
        <f t="shared" si="16"/>
        <v>91602.926999999996</v>
      </c>
      <c r="AG365" s="10">
        <f>IF(L365="USD",AE365,AE365*VLOOKUP(L365,Calculations!G366:I366,3,0))</f>
        <v>102480.5925</v>
      </c>
      <c r="AH365" s="10">
        <f>IF(L365="EUR",AE365,AE365*VLOOKUP(L365,Calculations!G:I,3,0))</f>
        <v>71736.414749999996</v>
      </c>
      <c r="AI365" s="10">
        <f>IF(L365="USD",AF365,AF365*VLOOKUP(L365,Calculations!G366:I366,3,0))</f>
        <v>91602.926999999996</v>
      </c>
      <c r="AJ365" s="10">
        <f>IF(L365="EUR",AF365,AF365*VLOOKUP(L365,Calculations!G:I,3,0))</f>
        <v>64122.048899999994</v>
      </c>
      <c r="AK365" s="10">
        <f t="shared" si="17"/>
        <v>102480.5925</v>
      </c>
      <c r="AL365" s="10">
        <f>IF(L365="USD",AK365,AK365*VLOOKUP(L365,Calculations!G:I,3,0))</f>
        <v>102480.5925</v>
      </c>
      <c r="AM365" s="10">
        <f>IF(L365="EUR",AK365,AK365*VLOOKUP(L365,Calculations!G:I,3,0))</f>
        <v>71736.414749999996</v>
      </c>
    </row>
    <row r="366" spans="1:39">
      <c r="A366" t="s">
        <v>145</v>
      </c>
      <c r="B366" t="s">
        <v>160</v>
      </c>
      <c r="C366">
        <v>1.95</v>
      </c>
      <c r="D366" t="s">
        <v>525</v>
      </c>
      <c r="E366" t="s">
        <v>71</v>
      </c>
      <c r="F366" t="s">
        <v>90</v>
      </c>
      <c r="G366" t="s">
        <v>105</v>
      </c>
      <c r="H366" t="s">
        <v>105</v>
      </c>
      <c r="I366" t="s">
        <v>50</v>
      </c>
      <c r="J366" t="s">
        <v>55</v>
      </c>
      <c r="K366" t="s">
        <v>143</v>
      </c>
      <c r="L366" t="s">
        <v>35</v>
      </c>
      <c r="M366">
        <v>258267</v>
      </c>
      <c r="N366">
        <v>0</v>
      </c>
      <c r="O366">
        <v>258267</v>
      </c>
      <c r="P366">
        <v>258267</v>
      </c>
      <c r="Q366">
        <v>0</v>
      </c>
      <c r="R366">
        <v>258267</v>
      </c>
      <c r="S366" t="s">
        <v>35</v>
      </c>
      <c r="T366">
        <v>258267</v>
      </c>
      <c r="U366">
        <v>0</v>
      </c>
      <c r="V366">
        <v>258267</v>
      </c>
      <c r="W366">
        <v>258267</v>
      </c>
      <c r="X366">
        <v>0</v>
      </c>
      <c r="Y366">
        <v>258267</v>
      </c>
      <c r="Z366" t="s">
        <v>36</v>
      </c>
      <c r="AA366" t="s">
        <v>36</v>
      </c>
      <c r="AB366" t="s">
        <v>37</v>
      </c>
      <c r="AC366" t="s">
        <v>37</v>
      </c>
      <c r="AD366" t="s">
        <v>37</v>
      </c>
      <c r="AE366" s="10">
        <f t="shared" si="15"/>
        <v>5036.2065000000002</v>
      </c>
      <c r="AF366" s="10">
        <f t="shared" si="16"/>
        <v>5036.2065000000002</v>
      </c>
      <c r="AG366" s="10">
        <f>IF(L366="USD",AE366,AE366*VLOOKUP(L366,Calculations!G367:I367,3,0))</f>
        <v>5036.2065000000002</v>
      </c>
      <c r="AH366" s="10">
        <f>IF(L366="EUR",AE366,AE366*VLOOKUP(L366,Calculations!G:I,3,0))</f>
        <v>3525.3445499999998</v>
      </c>
      <c r="AI366" s="10">
        <f>IF(L366="USD",AF366,AF366*VLOOKUP(L366,Calculations!G367:I367,3,0))</f>
        <v>5036.2065000000002</v>
      </c>
      <c r="AJ366" s="10">
        <f>IF(L366="EUR",AF366,AF366*VLOOKUP(L366,Calculations!G:I,3,0))</f>
        <v>3525.3445499999998</v>
      </c>
      <c r="AK366" s="10">
        <f t="shared" si="17"/>
        <v>5036.2065000000002</v>
      </c>
      <c r="AL366" s="10">
        <f>IF(L366="USD",AK366,AK366*VLOOKUP(L366,Calculations!G:I,3,0))</f>
        <v>5036.2065000000002</v>
      </c>
      <c r="AM366" s="10">
        <f>IF(L366="EUR",AK366,AK366*VLOOKUP(L366,Calculations!G:I,3,0))</f>
        <v>3525.3445499999998</v>
      </c>
    </row>
    <row r="367" spans="1:39">
      <c r="A367" t="s">
        <v>145</v>
      </c>
      <c r="B367" t="s">
        <v>160</v>
      </c>
      <c r="C367">
        <v>1.95</v>
      </c>
      <c r="D367" t="s">
        <v>526</v>
      </c>
      <c r="E367" t="s">
        <v>76</v>
      </c>
      <c r="F367" t="s">
        <v>77</v>
      </c>
      <c r="G367" t="s">
        <v>82</v>
      </c>
      <c r="H367" t="s">
        <v>82</v>
      </c>
      <c r="I367" t="s">
        <v>79</v>
      </c>
      <c r="J367" t="s">
        <v>55</v>
      </c>
      <c r="K367" t="s">
        <v>143</v>
      </c>
      <c r="L367" t="s">
        <v>35</v>
      </c>
      <c r="M367">
        <v>1331100</v>
      </c>
      <c r="N367">
        <v>0</v>
      </c>
      <c r="O367">
        <v>1331100</v>
      </c>
      <c r="P367">
        <v>1331100</v>
      </c>
      <c r="Q367">
        <v>0</v>
      </c>
      <c r="R367">
        <v>1331100</v>
      </c>
      <c r="S367" t="s">
        <v>35</v>
      </c>
      <c r="T367">
        <v>1331100</v>
      </c>
      <c r="U367">
        <v>0</v>
      </c>
      <c r="V367">
        <v>1331100</v>
      </c>
      <c r="W367">
        <v>1331100</v>
      </c>
      <c r="X367">
        <v>0</v>
      </c>
      <c r="Y367">
        <v>1331100</v>
      </c>
      <c r="Z367" t="s">
        <v>36</v>
      </c>
      <c r="AA367" t="s">
        <v>36</v>
      </c>
      <c r="AB367" t="s">
        <v>37</v>
      </c>
      <c r="AC367" t="s">
        <v>37</v>
      </c>
      <c r="AD367" t="s">
        <v>37</v>
      </c>
      <c r="AE367" s="10">
        <f t="shared" si="15"/>
        <v>25956.45</v>
      </c>
      <c r="AF367" s="10">
        <f t="shared" si="16"/>
        <v>25956.45</v>
      </c>
      <c r="AG367" s="10">
        <f>IF(L367="USD",AE367,AE367*VLOOKUP(L367,Calculations!G368:I368,3,0))</f>
        <v>25956.45</v>
      </c>
      <c r="AH367" s="10">
        <f>IF(L367="EUR",AE367,AE367*VLOOKUP(L367,Calculations!G:I,3,0))</f>
        <v>18169.514999999999</v>
      </c>
      <c r="AI367" s="10">
        <f>IF(L367="USD",AF367,AF367*VLOOKUP(L367,Calculations!G368:I368,3,0))</f>
        <v>25956.45</v>
      </c>
      <c r="AJ367" s="10">
        <f>IF(L367="EUR",AF367,AF367*VLOOKUP(L367,Calculations!G:I,3,0))</f>
        <v>18169.514999999999</v>
      </c>
      <c r="AK367" s="10">
        <f t="shared" si="17"/>
        <v>25956.45</v>
      </c>
      <c r="AL367" s="10">
        <f>IF(L367="USD",AK367,AK367*VLOOKUP(L367,Calculations!G:I,3,0))</f>
        <v>25956.45</v>
      </c>
      <c r="AM367" s="10">
        <f>IF(L367="EUR",AK367,AK367*VLOOKUP(L367,Calculations!G:I,3,0))</f>
        <v>18169.514999999999</v>
      </c>
    </row>
    <row r="368" spans="1:39">
      <c r="A368" t="s">
        <v>145</v>
      </c>
      <c r="B368" t="s">
        <v>160</v>
      </c>
      <c r="C368">
        <v>1.95</v>
      </c>
      <c r="D368" t="s">
        <v>527</v>
      </c>
      <c r="E368" t="s">
        <v>71</v>
      </c>
      <c r="F368" t="s">
        <v>114</v>
      </c>
      <c r="G368" t="s">
        <v>82</v>
      </c>
      <c r="H368" t="s">
        <v>82</v>
      </c>
      <c r="I368" t="s">
        <v>120</v>
      </c>
      <c r="J368" t="s">
        <v>55</v>
      </c>
      <c r="K368" t="s">
        <v>143</v>
      </c>
      <c r="L368" t="s">
        <v>35</v>
      </c>
      <c r="M368">
        <v>3989554</v>
      </c>
      <c r="N368">
        <v>0</v>
      </c>
      <c r="O368">
        <v>3989554</v>
      </c>
      <c r="P368">
        <v>5906539</v>
      </c>
      <c r="Q368">
        <v>0</v>
      </c>
      <c r="R368">
        <v>5906539</v>
      </c>
      <c r="S368" t="s">
        <v>35</v>
      </c>
      <c r="T368">
        <v>3989554</v>
      </c>
      <c r="U368">
        <v>0</v>
      </c>
      <c r="V368">
        <v>3989554</v>
      </c>
      <c r="W368">
        <v>5906539</v>
      </c>
      <c r="X368">
        <v>0</v>
      </c>
      <c r="Y368">
        <v>5906539</v>
      </c>
      <c r="Z368" t="s">
        <v>36</v>
      </c>
      <c r="AA368" t="s">
        <v>36</v>
      </c>
      <c r="AB368" t="s">
        <v>37</v>
      </c>
      <c r="AC368" t="s">
        <v>37</v>
      </c>
      <c r="AD368" t="s">
        <v>37</v>
      </c>
      <c r="AE368" s="10">
        <f t="shared" si="15"/>
        <v>115177.5105</v>
      </c>
      <c r="AF368" s="10">
        <f t="shared" si="16"/>
        <v>77796.303</v>
      </c>
      <c r="AG368" s="10">
        <f>IF(L368="USD",AE368,AE368*VLOOKUP(L368,Calculations!G369:I369,3,0))</f>
        <v>115177.5105</v>
      </c>
      <c r="AH368" s="10">
        <f>IF(L368="EUR",AE368,AE368*VLOOKUP(L368,Calculations!G:I,3,0))</f>
        <v>80624.25735</v>
      </c>
      <c r="AI368" s="10">
        <f>IF(L368="USD",AF368,AF368*VLOOKUP(L368,Calculations!G369:I369,3,0))</f>
        <v>77796.303</v>
      </c>
      <c r="AJ368" s="10">
        <f>IF(L368="EUR",AF368,AF368*VLOOKUP(L368,Calculations!G:I,3,0))</f>
        <v>54457.412099999994</v>
      </c>
      <c r="AK368" s="10">
        <f t="shared" si="17"/>
        <v>115177.5105</v>
      </c>
      <c r="AL368" s="10">
        <f>IF(L368="USD",AK368,AK368*VLOOKUP(L368,Calculations!G:I,3,0))</f>
        <v>115177.5105</v>
      </c>
      <c r="AM368" s="10">
        <f>IF(L368="EUR",AK368,AK368*VLOOKUP(L368,Calculations!G:I,3,0))</f>
        <v>80624.25735</v>
      </c>
    </row>
    <row r="369" spans="1:39">
      <c r="A369" t="s">
        <v>145</v>
      </c>
      <c r="B369" t="s">
        <v>160</v>
      </c>
      <c r="C369">
        <v>1.95</v>
      </c>
      <c r="D369" t="s">
        <v>528</v>
      </c>
      <c r="E369" t="s">
        <v>76</v>
      </c>
      <c r="F369" t="s">
        <v>77</v>
      </c>
      <c r="G369" t="s">
        <v>82</v>
      </c>
      <c r="H369" t="s">
        <v>82</v>
      </c>
      <c r="I369" t="s">
        <v>79</v>
      </c>
      <c r="J369" t="s">
        <v>55</v>
      </c>
      <c r="K369" t="s">
        <v>143</v>
      </c>
      <c r="L369" t="s">
        <v>35</v>
      </c>
      <c r="M369">
        <v>16239420</v>
      </c>
      <c r="N369">
        <v>37596</v>
      </c>
      <c r="O369">
        <v>16277016</v>
      </c>
      <c r="P369">
        <v>51905678</v>
      </c>
      <c r="Q369">
        <v>0</v>
      </c>
      <c r="R369">
        <v>51905678</v>
      </c>
      <c r="S369" t="s">
        <v>35</v>
      </c>
      <c r="T369">
        <v>16239420</v>
      </c>
      <c r="U369">
        <v>37596</v>
      </c>
      <c r="V369">
        <v>16277016</v>
      </c>
      <c r="W369">
        <v>51905678</v>
      </c>
      <c r="X369">
        <v>0</v>
      </c>
      <c r="Y369">
        <v>51905678</v>
      </c>
      <c r="Z369" t="s">
        <v>36</v>
      </c>
      <c r="AA369" t="s">
        <v>36</v>
      </c>
      <c r="AB369" t="s">
        <v>37</v>
      </c>
      <c r="AC369" t="s">
        <v>37</v>
      </c>
      <c r="AD369" t="s">
        <v>37</v>
      </c>
      <c r="AE369" s="10">
        <f t="shared" si="15"/>
        <v>1012160.721</v>
      </c>
      <c r="AF369" s="10">
        <f t="shared" si="16"/>
        <v>317401.81199999998</v>
      </c>
      <c r="AG369" s="10">
        <f>IF(L369="USD",AE369,AE369*VLOOKUP(L369,Calculations!G370:I370,3,0))</f>
        <v>1012160.721</v>
      </c>
      <c r="AH369" s="10">
        <f>IF(L369="EUR",AE369,AE369*VLOOKUP(L369,Calculations!G:I,3,0))</f>
        <v>708512.50469999993</v>
      </c>
      <c r="AI369" s="10">
        <f>IF(L369="USD",AF369,AF369*VLOOKUP(L369,Calculations!G370:I370,3,0))</f>
        <v>317401.81199999998</v>
      </c>
      <c r="AJ369" s="10">
        <f>IF(L369="EUR",AF369,AF369*VLOOKUP(L369,Calculations!G:I,3,0))</f>
        <v>222181.26839999997</v>
      </c>
      <c r="AK369" s="10">
        <f t="shared" si="17"/>
        <v>1012160.721</v>
      </c>
      <c r="AL369" s="10">
        <f>IF(L369="USD",AK369,AK369*VLOOKUP(L369,Calculations!G:I,3,0))</f>
        <v>1012160.721</v>
      </c>
      <c r="AM369" s="10">
        <f>IF(L369="EUR",AK369,AK369*VLOOKUP(L369,Calculations!G:I,3,0))</f>
        <v>708512.50469999993</v>
      </c>
    </row>
    <row r="370" spans="1:39">
      <c r="A370" t="s">
        <v>145</v>
      </c>
      <c r="B370" t="s">
        <v>160</v>
      </c>
      <c r="C370">
        <v>1.95</v>
      </c>
      <c r="D370" t="s">
        <v>529</v>
      </c>
      <c r="E370" t="s">
        <v>71</v>
      </c>
      <c r="F370" t="s">
        <v>72</v>
      </c>
      <c r="G370" t="s">
        <v>82</v>
      </c>
      <c r="H370" t="s">
        <v>82</v>
      </c>
      <c r="I370" t="s">
        <v>50</v>
      </c>
      <c r="J370" t="s">
        <v>55</v>
      </c>
      <c r="K370" t="s">
        <v>143</v>
      </c>
      <c r="L370" t="s">
        <v>35</v>
      </c>
      <c r="M370">
        <v>4703219</v>
      </c>
      <c r="N370">
        <v>0</v>
      </c>
      <c r="O370">
        <v>4703219</v>
      </c>
      <c r="P370">
        <v>4603357</v>
      </c>
      <c r="Q370">
        <v>0</v>
      </c>
      <c r="R370">
        <v>4603357</v>
      </c>
      <c r="S370" t="s">
        <v>35</v>
      </c>
      <c r="T370">
        <v>4703219</v>
      </c>
      <c r="U370">
        <v>0</v>
      </c>
      <c r="V370">
        <v>4703219</v>
      </c>
      <c r="W370">
        <v>4603357</v>
      </c>
      <c r="X370">
        <v>0</v>
      </c>
      <c r="Y370">
        <v>4603357</v>
      </c>
      <c r="Z370" t="s">
        <v>36</v>
      </c>
      <c r="AA370" t="s">
        <v>36</v>
      </c>
      <c r="AB370" t="s">
        <v>37</v>
      </c>
      <c r="AC370" t="s">
        <v>37</v>
      </c>
      <c r="AD370" t="s">
        <v>37</v>
      </c>
      <c r="AE370" s="10">
        <f t="shared" si="15"/>
        <v>89765.461500000005</v>
      </c>
      <c r="AF370" s="10">
        <f t="shared" si="16"/>
        <v>91712.770499999999</v>
      </c>
      <c r="AG370" s="10">
        <f>IF(L370="USD",AE370,AE370*VLOOKUP(L370,Calculations!G371:I371,3,0))</f>
        <v>89765.461500000005</v>
      </c>
      <c r="AH370" s="10">
        <f>IF(L370="EUR",AE370,AE370*VLOOKUP(L370,Calculations!G:I,3,0))</f>
        <v>62835.823049999999</v>
      </c>
      <c r="AI370" s="10">
        <f>IF(L370="USD",AF370,AF370*VLOOKUP(L370,Calculations!G371:I371,3,0))</f>
        <v>91712.770499999999</v>
      </c>
      <c r="AJ370" s="10">
        <f>IF(L370="EUR",AF370,AF370*VLOOKUP(L370,Calculations!G:I,3,0))</f>
        <v>64198.939349999993</v>
      </c>
      <c r="AK370" s="10">
        <f t="shared" si="17"/>
        <v>89765.461500000005</v>
      </c>
      <c r="AL370" s="10">
        <f>IF(L370="USD",AK370,AK370*VLOOKUP(L370,Calculations!G:I,3,0))</f>
        <v>89765.461500000005</v>
      </c>
      <c r="AM370" s="10">
        <f>IF(L370="EUR",AK370,AK370*VLOOKUP(L370,Calculations!G:I,3,0))</f>
        <v>62835.823049999999</v>
      </c>
    </row>
    <row r="371" spans="1:39">
      <c r="A371" t="s">
        <v>145</v>
      </c>
      <c r="B371" t="s">
        <v>160</v>
      </c>
      <c r="C371">
        <v>1.95</v>
      </c>
      <c r="D371" t="s">
        <v>530</v>
      </c>
      <c r="E371" t="s">
        <v>73</v>
      </c>
      <c r="F371" t="s">
        <v>74</v>
      </c>
      <c r="G371" t="s">
        <v>105</v>
      </c>
      <c r="H371" t="s">
        <v>105</v>
      </c>
      <c r="I371" t="s">
        <v>57</v>
      </c>
      <c r="J371" t="s">
        <v>110</v>
      </c>
      <c r="K371" t="s">
        <v>143</v>
      </c>
      <c r="L371" t="s">
        <v>35</v>
      </c>
      <c r="M371">
        <v>809752</v>
      </c>
      <c r="N371">
        <v>11093</v>
      </c>
      <c r="O371">
        <v>820845</v>
      </c>
      <c r="P371">
        <v>848737</v>
      </c>
      <c r="Q371">
        <v>39782</v>
      </c>
      <c r="R371">
        <v>888519</v>
      </c>
      <c r="S371" t="s">
        <v>35</v>
      </c>
      <c r="T371">
        <v>809752</v>
      </c>
      <c r="U371">
        <v>11093</v>
      </c>
      <c r="V371">
        <v>820845</v>
      </c>
      <c r="W371">
        <v>848737</v>
      </c>
      <c r="X371">
        <v>39782</v>
      </c>
      <c r="Y371">
        <v>888519</v>
      </c>
      <c r="Z371" t="s">
        <v>36</v>
      </c>
      <c r="AA371" t="s">
        <v>36</v>
      </c>
      <c r="AB371" t="s">
        <v>37</v>
      </c>
      <c r="AC371" t="s">
        <v>37</v>
      </c>
      <c r="AD371" t="s">
        <v>37</v>
      </c>
      <c r="AE371" s="10">
        <f t="shared" si="15"/>
        <v>17326.120500000001</v>
      </c>
      <c r="AF371" s="10">
        <f t="shared" si="16"/>
        <v>16006.477500000001</v>
      </c>
      <c r="AG371" s="10">
        <f>IF(L371="USD",AE371,AE371*VLOOKUP(L371,Calculations!G372:I372,3,0))</f>
        <v>17326.120500000001</v>
      </c>
      <c r="AH371" s="10">
        <f>IF(L371="EUR",AE371,AE371*VLOOKUP(L371,Calculations!G:I,3,0))</f>
        <v>12128.28435</v>
      </c>
      <c r="AI371" s="10">
        <f>IF(L371="USD",AF371,AF371*VLOOKUP(L371,Calculations!G372:I372,3,0))</f>
        <v>16006.477500000001</v>
      </c>
      <c r="AJ371" s="10">
        <f>IF(L371="EUR",AF371,AF371*VLOOKUP(L371,Calculations!G:I,3,0))</f>
        <v>11204.534250000001</v>
      </c>
      <c r="AK371" s="10">
        <f t="shared" si="17"/>
        <v>16550.371500000001</v>
      </c>
      <c r="AL371" s="10">
        <f>IF(L371="USD",AK371,AK371*VLOOKUP(L371,Calculations!G:I,3,0))</f>
        <v>16550.371500000001</v>
      </c>
      <c r="AM371" s="10">
        <f>IF(L371="EUR",AK371,AK371*VLOOKUP(L371,Calculations!G:I,3,0))</f>
        <v>11585.260050000001</v>
      </c>
    </row>
    <row r="372" spans="1:39">
      <c r="A372" t="s">
        <v>145</v>
      </c>
      <c r="B372" t="s">
        <v>160</v>
      </c>
      <c r="C372">
        <v>1.95</v>
      </c>
      <c r="D372" t="s">
        <v>531</v>
      </c>
      <c r="E372" t="s">
        <v>142</v>
      </c>
      <c r="F372" t="s">
        <v>143</v>
      </c>
      <c r="G372" t="s">
        <v>105</v>
      </c>
      <c r="H372" t="s">
        <v>105</v>
      </c>
      <c r="I372" t="s">
        <v>84</v>
      </c>
      <c r="J372" t="s">
        <v>55</v>
      </c>
      <c r="K372" t="s">
        <v>143</v>
      </c>
      <c r="L372" t="s">
        <v>35</v>
      </c>
      <c r="M372">
        <v>1845792</v>
      </c>
      <c r="N372">
        <v>0</v>
      </c>
      <c r="O372">
        <v>1845792</v>
      </c>
      <c r="P372">
        <v>1845792</v>
      </c>
      <c r="Q372">
        <v>0</v>
      </c>
      <c r="R372">
        <v>1845792</v>
      </c>
      <c r="S372" t="s">
        <v>35</v>
      </c>
      <c r="T372">
        <v>1845792</v>
      </c>
      <c r="U372">
        <v>0</v>
      </c>
      <c r="V372">
        <v>1845792</v>
      </c>
      <c r="W372">
        <v>1845792</v>
      </c>
      <c r="X372">
        <v>0</v>
      </c>
      <c r="Y372">
        <v>1845792</v>
      </c>
      <c r="Z372" t="s">
        <v>36</v>
      </c>
      <c r="AA372" t="s">
        <v>36</v>
      </c>
      <c r="AB372" t="s">
        <v>37</v>
      </c>
      <c r="AC372" t="s">
        <v>37</v>
      </c>
      <c r="AD372" t="s">
        <v>37</v>
      </c>
      <c r="AE372" s="10">
        <f t="shared" si="15"/>
        <v>35992.944000000003</v>
      </c>
      <c r="AF372" s="10">
        <f t="shared" si="16"/>
        <v>35992.944000000003</v>
      </c>
      <c r="AG372" s="10">
        <f>IF(L372="USD",AE372,AE372*VLOOKUP(L372,Calculations!G373:I373,3,0))</f>
        <v>35992.944000000003</v>
      </c>
      <c r="AH372" s="10">
        <f>IF(L372="EUR",AE372,AE372*VLOOKUP(L372,Calculations!G:I,3,0))</f>
        <v>25195.060799999999</v>
      </c>
      <c r="AI372" s="10">
        <f>IF(L372="USD",AF372,AF372*VLOOKUP(L372,Calculations!G373:I373,3,0))</f>
        <v>35992.944000000003</v>
      </c>
      <c r="AJ372" s="10">
        <f>IF(L372="EUR",AF372,AF372*VLOOKUP(L372,Calculations!G:I,3,0))</f>
        <v>25195.060799999999</v>
      </c>
      <c r="AK372" s="10">
        <f t="shared" si="17"/>
        <v>35992.944000000003</v>
      </c>
      <c r="AL372" s="10">
        <f>IF(L372="USD",AK372,AK372*VLOOKUP(L372,Calculations!G:I,3,0))</f>
        <v>35992.944000000003</v>
      </c>
      <c r="AM372" s="10">
        <f>IF(L372="EUR",AK372,AK372*VLOOKUP(L372,Calculations!G:I,3,0))</f>
        <v>25195.060799999999</v>
      </c>
    </row>
    <row r="373" spans="1:39">
      <c r="A373" t="s">
        <v>145</v>
      </c>
      <c r="B373" t="s">
        <v>160</v>
      </c>
      <c r="C373">
        <v>1.95</v>
      </c>
      <c r="D373" t="s">
        <v>532</v>
      </c>
      <c r="E373" t="s">
        <v>142</v>
      </c>
      <c r="F373" t="s">
        <v>143</v>
      </c>
      <c r="G373" t="s">
        <v>105</v>
      </c>
      <c r="H373" t="s">
        <v>105</v>
      </c>
      <c r="I373" t="s">
        <v>119</v>
      </c>
      <c r="J373" t="s">
        <v>55</v>
      </c>
      <c r="K373" t="s">
        <v>143</v>
      </c>
      <c r="L373" t="s">
        <v>35</v>
      </c>
      <c r="M373">
        <v>70555</v>
      </c>
      <c r="N373">
        <v>0</v>
      </c>
      <c r="O373">
        <v>70555</v>
      </c>
      <c r="P373">
        <v>70555</v>
      </c>
      <c r="Q373">
        <v>0</v>
      </c>
      <c r="R373">
        <v>70555</v>
      </c>
      <c r="S373" t="s">
        <v>35</v>
      </c>
      <c r="T373">
        <v>70555</v>
      </c>
      <c r="U373">
        <v>0</v>
      </c>
      <c r="V373">
        <v>70555</v>
      </c>
      <c r="W373">
        <v>70555</v>
      </c>
      <c r="X373">
        <v>0</v>
      </c>
      <c r="Y373">
        <v>70555</v>
      </c>
      <c r="Z373" t="s">
        <v>36</v>
      </c>
      <c r="AA373" t="s">
        <v>36</v>
      </c>
      <c r="AB373" t="s">
        <v>37</v>
      </c>
      <c r="AC373" t="s">
        <v>37</v>
      </c>
      <c r="AD373" t="s">
        <v>37</v>
      </c>
      <c r="AE373" s="10">
        <f t="shared" si="15"/>
        <v>1375.8225</v>
      </c>
      <c r="AF373" s="10">
        <f t="shared" si="16"/>
        <v>1375.8225</v>
      </c>
      <c r="AG373" s="10">
        <f>IF(L373="USD",AE373,AE373*VLOOKUP(L373,Calculations!G374:I374,3,0))</f>
        <v>1375.8225</v>
      </c>
      <c r="AH373" s="10">
        <f>IF(L373="EUR",AE373,AE373*VLOOKUP(L373,Calculations!G:I,3,0))</f>
        <v>963.07574999999997</v>
      </c>
      <c r="AI373" s="10">
        <f>IF(L373="USD",AF373,AF373*VLOOKUP(L373,Calculations!G374:I374,3,0))</f>
        <v>1375.8225</v>
      </c>
      <c r="AJ373" s="10">
        <f>IF(L373="EUR",AF373,AF373*VLOOKUP(L373,Calculations!G:I,3,0))</f>
        <v>963.07574999999997</v>
      </c>
      <c r="AK373" s="10">
        <f t="shared" si="17"/>
        <v>1375.8225</v>
      </c>
      <c r="AL373" s="10">
        <f>IF(L373="USD",AK373,AK373*VLOOKUP(L373,Calculations!G:I,3,0))</f>
        <v>1375.8225</v>
      </c>
      <c r="AM373" s="10">
        <f>IF(L373="EUR",AK373,AK373*VLOOKUP(L373,Calculations!G:I,3,0))</f>
        <v>963.07574999999997</v>
      </c>
    </row>
    <row r="374" spans="1:39">
      <c r="A374" t="s">
        <v>145</v>
      </c>
      <c r="B374" t="s">
        <v>160</v>
      </c>
      <c r="C374">
        <v>1.95</v>
      </c>
      <c r="D374" t="s">
        <v>533</v>
      </c>
      <c r="E374" t="s">
        <v>76</v>
      </c>
      <c r="F374" t="s">
        <v>77</v>
      </c>
      <c r="H374" t="s">
        <v>82</v>
      </c>
      <c r="I374" t="s">
        <v>84</v>
      </c>
      <c r="J374" t="s">
        <v>55</v>
      </c>
      <c r="K374" t="s">
        <v>143</v>
      </c>
      <c r="L374" t="s">
        <v>35</v>
      </c>
      <c r="M374">
        <v>887400</v>
      </c>
      <c r="N374">
        <v>0</v>
      </c>
      <c r="O374">
        <v>887400</v>
      </c>
      <c r="P374">
        <v>887400</v>
      </c>
      <c r="Q374">
        <v>0</v>
      </c>
      <c r="R374">
        <v>887400</v>
      </c>
      <c r="S374" t="s">
        <v>35</v>
      </c>
      <c r="T374">
        <v>887400</v>
      </c>
      <c r="U374">
        <v>0</v>
      </c>
      <c r="V374">
        <v>887400</v>
      </c>
      <c r="W374">
        <v>887400</v>
      </c>
      <c r="X374">
        <v>0</v>
      </c>
      <c r="Y374">
        <v>887400</v>
      </c>
      <c r="Z374" t="s">
        <v>36</v>
      </c>
      <c r="AA374" t="s">
        <v>36</v>
      </c>
      <c r="AB374" t="s">
        <v>37</v>
      </c>
      <c r="AC374" t="s">
        <v>37</v>
      </c>
      <c r="AD374" t="s">
        <v>37</v>
      </c>
      <c r="AE374" s="10">
        <f t="shared" si="15"/>
        <v>17304.3</v>
      </c>
      <c r="AF374" s="10">
        <f t="shared" si="16"/>
        <v>17304.3</v>
      </c>
      <c r="AG374" s="10">
        <f>IF(L374="USD",AE374,AE374*VLOOKUP(L374,Calculations!G375:I375,3,0))</f>
        <v>17304.3</v>
      </c>
      <c r="AH374" s="10">
        <f>IF(L374="EUR",AE374,AE374*VLOOKUP(L374,Calculations!G:I,3,0))</f>
        <v>12113.009999999998</v>
      </c>
      <c r="AI374" s="10">
        <f>IF(L374="USD",AF374,AF374*VLOOKUP(L374,Calculations!G375:I375,3,0))</f>
        <v>17304.3</v>
      </c>
      <c r="AJ374" s="10">
        <f>IF(L374="EUR",AF374,AF374*VLOOKUP(L374,Calculations!G:I,3,0))</f>
        <v>12113.009999999998</v>
      </c>
      <c r="AK374" s="10">
        <f t="shared" si="17"/>
        <v>17304.3</v>
      </c>
      <c r="AL374" s="10">
        <f>IF(L374="USD",AK374,AK374*VLOOKUP(L374,Calculations!G:I,3,0))</f>
        <v>17304.3</v>
      </c>
      <c r="AM374" s="10">
        <f>IF(L374="EUR",AK374,AK374*VLOOKUP(L374,Calculations!G:I,3,0))</f>
        <v>12113.009999999998</v>
      </c>
    </row>
    <row r="375" spans="1:39">
      <c r="A375" t="s">
        <v>145</v>
      </c>
      <c r="B375" t="s">
        <v>160</v>
      </c>
      <c r="C375">
        <v>1.95</v>
      </c>
      <c r="D375" t="s">
        <v>534</v>
      </c>
      <c r="E375" t="s">
        <v>73</v>
      </c>
      <c r="F375" t="s">
        <v>75</v>
      </c>
      <c r="G375" t="s">
        <v>82</v>
      </c>
      <c r="H375" t="s">
        <v>82</v>
      </c>
      <c r="I375" t="s">
        <v>57</v>
      </c>
      <c r="J375" t="s">
        <v>110</v>
      </c>
      <c r="K375" t="s">
        <v>143</v>
      </c>
      <c r="L375" t="s">
        <v>35</v>
      </c>
      <c r="M375">
        <v>16396490</v>
      </c>
      <c r="N375">
        <v>0</v>
      </c>
      <c r="O375">
        <v>16396490</v>
      </c>
      <c r="P375">
        <v>16724621</v>
      </c>
      <c r="Q375">
        <v>0</v>
      </c>
      <c r="R375">
        <v>16724621</v>
      </c>
      <c r="S375" t="s">
        <v>35</v>
      </c>
      <c r="T375">
        <v>16396490</v>
      </c>
      <c r="U375">
        <v>0</v>
      </c>
      <c r="V375">
        <v>16396490</v>
      </c>
      <c r="W375">
        <v>16724621</v>
      </c>
      <c r="X375">
        <v>0</v>
      </c>
      <c r="Y375">
        <v>16724621</v>
      </c>
      <c r="Z375" t="s">
        <v>36</v>
      </c>
      <c r="AA375" t="s">
        <v>36</v>
      </c>
      <c r="AB375" t="s">
        <v>37</v>
      </c>
      <c r="AC375" t="s">
        <v>37</v>
      </c>
      <c r="AD375" t="s">
        <v>37</v>
      </c>
      <c r="AE375" s="10">
        <f t="shared" si="15"/>
        <v>326130.10950000002</v>
      </c>
      <c r="AF375" s="10">
        <f t="shared" si="16"/>
        <v>319731.55499999999</v>
      </c>
      <c r="AG375" s="10">
        <f>IF(L375="USD",AE375,AE375*VLOOKUP(L375,Calculations!G376:I376,3,0))</f>
        <v>326130.10950000002</v>
      </c>
      <c r="AH375" s="10">
        <f>IF(L375="EUR",AE375,AE375*VLOOKUP(L375,Calculations!G:I,3,0))</f>
        <v>228291.07665</v>
      </c>
      <c r="AI375" s="10">
        <f>IF(L375="USD",AF375,AF375*VLOOKUP(L375,Calculations!G376:I376,3,0))</f>
        <v>319731.55499999999</v>
      </c>
      <c r="AJ375" s="10">
        <f>IF(L375="EUR",AF375,AF375*VLOOKUP(L375,Calculations!G:I,3,0))</f>
        <v>223812.08849999998</v>
      </c>
      <c r="AK375" s="10">
        <f t="shared" si="17"/>
        <v>326130.10950000002</v>
      </c>
      <c r="AL375" s="10">
        <f>IF(L375="USD",AK375,AK375*VLOOKUP(L375,Calculations!G:I,3,0))</f>
        <v>326130.10950000002</v>
      </c>
      <c r="AM375" s="10">
        <f>IF(L375="EUR",AK375,AK375*VLOOKUP(L375,Calculations!G:I,3,0))</f>
        <v>228291.07665</v>
      </c>
    </row>
    <row r="376" spans="1:39">
      <c r="A376" t="s">
        <v>145</v>
      </c>
      <c r="B376" t="s">
        <v>160</v>
      </c>
      <c r="C376">
        <v>1.95</v>
      </c>
      <c r="D376" t="s">
        <v>535</v>
      </c>
      <c r="E376" t="s">
        <v>73</v>
      </c>
      <c r="F376" t="s">
        <v>96</v>
      </c>
      <c r="G376" t="s">
        <v>82</v>
      </c>
      <c r="H376" t="s">
        <v>82</v>
      </c>
      <c r="I376" t="s">
        <v>84</v>
      </c>
      <c r="J376" t="s">
        <v>55</v>
      </c>
      <c r="K376" t="s">
        <v>143</v>
      </c>
      <c r="L376" t="s">
        <v>35</v>
      </c>
      <c r="M376">
        <v>4437000</v>
      </c>
      <c r="N376">
        <v>0</v>
      </c>
      <c r="O376">
        <v>4437000</v>
      </c>
      <c r="P376">
        <v>8918370</v>
      </c>
      <c r="Q376">
        <v>0</v>
      </c>
      <c r="R376">
        <v>8918370</v>
      </c>
      <c r="S376" t="s">
        <v>35</v>
      </c>
      <c r="T376">
        <v>4437000</v>
      </c>
      <c r="U376">
        <v>0</v>
      </c>
      <c r="V376">
        <v>4437000</v>
      </c>
      <c r="W376">
        <v>8918370</v>
      </c>
      <c r="X376">
        <v>0</v>
      </c>
      <c r="Y376">
        <v>8918370</v>
      </c>
      <c r="Z376" t="s">
        <v>36</v>
      </c>
      <c r="AA376" t="s">
        <v>36</v>
      </c>
      <c r="AB376" t="s">
        <v>37</v>
      </c>
      <c r="AC376" t="s">
        <v>37</v>
      </c>
      <c r="AD376" t="s">
        <v>37</v>
      </c>
      <c r="AE376" s="10">
        <f t="shared" si="15"/>
        <v>173908.215</v>
      </c>
      <c r="AF376" s="10">
        <f t="shared" si="16"/>
        <v>86521.5</v>
      </c>
      <c r="AG376" s="10">
        <f>IF(L376="USD",AE376,AE376*VLOOKUP(L376,Calculations!G377:I377,3,0))</f>
        <v>173908.215</v>
      </c>
      <c r="AH376" s="10">
        <f>IF(L376="EUR",AE376,AE376*VLOOKUP(L376,Calculations!G:I,3,0))</f>
        <v>121735.75049999999</v>
      </c>
      <c r="AI376" s="10">
        <f>IF(L376="USD",AF376,AF376*VLOOKUP(L376,Calculations!G377:I377,3,0))</f>
        <v>86521.5</v>
      </c>
      <c r="AJ376" s="10">
        <f>IF(L376="EUR",AF376,AF376*VLOOKUP(L376,Calculations!G:I,3,0))</f>
        <v>60565.049999999996</v>
      </c>
      <c r="AK376" s="10">
        <f t="shared" si="17"/>
        <v>173908.215</v>
      </c>
      <c r="AL376" s="10">
        <f>IF(L376="USD",AK376,AK376*VLOOKUP(L376,Calculations!G:I,3,0))</f>
        <v>173908.215</v>
      </c>
      <c r="AM376" s="10">
        <f>IF(L376="EUR",AK376,AK376*VLOOKUP(L376,Calculations!G:I,3,0))</f>
        <v>121735.75049999999</v>
      </c>
    </row>
    <row r="377" spans="1:39">
      <c r="A377" t="s">
        <v>145</v>
      </c>
      <c r="B377" t="s">
        <v>160</v>
      </c>
      <c r="C377">
        <v>1.95</v>
      </c>
      <c r="D377" t="s">
        <v>536</v>
      </c>
      <c r="E377" t="s">
        <v>76</v>
      </c>
      <c r="F377" t="s">
        <v>113</v>
      </c>
      <c r="G377" t="s">
        <v>105</v>
      </c>
      <c r="H377" t="s">
        <v>105</v>
      </c>
      <c r="I377" t="s">
        <v>79</v>
      </c>
      <c r="J377" t="s">
        <v>55</v>
      </c>
      <c r="K377" t="s">
        <v>143</v>
      </c>
      <c r="L377" t="s">
        <v>35</v>
      </c>
      <c r="M377">
        <v>893357</v>
      </c>
      <c r="N377">
        <v>0</v>
      </c>
      <c r="O377">
        <v>893357</v>
      </c>
      <c r="P377">
        <v>893357</v>
      </c>
      <c r="Q377">
        <v>0</v>
      </c>
      <c r="R377">
        <v>893357</v>
      </c>
      <c r="S377" t="s">
        <v>35</v>
      </c>
      <c r="T377">
        <v>893357</v>
      </c>
      <c r="U377">
        <v>0</v>
      </c>
      <c r="V377">
        <v>893357</v>
      </c>
      <c r="W377">
        <v>893357</v>
      </c>
      <c r="X377">
        <v>0</v>
      </c>
      <c r="Y377">
        <v>893357</v>
      </c>
      <c r="Z377" t="s">
        <v>36</v>
      </c>
      <c r="AA377" t="s">
        <v>36</v>
      </c>
      <c r="AB377" t="s">
        <v>37</v>
      </c>
      <c r="AC377" t="s">
        <v>37</v>
      </c>
      <c r="AD377" t="s">
        <v>37</v>
      </c>
      <c r="AE377" s="10">
        <f t="shared" si="15"/>
        <v>17420.461500000001</v>
      </c>
      <c r="AF377" s="10">
        <f t="shared" si="16"/>
        <v>17420.461500000001</v>
      </c>
      <c r="AG377" s="10">
        <f>IF(L377="USD",AE377,AE377*VLOOKUP(L377,Calculations!G378:I378,3,0))</f>
        <v>17420.461500000001</v>
      </c>
      <c r="AH377" s="10">
        <f>IF(L377="EUR",AE377,AE377*VLOOKUP(L377,Calculations!G:I,3,0))</f>
        <v>12194.323050000001</v>
      </c>
      <c r="AI377" s="10">
        <f>IF(L377="USD",AF377,AF377*VLOOKUP(L377,Calculations!G378:I378,3,0))</f>
        <v>17420.461500000001</v>
      </c>
      <c r="AJ377" s="10">
        <f>IF(L377="EUR",AF377,AF377*VLOOKUP(L377,Calculations!G:I,3,0))</f>
        <v>12194.323050000001</v>
      </c>
      <c r="AK377" s="10">
        <f t="shared" si="17"/>
        <v>17420.461500000001</v>
      </c>
      <c r="AL377" s="10">
        <f>IF(L377="USD",AK377,AK377*VLOOKUP(L377,Calculations!G:I,3,0))</f>
        <v>17420.461500000001</v>
      </c>
      <c r="AM377" s="10">
        <f>IF(L377="EUR",AK377,AK377*VLOOKUP(L377,Calculations!G:I,3,0))</f>
        <v>12194.323050000001</v>
      </c>
    </row>
    <row r="378" spans="1:39">
      <c r="A378" t="s">
        <v>145</v>
      </c>
      <c r="B378" t="s">
        <v>160</v>
      </c>
      <c r="C378">
        <v>1.95</v>
      </c>
      <c r="D378" t="s">
        <v>537</v>
      </c>
      <c r="E378" t="s">
        <v>73</v>
      </c>
      <c r="F378" t="s">
        <v>74</v>
      </c>
      <c r="G378" t="s">
        <v>82</v>
      </c>
      <c r="H378" t="s">
        <v>82</v>
      </c>
      <c r="I378" t="s">
        <v>102</v>
      </c>
      <c r="J378" t="s">
        <v>55</v>
      </c>
      <c r="K378" t="s">
        <v>143</v>
      </c>
      <c r="L378" t="s">
        <v>35</v>
      </c>
      <c r="M378">
        <v>3283380</v>
      </c>
      <c r="N378">
        <v>0</v>
      </c>
      <c r="O378">
        <v>3283380</v>
      </c>
      <c r="P378">
        <v>3283380</v>
      </c>
      <c r="Q378">
        <v>0</v>
      </c>
      <c r="R378">
        <v>3283380</v>
      </c>
      <c r="S378" t="s">
        <v>35</v>
      </c>
      <c r="T378">
        <v>3283380</v>
      </c>
      <c r="U378">
        <v>0</v>
      </c>
      <c r="V378">
        <v>3283380</v>
      </c>
      <c r="W378">
        <v>3283380</v>
      </c>
      <c r="X378">
        <v>0</v>
      </c>
      <c r="Y378">
        <v>3283380</v>
      </c>
      <c r="Z378" t="s">
        <v>36</v>
      </c>
      <c r="AA378" t="s">
        <v>36</v>
      </c>
      <c r="AB378" t="s">
        <v>37</v>
      </c>
      <c r="AC378" t="s">
        <v>37</v>
      </c>
      <c r="AD378" t="s">
        <v>37</v>
      </c>
      <c r="AE378" s="10">
        <f t="shared" si="15"/>
        <v>64025.91</v>
      </c>
      <c r="AF378" s="10">
        <f t="shared" si="16"/>
        <v>64025.91</v>
      </c>
      <c r="AG378" s="10">
        <f>IF(L378="USD",AE378,AE378*VLOOKUP(L378,Calculations!G379:I379,3,0))</f>
        <v>64025.91</v>
      </c>
      <c r="AH378" s="10">
        <f>IF(L378="EUR",AE378,AE378*VLOOKUP(L378,Calculations!G:I,3,0))</f>
        <v>44818.137000000002</v>
      </c>
      <c r="AI378" s="10">
        <f>IF(L378="USD",AF378,AF378*VLOOKUP(L378,Calculations!G379:I379,3,0))</f>
        <v>64025.91</v>
      </c>
      <c r="AJ378" s="10">
        <f>IF(L378="EUR",AF378,AF378*VLOOKUP(L378,Calculations!G:I,3,0))</f>
        <v>44818.137000000002</v>
      </c>
      <c r="AK378" s="10">
        <f t="shared" si="17"/>
        <v>64025.91</v>
      </c>
      <c r="AL378" s="10">
        <f>IF(L378="USD",AK378,AK378*VLOOKUP(L378,Calculations!G:I,3,0))</f>
        <v>64025.91</v>
      </c>
      <c r="AM378" s="10">
        <f>IF(L378="EUR",AK378,AK378*VLOOKUP(L378,Calculations!G:I,3,0))</f>
        <v>44818.137000000002</v>
      </c>
    </row>
    <row r="379" spans="1:39">
      <c r="A379" t="s">
        <v>145</v>
      </c>
      <c r="B379" t="s">
        <v>160</v>
      </c>
      <c r="C379">
        <v>1.95</v>
      </c>
      <c r="D379" t="s">
        <v>538</v>
      </c>
      <c r="E379" t="s">
        <v>76</v>
      </c>
      <c r="F379" t="s">
        <v>130</v>
      </c>
      <c r="G379" t="s">
        <v>82</v>
      </c>
      <c r="H379" t="s">
        <v>82</v>
      </c>
      <c r="I379" t="s">
        <v>94</v>
      </c>
      <c r="J379" t="s">
        <v>55</v>
      </c>
      <c r="K379" t="s">
        <v>143</v>
      </c>
      <c r="L379" t="s">
        <v>35</v>
      </c>
      <c r="M379">
        <v>443700</v>
      </c>
      <c r="N379">
        <v>0</v>
      </c>
      <c r="O379">
        <v>443700</v>
      </c>
      <c r="P379">
        <v>443700</v>
      </c>
      <c r="Q379">
        <v>0</v>
      </c>
      <c r="R379">
        <v>443700</v>
      </c>
      <c r="S379" t="s">
        <v>35</v>
      </c>
      <c r="T379">
        <v>443700</v>
      </c>
      <c r="U379">
        <v>0</v>
      </c>
      <c r="V379">
        <v>443700</v>
      </c>
      <c r="W379">
        <v>443700</v>
      </c>
      <c r="X379">
        <v>0</v>
      </c>
      <c r="Y379">
        <v>443700</v>
      </c>
      <c r="Z379" t="s">
        <v>36</v>
      </c>
      <c r="AA379" t="s">
        <v>36</v>
      </c>
      <c r="AB379" t="s">
        <v>37</v>
      </c>
      <c r="AC379" t="s">
        <v>37</v>
      </c>
      <c r="AD379" t="s">
        <v>37</v>
      </c>
      <c r="AE379" s="10">
        <f t="shared" si="15"/>
        <v>8652.15</v>
      </c>
      <c r="AF379" s="10">
        <f t="shared" si="16"/>
        <v>8652.15</v>
      </c>
      <c r="AG379" s="10">
        <f>IF(L379="USD",AE379,AE379*VLOOKUP(L379,Calculations!G380:I380,3,0))</f>
        <v>8652.15</v>
      </c>
      <c r="AH379" s="10">
        <f>IF(L379="EUR",AE379,AE379*VLOOKUP(L379,Calculations!G:I,3,0))</f>
        <v>6056.5049999999992</v>
      </c>
      <c r="AI379" s="10">
        <f>IF(L379="USD",AF379,AF379*VLOOKUP(L379,Calculations!G380:I380,3,0))</f>
        <v>8652.15</v>
      </c>
      <c r="AJ379" s="10">
        <f>IF(L379="EUR",AF379,AF379*VLOOKUP(L379,Calculations!G:I,3,0))</f>
        <v>6056.5049999999992</v>
      </c>
      <c r="AK379" s="10">
        <f t="shared" si="17"/>
        <v>8652.15</v>
      </c>
      <c r="AL379" s="10">
        <f>IF(L379="USD",AK379,AK379*VLOOKUP(L379,Calculations!G:I,3,0))</f>
        <v>8652.15</v>
      </c>
      <c r="AM379" s="10">
        <f>IF(L379="EUR",AK379,AK379*VLOOKUP(L379,Calculations!G:I,3,0))</f>
        <v>6056.5049999999992</v>
      </c>
    </row>
    <row r="380" spans="1:39">
      <c r="A380" t="s">
        <v>145</v>
      </c>
      <c r="B380" t="s">
        <v>160</v>
      </c>
      <c r="C380">
        <v>1.95</v>
      </c>
      <c r="D380" t="s">
        <v>539</v>
      </c>
      <c r="E380" t="s">
        <v>76</v>
      </c>
      <c r="F380" t="s">
        <v>113</v>
      </c>
      <c r="G380" t="s">
        <v>82</v>
      </c>
      <c r="H380" t="s">
        <v>82</v>
      </c>
      <c r="I380" t="s">
        <v>79</v>
      </c>
      <c r="J380" t="s">
        <v>55</v>
      </c>
      <c r="K380" t="s">
        <v>143</v>
      </c>
      <c r="L380" t="s">
        <v>35</v>
      </c>
      <c r="M380">
        <v>2132113</v>
      </c>
      <c r="N380">
        <v>0</v>
      </c>
      <c r="O380">
        <v>2132113</v>
      </c>
      <c r="P380">
        <v>2132113</v>
      </c>
      <c r="Q380">
        <v>0</v>
      </c>
      <c r="R380">
        <v>2132113</v>
      </c>
      <c r="S380" t="s">
        <v>35</v>
      </c>
      <c r="T380">
        <v>2132113</v>
      </c>
      <c r="U380">
        <v>0</v>
      </c>
      <c r="V380">
        <v>2132113</v>
      </c>
      <c r="W380">
        <v>2132113</v>
      </c>
      <c r="X380">
        <v>0</v>
      </c>
      <c r="Y380">
        <v>2132113</v>
      </c>
      <c r="Z380" t="s">
        <v>36</v>
      </c>
      <c r="AA380" t="s">
        <v>36</v>
      </c>
      <c r="AB380" t="s">
        <v>37</v>
      </c>
      <c r="AC380" t="s">
        <v>37</v>
      </c>
      <c r="AD380" t="s">
        <v>37</v>
      </c>
      <c r="AE380" s="10">
        <f t="shared" si="15"/>
        <v>41576.203500000003</v>
      </c>
      <c r="AF380" s="10">
        <f t="shared" si="16"/>
        <v>41576.203500000003</v>
      </c>
      <c r="AG380" s="10">
        <f>IF(L380="USD",AE380,AE380*VLOOKUP(L380,Calculations!G381:I381,3,0))</f>
        <v>41576.203500000003</v>
      </c>
      <c r="AH380" s="10">
        <f>IF(L380="EUR",AE380,AE380*VLOOKUP(L380,Calculations!G:I,3,0))</f>
        <v>29103.34245</v>
      </c>
      <c r="AI380" s="10">
        <f>IF(L380="USD",AF380,AF380*VLOOKUP(L380,Calculations!G381:I381,3,0))</f>
        <v>41576.203500000003</v>
      </c>
      <c r="AJ380" s="10">
        <f>IF(L380="EUR",AF380,AF380*VLOOKUP(L380,Calculations!G:I,3,0))</f>
        <v>29103.34245</v>
      </c>
      <c r="AK380" s="10">
        <f t="shared" si="17"/>
        <v>41576.203500000003</v>
      </c>
      <c r="AL380" s="10">
        <f>IF(L380="USD",AK380,AK380*VLOOKUP(L380,Calculations!G:I,3,0))</f>
        <v>41576.203500000003</v>
      </c>
      <c r="AM380" s="10">
        <f>IF(L380="EUR",AK380,AK380*VLOOKUP(L380,Calculations!G:I,3,0))</f>
        <v>29103.34245</v>
      </c>
    </row>
    <row r="381" spans="1:39">
      <c r="A381" t="s">
        <v>145</v>
      </c>
      <c r="B381" t="s">
        <v>160</v>
      </c>
      <c r="C381">
        <v>1.95</v>
      </c>
      <c r="D381" t="s">
        <v>540</v>
      </c>
      <c r="E381" t="s">
        <v>73</v>
      </c>
      <c r="F381" t="s">
        <v>96</v>
      </c>
      <c r="G381" t="s">
        <v>82</v>
      </c>
      <c r="H381" t="s">
        <v>82</v>
      </c>
      <c r="I381" t="s">
        <v>97</v>
      </c>
      <c r="J381" t="s">
        <v>55</v>
      </c>
      <c r="K381" t="s">
        <v>143</v>
      </c>
      <c r="L381" t="s">
        <v>35</v>
      </c>
      <c r="M381">
        <v>5630265</v>
      </c>
      <c r="N381">
        <v>0</v>
      </c>
      <c r="O381">
        <v>5630265</v>
      </c>
      <c r="P381">
        <v>9566799</v>
      </c>
      <c r="Q381">
        <v>0</v>
      </c>
      <c r="R381">
        <v>9566799</v>
      </c>
      <c r="S381" t="s">
        <v>35</v>
      </c>
      <c r="T381">
        <v>5630265</v>
      </c>
      <c r="U381">
        <v>0</v>
      </c>
      <c r="V381">
        <v>5630265</v>
      </c>
      <c r="W381">
        <v>9566799</v>
      </c>
      <c r="X381">
        <v>0</v>
      </c>
      <c r="Y381">
        <v>9566799</v>
      </c>
      <c r="Z381" t="s">
        <v>36</v>
      </c>
      <c r="AA381" t="s">
        <v>36</v>
      </c>
      <c r="AB381" t="s">
        <v>37</v>
      </c>
      <c r="AC381" t="s">
        <v>37</v>
      </c>
      <c r="AD381" t="s">
        <v>37</v>
      </c>
      <c r="AE381" s="10">
        <f t="shared" si="15"/>
        <v>186552.58050000001</v>
      </c>
      <c r="AF381" s="10">
        <f t="shared" si="16"/>
        <v>109790.1675</v>
      </c>
      <c r="AG381" s="10">
        <f>IF(L381="USD",AE381,AE381*VLOOKUP(L381,Calculations!G382:I382,3,0))</f>
        <v>186552.58050000001</v>
      </c>
      <c r="AH381" s="10">
        <f>IF(L381="EUR",AE381,AE381*VLOOKUP(L381,Calculations!G:I,3,0))</f>
        <v>130586.80635</v>
      </c>
      <c r="AI381" s="10">
        <f>IF(L381="USD",AF381,AF381*VLOOKUP(L381,Calculations!G382:I382,3,0))</f>
        <v>109790.1675</v>
      </c>
      <c r="AJ381" s="10">
        <f>IF(L381="EUR",AF381,AF381*VLOOKUP(L381,Calculations!G:I,3,0))</f>
        <v>76853.117249999996</v>
      </c>
      <c r="AK381" s="10">
        <f t="shared" si="17"/>
        <v>186552.58050000001</v>
      </c>
      <c r="AL381" s="10">
        <f>IF(L381="USD",AK381,AK381*VLOOKUP(L381,Calculations!G:I,3,0))</f>
        <v>186552.58050000001</v>
      </c>
      <c r="AM381" s="10">
        <f>IF(L381="EUR",AK381,AK381*VLOOKUP(L381,Calculations!G:I,3,0))</f>
        <v>130586.80635</v>
      </c>
    </row>
    <row r="382" spans="1:39">
      <c r="A382" t="s">
        <v>145</v>
      </c>
      <c r="B382" t="s">
        <v>160</v>
      </c>
      <c r="C382">
        <v>1.95</v>
      </c>
      <c r="D382" t="s">
        <v>541</v>
      </c>
      <c r="E382" t="s">
        <v>76</v>
      </c>
      <c r="F382" t="s">
        <v>77</v>
      </c>
      <c r="G382" t="s">
        <v>82</v>
      </c>
      <c r="H382" t="s">
        <v>82</v>
      </c>
      <c r="I382" t="s">
        <v>79</v>
      </c>
      <c r="J382" t="s">
        <v>55</v>
      </c>
      <c r="K382" t="s">
        <v>143</v>
      </c>
      <c r="L382" t="s">
        <v>35</v>
      </c>
      <c r="M382">
        <v>1419840</v>
      </c>
      <c r="N382">
        <v>0</v>
      </c>
      <c r="O382">
        <v>1419840</v>
      </c>
      <c r="P382">
        <v>1419840</v>
      </c>
      <c r="Q382">
        <v>0</v>
      </c>
      <c r="R382">
        <v>1419840</v>
      </c>
      <c r="S382" t="s">
        <v>35</v>
      </c>
      <c r="T382">
        <v>1419840</v>
      </c>
      <c r="U382">
        <v>0</v>
      </c>
      <c r="V382">
        <v>1419840</v>
      </c>
      <c r="W382">
        <v>1419840</v>
      </c>
      <c r="X382">
        <v>0</v>
      </c>
      <c r="Y382">
        <v>1419840</v>
      </c>
      <c r="Z382" t="s">
        <v>36</v>
      </c>
      <c r="AA382" t="s">
        <v>36</v>
      </c>
      <c r="AB382" t="s">
        <v>37</v>
      </c>
      <c r="AC382" t="s">
        <v>37</v>
      </c>
      <c r="AD382" t="s">
        <v>37</v>
      </c>
      <c r="AE382" s="10">
        <f t="shared" si="15"/>
        <v>27686.880000000001</v>
      </c>
      <c r="AF382" s="10">
        <f t="shared" si="16"/>
        <v>27686.880000000001</v>
      </c>
      <c r="AG382" s="10">
        <f>IF(L382="USD",AE382,AE382*VLOOKUP(L382,Calculations!G383:I383,3,0))</f>
        <v>27686.880000000001</v>
      </c>
      <c r="AH382" s="10">
        <f>IF(L382="EUR",AE382,AE382*VLOOKUP(L382,Calculations!G:I,3,0))</f>
        <v>19380.815999999999</v>
      </c>
      <c r="AI382" s="10">
        <f>IF(L382="USD",AF382,AF382*VLOOKUP(L382,Calculations!G383:I383,3,0))</f>
        <v>27686.880000000001</v>
      </c>
      <c r="AJ382" s="10">
        <f>IF(L382="EUR",AF382,AF382*VLOOKUP(L382,Calculations!G:I,3,0))</f>
        <v>19380.815999999999</v>
      </c>
      <c r="AK382" s="10">
        <f t="shared" si="17"/>
        <v>27686.880000000001</v>
      </c>
      <c r="AL382" s="10">
        <f>IF(L382="USD",AK382,AK382*VLOOKUP(L382,Calculations!G:I,3,0))</f>
        <v>27686.880000000001</v>
      </c>
      <c r="AM382" s="10">
        <f>IF(L382="EUR",AK382,AK382*VLOOKUP(L382,Calculations!G:I,3,0))</f>
        <v>19380.815999999999</v>
      </c>
    </row>
    <row r="383" spans="1:39">
      <c r="A383" t="s">
        <v>145</v>
      </c>
      <c r="B383" t="s">
        <v>160</v>
      </c>
      <c r="C383">
        <v>1.95</v>
      </c>
      <c r="D383" t="s">
        <v>542</v>
      </c>
      <c r="E383" t="s">
        <v>73</v>
      </c>
      <c r="F383" t="s">
        <v>74</v>
      </c>
      <c r="G383" t="s">
        <v>32</v>
      </c>
      <c r="H383" t="s">
        <v>32</v>
      </c>
      <c r="I383" t="s">
        <v>98</v>
      </c>
      <c r="J383" t="s">
        <v>55</v>
      </c>
      <c r="K383" t="s">
        <v>143</v>
      </c>
      <c r="L383" t="s">
        <v>35</v>
      </c>
      <c r="M383">
        <v>985357</v>
      </c>
      <c r="N383">
        <v>0</v>
      </c>
      <c r="O383">
        <v>985357</v>
      </c>
      <c r="P383">
        <v>518129</v>
      </c>
      <c r="Q383">
        <v>0</v>
      </c>
      <c r="R383">
        <v>518129</v>
      </c>
      <c r="S383" t="s">
        <v>35</v>
      </c>
      <c r="T383">
        <v>985357</v>
      </c>
      <c r="U383">
        <v>0</v>
      </c>
      <c r="V383">
        <v>985357</v>
      </c>
      <c r="W383">
        <v>518129</v>
      </c>
      <c r="X383">
        <v>0</v>
      </c>
      <c r="Y383">
        <v>518129</v>
      </c>
      <c r="Z383" t="s">
        <v>36</v>
      </c>
      <c r="AA383" t="s">
        <v>36</v>
      </c>
      <c r="AB383" t="s">
        <v>37</v>
      </c>
      <c r="AC383" t="s">
        <v>37</v>
      </c>
      <c r="AD383" t="s">
        <v>37</v>
      </c>
      <c r="AE383" s="10">
        <f t="shared" si="15"/>
        <v>10103.5155</v>
      </c>
      <c r="AF383" s="10">
        <f t="shared" si="16"/>
        <v>19214.461500000001</v>
      </c>
      <c r="AG383" s="10">
        <f>IF(L383="USD",AE383,AE383*VLOOKUP(L383,Calculations!G384:I384,3,0))</f>
        <v>10103.5155</v>
      </c>
      <c r="AH383" s="10">
        <f>IF(L383="EUR",AE383,AE383*VLOOKUP(L383,Calculations!G:I,3,0))</f>
        <v>7072.4608499999995</v>
      </c>
      <c r="AI383" s="10">
        <f>IF(L383="USD",AF383,AF383*VLOOKUP(L383,Calculations!G384:I384,3,0))</f>
        <v>19214.461500000001</v>
      </c>
      <c r="AJ383" s="10">
        <f>IF(L383="EUR",AF383,AF383*VLOOKUP(L383,Calculations!G:I,3,0))</f>
        <v>13450.12305</v>
      </c>
      <c r="AK383" s="10">
        <f t="shared" si="17"/>
        <v>10103.5155</v>
      </c>
      <c r="AL383" s="10">
        <f>IF(L383="USD",AK383,AK383*VLOOKUP(L383,Calculations!G:I,3,0))</f>
        <v>10103.5155</v>
      </c>
      <c r="AM383" s="10">
        <f>IF(L383="EUR",AK383,AK383*VLOOKUP(L383,Calculations!G:I,3,0))</f>
        <v>7072.4608499999995</v>
      </c>
    </row>
    <row r="384" spans="1:39">
      <c r="A384" t="s">
        <v>145</v>
      </c>
      <c r="B384" t="s">
        <v>160</v>
      </c>
      <c r="C384">
        <v>1.95</v>
      </c>
      <c r="D384" t="s">
        <v>543</v>
      </c>
      <c r="E384" t="s">
        <v>38</v>
      </c>
      <c r="F384" t="s">
        <v>59</v>
      </c>
      <c r="G384" t="s">
        <v>82</v>
      </c>
      <c r="H384" t="s">
        <v>82</v>
      </c>
      <c r="I384" t="s">
        <v>94</v>
      </c>
      <c r="J384" t="s">
        <v>55</v>
      </c>
      <c r="K384" t="s">
        <v>143</v>
      </c>
      <c r="L384" t="s">
        <v>35</v>
      </c>
      <c r="M384">
        <v>5324400</v>
      </c>
      <c r="N384">
        <v>0</v>
      </c>
      <c r="O384">
        <v>5324400</v>
      </c>
      <c r="P384">
        <v>5619207</v>
      </c>
      <c r="Q384">
        <v>0</v>
      </c>
      <c r="R384">
        <v>5619207</v>
      </c>
      <c r="S384" t="s">
        <v>35</v>
      </c>
      <c r="T384">
        <v>5324400</v>
      </c>
      <c r="U384">
        <v>0</v>
      </c>
      <c r="V384">
        <v>5324400</v>
      </c>
      <c r="W384">
        <v>5619207</v>
      </c>
      <c r="X384">
        <v>0</v>
      </c>
      <c r="Y384">
        <v>5619207</v>
      </c>
      <c r="Z384" t="s">
        <v>36</v>
      </c>
      <c r="AA384" t="s">
        <v>36</v>
      </c>
      <c r="AB384" t="s">
        <v>37</v>
      </c>
      <c r="AC384" t="s">
        <v>37</v>
      </c>
      <c r="AD384" t="s">
        <v>37</v>
      </c>
      <c r="AE384" s="10">
        <f t="shared" si="15"/>
        <v>109574.5365</v>
      </c>
      <c r="AF384" s="10">
        <f t="shared" si="16"/>
        <v>103825.8</v>
      </c>
      <c r="AG384" s="10">
        <f>IF(L384="USD",AE384,AE384*VLOOKUP(L384,Calculations!G385:I385,3,0))</f>
        <v>109574.5365</v>
      </c>
      <c r="AH384" s="10">
        <f>IF(L384="EUR",AE384,AE384*VLOOKUP(L384,Calculations!G:I,3,0))</f>
        <v>76702.17555</v>
      </c>
      <c r="AI384" s="10">
        <f>IF(L384="USD",AF384,AF384*VLOOKUP(L384,Calculations!G385:I385,3,0))</f>
        <v>103825.8</v>
      </c>
      <c r="AJ384" s="10">
        <f>IF(L384="EUR",AF384,AF384*VLOOKUP(L384,Calculations!G:I,3,0))</f>
        <v>72678.06</v>
      </c>
      <c r="AK384" s="10">
        <f t="shared" si="17"/>
        <v>109574.5365</v>
      </c>
      <c r="AL384" s="10">
        <f>IF(L384="USD",AK384,AK384*VLOOKUP(L384,Calculations!G:I,3,0))</f>
        <v>109574.5365</v>
      </c>
      <c r="AM384" s="10">
        <f>IF(L384="EUR",AK384,AK384*VLOOKUP(L384,Calculations!G:I,3,0))</f>
        <v>76702.17555</v>
      </c>
    </row>
    <row r="385" spans="1:39">
      <c r="A385" t="s">
        <v>145</v>
      </c>
      <c r="B385" t="s">
        <v>160</v>
      </c>
      <c r="C385">
        <v>1.95</v>
      </c>
      <c r="D385" t="s">
        <v>544</v>
      </c>
      <c r="E385" t="s">
        <v>38</v>
      </c>
      <c r="F385" t="s">
        <v>59</v>
      </c>
      <c r="G385" t="s">
        <v>82</v>
      </c>
      <c r="H385" t="s">
        <v>82</v>
      </c>
      <c r="I385" t="s">
        <v>63</v>
      </c>
      <c r="J385" t="s">
        <v>110</v>
      </c>
      <c r="K385" t="s">
        <v>143</v>
      </c>
      <c r="L385" t="s">
        <v>35</v>
      </c>
      <c r="M385">
        <v>9761401</v>
      </c>
      <c r="N385">
        <v>0</v>
      </c>
      <c r="O385">
        <v>9761401</v>
      </c>
      <c r="P385">
        <v>13588780</v>
      </c>
      <c r="Q385">
        <v>0</v>
      </c>
      <c r="R385">
        <v>13588780</v>
      </c>
      <c r="S385" t="s">
        <v>35</v>
      </c>
      <c r="T385">
        <v>9761401</v>
      </c>
      <c r="U385">
        <v>0</v>
      </c>
      <c r="V385">
        <v>9761401</v>
      </c>
      <c r="W385">
        <v>13588780</v>
      </c>
      <c r="X385">
        <v>0</v>
      </c>
      <c r="Y385">
        <v>13588780</v>
      </c>
      <c r="Z385" t="s">
        <v>36</v>
      </c>
      <c r="AA385" t="s">
        <v>36</v>
      </c>
      <c r="AB385" t="s">
        <v>37</v>
      </c>
      <c r="AC385" t="s">
        <v>37</v>
      </c>
      <c r="AD385" t="s">
        <v>37</v>
      </c>
      <c r="AE385" s="10">
        <f t="shared" si="15"/>
        <v>264981.21000000002</v>
      </c>
      <c r="AF385" s="10">
        <f t="shared" si="16"/>
        <v>190347.31950000001</v>
      </c>
      <c r="AG385" s="10">
        <f>IF(L385="USD",AE385,AE385*VLOOKUP(L385,Calculations!G386:I386,3,0))</f>
        <v>264981.21000000002</v>
      </c>
      <c r="AH385" s="10">
        <f>IF(L385="EUR",AE385,AE385*VLOOKUP(L385,Calculations!G:I,3,0))</f>
        <v>185486.84700000001</v>
      </c>
      <c r="AI385" s="10">
        <f>IF(L385="USD",AF385,AF385*VLOOKUP(L385,Calculations!G386:I386,3,0))</f>
        <v>190347.31950000001</v>
      </c>
      <c r="AJ385" s="10">
        <f>IF(L385="EUR",AF385,AF385*VLOOKUP(L385,Calculations!G:I,3,0))</f>
        <v>133243.12364999999</v>
      </c>
      <c r="AK385" s="10">
        <f t="shared" si="17"/>
        <v>264981.21000000002</v>
      </c>
      <c r="AL385" s="10">
        <f>IF(L385="USD",AK385,AK385*VLOOKUP(L385,Calculations!G:I,3,0))</f>
        <v>264981.21000000002</v>
      </c>
      <c r="AM385" s="10">
        <f>IF(L385="EUR",AK385,AK385*VLOOKUP(L385,Calculations!G:I,3,0))</f>
        <v>185486.84700000001</v>
      </c>
    </row>
    <row r="386" spans="1:39">
      <c r="A386" t="s">
        <v>145</v>
      </c>
      <c r="B386" t="s">
        <v>160</v>
      </c>
      <c r="C386">
        <v>1.95</v>
      </c>
      <c r="D386" t="s">
        <v>545</v>
      </c>
      <c r="E386" t="s">
        <v>71</v>
      </c>
      <c r="F386" t="s">
        <v>114</v>
      </c>
      <c r="G386" t="s">
        <v>82</v>
      </c>
      <c r="H386" t="s">
        <v>82</v>
      </c>
      <c r="I386" t="s">
        <v>91</v>
      </c>
      <c r="J386" t="s">
        <v>55</v>
      </c>
      <c r="K386" t="s">
        <v>143</v>
      </c>
      <c r="L386" t="s">
        <v>35</v>
      </c>
      <c r="M386">
        <v>1447635</v>
      </c>
      <c r="N386">
        <v>0</v>
      </c>
      <c r="O386">
        <v>1447635</v>
      </c>
      <c r="P386">
        <v>1447635</v>
      </c>
      <c r="Q386">
        <v>0</v>
      </c>
      <c r="R386">
        <v>1447635</v>
      </c>
      <c r="S386" t="s">
        <v>35</v>
      </c>
      <c r="T386">
        <v>1447635</v>
      </c>
      <c r="U386">
        <v>0</v>
      </c>
      <c r="V386">
        <v>1447635</v>
      </c>
      <c r="W386">
        <v>1447635</v>
      </c>
      <c r="X386">
        <v>0</v>
      </c>
      <c r="Y386">
        <v>1447635</v>
      </c>
      <c r="Z386" t="s">
        <v>36</v>
      </c>
      <c r="AA386" t="s">
        <v>36</v>
      </c>
      <c r="AB386" t="s">
        <v>37</v>
      </c>
      <c r="AC386" t="s">
        <v>37</v>
      </c>
      <c r="AD386" t="s">
        <v>37</v>
      </c>
      <c r="AE386" s="10">
        <f t="shared" si="15"/>
        <v>28228.8825</v>
      </c>
      <c r="AF386" s="10">
        <f t="shared" si="16"/>
        <v>28228.8825</v>
      </c>
      <c r="AG386" s="10">
        <f>IF(L386="USD",AE386,AE386*VLOOKUP(L386,Calculations!G387:I387,3,0))</f>
        <v>28228.8825</v>
      </c>
      <c r="AH386" s="10">
        <f>IF(L386="EUR",AE386,AE386*VLOOKUP(L386,Calculations!G:I,3,0))</f>
        <v>19760.21775</v>
      </c>
      <c r="AI386" s="10">
        <f>IF(L386="USD",AF386,AF386*VLOOKUP(L386,Calculations!G387:I387,3,0))</f>
        <v>28228.8825</v>
      </c>
      <c r="AJ386" s="10">
        <f>IF(L386="EUR",AF386,AF386*VLOOKUP(L386,Calculations!G:I,3,0))</f>
        <v>19760.21775</v>
      </c>
      <c r="AK386" s="10">
        <f t="shared" si="17"/>
        <v>28228.8825</v>
      </c>
      <c r="AL386" s="10">
        <f>IF(L386="USD",AK386,AK386*VLOOKUP(L386,Calculations!G:I,3,0))</f>
        <v>28228.8825</v>
      </c>
      <c r="AM386" s="10">
        <f>IF(L386="EUR",AK386,AK386*VLOOKUP(L386,Calculations!G:I,3,0))</f>
        <v>19760.21775</v>
      </c>
    </row>
    <row r="387" spans="1:39">
      <c r="A387" t="s">
        <v>145</v>
      </c>
      <c r="B387" t="s">
        <v>160</v>
      </c>
      <c r="C387">
        <v>1.95</v>
      </c>
      <c r="D387" t="s">
        <v>546</v>
      </c>
      <c r="E387" t="s">
        <v>142</v>
      </c>
      <c r="F387" t="s">
        <v>143</v>
      </c>
      <c r="G387" t="s">
        <v>105</v>
      </c>
      <c r="H387" t="s">
        <v>105</v>
      </c>
      <c r="I387" t="s">
        <v>91</v>
      </c>
      <c r="J387" t="s">
        <v>55</v>
      </c>
      <c r="K387" t="s">
        <v>143</v>
      </c>
      <c r="L387" t="s">
        <v>35</v>
      </c>
      <c r="M387">
        <v>438376</v>
      </c>
      <c r="N387">
        <v>0</v>
      </c>
      <c r="O387">
        <v>438376</v>
      </c>
      <c r="P387">
        <v>438376</v>
      </c>
      <c r="Q387">
        <v>0</v>
      </c>
      <c r="R387">
        <v>438376</v>
      </c>
      <c r="S387" t="s">
        <v>35</v>
      </c>
      <c r="T387">
        <v>438376</v>
      </c>
      <c r="U387">
        <v>0</v>
      </c>
      <c r="V387">
        <v>438376</v>
      </c>
      <c r="W387">
        <v>438376</v>
      </c>
      <c r="X387">
        <v>0</v>
      </c>
      <c r="Y387">
        <v>438376</v>
      </c>
      <c r="Z387" t="s">
        <v>36</v>
      </c>
      <c r="AA387" t="s">
        <v>36</v>
      </c>
      <c r="AB387" t="s">
        <v>37</v>
      </c>
      <c r="AC387" t="s">
        <v>37</v>
      </c>
      <c r="AD387" t="s">
        <v>37</v>
      </c>
      <c r="AE387" s="10">
        <f t="shared" ref="AE387:AE450" si="18">(C387/100)*R387</f>
        <v>8548.3320000000003</v>
      </c>
      <c r="AF387" s="10">
        <f t="shared" ref="AF387:AF450" si="19">(C387/100)*O387</f>
        <v>8548.3320000000003</v>
      </c>
      <c r="AG387" s="10">
        <f>IF(L387="USD",AE387,AE387*VLOOKUP(L387,Calculations!G388:I388,3,0))</f>
        <v>8548.3320000000003</v>
      </c>
      <c r="AH387" s="10">
        <f>IF(L387="EUR",AE387,AE387*VLOOKUP(L387,Calculations!G:I,3,0))</f>
        <v>5983.8324000000002</v>
      </c>
      <c r="AI387" s="10">
        <f>IF(L387="USD",AF387,AF387*VLOOKUP(L387,Calculations!G388:I388,3,0))</f>
        <v>8548.3320000000003</v>
      </c>
      <c r="AJ387" s="10">
        <f>IF(L387="EUR",AF387,AF387*VLOOKUP(L387,Calculations!G:I,3,0))</f>
        <v>5983.8324000000002</v>
      </c>
      <c r="AK387" s="10">
        <f t="shared" ref="AK387:AK450" si="20">(C387/100)*P387</f>
        <v>8548.3320000000003</v>
      </c>
      <c r="AL387" s="10">
        <f>IF(L387="USD",AK387,AK387*VLOOKUP(L387,Calculations!G:I,3,0))</f>
        <v>8548.3320000000003</v>
      </c>
      <c r="AM387" s="10">
        <f>IF(L387="EUR",AK387,AK387*VLOOKUP(L387,Calculations!G:I,3,0))</f>
        <v>5983.8324000000002</v>
      </c>
    </row>
    <row r="388" spans="1:39">
      <c r="A388" t="s">
        <v>145</v>
      </c>
      <c r="B388" t="s">
        <v>160</v>
      </c>
      <c r="C388">
        <v>1.95</v>
      </c>
      <c r="D388" t="s">
        <v>547</v>
      </c>
      <c r="E388" t="s">
        <v>71</v>
      </c>
      <c r="F388" t="s">
        <v>100</v>
      </c>
      <c r="G388" t="s">
        <v>82</v>
      </c>
      <c r="H388" t="s">
        <v>82</v>
      </c>
      <c r="I388" t="s">
        <v>84</v>
      </c>
      <c r="J388" t="s">
        <v>55</v>
      </c>
      <c r="K388" t="s">
        <v>143</v>
      </c>
      <c r="L388" t="s">
        <v>35</v>
      </c>
      <c r="M388">
        <v>9761400</v>
      </c>
      <c r="N388">
        <v>0</v>
      </c>
      <c r="O388">
        <v>9761400</v>
      </c>
      <c r="P388">
        <v>97906842</v>
      </c>
      <c r="Q388">
        <v>0</v>
      </c>
      <c r="R388">
        <v>97906842</v>
      </c>
      <c r="S388" t="s">
        <v>35</v>
      </c>
      <c r="T388">
        <v>9761400</v>
      </c>
      <c r="U388">
        <v>0</v>
      </c>
      <c r="V388">
        <v>9761400</v>
      </c>
      <c r="W388">
        <v>97906842</v>
      </c>
      <c r="X388">
        <v>0</v>
      </c>
      <c r="Y388">
        <v>97906842</v>
      </c>
      <c r="Z388" t="s">
        <v>36</v>
      </c>
      <c r="AA388" t="s">
        <v>36</v>
      </c>
      <c r="AB388" t="s">
        <v>37</v>
      </c>
      <c r="AC388" t="s">
        <v>37</v>
      </c>
      <c r="AD388" t="s">
        <v>37</v>
      </c>
      <c r="AE388" s="10">
        <f t="shared" si="18"/>
        <v>1909183.419</v>
      </c>
      <c r="AF388" s="10">
        <f t="shared" si="19"/>
        <v>190347.3</v>
      </c>
      <c r="AG388" s="10">
        <f>IF(L388="USD",AE388,AE388*VLOOKUP(L388,Calculations!G389:I389,3,0))</f>
        <v>1909183.419</v>
      </c>
      <c r="AH388" s="10">
        <f>IF(L388="EUR",AE388,AE388*VLOOKUP(L388,Calculations!G:I,3,0))</f>
        <v>1336428.3932999999</v>
      </c>
      <c r="AI388" s="10">
        <f>IF(L388="USD",AF388,AF388*VLOOKUP(L388,Calculations!G389:I389,3,0))</f>
        <v>190347.3</v>
      </c>
      <c r="AJ388" s="10">
        <f>IF(L388="EUR",AF388,AF388*VLOOKUP(L388,Calculations!G:I,3,0))</f>
        <v>133243.10999999999</v>
      </c>
      <c r="AK388" s="10">
        <f t="shared" si="20"/>
        <v>1909183.419</v>
      </c>
      <c r="AL388" s="10">
        <f>IF(L388="USD",AK388,AK388*VLOOKUP(L388,Calculations!G:I,3,0))</f>
        <v>1909183.419</v>
      </c>
      <c r="AM388" s="10">
        <f>IF(L388="EUR",AK388,AK388*VLOOKUP(L388,Calculations!G:I,3,0))</f>
        <v>1336428.3932999999</v>
      </c>
    </row>
    <row r="389" spans="1:39">
      <c r="A389" t="s">
        <v>145</v>
      </c>
      <c r="B389" t="s">
        <v>160</v>
      </c>
      <c r="C389">
        <v>1.95</v>
      </c>
      <c r="D389" t="s">
        <v>548</v>
      </c>
      <c r="E389" t="s">
        <v>73</v>
      </c>
      <c r="F389" t="s">
        <v>81</v>
      </c>
      <c r="G389" t="s">
        <v>82</v>
      </c>
      <c r="H389" t="s">
        <v>82</v>
      </c>
      <c r="I389" t="s">
        <v>50</v>
      </c>
      <c r="J389" t="s">
        <v>55</v>
      </c>
      <c r="K389" t="s">
        <v>143</v>
      </c>
      <c r="L389" t="s">
        <v>35</v>
      </c>
      <c r="M389">
        <v>0</v>
      </c>
      <c r="N389">
        <v>2662200</v>
      </c>
      <c r="O389">
        <v>2662200</v>
      </c>
      <c r="P389">
        <v>0</v>
      </c>
      <c r="Q389">
        <v>14225022</v>
      </c>
      <c r="R389">
        <v>14225022</v>
      </c>
      <c r="S389" t="s">
        <v>35</v>
      </c>
      <c r="T389">
        <v>0</v>
      </c>
      <c r="U389">
        <v>2662200</v>
      </c>
      <c r="V389">
        <v>2662200</v>
      </c>
      <c r="W389">
        <v>0</v>
      </c>
      <c r="X389">
        <v>14225022</v>
      </c>
      <c r="Y389">
        <v>14225022</v>
      </c>
      <c r="Z389" t="s">
        <v>36</v>
      </c>
      <c r="AA389" t="s">
        <v>37</v>
      </c>
      <c r="AB389" t="s">
        <v>37</v>
      </c>
      <c r="AC389" t="s">
        <v>36</v>
      </c>
      <c r="AD389" t="s">
        <v>37</v>
      </c>
      <c r="AE389" s="10">
        <f t="shared" si="18"/>
        <v>277387.929</v>
      </c>
      <c r="AF389" s="10">
        <f t="shared" si="19"/>
        <v>51912.9</v>
      </c>
      <c r="AG389" s="10">
        <f>IF(L389="USD",AE389,AE389*VLOOKUP(L389,Calculations!G390:I390,3,0))</f>
        <v>277387.929</v>
      </c>
      <c r="AH389" s="10">
        <f>IF(L389="EUR",AE389,AE389*VLOOKUP(L389,Calculations!G:I,3,0))</f>
        <v>194171.5503</v>
      </c>
      <c r="AI389" s="10">
        <f>IF(L389="USD",AF389,AF389*VLOOKUP(L389,Calculations!G390:I390,3,0))</f>
        <v>51912.9</v>
      </c>
      <c r="AJ389" s="10">
        <f>IF(L389="EUR",AF389,AF389*VLOOKUP(L389,Calculations!G:I,3,0))</f>
        <v>36339.03</v>
      </c>
      <c r="AK389" s="10">
        <f t="shared" si="20"/>
        <v>0</v>
      </c>
      <c r="AL389" s="10">
        <f>IF(L389="USD",AK389,AK389*VLOOKUP(L389,Calculations!G:I,3,0))</f>
        <v>0</v>
      </c>
      <c r="AM389" s="10">
        <f>IF(L389="EUR",AK389,AK389*VLOOKUP(L389,Calculations!G:I,3,0))</f>
        <v>0</v>
      </c>
    </row>
    <row r="390" spans="1:39">
      <c r="A390" t="s">
        <v>145</v>
      </c>
      <c r="B390" t="s">
        <v>160</v>
      </c>
      <c r="C390">
        <v>1.95</v>
      </c>
      <c r="D390" t="s">
        <v>549</v>
      </c>
      <c r="E390" t="s">
        <v>71</v>
      </c>
      <c r="F390" t="s">
        <v>90</v>
      </c>
      <c r="G390" t="s">
        <v>109</v>
      </c>
      <c r="H390" t="s">
        <v>109</v>
      </c>
      <c r="I390" t="s">
        <v>50</v>
      </c>
      <c r="J390" t="s">
        <v>110</v>
      </c>
      <c r="K390" t="s">
        <v>143</v>
      </c>
      <c r="L390" t="s">
        <v>35</v>
      </c>
      <c r="M390">
        <v>1307215</v>
      </c>
      <c r="N390">
        <v>0</v>
      </c>
      <c r="O390">
        <v>1307215</v>
      </c>
      <c r="P390">
        <v>1407387</v>
      </c>
      <c r="Q390">
        <v>0</v>
      </c>
      <c r="R390">
        <v>1407387</v>
      </c>
      <c r="S390" t="s">
        <v>35</v>
      </c>
      <c r="T390">
        <v>1307215</v>
      </c>
      <c r="U390">
        <v>0</v>
      </c>
      <c r="V390">
        <v>1307215</v>
      </c>
      <c r="W390">
        <v>1407387</v>
      </c>
      <c r="X390">
        <v>0</v>
      </c>
      <c r="Y390">
        <v>1407387</v>
      </c>
      <c r="Z390" t="s">
        <v>36</v>
      </c>
      <c r="AA390" t="s">
        <v>36</v>
      </c>
      <c r="AB390" t="s">
        <v>37</v>
      </c>
      <c r="AC390" t="s">
        <v>37</v>
      </c>
      <c r="AD390" t="s">
        <v>37</v>
      </c>
      <c r="AE390" s="10">
        <f t="shared" si="18"/>
        <v>27444.0465</v>
      </c>
      <c r="AF390" s="10">
        <f t="shared" si="19"/>
        <v>25490.692500000001</v>
      </c>
      <c r="AG390" s="10">
        <f>IF(L390="USD",AE390,AE390*VLOOKUP(L390,Calculations!G391:I391,3,0))</f>
        <v>27444.0465</v>
      </c>
      <c r="AH390" s="10">
        <f>IF(L390="EUR",AE390,AE390*VLOOKUP(L390,Calculations!G:I,3,0))</f>
        <v>19210.832549999999</v>
      </c>
      <c r="AI390" s="10">
        <f>IF(L390="USD",AF390,AF390*VLOOKUP(L390,Calculations!G391:I391,3,0))</f>
        <v>25490.692500000001</v>
      </c>
      <c r="AJ390" s="10">
        <f>IF(L390="EUR",AF390,AF390*VLOOKUP(L390,Calculations!G:I,3,0))</f>
        <v>17843.48475</v>
      </c>
      <c r="AK390" s="10">
        <f t="shared" si="20"/>
        <v>27444.0465</v>
      </c>
      <c r="AL390" s="10">
        <f>IF(L390="USD",AK390,AK390*VLOOKUP(L390,Calculations!G:I,3,0))</f>
        <v>27444.0465</v>
      </c>
      <c r="AM390" s="10">
        <f>IF(L390="EUR",AK390,AK390*VLOOKUP(L390,Calculations!G:I,3,0))</f>
        <v>19210.832549999999</v>
      </c>
    </row>
    <row r="391" spans="1:39">
      <c r="A391" t="s">
        <v>145</v>
      </c>
      <c r="B391" t="s">
        <v>160</v>
      </c>
      <c r="C391">
        <v>1.95</v>
      </c>
      <c r="D391" t="s">
        <v>550</v>
      </c>
      <c r="E391" t="s">
        <v>76</v>
      </c>
      <c r="F391" t="s">
        <v>93</v>
      </c>
      <c r="G391" t="s">
        <v>82</v>
      </c>
      <c r="H391" t="s">
        <v>82</v>
      </c>
      <c r="I391" t="s">
        <v>79</v>
      </c>
      <c r="J391" t="s">
        <v>55</v>
      </c>
      <c r="K391" t="s">
        <v>143</v>
      </c>
      <c r="L391" t="s">
        <v>35</v>
      </c>
      <c r="M391">
        <v>7099200</v>
      </c>
      <c r="N391">
        <v>0</v>
      </c>
      <c r="O391">
        <v>7099200</v>
      </c>
      <c r="P391">
        <v>26153169</v>
      </c>
      <c r="Q391">
        <v>0</v>
      </c>
      <c r="R391">
        <v>26153169</v>
      </c>
      <c r="S391" t="s">
        <v>35</v>
      </c>
      <c r="T391">
        <v>7099200</v>
      </c>
      <c r="U391">
        <v>0</v>
      </c>
      <c r="V391">
        <v>7099200</v>
      </c>
      <c r="W391">
        <v>26153169</v>
      </c>
      <c r="X391">
        <v>0</v>
      </c>
      <c r="Y391">
        <v>26153169</v>
      </c>
      <c r="Z391" t="s">
        <v>36</v>
      </c>
      <c r="AA391" t="s">
        <v>36</v>
      </c>
      <c r="AB391" t="s">
        <v>37</v>
      </c>
      <c r="AC391" t="s">
        <v>37</v>
      </c>
      <c r="AD391" t="s">
        <v>37</v>
      </c>
      <c r="AE391" s="10">
        <f t="shared" si="18"/>
        <v>509986.79550000001</v>
      </c>
      <c r="AF391" s="10">
        <f t="shared" si="19"/>
        <v>138434.4</v>
      </c>
      <c r="AG391" s="10">
        <f>IF(L391="USD",AE391,AE391*VLOOKUP(L391,Calculations!G392:I392,3,0))</f>
        <v>509986.79550000001</v>
      </c>
      <c r="AH391" s="10">
        <f>IF(L391="EUR",AE391,AE391*VLOOKUP(L391,Calculations!G:I,3,0))</f>
        <v>356990.75685000001</v>
      </c>
      <c r="AI391" s="10">
        <f>IF(L391="USD",AF391,AF391*VLOOKUP(L391,Calculations!G392:I392,3,0))</f>
        <v>138434.4</v>
      </c>
      <c r="AJ391" s="10">
        <f>IF(L391="EUR",AF391,AF391*VLOOKUP(L391,Calculations!G:I,3,0))</f>
        <v>96904.079999999987</v>
      </c>
      <c r="AK391" s="10">
        <f t="shared" si="20"/>
        <v>509986.79550000001</v>
      </c>
      <c r="AL391" s="10">
        <f>IF(L391="USD",AK391,AK391*VLOOKUP(L391,Calculations!G:I,3,0))</f>
        <v>509986.79550000001</v>
      </c>
      <c r="AM391" s="10">
        <f>IF(L391="EUR",AK391,AK391*VLOOKUP(L391,Calculations!G:I,3,0))</f>
        <v>356990.75685000001</v>
      </c>
    </row>
    <row r="392" spans="1:39">
      <c r="A392" t="s">
        <v>145</v>
      </c>
      <c r="B392" t="s">
        <v>160</v>
      </c>
      <c r="C392">
        <v>1.95</v>
      </c>
      <c r="D392" t="s">
        <v>551</v>
      </c>
      <c r="E392" t="s">
        <v>71</v>
      </c>
      <c r="F392" t="s">
        <v>72</v>
      </c>
      <c r="G392" t="s">
        <v>82</v>
      </c>
      <c r="H392" t="s">
        <v>82</v>
      </c>
      <c r="I392" t="s">
        <v>50</v>
      </c>
      <c r="J392" t="s">
        <v>110</v>
      </c>
      <c r="K392" t="s">
        <v>143</v>
      </c>
      <c r="L392" t="s">
        <v>35</v>
      </c>
      <c r="M392">
        <v>6211800</v>
      </c>
      <c r="N392">
        <v>0</v>
      </c>
      <c r="O392">
        <v>6211800</v>
      </c>
      <c r="P392">
        <v>7276680</v>
      </c>
      <c r="Q392">
        <v>0</v>
      </c>
      <c r="R392">
        <v>7276680</v>
      </c>
      <c r="S392" t="s">
        <v>35</v>
      </c>
      <c r="T392">
        <v>6211800</v>
      </c>
      <c r="U392">
        <v>0</v>
      </c>
      <c r="V392">
        <v>6211800</v>
      </c>
      <c r="W392">
        <v>7276680</v>
      </c>
      <c r="X392">
        <v>0</v>
      </c>
      <c r="Y392">
        <v>7276680</v>
      </c>
      <c r="Z392" t="s">
        <v>36</v>
      </c>
      <c r="AA392" t="s">
        <v>36</v>
      </c>
      <c r="AB392" t="s">
        <v>37</v>
      </c>
      <c r="AC392" t="s">
        <v>37</v>
      </c>
      <c r="AD392" t="s">
        <v>37</v>
      </c>
      <c r="AE392" s="10">
        <f t="shared" si="18"/>
        <v>141895.26</v>
      </c>
      <c r="AF392" s="10">
        <f t="shared" si="19"/>
        <v>121130.1</v>
      </c>
      <c r="AG392" s="10">
        <f>IF(L392="USD",AE392,AE392*VLOOKUP(L392,Calculations!G393:I393,3,0))</f>
        <v>141895.26</v>
      </c>
      <c r="AH392" s="10">
        <f>IF(L392="EUR",AE392,AE392*VLOOKUP(L392,Calculations!G:I,3,0))</f>
        <v>99326.682000000001</v>
      </c>
      <c r="AI392" s="10">
        <f>IF(L392="USD",AF392,AF392*VLOOKUP(L392,Calculations!G393:I393,3,0))</f>
        <v>121130.1</v>
      </c>
      <c r="AJ392" s="10">
        <f>IF(L392="EUR",AF392,AF392*VLOOKUP(L392,Calculations!G:I,3,0))</f>
        <v>84791.069999999992</v>
      </c>
      <c r="AK392" s="10">
        <f t="shared" si="20"/>
        <v>141895.26</v>
      </c>
      <c r="AL392" s="10">
        <f>IF(L392="USD",AK392,AK392*VLOOKUP(L392,Calculations!G:I,3,0))</f>
        <v>141895.26</v>
      </c>
      <c r="AM392" s="10">
        <f>IF(L392="EUR",AK392,AK392*VLOOKUP(L392,Calculations!G:I,3,0))</f>
        <v>99326.682000000001</v>
      </c>
    </row>
    <row r="393" spans="1:39">
      <c r="A393" t="s">
        <v>145</v>
      </c>
      <c r="B393" t="s">
        <v>160</v>
      </c>
      <c r="C393">
        <v>1.95</v>
      </c>
      <c r="D393" t="s">
        <v>552</v>
      </c>
      <c r="E393" t="s">
        <v>71</v>
      </c>
      <c r="F393" t="s">
        <v>100</v>
      </c>
      <c r="G393" t="s">
        <v>85</v>
      </c>
      <c r="H393" t="s">
        <v>85</v>
      </c>
      <c r="I393" t="s">
        <v>94</v>
      </c>
      <c r="J393" t="s">
        <v>55</v>
      </c>
      <c r="K393" t="s">
        <v>143</v>
      </c>
      <c r="L393" t="s">
        <v>35</v>
      </c>
      <c r="M393">
        <v>2662200</v>
      </c>
      <c r="N393">
        <v>0</v>
      </c>
      <c r="O393">
        <v>2662200</v>
      </c>
      <c r="P393">
        <v>2662200</v>
      </c>
      <c r="Q393">
        <v>0</v>
      </c>
      <c r="R393">
        <v>2662200</v>
      </c>
      <c r="S393" t="s">
        <v>35</v>
      </c>
      <c r="T393">
        <v>2662200</v>
      </c>
      <c r="U393">
        <v>0</v>
      </c>
      <c r="V393">
        <v>2662200</v>
      </c>
      <c r="W393">
        <v>2662200</v>
      </c>
      <c r="X393">
        <v>0</v>
      </c>
      <c r="Y393">
        <v>2662200</v>
      </c>
      <c r="Z393" t="s">
        <v>36</v>
      </c>
      <c r="AA393" t="s">
        <v>36</v>
      </c>
      <c r="AB393" t="s">
        <v>37</v>
      </c>
      <c r="AC393" t="s">
        <v>37</v>
      </c>
      <c r="AD393" t="s">
        <v>37</v>
      </c>
      <c r="AE393" s="10">
        <f t="shared" si="18"/>
        <v>51912.9</v>
      </c>
      <c r="AF393" s="10">
        <f t="shared" si="19"/>
        <v>51912.9</v>
      </c>
      <c r="AG393" s="10">
        <f>IF(L393="USD",AE393,AE393*VLOOKUP(L393,Calculations!G394:I394,3,0))</f>
        <v>51912.9</v>
      </c>
      <c r="AH393" s="10">
        <f>IF(L393="EUR",AE393,AE393*VLOOKUP(L393,Calculations!G:I,3,0))</f>
        <v>36339.03</v>
      </c>
      <c r="AI393" s="10">
        <f>IF(L393="USD",AF393,AF393*VLOOKUP(L393,Calculations!G394:I394,3,0))</f>
        <v>51912.9</v>
      </c>
      <c r="AJ393" s="10">
        <f>IF(L393="EUR",AF393,AF393*VLOOKUP(L393,Calculations!G:I,3,0))</f>
        <v>36339.03</v>
      </c>
      <c r="AK393" s="10">
        <f t="shared" si="20"/>
        <v>51912.9</v>
      </c>
      <c r="AL393" s="10">
        <f>IF(L393="USD",AK393,AK393*VLOOKUP(L393,Calculations!G:I,3,0))</f>
        <v>51912.9</v>
      </c>
      <c r="AM393" s="10">
        <f>IF(L393="EUR",AK393,AK393*VLOOKUP(L393,Calculations!G:I,3,0))</f>
        <v>36339.03</v>
      </c>
    </row>
    <row r="394" spans="1:39">
      <c r="A394" t="s">
        <v>145</v>
      </c>
      <c r="B394" t="s">
        <v>160</v>
      </c>
      <c r="C394">
        <v>1.95</v>
      </c>
      <c r="D394" t="s">
        <v>553</v>
      </c>
      <c r="E394" t="s">
        <v>76</v>
      </c>
      <c r="F394" t="s">
        <v>130</v>
      </c>
      <c r="G394" t="s">
        <v>82</v>
      </c>
      <c r="H394" t="s">
        <v>82</v>
      </c>
      <c r="I394" t="s">
        <v>98</v>
      </c>
      <c r="J394" t="s">
        <v>55</v>
      </c>
      <c r="K394" t="s">
        <v>143</v>
      </c>
      <c r="L394" t="s">
        <v>35</v>
      </c>
      <c r="M394">
        <v>2839680</v>
      </c>
      <c r="N394">
        <v>0</v>
      </c>
      <c r="O394">
        <v>2839680</v>
      </c>
      <c r="P394">
        <v>2839680</v>
      </c>
      <c r="Q394">
        <v>0</v>
      </c>
      <c r="R394">
        <v>2839680</v>
      </c>
      <c r="S394" t="s">
        <v>35</v>
      </c>
      <c r="T394">
        <v>2839680</v>
      </c>
      <c r="U394">
        <v>0</v>
      </c>
      <c r="V394">
        <v>2839680</v>
      </c>
      <c r="W394">
        <v>2839680</v>
      </c>
      <c r="X394">
        <v>0</v>
      </c>
      <c r="Y394">
        <v>2839680</v>
      </c>
      <c r="Z394" t="s">
        <v>36</v>
      </c>
      <c r="AA394" t="s">
        <v>36</v>
      </c>
      <c r="AB394" t="s">
        <v>37</v>
      </c>
      <c r="AC394" t="s">
        <v>37</v>
      </c>
      <c r="AD394" t="s">
        <v>37</v>
      </c>
      <c r="AE394" s="10">
        <f t="shared" si="18"/>
        <v>55373.760000000002</v>
      </c>
      <c r="AF394" s="10">
        <f t="shared" si="19"/>
        <v>55373.760000000002</v>
      </c>
      <c r="AG394" s="10">
        <f>IF(L394="USD",AE394,AE394*VLOOKUP(L394,Calculations!G395:I395,3,0))</f>
        <v>55373.760000000002</v>
      </c>
      <c r="AH394" s="10">
        <f>IF(L394="EUR",AE394,AE394*VLOOKUP(L394,Calculations!G:I,3,0))</f>
        <v>38761.631999999998</v>
      </c>
      <c r="AI394" s="10">
        <f>IF(L394="USD",AF394,AF394*VLOOKUP(L394,Calculations!G395:I395,3,0))</f>
        <v>55373.760000000002</v>
      </c>
      <c r="AJ394" s="10">
        <f>IF(L394="EUR",AF394,AF394*VLOOKUP(L394,Calculations!G:I,3,0))</f>
        <v>38761.631999999998</v>
      </c>
      <c r="AK394" s="10">
        <f t="shared" si="20"/>
        <v>55373.760000000002</v>
      </c>
      <c r="AL394" s="10">
        <f>IF(L394="USD",AK394,AK394*VLOOKUP(L394,Calculations!G:I,3,0))</f>
        <v>55373.760000000002</v>
      </c>
      <c r="AM394" s="10">
        <f>IF(L394="EUR",AK394,AK394*VLOOKUP(L394,Calculations!G:I,3,0))</f>
        <v>38761.631999999998</v>
      </c>
    </row>
    <row r="395" spans="1:39">
      <c r="A395" t="s">
        <v>145</v>
      </c>
      <c r="B395" t="s">
        <v>160</v>
      </c>
      <c r="C395">
        <v>1.95</v>
      </c>
      <c r="D395" t="s">
        <v>554</v>
      </c>
      <c r="E395" t="s">
        <v>76</v>
      </c>
      <c r="F395" t="s">
        <v>77</v>
      </c>
      <c r="G395" t="s">
        <v>82</v>
      </c>
      <c r="H395" t="s">
        <v>82</v>
      </c>
      <c r="I395" t="s">
        <v>79</v>
      </c>
      <c r="J395" t="s">
        <v>55</v>
      </c>
      <c r="K395" t="s">
        <v>143</v>
      </c>
      <c r="L395" t="s">
        <v>35</v>
      </c>
      <c r="M395">
        <v>5324400</v>
      </c>
      <c r="N395">
        <v>0</v>
      </c>
      <c r="O395">
        <v>5324400</v>
      </c>
      <c r="P395">
        <v>5324400</v>
      </c>
      <c r="Q395">
        <v>0</v>
      </c>
      <c r="R395">
        <v>5324400</v>
      </c>
      <c r="S395" t="s">
        <v>35</v>
      </c>
      <c r="T395">
        <v>5324400</v>
      </c>
      <c r="U395">
        <v>0</v>
      </c>
      <c r="V395">
        <v>5324400</v>
      </c>
      <c r="W395">
        <v>5324400</v>
      </c>
      <c r="X395">
        <v>0</v>
      </c>
      <c r="Y395">
        <v>5324400</v>
      </c>
      <c r="Z395" t="s">
        <v>36</v>
      </c>
      <c r="AA395" t="s">
        <v>36</v>
      </c>
      <c r="AB395" t="s">
        <v>37</v>
      </c>
      <c r="AC395" t="s">
        <v>37</v>
      </c>
      <c r="AD395" t="s">
        <v>37</v>
      </c>
      <c r="AE395" s="10">
        <f t="shared" si="18"/>
        <v>103825.8</v>
      </c>
      <c r="AF395" s="10">
        <f t="shared" si="19"/>
        <v>103825.8</v>
      </c>
      <c r="AG395" s="10">
        <f>IF(L395="USD",AE395,AE395*VLOOKUP(L395,Calculations!G396:I396,3,0))</f>
        <v>103825.8</v>
      </c>
      <c r="AH395" s="10">
        <f>IF(L395="EUR",AE395,AE395*VLOOKUP(L395,Calculations!G:I,3,0))</f>
        <v>72678.06</v>
      </c>
      <c r="AI395" s="10">
        <f>IF(L395="USD",AF395,AF395*VLOOKUP(L395,Calculations!G396:I396,3,0))</f>
        <v>103825.8</v>
      </c>
      <c r="AJ395" s="10">
        <f>IF(L395="EUR",AF395,AF395*VLOOKUP(L395,Calculations!G:I,3,0))</f>
        <v>72678.06</v>
      </c>
      <c r="AK395" s="10">
        <f t="shared" si="20"/>
        <v>103825.8</v>
      </c>
      <c r="AL395" s="10">
        <f>IF(L395="USD",AK395,AK395*VLOOKUP(L395,Calculations!G:I,3,0))</f>
        <v>103825.8</v>
      </c>
      <c r="AM395" s="10">
        <f>IF(L395="EUR",AK395,AK395*VLOOKUP(L395,Calculations!G:I,3,0))</f>
        <v>72678.06</v>
      </c>
    </row>
    <row r="396" spans="1:39">
      <c r="A396" t="s">
        <v>145</v>
      </c>
      <c r="B396" t="s">
        <v>160</v>
      </c>
      <c r="C396">
        <v>1.95</v>
      </c>
      <c r="D396" t="s">
        <v>555</v>
      </c>
      <c r="E396" t="s">
        <v>142</v>
      </c>
      <c r="F396" t="s">
        <v>143</v>
      </c>
      <c r="G396" t="s">
        <v>82</v>
      </c>
      <c r="H396" t="s">
        <v>82</v>
      </c>
      <c r="I396" t="s">
        <v>80</v>
      </c>
      <c r="J396" t="s">
        <v>55</v>
      </c>
      <c r="K396" t="s">
        <v>143</v>
      </c>
      <c r="L396" t="s">
        <v>35</v>
      </c>
      <c r="M396">
        <v>542023</v>
      </c>
      <c r="N396">
        <v>0</v>
      </c>
      <c r="O396">
        <v>542023</v>
      </c>
      <c r="P396">
        <v>542023</v>
      </c>
      <c r="Q396">
        <v>0</v>
      </c>
      <c r="R396">
        <v>542023</v>
      </c>
      <c r="S396" t="s">
        <v>35</v>
      </c>
      <c r="T396">
        <v>542023</v>
      </c>
      <c r="U396">
        <v>0</v>
      </c>
      <c r="V396">
        <v>542023</v>
      </c>
      <c r="W396">
        <v>542023</v>
      </c>
      <c r="X396">
        <v>0</v>
      </c>
      <c r="Y396">
        <v>542023</v>
      </c>
      <c r="Z396" t="s">
        <v>36</v>
      </c>
      <c r="AA396" t="s">
        <v>36</v>
      </c>
      <c r="AB396" t="s">
        <v>37</v>
      </c>
      <c r="AC396" t="s">
        <v>37</v>
      </c>
      <c r="AD396" t="s">
        <v>37</v>
      </c>
      <c r="AE396" s="10">
        <f t="shared" si="18"/>
        <v>10569.4485</v>
      </c>
      <c r="AF396" s="10">
        <f t="shared" si="19"/>
        <v>10569.4485</v>
      </c>
      <c r="AG396" s="10">
        <f>IF(L396="USD",AE396,AE396*VLOOKUP(L396,Calculations!G397:I397,3,0))</f>
        <v>10569.4485</v>
      </c>
      <c r="AH396" s="10">
        <f>IF(L396="EUR",AE396,AE396*VLOOKUP(L396,Calculations!G:I,3,0))</f>
        <v>7398.6139499999999</v>
      </c>
      <c r="AI396" s="10">
        <f>IF(L396="USD",AF396,AF396*VLOOKUP(L396,Calculations!G397:I397,3,0))</f>
        <v>10569.4485</v>
      </c>
      <c r="AJ396" s="10">
        <f>IF(L396="EUR",AF396,AF396*VLOOKUP(L396,Calculations!G:I,3,0))</f>
        <v>7398.6139499999999</v>
      </c>
      <c r="AK396" s="10">
        <f t="shared" si="20"/>
        <v>10569.4485</v>
      </c>
      <c r="AL396" s="10">
        <f>IF(L396="USD",AK396,AK396*VLOOKUP(L396,Calculations!G:I,3,0))</f>
        <v>10569.4485</v>
      </c>
      <c r="AM396" s="10">
        <f>IF(L396="EUR",AK396,AK396*VLOOKUP(L396,Calculations!G:I,3,0))</f>
        <v>7398.6139499999999</v>
      </c>
    </row>
    <row r="397" spans="1:39">
      <c r="A397" t="s">
        <v>145</v>
      </c>
      <c r="B397" t="s">
        <v>160</v>
      </c>
      <c r="C397">
        <v>1.95</v>
      </c>
      <c r="D397" t="s">
        <v>556</v>
      </c>
      <c r="E397" t="s">
        <v>142</v>
      </c>
      <c r="F397" t="s">
        <v>143</v>
      </c>
      <c r="G397" t="s">
        <v>105</v>
      </c>
      <c r="H397" t="s">
        <v>105</v>
      </c>
      <c r="I397" t="s">
        <v>137</v>
      </c>
      <c r="J397" t="s">
        <v>55</v>
      </c>
      <c r="K397" t="s">
        <v>143</v>
      </c>
      <c r="L397" t="s">
        <v>35</v>
      </c>
      <c r="M397">
        <v>865756</v>
      </c>
      <c r="N397">
        <v>0</v>
      </c>
      <c r="O397">
        <v>865756</v>
      </c>
      <c r="P397">
        <v>865756</v>
      </c>
      <c r="Q397">
        <v>0</v>
      </c>
      <c r="R397">
        <v>865756</v>
      </c>
      <c r="S397" t="s">
        <v>35</v>
      </c>
      <c r="T397">
        <v>865756</v>
      </c>
      <c r="U397">
        <v>0</v>
      </c>
      <c r="V397">
        <v>865756</v>
      </c>
      <c r="W397">
        <v>865756</v>
      </c>
      <c r="X397">
        <v>0</v>
      </c>
      <c r="Y397">
        <v>865756</v>
      </c>
      <c r="Z397" t="s">
        <v>36</v>
      </c>
      <c r="AA397" t="s">
        <v>36</v>
      </c>
      <c r="AB397" t="s">
        <v>37</v>
      </c>
      <c r="AC397" t="s">
        <v>37</v>
      </c>
      <c r="AD397" t="s">
        <v>37</v>
      </c>
      <c r="AE397" s="10">
        <f t="shared" si="18"/>
        <v>16882.241999999998</v>
      </c>
      <c r="AF397" s="10">
        <f t="shared" si="19"/>
        <v>16882.241999999998</v>
      </c>
      <c r="AG397" s="10">
        <f>IF(L397="USD",AE397,AE397*VLOOKUP(L397,Calculations!G398:I398,3,0))</f>
        <v>16882.241999999998</v>
      </c>
      <c r="AH397" s="10">
        <f>IF(L397="EUR",AE397,AE397*VLOOKUP(L397,Calculations!G:I,3,0))</f>
        <v>11817.569399999998</v>
      </c>
      <c r="AI397" s="10">
        <f>IF(L397="USD",AF397,AF397*VLOOKUP(L397,Calculations!G398:I398,3,0))</f>
        <v>16882.241999999998</v>
      </c>
      <c r="AJ397" s="10">
        <f>IF(L397="EUR",AF397,AF397*VLOOKUP(L397,Calculations!G:I,3,0))</f>
        <v>11817.569399999998</v>
      </c>
      <c r="AK397" s="10">
        <f t="shared" si="20"/>
        <v>16882.241999999998</v>
      </c>
      <c r="AL397" s="10">
        <f>IF(L397="USD",AK397,AK397*VLOOKUP(L397,Calculations!G:I,3,0))</f>
        <v>16882.241999999998</v>
      </c>
      <c r="AM397" s="10">
        <f>IF(L397="EUR",AK397,AK397*VLOOKUP(L397,Calculations!G:I,3,0))</f>
        <v>11817.569399999998</v>
      </c>
    </row>
    <row r="398" spans="1:39">
      <c r="A398" t="s">
        <v>145</v>
      </c>
      <c r="B398" t="s">
        <v>160</v>
      </c>
      <c r="C398">
        <v>1.95</v>
      </c>
      <c r="D398" t="s">
        <v>557</v>
      </c>
      <c r="E398" t="s">
        <v>71</v>
      </c>
      <c r="F398" t="s">
        <v>72</v>
      </c>
      <c r="G398" t="s">
        <v>82</v>
      </c>
      <c r="H398" t="s">
        <v>82</v>
      </c>
      <c r="I398" t="s">
        <v>50</v>
      </c>
      <c r="J398" t="s">
        <v>55</v>
      </c>
      <c r="K398" t="s">
        <v>143</v>
      </c>
      <c r="L398" t="s">
        <v>35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">
        <v>35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37</v>
      </c>
      <c r="AA398" t="s">
        <v>37</v>
      </c>
      <c r="AB398" t="s">
        <v>37</v>
      </c>
      <c r="AC398" t="s">
        <v>37</v>
      </c>
      <c r="AD398" t="s">
        <v>37</v>
      </c>
      <c r="AE398" s="10">
        <f t="shared" si="18"/>
        <v>0</v>
      </c>
      <c r="AF398" s="10">
        <f t="shared" si="19"/>
        <v>0</v>
      </c>
      <c r="AG398" s="10">
        <f>IF(L398="USD",AE398,AE398*VLOOKUP(L398,Calculations!G399:I399,3,0))</f>
        <v>0</v>
      </c>
      <c r="AH398" s="10">
        <f>IF(L398="EUR",AE398,AE398*VLOOKUP(L398,Calculations!G:I,3,0))</f>
        <v>0</v>
      </c>
      <c r="AI398" s="10">
        <f>IF(L398="USD",AF398,AF398*VLOOKUP(L398,Calculations!G399:I399,3,0))</f>
        <v>0</v>
      </c>
      <c r="AJ398" s="10">
        <f>IF(L398="EUR",AF398,AF398*VLOOKUP(L398,Calculations!G:I,3,0))</f>
        <v>0</v>
      </c>
      <c r="AK398" s="10">
        <f t="shared" si="20"/>
        <v>0</v>
      </c>
      <c r="AL398" s="10">
        <f>IF(L398="USD",AK398,AK398*VLOOKUP(L398,Calculations!G:I,3,0))</f>
        <v>0</v>
      </c>
      <c r="AM398" s="10">
        <f>IF(L398="EUR",AK398,AK398*VLOOKUP(L398,Calculations!G:I,3,0))</f>
        <v>0</v>
      </c>
    </row>
    <row r="399" spans="1:39">
      <c r="A399" t="s">
        <v>145</v>
      </c>
      <c r="B399" t="s">
        <v>160</v>
      </c>
      <c r="C399">
        <v>1.95</v>
      </c>
      <c r="D399" t="s">
        <v>558</v>
      </c>
      <c r="E399" t="s">
        <v>76</v>
      </c>
      <c r="F399" t="s">
        <v>113</v>
      </c>
      <c r="G399" t="s">
        <v>82</v>
      </c>
      <c r="H399" t="s">
        <v>82</v>
      </c>
      <c r="I399" t="s">
        <v>79</v>
      </c>
      <c r="J399" t="s">
        <v>55</v>
      </c>
      <c r="K399" t="s">
        <v>143</v>
      </c>
      <c r="L399" t="s">
        <v>35</v>
      </c>
      <c r="M399">
        <v>1554104</v>
      </c>
      <c r="N399">
        <v>0</v>
      </c>
      <c r="O399">
        <v>1554104</v>
      </c>
      <c r="P399">
        <v>2489157</v>
      </c>
      <c r="Q399">
        <v>0</v>
      </c>
      <c r="R399">
        <v>2489157</v>
      </c>
      <c r="S399" t="s">
        <v>35</v>
      </c>
      <c r="T399">
        <v>1554104</v>
      </c>
      <c r="U399">
        <v>0</v>
      </c>
      <c r="V399">
        <v>1554104</v>
      </c>
      <c r="W399">
        <v>2489157</v>
      </c>
      <c r="X399">
        <v>0</v>
      </c>
      <c r="Y399">
        <v>2489157</v>
      </c>
      <c r="Z399" t="s">
        <v>36</v>
      </c>
      <c r="AA399" t="s">
        <v>36</v>
      </c>
      <c r="AB399" t="s">
        <v>37</v>
      </c>
      <c r="AC399" t="s">
        <v>37</v>
      </c>
      <c r="AD399" t="s">
        <v>37</v>
      </c>
      <c r="AE399" s="10">
        <f t="shared" si="18"/>
        <v>48538.561500000003</v>
      </c>
      <c r="AF399" s="10">
        <f t="shared" si="19"/>
        <v>30305.027999999998</v>
      </c>
      <c r="AG399" s="10">
        <f>IF(L399="USD",AE399,AE399*VLOOKUP(L399,Calculations!G400:I400,3,0))</f>
        <v>48538.561500000003</v>
      </c>
      <c r="AH399" s="10">
        <f>IF(L399="EUR",AE399,AE399*VLOOKUP(L399,Calculations!G:I,3,0))</f>
        <v>33976.993049999997</v>
      </c>
      <c r="AI399" s="10">
        <f>IF(L399="USD",AF399,AF399*VLOOKUP(L399,Calculations!G400:I400,3,0))</f>
        <v>30305.027999999998</v>
      </c>
      <c r="AJ399" s="10">
        <f>IF(L399="EUR",AF399,AF399*VLOOKUP(L399,Calculations!G:I,3,0))</f>
        <v>21213.519599999996</v>
      </c>
      <c r="AK399" s="10">
        <f t="shared" si="20"/>
        <v>48538.561500000003</v>
      </c>
      <c r="AL399" s="10">
        <f>IF(L399="USD",AK399,AK399*VLOOKUP(L399,Calculations!G:I,3,0))</f>
        <v>48538.561500000003</v>
      </c>
      <c r="AM399" s="10">
        <f>IF(L399="EUR",AK399,AK399*VLOOKUP(L399,Calculations!G:I,3,0))</f>
        <v>33976.993049999997</v>
      </c>
    </row>
    <row r="400" spans="1:39">
      <c r="A400" t="s">
        <v>145</v>
      </c>
      <c r="B400" t="s">
        <v>160</v>
      </c>
      <c r="C400">
        <v>1.95</v>
      </c>
      <c r="D400" t="s">
        <v>559</v>
      </c>
      <c r="E400" t="s">
        <v>71</v>
      </c>
      <c r="F400" t="s">
        <v>100</v>
      </c>
      <c r="G400" t="s">
        <v>82</v>
      </c>
      <c r="H400" t="s">
        <v>82</v>
      </c>
      <c r="I400" t="s">
        <v>79</v>
      </c>
      <c r="J400" t="s">
        <v>55</v>
      </c>
      <c r="K400" t="s">
        <v>143</v>
      </c>
      <c r="L400" t="s">
        <v>35</v>
      </c>
      <c r="M400">
        <v>8874000</v>
      </c>
      <c r="N400">
        <v>0</v>
      </c>
      <c r="O400">
        <v>8874000</v>
      </c>
      <c r="P400">
        <v>14198386</v>
      </c>
      <c r="Q400">
        <v>0</v>
      </c>
      <c r="R400">
        <v>14198386</v>
      </c>
      <c r="S400" t="s">
        <v>35</v>
      </c>
      <c r="T400">
        <v>8874000</v>
      </c>
      <c r="U400">
        <v>0</v>
      </c>
      <c r="V400">
        <v>8874000</v>
      </c>
      <c r="W400">
        <v>14198386</v>
      </c>
      <c r="X400">
        <v>0</v>
      </c>
      <c r="Y400">
        <v>14198386</v>
      </c>
      <c r="Z400" t="s">
        <v>36</v>
      </c>
      <c r="AA400" t="s">
        <v>36</v>
      </c>
      <c r="AB400" t="s">
        <v>37</v>
      </c>
      <c r="AC400" t="s">
        <v>37</v>
      </c>
      <c r="AD400" t="s">
        <v>37</v>
      </c>
      <c r="AE400" s="10">
        <f t="shared" si="18"/>
        <v>276868.527</v>
      </c>
      <c r="AF400" s="10">
        <f t="shared" si="19"/>
        <v>173043</v>
      </c>
      <c r="AG400" s="10">
        <f>IF(L400="USD",AE400,AE400*VLOOKUP(L400,Calculations!G401:I401,3,0))</f>
        <v>276868.527</v>
      </c>
      <c r="AH400" s="10">
        <f>IF(L400="EUR",AE400,AE400*VLOOKUP(L400,Calculations!G:I,3,0))</f>
        <v>193807.96889999998</v>
      </c>
      <c r="AI400" s="10">
        <f>IF(L400="USD",AF400,AF400*VLOOKUP(L400,Calculations!G401:I401,3,0))</f>
        <v>173043</v>
      </c>
      <c r="AJ400" s="10">
        <f>IF(L400="EUR",AF400,AF400*VLOOKUP(L400,Calculations!G:I,3,0))</f>
        <v>121130.09999999999</v>
      </c>
      <c r="AK400" s="10">
        <f t="shared" si="20"/>
        <v>276868.527</v>
      </c>
      <c r="AL400" s="10">
        <f>IF(L400="USD",AK400,AK400*VLOOKUP(L400,Calculations!G:I,3,0))</f>
        <v>276868.527</v>
      </c>
      <c r="AM400" s="10">
        <f>IF(L400="EUR",AK400,AK400*VLOOKUP(L400,Calculations!G:I,3,0))</f>
        <v>193807.96889999998</v>
      </c>
    </row>
    <row r="401" spans="1:39">
      <c r="A401" t="s">
        <v>145</v>
      </c>
      <c r="B401" t="s">
        <v>160</v>
      </c>
      <c r="C401">
        <v>1.95</v>
      </c>
      <c r="D401" t="s">
        <v>560</v>
      </c>
      <c r="E401" t="s">
        <v>142</v>
      </c>
      <c r="F401" t="s">
        <v>143</v>
      </c>
      <c r="G401" t="s">
        <v>82</v>
      </c>
      <c r="H401" t="s">
        <v>82</v>
      </c>
      <c r="I401" t="s">
        <v>129</v>
      </c>
      <c r="J401" t="s">
        <v>55</v>
      </c>
      <c r="K401" t="s">
        <v>143</v>
      </c>
      <c r="L401" t="s">
        <v>35</v>
      </c>
      <c r="M401">
        <v>5791350</v>
      </c>
      <c r="N401">
        <v>0</v>
      </c>
      <c r="O401">
        <v>5791350</v>
      </c>
      <c r="P401">
        <v>5791350</v>
      </c>
      <c r="Q401">
        <v>0</v>
      </c>
      <c r="R401">
        <v>5791350</v>
      </c>
      <c r="S401" t="s">
        <v>35</v>
      </c>
      <c r="T401">
        <v>5791350</v>
      </c>
      <c r="U401">
        <v>0</v>
      </c>
      <c r="V401">
        <v>5791350</v>
      </c>
      <c r="W401">
        <v>5791350</v>
      </c>
      <c r="X401">
        <v>0</v>
      </c>
      <c r="Y401">
        <v>5791350</v>
      </c>
      <c r="Z401" t="s">
        <v>36</v>
      </c>
      <c r="AA401" t="s">
        <v>36</v>
      </c>
      <c r="AB401" t="s">
        <v>37</v>
      </c>
      <c r="AC401" t="s">
        <v>37</v>
      </c>
      <c r="AD401" t="s">
        <v>37</v>
      </c>
      <c r="AE401" s="10">
        <f t="shared" si="18"/>
        <v>112931.325</v>
      </c>
      <c r="AF401" s="10">
        <f t="shared" si="19"/>
        <v>112931.325</v>
      </c>
      <c r="AG401" s="10">
        <f>IF(L401="USD",AE401,AE401*VLOOKUP(L401,Calculations!G402:I402,3,0))</f>
        <v>112931.325</v>
      </c>
      <c r="AH401" s="10">
        <f>IF(L401="EUR",AE401,AE401*VLOOKUP(L401,Calculations!G:I,3,0))</f>
        <v>79051.927499999991</v>
      </c>
      <c r="AI401" s="10">
        <f>IF(L401="USD",AF401,AF401*VLOOKUP(L401,Calculations!G402:I402,3,0))</f>
        <v>112931.325</v>
      </c>
      <c r="AJ401" s="10">
        <f>IF(L401="EUR",AF401,AF401*VLOOKUP(L401,Calculations!G:I,3,0))</f>
        <v>79051.927499999991</v>
      </c>
      <c r="AK401" s="10">
        <f t="shared" si="20"/>
        <v>112931.325</v>
      </c>
      <c r="AL401" s="10">
        <f>IF(L401="USD",AK401,AK401*VLOOKUP(L401,Calculations!G:I,3,0))</f>
        <v>112931.325</v>
      </c>
      <c r="AM401" s="10">
        <f>IF(L401="EUR",AK401,AK401*VLOOKUP(L401,Calculations!G:I,3,0))</f>
        <v>79051.927499999991</v>
      </c>
    </row>
    <row r="402" spans="1:39">
      <c r="A402" t="s">
        <v>145</v>
      </c>
      <c r="B402" t="s">
        <v>160</v>
      </c>
      <c r="C402">
        <v>1.95</v>
      </c>
      <c r="D402" t="s">
        <v>561</v>
      </c>
      <c r="E402" t="s">
        <v>76</v>
      </c>
      <c r="F402" t="s">
        <v>130</v>
      </c>
      <c r="G402" t="s">
        <v>109</v>
      </c>
      <c r="H402" t="s">
        <v>109</v>
      </c>
      <c r="I402" t="s">
        <v>80</v>
      </c>
      <c r="J402" t="s">
        <v>55</v>
      </c>
      <c r="K402" t="s">
        <v>143</v>
      </c>
      <c r="L402" t="s">
        <v>35</v>
      </c>
      <c r="M402">
        <v>727377</v>
      </c>
      <c r="N402">
        <v>0</v>
      </c>
      <c r="O402">
        <v>727377</v>
      </c>
      <c r="P402">
        <v>706873</v>
      </c>
      <c r="Q402">
        <v>0</v>
      </c>
      <c r="R402">
        <v>706873</v>
      </c>
      <c r="S402" t="s">
        <v>35</v>
      </c>
      <c r="T402">
        <v>727377</v>
      </c>
      <c r="U402">
        <v>0</v>
      </c>
      <c r="V402">
        <v>727377</v>
      </c>
      <c r="W402">
        <v>706873</v>
      </c>
      <c r="X402">
        <v>0</v>
      </c>
      <c r="Y402">
        <v>706873</v>
      </c>
      <c r="Z402" t="s">
        <v>36</v>
      </c>
      <c r="AA402" t="s">
        <v>36</v>
      </c>
      <c r="AB402" t="s">
        <v>37</v>
      </c>
      <c r="AC402" t="s">
        <v>37</v>
      </c>
      <c r="AD402" t="s">
        <v>37</v>
      </c>
      <c r="AE402" s="10">
        <f t="shared" si="18"/>
        <v>13784.023499999999</v>
      </c>
      <c r="AF402" s="10">
        <f t="shared" si="19"/>
        <v>14183.851500000001</v>
      </c>
      <c r="AG402" s="10">
        <f>IF(L402="USD",AE402,AE402*VLOOKUP(L402,Calculations!G403:I403,3,0))</f>
        <v>13784.023499999999</v>
      </c>
      <c r="AH402" s="10">
        <f>IF(L402="EUR",AE402,AE402*VLOOKUP(L402,Calculations!G:I,3,0))</f>
        <v>9648.8164499999984</v>
      </c>
      <c r="AI402" s="10">
        <f>IF(L402="USD",AF402,AF402*VLOOKUP(L402,Calculations!G403:I403,3,0))</f>
        <v>14183.851500000001</v>
      </c>
      <c r="AJ402" s="10">
        <f>IF(L402="EUR",AF402,AF402*VLOOKUP(L402,Calculations!G:I,3,0))</f>
        <v>9928.6960500000005</v>
      </c>
      <c r="AK402" s="10">
        <f t="shared" si="20"/>
        <v>13784.023499999999</v>
      </c>
      <c r="AL402" s="10">
        <f>IF(L402="USD",AK402,AK402*VLOOKUP(L402,Calculations!G:I,3,0))</f>
        <v>13784.023499999999</v>
      </c>
      <c r="AM402" s="10">
        <f>IF(L402="EUR",AK402,AK402*VLOOKUP(L402,Calculations!G:I,3,0))</f>
        <v>9648.8164499999984</v>
      </c>
    </row>
    <row r="403" spans="1:39">
      <c r="A403" t="s">
        <v>145</v>
      </c>
      <c r="B403" t="s">
        <v>160</v>
      </c>
      <c r="C403">
        <v>1.95</v>
      </c>
      <c r="D403" t="s">
        <v>562</v>
      </c>
      <c r="E403" t="s">
        <v>71</v>
      </c>
      <c r="F403" t="s">
        <v>90</v>
      </c>
      <c r="G403" t="s">
        <v>105</v>
      </c>
      <c r="H403" t="s">
        <v>105</v>
      </c>
      <c r="I403" t="s">
        <v>120</v>
      </c>
      <c r="J403" t="s">
        <v>55</v>
      </c>
      <c r="K403" t="s">
        <v>143</v>
      </c>
      <c r="L403" t="s">
        <v>35</v>
      </c>
      <c r="M403">
        <v>1415570</v>
      </c>
      <c r="N403">
        <v>0</v>
      </c>
      <c r="O403">
        <v>1415570</v>
      </c>
      <c r="P403">
        <v>1660553</v>
      </c>
      <c r="Q403">
        <v>0</v>
      </c>
      <c r="R403">
        <v>1660553</v>
      </c>
      <c r="S403" t="s">
        <v>35</v>
      </c>
      <c r="T403">
        <v>1415570</v>
      </c>
      <c r="U403">
        <v>0</v>
      </c>
      <c r="V403">
        <v>1415570</v>
      </c>
      <c r="W403">
        <v>1660553</v>
      </c>
      <c r="X403">
        <v>0</v>
      </c>
      <c r="Y403">
        <v>1660553</v>
      </c>
      <c r="Z403" t="s">
        <v>36</v>
      </c>
      <c r="AA403" t="s">
        <v>36</v>
      </c>
      <c r="AB403" t="s">
        <v>37</v>
      </c>
      <c r="AC403" t="s">
        <v>37</v>
      </c>
      <c r="AD403" t="s">
        <v>37</v>
      </c>
      <c r="AE403" s="10">
        <f t="shared" si="18"/>
        <v>32380.783500000001</v>
      </c>
      <c r="AF403" s="10">
        <f t="shared" si="19"/>
        <v>27603.615000000002</v>
      </c>
      <c r="AG403" s="10">
        <f>IF(L403="USD",AE403,AE403*VLOOKUP(L403,Calculations!G404:I404,3,0))</f>
        <v>32380.783500000001</v>
      </c>
      <c r="AH403" s="10">
        <f>IF(L403="EUR",AE403,AE403*VLOOKUP(L403,Calculations!G:I,3,0))</f>
        <v>22666.548449999998</v>
      </c>
      <c r="AI403" s="10">
        <f>IF(L403="USD",AF403,AF403*VLOOKUP(L403,Calculations!G404:I404,3,0))</f>
        <v>27603.615000000002</v>
      </c>
      <c r="AJ403" s="10">
        <f>IF(L403="EUR",AF403,AF403*VLOOKUP(L403,Calculations!G:I,3,0))</f>
        <v>19322.530500000001</v>
      </c>
      <c r="AK403" s="10">
        <f t="shared" si="20"/>
        <v>32380.783500000001</v>
      </c>
      <c r="AL403" s="10">
        <f>IF(L403="USD",AK403,AK403*VLOOKUP(L403,Calculations!G:I,3,0))</f>
        <v>32380.783500000001</v>
      </c>
      <c r="AM403" s="10">
        <f>IF(L403="EUR",AK403,AK403*VLOOKUP(L403,Calculations!G:I,3,0))</f>
        <v>22666.548449999998</v>
      </c>
    </row>
    <row r="404" spans="1:39">
      <c r="A404" t="s">
        <v>145</v>
      </c>
      <c r="B404" t="s">
        <v>161</v>
      </c>
      <c r="C404">
        <v>1.72</v>
      </c>
      <c r="D404" t="s">
        <v>563</v>
      </c>
      <c r="E404" t="s">
        <v>76</v>
      </c>
      <c r="F404" t="s">
        <v>113</v>
      </c>
      <c r="G404" t="s">
        <v>82</v>
      </c>
      <c r="H404" t="s">
        <v>82</v>
      </c>
      <c r="I404" t="s">
        <v>91</v>
      </c>
      <c r="J404" t="s">
        <v>55</v>
      </c>
      <c r="K404" t="s">
        <v>143</v>
      </c>
      <c r="L404" t="s">
        <v>35</v>
      </c>
      <c r="M404">
        <v>7070325</v>
      </c>
      <c r="N404">
        <v>0</v>
      </c>
      <c r="O404">
        <v>7070325</v>
      </c>
      <c r="P404">
        <v>7070325</v>
      </c>
      <c r="Q404">
        <v>0</v>
      </c>
      <c r="R404">
        <v>7070325</v>
      </c>
      <c r="S404" t="s">
        <v>35</v>
      </c>
      <c r="T404">
        <v>7070325</v>
      </c>
      <c r="U404">
        <v>0</v>
      </c>
      <c r="V404">
        <v>7070325</v>
      </c>
      <c r="W404">
        <v>7070325</v>
      </c>
      <c r="X404">
        <v>0</v>
      </c>
      <c r="Y404">
        <v>7070325</v>
      </c>
      <c r="Z404" t="s">
        <v>36</v>
      </c>
      <c r="AA404" t="s">
        <v>36</v>
      </c>
      <c r="AB404" t="s">
        <v>37</v>
      </c>
      <c r="AC404" t="s">
        <v>37</v>
      </c>
      <c r="AD404" t="s">
        <v>37</v>
      </c>
      <c r="AE404" s="10">
        <f t="shared" si="18"/>
        <v>121609.59</v>
      </c>
      <c r="AF404" s="10">
        <f t="shared" si="19"/>
        <v>121609.59</v>
      </c>
      <c r="AG404" s="10">
        <f>IF(L404="USD",AE404,AE404*VLOOKUP(L404,Calculations!G405:I405,3,0))</f>
        <v>121609.59</v>
      </c>
      <c r="AH404" s="10">
        <f>IF(L404="EUR",AE404,AE404*VLOOKUP(L404,Calculations!G:I,3,0))</f>
        <v>85126.712999999989</v>
      </c>
      <c r="AI404" s="10">
        <f>IF(L404="USD",AF404,AF404*VLOOKUP(L404,Calculations!G405:I405,3,0))</f>
        <v>121609.59</v>
      </c>
      <c r="AJ404" s="10">
        <f>IF(L404="EUR",AF404,AF404*VLOOKUP(L404,Calculations!G:I,3,0))</f>
        <v>85126.712999999989</v>
      </c>
      <c r="AK404" s="10">
        <f t="shared" si="20"/>
        <v>121609.59</v>
      </c>
      <c r="AL404" s="10">
        <f>IF(L404="USD",AK404,AK404*VLOOKUP(L404,Calculations!G:I,3,0))</f>
        <v>121609.59</v>
      </c>
      <c r="AM404" s="10">
        <f>IF(L404="EUR",AK404,AK404*VLOOKUP(L404,Calculations!G:I,3,0))</f>
        <v>85126.712999999989</v>
      </c>
    </row>
    <row r="405" spans="1:39">
      <c r="A405" t="s">
        <v>145</v>
      </c>
      <c r="B405" t="s">
        <v>161</v>
      </c>
      <c r="C405">
        <v>1.72</v>
      </c>
      <c r="D405" t="s">
        <v>564</v>
      </c>
      <c r="E405" t="s">
        <v>76</v>
      </c>
      <c r="F405" t="s">
        <v>93</v>
      </c>
      <c r="G405" t="s">
        <v>82</v>
      </c>
      <c r="H405" t="s">
        <v>82</v>
      </c>
      <c r="I405" t="s">
        <v>79</v>
      </c>
      <c r="J405" t="s">
        <v>55</v>
      </c>
      <c r="K405" t="s">
        <v>143</v>
      </c>
      <c r="L405" t="s">
        <v>35</v>
      </c>
      <c r="M405">
        <v>10186438</v>
      </c>
      <c r="N405">
        <v>0</v>
      </c>
      <c r="O405">
        <v>10186438</v>
      </c>
      <c r="P405">
        <v>28393313</v>
      </c>
      <c r="Q405">
        <v>0</v>
      </c>
      <c r="R405">
        <v>28393313</v>
      </c>
      <c r="S405" t="s">
        <v>35</v>
      </c>
      <c r="T405">
        <v>10186438</v>
      </c>
      <c r="U405">
        <v>0</v>
      </c>
      <c r="V405">
        <v>10186438</v>
      </c>
      <c r="W405">
        <v>28393313</v>
      </c>
      <c r="X405">
        <v>0</v>
      </c>
      <c r="Y405">
        <v>28393313</v>
      </c>
      <c r="Z405" t="s">
        <v>36</v>
      </c>
      <c r="AA405" t="s">
        <v>36</v>
      </c>
      <c r="AB405" t="s">
        <v>37</v>
      </c>
      <c r="AC405" t="s">
        <v>37</v>
      </c>
      <c r="AD405" t="s">
        <v>37</v>
      </c>
      <c r="AE405" s="10">
        <f t="shared" si="18"/>
        <v>488364.98359999998</v>
      </c>
      <c r="AF405" s="10">
        <f t="shared" si="19"/>
        <v>175206.73360000001</v>
      </c>
      <c r="AG405" s="10">
        <f>IF(L405="USD",AE405,AE405*VLOOKUP(L405,Calculations!G406:I406,3,0))</f>
        <v>488364.98359999998</v>
      </c>
      <c r="AH405" s="10">
        <f>IF(L405="EUR",AE405,AE405*VLOOKUP(L405,Calculations!G:I,3,0))</f>
        <v>341855.48851999996</v>
      </c>
      <c r="AI405" s="10">
        <f>IF(L405="USD",AF405,AF405*VLOOKUP(L405,Calculations!G406:I406,3,0))</f>
        <v>175206.73360000001</v>
      </c>
      <c r="AJ405" s="10">
        <f>IF(L405="EUR",AF405,AF405*VLOOKUP(L405,Calculations!G:I,3,0))</f>
        <v>122644.71351999999</v>
      </c>
      <c r="AK405" s="10">
        <f t="shared" si="20"/>
        <v>488364.98359999998</v>
      </c>
      <c r="AL405" s="10">
        <f>IF(L405="USD",AK405,AK405*VLOOKUP(L405,Calculations!G:I,3,0))</f>
        <v>488364.98359999998</v>
      </c>
      <c r="AM405" s="10">
        <f>IF(L405="EUR",AK405,AK405*VLOOKUP(L405,Calculations!G:I,3,0))</f>
        <v>341855.48851999996</v>
      </c>
    </row>
    <row r="406" spans="1:39">
      <c r="A406" t="s">
        <v>145</v>
      </c>
      <c r="B406" t="s">
        <v>161</v>
      </c>
      <c r="C406">
        <v>1.72</v>
      </c>
      <c r="D406" t="s">
        <v>565</v>
      </c>
      <c r="E406" t="s">
        <v>38</v>
      </c>
      <c r="F406" t="s">
        <v>83</v>
      </c>
      <c r="G406" t="s">
        <v>82</v>
      </c>
      <c r="H406" t="s">
        <v>82</v>
      </c>
      <c r="I406" t="s">
        <v>50</v>
      </c>
      <c r="J406" t="s">
        <v>128</v>
      </c>
      <c r="K406" t="s">
        <v>143</v>
      </c>
      <c r="L406" t="s">
        <v>35</v>
      </c>
      <c r="M406">
        <v>2928413</v>
      </c>
      <c r="N406">
        <v>0</v>
      </c>
      <c r="O406">
        <v>2928413</v>
      </c>
      <c r="P406">
        <v>0</v>
      </c>
      <c r="Q406">
        <v>0</v>
      </c>
      <c r="R406">
        <v>0</v>
      </c>
      <c r="S406" t="s">
        <v>35</v>
      </c>
      <c r="T406">
        <v>2928413</v>
      </c>
      <c r="U406">
        <v>0</v>
      </c>
      <c r="V406">
        <v>2928413</v>
      </c>
      <c r="W406">
        <v>0</v>
      </c>
      <c r="X406">
        <v>0</v>
      </c>
      <c r="Y406">
        <v>0</v>
      </c>
      <c r="Z406" t="s">
        <v>36</v>
      </c>
      <c r="AA406" t="s">
        <v>36</v>
      </c>
      <c r="AB406" t="s">
        <v>37</v>
      </c>
      <c r="AC406" t="s">
        <v>37</v>
      </c>
      <c r="AD406" t="s">
        <v>37</v>
      </c>
      <c r="AE406" s="10">
        <f t="shared" si="18"/>
        <v>0</v>
      </c>
      <c r="AF406" s="10">
        <f t="shared" si="19"/>
        <v>50368.703600000001</v>
      </c>
      <c r="AG406" s="10">
        <f>IF(L406="USD",AE406,AE406*VLOOKUP(L406,Calculations!G407:I407,3,0))</f>
        <v>0</v>
      </c>
      <c r="AH406" s="10">
        <f>IF(L406="EUR",AE406,AE406*VLOOKUP(L406,Calculations!G:I,3,0))</f>
        <v>0</v>
      </c>
      <c r="AI406" s="10">
        <f>IF(L406="USD",AF406,AF406*VLOOKUP(L406,Calculations!G407:I407,3,0))</f>
        <v>50368.703600000001</v>
      </c>
      <c r="AJ406" s="10">
        <f>IF(L406="EUR",AF406,AF406*VLOOKUP(L406,Calculations!G:I,3,0))</f>
        <v>35258.092519999998</v>
      </c>
      <c r="AK406" s="10">
        <f t="shared" si="20"/>
        <v>0</v>
      </c>
      <c r="AL406" s="10">
        <f>IF(L406="USD",AK406,AK406*VLOOKUP(L406,Calculations!G:I,3,0))</f>
        <v>0</v>
      </c>
      <c r="AM406" s="10">
        <f>IF(L406="EUR",AK406,AK406*VLOOKUP(L406,Calculations!G:I,3,0))</f>
        <v>0</v>
      </c>
    </row>
    <row r="407" spans="1:39">
      <c r="A407" t="s">
        <v>145</v>
      </c>
      <c r="B407" t="s">
        <v>161</v>
      </c>
      <c r="C407">
        <v>1.72</v>
      </c>
      <c r="D407" t="s">
        <v>566</v>
      </c>
      <c r="E407" t="s">
        <v>38</v>
      </c>
      <c r="F407" t="s">
        <v>59</v>
      </c>
      <c r="G407" t="s">
        <v>85</v>
      </c>
      <c r="H407" t="s">
        <v>82</v>
      </c>
      <c r="I407" t="s">
        <v>33</v>
      </c>
      <c r="J407" t="s">
        <v>55</v>
      </c>
      <c r="K407" t="s">
        <v>143</v>
      </c>
      <c r="L407" t="s">
        <v>35</v>
      </c>
      <c r="M407">
        <v>2435867</v>
      </c>
      <c r="N407">
        <v>1032104</v>
      </c>
      <c r="O407">
        <v>3467971</v>
      </c>
      <c r="P407">
        <v>4590800</v>
      </c>
      <c r="Q407">
        <v>1032104</v>
      </c>
      <c r="R407">
        <v>5622904</v>
      </c>
      <c r="S407" t="s">
        <v>35</v>
      </c>
      <c r="T407">
        <v>2435867</v>
      </c>
      <c r="U407">
        <v>1032104</v>
      </c>
      <c r="V407">
        <v>3467971</v>
      </c>
      <c r="W407">
        <v>4590800</v>
      </c>
      <c r="X407">
        <v>1032104</v>
      </c>
      <c r="Y407">
        <v>5622904</v>
      </c>
      <c r="Z407" t="s">
        <v>36</v>
      </c>
      <c r="AA407" t="s">
        <v>36</v>
      </c>
      <c r="AB407" t="s">
        <v>37</v>
      </c>
      <c r="AC407" t="s">
        <v>37</v>
      </c>
      <c r="AD407" t="s">
        <v>37</v>
      </c>
      <c r="AE407" s="10">
        <f t="shared" si="18"/>
        <v>96713.948799999998</v>
      </c>
      <c r="AF407" s="10">
        <f t="shared" si="19"/>
        <v>59649.101199999997</v>
      </c>
      <c r="AG407" s="10">
        <f>IF(L407="USD",AE407,AE407*VLOOKUP(L407,Calculations!G408:I408,3,0))</f>
        <v>96713.948799999998</v>
      </c>
      <c r="AH407" s="10">
        <f>IF(L407="EUR",AE407,AE407*VLOOKUP(L407,Calculations!G:I,3,0))</f>
        <v>67699.764159999992</v>
      </c>
      <c r="AI407" s="10">
        <f>IF(L407="USD",AF407,AF407*VLOOKUP(L407,Calculations!G408:I408,3,0))</f>
        <v>59649.101199999997</v>
      </c>
      <c r="AJ407" s="10">
        <f>IF(L407="EUR",AF407,AF407*VLOOKUP(L407,Calculations!G:I,3,0))</f>
        <v>41754.370839999996</v>
      </c>
      <c r="AK407" s="10">
        <f t="shared" si="20"/>
        <v>78961.759999999995</v>
      </c>
      <c r="AL407" s="10">
        <f>IF(L407="USD",AK407,AK407*VLOOKUP(L407,Calculations!G:I,3,0))</f>
        <v>78961.759999999995</v>
      </c>
      <c r="AM407" s="10">
        <f>IF(L407="EUR",AK407,AK407*VLOOKUP(L407,Calculations!G:I,3,0))</f>
        <v>55273.231999999996</v>
      </c>
    </row>
    <row r="408" spans="1:39">
      <c r="A408" t="s">
        <v>145</v>
      </c>
      <c r="B408" t="s">
        <v>161</v>
      </c>
      <c r="C408">
        <v>1.72</v>
      </c>
      <c r="D408" t="s">
        <v>567</v>
      </c>
      <c r="E408" t="s">
        <v>76</v>
      </c>
      <c r="F408" t="s">
        <v>93</v>
      </c>
      <c r="G408" t="s">
        <v>60</v>
      </c>
      <c r="H408" t="s">
        <v>60</v>
      </c>
      <c r="I408" t="s">
        <v>33</v>
      </c>
      <c r="J408" t="s">
        <v>55</v>
      </c>
      <c r="K408" t="s">
        <v>143</v>
      </c>
      <c r="L408" t="s">
        <v>35</v>
      </c>
      <c r="M408">
        <v>11940523</v>
      </c>
      <c r="N408">
        <v>0</v>
      </c>
      <c r="O408">
        <v>11940523</v>
      </c>
      <c r="P408">
        <v>13359045</v>
      </c>
      <c r="Q408">
        <v>0</v>
      </c>
      <c r="R408">
        <v>13359045</v>
      </c>
      <c r="S408" t="s">
        <v>35</v>
      </c>
      <c r="T408">
        <v>11940523</v>
      </c>
      <c r="U408">
        <v>0</v>
      </c>
      <c r="V408">
        <v>11940523</v>
      </c>
      <c r="W408">
        <v>13359045</v>
      </c>
      <c r="X408">
        <v>0</v>
      </c>
      <c r="Y408">
        <v>13359045</v>
      </c>
      <c r="Z408" t="s">
        <v>36</v>
      </c>
      <c r="AA408" t="s">
        <v>36</v>
      </c>
      <c r="AB408" t="s">
        <v>37</v>
      </c>
      <c r="AC408" t="s">
        <v>37</v>
      </c>
      <c r="AD408" t="s">
        <v>37</v>
      </c>
      <c r="AE408" s="10">
        <f t="shared" si="18"/>
        <v>229775.57399999999</v>
      </c>
      <c r="AF408" s="10">
        <f t="shared" si="19"/>
        <v>205376.99559999999</v>
      </c>
      <c r="AG408" s="10">
        <f>IF(L408="USD",AE408,AE408*VLOOKUP(L408,Calculations!G409:I409,3,0))</f>
        <v>229775.57399999999</v>
      </c>
      <c r="AH408" s="10">
        <f>IF(L408="EUR",AE408,AE408*VLOOKUP(L408,Calculations!G:I,3,0))</f>
        <v>160842.90179999999</v>
      </c>
      <c r="AI408" s="10">
        <f>IF(L408="USD",AF408,AF408*VLOOKUP(L408,Calculations!G409:I409,3,0))</f>
        <v>205376.99559999999</v>
      </c>
      <c r="AJ408" s="10">
        <f>IF(L408="EUR",AF408,AF408*VLOOKUP(L408,Calculations!G:I,3,0))</f>
        <v>143763.89692</v>
      </c>
      <c r="AK408" s="10">
        <f t="shared" si="20"/>
        <v>229775.57399999999</v>
      </c>
      <c r="AL408" s="10">
        <f>IF(L408="USD",AK408,AK408*VLOOKUP(L408,Calculations!G:I,3,0))</f>
        <v>229775.57399999999</v>
      </c>
      <c r="AM408" s="10">
        <f>IF(L408="EUR",AK408,AK408*VLOOKUP(L408,Calculations!G:I,3,0))</f>
        <v>160842.90179999999</v>
      </c>
    </row>
    <row r="409" spans="1:39">
      <c r="A409" t="s">
        <v>145</v>
      </c>
      <c r="B409" t="s">
        <v>161</v>
      </c>
      <c r="C409">
        <v>1.72</v>
      </c>
      <c r="D409" t="s">
        <v>568</v>
      </c>
      <c r="E409" t="s">
        <v>71</v>
      </c>
      <c r="F409" t="s">
        <v>100</v>
      </c>
      <c r="G409" t="s">
        <v>82</v>
      </c>
      <c r="H409" t="s">
        <v>82</v>
      </c>
      <c r="I409" t="s">
        <v>84</v>
      </c>
      <c r="J409" t="s">
        <v>55</v>
      </c>
      <c r="K409" t="s">
        <v>143</v>
      </c>
      <c r="L409" t="s">
        <v>35</v>
      </c>
      <c r="M409">
        <v>11213338</v>
      </c>
      <c r="N409">
        <v>0</v>
      </c>
      <c r="O409">
        <v>11213338</v>
      </c>
      <c r="P409">
        <v>23224670</v>
      </c>
      <c r="Q409">
        <v>0</v>
      </c>
      <c r="R409">
        <v>23224670</v>
      </c>
      <c r="S409" t="s">
        <v>35</v>
      </c>
      <c r="T409">
        <v>11213338</v>
      </c>
      <c r="U409">
        <v>0</v>
      </c>
      <c r="V409">
        <v>11213338</v>
      </c>
      <c r="W409">
        <v>23224670</v>
      </c>
      <c r="X409">
        <v>0</v>
      </c>
      <c r="Y409">
        <v>23224670</v>
      </c>
      <c r="Z409" t="s">
        <v>36</v>
      </c>
      <c r="AA409" t="s">
        <v>36</v>
      </c>
      <c r="AB409" t="s">
        <v>37</v>
      </c>
      <c r="AC409" t="s">
        <v>37</v>
      </c>
      <c r="AD409" t="s">
        <v>37</v>
      </c>
      <c r="AE409" s="10">
        <f t="shared" si="18"/>
        <v>399464.32400000002</v>
      </c>
      <c r="AF409" s="10">
        <f t="shared" si="19"/>
        <v>192869.4136</v>
      </c>
      <c r="AG409" s="10">
        <f>IF(L409="USD",AE409,AE409*VLOOKUP(L409,Calculations!G410:I410,3,0))</f>
        <v>399464.32400000002</v>
      </c>
      <c r="AH409" s="10">
        <f>IF(L409="EUR",AE409,AE409*VLOOKUP(L409,Calculations!G:I,3,0))</f>
        <v>279625.02679999999</v>
      </c>
      <c r="AI409" s="10">
        <f>IF(L409="USD",AF409,AF409*VLOOKUP(L409,Calculations!G410:I410,3,0))</f>
        <v>192869.4136</v>
      </c>
      <c r="AJ409" s="10">
        <f>IF(L409="EUR",AF409,AF409*VLOOKUP(L409,Calculations!G:I,3,0))</f>
        <v>135008.58951999998</v>
      </c>
      <c r="AK409" s="10">
        <f t="shared" si="20"/>
        <v>399464.32400000002</v>
      </c>
      <c r="AL409" s="10">
        <f>IF(L409="USD",AK409,AK409*VLOOKUP(L409,Calculations!G:I,3,0))</f>
        <v>399464.32400000002</v>
      </c>
      <c r="AM409" s="10">
        <f>IF(L409="EUR",AK409,AK409*VLOOKUP(L409,Calculations!G:I,3,0))</f>
        <v>279625.02679999999</v>
      </c>
    </row>
    <row r="410" spans="1:39">
      <c r="A410" t="s">
        <v>145</v>
      </c>
      <c r="B410" t="s">
        <v>161</v>
      </c>
      <c r="C410">
        <v>1.72</v>
      </c>
      <c r="D410" t="s">
        <v>569</v>
      </c>
      <c r="E410" t="s">
        <v>71</v>
      </c>
      <c r="F410" t="s">
        <v>114</v>
      </c>
      <c r="G410" t="s">
        <v>82</v>
      </c>
      <c r="H410" t="s">
        <v>82</v>
      </c>
      <c r="I410" t="s">
        <v>79</v>
      </c>
      <c r="J410" t="s">
        <v>55</v>
      </c>
      <c r="K410" t="s">
        <v>143</v>
      </c>
      <c r="L410" t="s">
        <v>35</v>
      </c>
      <c r="M410">
        <v>5816664</v>
      </c>
      <c r="N410">
        <v>0</v>
      </c>
      <c r="O410">
        <v>5816664</v>
      </c>
      <c r="P410">
        <v>5816664</v>
      </c>
      <c r="Q410">
        <v>0</v>
      </c>
      <c r="R410">
        <v>5816664</v>
      </c>
      <c r="S410" t="s">
        <v>35</v>
      </c>
      <c r="T410">
        <v>5816664</v>
      </c>
      <c r="U410">
        <v>0</v>
      </c>
      <c r="V410">
        <v>5816664</v>
      </c>
      <c r="W410">
        <v>5816664</v>
      </c>
      <c r="X410">
        <v>0</v>
      </c>
      <c r="Y410">
        <v>5816664</v>
      </c>
      <c r="Z410" t="s">
        <v>36</v>
      </c>
      <c r="AA410" t="s">
        <v>36</v>
      </c>
      <c r="AB410" t="s">
        <v>37</v>
      </c>
      <c r="AC410" t="s">
        <v>37</v>
      </c>
      <c r="AD410" t="s">
        <v>37</v>
      </c>
      <c r="AE410" s="10">
        <f t="shared" si="18"/>
        <v>100046.6208</v>
      </c>
      <c r="AF410" s="10">
        <f t="shared" si="19"/>
        <v>100046.6208</v>
      </c>
      <c r="AG410" s="10">
        <f>IF(L410="USD",AE410,AE410*VLOOKUP(L410,Calculations!G411:I411,3,0))</f>
        <v>100046.6208</v>
      </c>
      <c r="AH410" s="10">
        <f>IF(L410="EUR",AE410,AE410*VLOOKUP(L410,Calculations!G:I,3,0))</f>
        <v>70032.634559999991</v>
      </c>
      <c r="AI410" s="10">
        <f>IF(L410="USD",AF410,AF410*VLOOKUP(L410,Calculations!G411:I411,3,0))</f>
        <v>100046.6208</v>
      </c>
      <c r="AJ410" s="10">
        <f>IF(L410="EUR",AF410,AF410*VLOOKUP(L410,Calculations!G:I,3,0))</f>
        <v>70032.634559999991</v>
      </c>
      <c r="AK410" s="10">
        <f t="shared" si="20"/>
        <v>100046.6208</v>
      </c>
      <c r="AL410" s="10">
        <f>IF(L410="USD",AK410,AK410*VLOOKUP(L410,Calculations!G:I,3,0))</f>
        <v>100046.6208</v>
      </c>
      <c r="AM410" s="10">
        <f>IF(L410="EUR",AK410,AK410*VLOOKUP(L410,Calculations!G:I,3,0))</f>
        <v>70032.634559999991</v>
      </c>
    </row>
    <row r="411" spans="1:39">
      <c r="A411" t="s">
        <v>145</v>
      </c>
      <c r="B411" t="s">
        <v>161</v>
      </c>
      <c r="C411">
        <v>1.72</v>
      </c>
      <c r="D411" t="s">
        <v>570</v>
      </c>
      <c r="E411" t="s">
        <v>71</v>
      </c>
      <c r="F411" t="s">
        <v>100</v>
      </c>
      <c r="G411" t="s">
        <v>82</v>
      </c>
      <c r="H411" t="s">
        <v>82</v>
      </c>
      <c r="I411" t="s">
        <v>50</v>
      </c>
      <c r="J411" t="s">
        <v>55</v>
      </c>
      <c r="K411" t="s">
        <v>143</v>
      </c>
      <c r="L411" t="s">
        <v>35</v>
      </c>
      <c r="M411">
        <v>0</v>
      </c>
      <c r="N411">
        <v>1938889</v>
      </c>
      <c r="O411">
        <v>1938889</v>
      </c>
      <c r="P411">
        <v>0</v>
      </c>
      <c r="Q411">
        <v>1938889</v>
      </c>
      <c r="R411">
        <v>1938889</v>
      </c>
      <c r="S411" t="s">
        <v>35</v>
      </c>
      <c r="T411">
        <v>0</v>
      </c>
      <c r="U411">
        <v>1938889</v>
      </c>
      <c r="V411">
        <v>1938889</v>
      </c>
      <c r="W411">
        <v>0</v>
      </c>
      <c r="X411">
        <v>1938889</v>
      </c>
      <c r="Y411">
        <v>1938889</v>
      </c>
      <c r="Z411" t="s">
        <v>36</v>
      </c>
      <c r="AA411" t="s">
        <v>37</v>
      </c>
      <c r="AB411" t="s">
        <v>37</v>
      </c>
      <c r="AC411" t="s">
        <v>36</v>
      </c>
      <c r="AD411" t="s">
        <v>37</v>
      </c>
      <c r="AE411" s="10">
        <f t="shared" si="18"/>
        <v>33348.890800000001</v>
      </c>
      <c r="AF411" s="10">
        <f t="shared" si="19"/>
        <v>33348.890800000001</v>
      </c>
      <c r="AG411" s="10">
        <f>IF(L411="USD",AE411,AE411*VLOOKUP(L411,Calculations!G412:I412,3,0))</f>
        <v>33348.890800000001</v>
      </c>
      <c r="AH411" s="10">
        <f>IF(L411="EUR",AE411,AE411*VLOOKUP(L411,Calculations!G:I,3,0))</f>
        <v>23344.223559999999</v>
      </c>
      <c r="AI411" s="10">
        <f>IF(L411="USD",AF411,AF411*VLOOKUP(L411,Calculations!G412:I412,3,0))</f>
        <v>33348.890800000001</v>
      </c>
      <c r="AJ411" s="10">
        <f>IF(L411="EUR",AF411,AF411*VLOOKUP(L411,Calculations!G:I,3,0))</f>
        <v>23344.223559999999</v>
      </c>
      <c r="AK411" s="10">
        <f t="shared" si="20"/>
        <v>0</v>
      </c>
      <c r="AL411" s="10">
        <f>IF(L411="USD",AK411,AK411*VLOOKUP(L411,Calculations!G:I,3,0))</f>
        <v>0</v>
      </c>
      <c r="AM411" s="10">
        <f>IF(L411="EUR",AK411,AK411*VLOOKUP(L411,Calculations!G:I,3,0))</f>
        <v>0</v>
      </c>
    </row>
    <row r="412" spans="1:39">
      <c r="A412" t="s">
        <v>145</v>
      </c>
      <c r="B412" t="s">
        <v>161</v>
      </c>
      <c r="C412">
        <v>1.72</v>
      </c>
      <c r="D412" t="s">
        <v>571</v>
      </c>
      <c r="E412" t="s">
        <v>71</v>
      </c>
      <c r="F412" t="s">
        <v>72</v>
      </c>
      <c r="G412" t="s">
        <v>82</v>
      </c>
      <c r="H412" t="s">
        <v>82</v>
      </c>
      <c r="I412" t="s">
        <v>84</v>
      </c>
      <c r="J412" t="s">
        <v>55</v>
      </c>
      <c r="K412" t="s">
        <v>143</v>
      </c>
      <c r="L412" t="s">
        <v>35</v>
      </c>
      <c r="M412">
        <v>2908333</v>
      </c>
      <c r="N412">
        <v>0</v>
      </c>
      <c r="O412">
        <v>2908333</v>
      </c>
      <c r="P412">
        <v>1454166</v>
      </c>
      <c r="Q412">
        <v>0</v>
      </c>
      <c r="R412">
        <v>1454166</v>
      </c>
      <c r="S412" t="s">
        <v>35</v>
      </c>
      <c r="T412">
        <v>2908333</v>
      </c>
      <c r="U412">
        <v>0</v>
      </c>
      <c r="V412">
        <v>2908333</v>
      </c>
      <c r="W412">
        <v>1454166</v>
      </c>
      <c r="X412">
        <v>0</v>
      </c>
      <c r="Y412">
        <v>1454166</v>
      </c>
      <c r="Z412" t="s">
        <v>36</v>
      </c>
      <c r="AA412" t="s">
        <v>36</v>
      </c>
      <c r="AB412" t="s">
        <v>37</v>
      </c>
      <c r="AC412" t="s">
        <v>37</v>
      </c>
      <c r="AD412" t="s">
        <v>37</v>
      </c>
      <c r="AE412" s="10">
        <f t="shared" si="18"/>
        <v>25011.655200000001</v>
      </c>
      <c r="AF412" s="10">
        <f t="shared" si="19"/>
        <v>50023.327599999997</v>
      </c>
      <c r="AG412" s="10">
        <f>IF(L412="USD",AE412,AE412*VLOOKUP(L412,Calculations!G413:I413,3,0))</f>
        <v>25011.655200000001</v>
      </c>
      <c r="AH412" s="10">
        <f>IF(L412="EUR",AE412,AE412*VLOOKUP(L412,Calculations!G:I,3,0))</f>
        <v>17508.158639999998</v>
      </c>
      <c r="AI412" s="10">
        <f>IF(L412="USD",AF412,AF412*VLOOKUP(L412,Calculations!G413:I413,3,0))</f>
        <v>50023.327599999997</v>
      </c>
      <c r="AJ412" s="10">
        <f>IF(L412="EUR",AF412,AF412*VLOOKUP(L412,Calculations!G:I,3,0))</f>
        <v>35016.329319999997</v>
      </c>
      <c r="AK412" s="10">
        <f t="shared" si="20"/>
        <v>25011.655200000001</v>
      </c>
      <c r="AL412" s="10">
        <f>IF(L412="USD",AK412,AK412*VLOOKUP(L412,Calculations!G:I,3,0))</f>
        <v>25011.655200000001</v>
      </c>
      <c r="AM412" s="10">
        <f>IF(L412="EUR",AK412,AK412*VLOOKUP(L412,Calculations!G:I,3,0))</f>
        <v>17508.158639999998</v>
      </c>
    </row>
    <row r="413" spans="1:39">
      <c r="A413" t="s">
        <v>145</v>
      </c>
      <c r="B413" t="s">
        <v>161</v>
      </c>
      <c r="C413">
        <v>1.72</v>
      </c>
      <c r="D413" t="s">
        <v>572</v>
      </c>
      <c r="E413" t="s">
        <v>38</v>
      </c>
      <c r="F413" t="s">
        <v>83</v>
      </c>
      <c r="G413" t="s">
        <v>82</v>
      </c>
      <c r="H413" t="s">
        <v>82</v>
      </c>
      <c r="I413" t="s">
        <v>84</v>
      </c>
      <c r="J413" t="s">
        <v>55</v>
      </c>
      <c r="K413" t="s">
        <v>143</v>
      </c>
      <c r="L413" t="s">
        <v>35</v>
      </c>
      <c r="M413">
        <v>8482635</v>
      </c>
      <c r="N413">
        <v>0</v>
      </c>
      <c r="O413">
        <v>8482635</v>
      </c>
      <c r="P413">
        <v>14716320</v>
      </c>
      <c r="Q413">
        <v>0</v>
      </c>
      <c r="R413">
        <v>14716320</v>
      </c>
      <c r="S413" t="s">
        <v>35</v>
      </c>
      <c r="T413">
        <v>8482635</v>
      </c>
      <c r="U413">
        <v>0</v>
      </c>
      <c r="V413">
        <v>8482635</v>
      </c>
      <c r="W413">
        <v>14716320</v>
      </c>
      <c r="X413">
        <v>0</v>
      </c>
      <c r="Y413">
        <v>14716320</v>
      </c>
      <c r="Z413" t="s">
        <v>36</v>
      </c>
      <c r="AA413" t="s">
        <v>36</v>
      </c>
      <c r="AB413" t="s">
        <v>37</v>
      </c>
      <c r="AC413" t="s">
        <v>37</v>
      </c>
      <c r="AD413" t="s">
        <v>37</v>
      </c>
      <c r="AE413" s="10">
        <f t="shared" si="18"/>
        <v>253120.704</v>
      </c>
      <c r="AF413" s="10">
        <f t="shared" si="19"/>
        <v>145901.32199999999</v>
      </c>
      <c r="AG413" s="10">
        <f>IF(L413="USD",AE413,AE413*VLOOKUP(L413,Calculations!G414:I414,3,0))</f>
        <v>253120.704</v>
      </c>
      <c r="AH413" s="10">
        <f>IF(L413="EUR",AE413,AE413*VLOOKUP(L413,Calculations!G:I,3,0))</f>
        <v>177184.49279999998</v>
      </c>
      <c r="AI413" s="10">
        <f>IF(L413="USD",AF413,AF413*VLOOKUP(L413,Calculations!G414:I414,3,0))</f>
        <v>145901.32199999999</v>
      </c>
      <c r="AJ413" s="10">
        <f>IF(L413="EUR",AF413,AF413*VLOOKUP(L413,Calculations!G:I,3,0))</f>
        <v>102130.92539999998</v>
      </c>
      <c r="AK413" s="10">
        <f t="shared" si="20"/>
        <v>253120.704</v>
      </c>
      <c r="AL413" s="10">
        <f>IF(L413="USD",AK413,AK413*VLOOKUP(L413,Calculations!G:I,3,0))</f>
        <v>253120.704</v>
      </c>
      <c r="AM413" s="10">
        <f>IF(L413="EUR",AK413,AK413*VLOOKUP(L413,Calculations!G:I,3,0))</f>
        <v>177184.49279999998</v>
      </c>
    </row>
    <row r="414" spans="1:39">
      <c r="A414" t="s">
        <v>145</v>
      </c>
      <c r="B414" t="s">
        <v>161</v>
      </c>
      <c r="C414">
        <v>1.72</v>
      </c>
      <c r="D414" t="s">
        <v>573</v>
      </c>
      <c r="E414" t="s">
        <v>73</v>
      </c>
      <c r="F414" t="s">
        <v>75</v>
      </c>
      <c r="G414" t="s">
        <v>60</v>
      </c>
      <c r="H414" t="s">
        <v>44</v>
      </c>
      <c r="I414" t="s">
        <v>50</v>
      </c>
      <c r="J414" t="s">
        <v>55</v>
      </c>
      <c r="K414" t="s">
        <v>143</v>
      </c>
      <c r="L414" t="s">
        <v>35</v>
      </c>
      <c r="M414">
        <v>5320822</v>
      </c>
      <c r="N414">
        <v>8640848</v>
      </c>
      <c r="O414">
        <v>13961670</v>
      </c>
      <c r="P414">
        <v>4301034</v>
      </c>
      <c r="Q414">
        <v>19445538</v>
      </c>
      <c r="R414">
        <v>23746572</v>
      </c>
      <c r="S414" t="s">
        <v>35</v>
      </c>
      <c r="T414">
        <v>5320822</v>
      </c>
      <c r="U414">
        <v>8640848</v>
      </c>
      <c r="V414">
        <v>13961670</v>
      </c>
      <c r="W414">
        <v>4301034</v>
      </c>
      <c r="X414">
        <v>19445538</v>
      </c>
      <c r="Y414">
        <v>23746572</v>
      </c>
      <c r="Z414" t="s">
        <v>36</v>
      </c>
      <c r="AA414" t="s">
        <v>37</v>
      </c>
      <c r="AB414" t="s">
        <v>36</v>
      </c>
      <c r="AC414" t="s">
        <v>37</v>
      </c>
      <c r="AD414" t="s">
        <v>37</v>
      </c>
      <c r="AE414" s="10">
        <f t="shared" si="18"/>
        <v>408441.03840000002</v>
      </c>
      <c r="AF414" s="10">
        <f t="shared" si="19"/>
        <v>240140.72399999999</v>
      </c>
      <c r="AG414" s="10">
        <f>IF(L414="USD",AE414,AE414*VLOOKUP(L414,Calculations!G415:I415,3,0))</f>
        <v>408441.03840000002</v>
      </c>
      <c r="AH414" s="10">
        <f>IF(L414="EUR",AE414,AE414*VLOOKUP(L414,Calculations!G:I,3,0))</f>
        <v>285908.72687999997</v>
      </c>
      <c r="AI414" s="10">
        <f>IF(L414="USD",AF414,AF414*VLOOKUP(L414,Calculations!G415:I415,3,0))</f>
        <v>240140.72399999999</v>
      </c>
      <c r="AJ414" s="10">
        <f>IF(L414="EUR",AF414,AF414*VLOOKUP(L414,Calculations!G:I,3,0))</f>
        <v>168098.50679999997</v>
      </c>
      <c r="AK414" s="10">
        <f t="shared" si="20"/>
        <v>73977.784799999994</v>
      </c>
      <c r="AL414" s="10">
        <f>IF(L414="USD",AK414,AK414*VLOOKUP(L414,Calculations!G:I,3,0))</f>
        <v>73977.784799999994</v>
      </c>
      <c r="AM414" s="10">
        <f>IF(L414="EUR",AK414,AK414*VLOOKUP(L414,Calculations!G:I,3,0))</f>
        <v>51784.449359999991</v>
      </c>
    </row>
    <row r="415" spans="1:39">
      <c r="A415" t="s">
        <v>145</v>
      </c>
      <c r="B415" t="s">
        <v>161</v>
      </c>
      <c r="C415">
        <v>1.72</v>
      </c>
      <c r="D415" t="s">
        <v>574</v>
      </c>
      <c r="E415" t="s">
        <v>73</v>
      </c>
      <c r="F415" t="s">
        <v>81</v>
      </c>
      <c r="G415" t="s">
        <v>82</v>
      </c>
      <c r="H415" t="s">
        <v>82</v>
      </c>
      <c r="I415" t="s">
        <v>47</v>
      </c>
      <c r="J415" t="s">
        <v>55</v>
      </c>
      <c r="K415" t="s">
        <v>143</v>
      </c>
      <c r="L415" t="s">
        <v>35</v>
      </c>
      <c r="M415">
        <v>17399643</v>
      </c>
      <c r="N415">
        <v>0</v>
      </c>
      <c r="O415">
        <v>17399643</v>
      </c>
      <c r="P415">
        <v>39235926</v>
      </c>
      <c r="Q415">
        <v>0</v>
      </c>
      <c r="R415">
        <v>39235926</v>
      </c>
      <c r="S415" t="s">
        <v>35</v>
      </c>
      <c r="T415">
        <v>17399643</v>
      </c>
      <c r="U415">
        <v>0</v>
      </c>
      <c r="V415">
        <v>17399643</v>
      </c>
      <c r="W415">
        <v>39235926</v>
      </c>
      <c r="X415">
        <v>0</v>
      </c>
      <c r="Y415">
        <v>39235926</v>
      </c>
      <c r="Z415" t="s">
        <v>36</v>
      </c>
      <c r="AA415" t="s">
        <v>36</v>
      </c>
      <c r="AB415" t="s">
        <v>37</v>
      </c>
      <c r="AC415" t="s">
        <v>37</v>
      </c>
      <c r="AD415" t="s">
        <v>37</v>
      </c>
      <c r="AE415" s="10">
        <f t="shared" si="18"/>
        <v>674857.92720000003</v>
      </c>
      <c r="AF415" s="10">
        <f t="shared" si="19"/>
        <v>299273.85960000003</v>
      </c>
      <c r="AG415" s="10">
        <f>IF(L415="USD",AE415,AE415*VLOOKUP(L415,Calculations!G416:I416,3,0))</f>
        <v>674857.92720000003</v>
      </c>
      <c r="AH415" s="10">
        <f>IF(L415="EUR",AE415,AE415*VLOOKUP(L415,Calculations!G:I,3,0))</f>
        <v>472400.54904000001</v>
      </c>
      <c r="AI415" s="10">
        <f>IF(L415="USD",AF415,AF415*VLOOKUP(L415,Calculations!G416:I416,3,0))</f>
        <v>299273.85960000003</v>
      </c>
      <c r="AJ415" s="10">
        <f>IF(L415="EUR",AF415,AF415*VLOOKUP(L415,Calculations!G:I,3,0))</f>
        <v>209491.70172000001</v>
      </c>
      <c r="AK415" s="10">
        <f t="shared" si="20"/>
        <v>674857.92720000003</v>
      </c>
      <c r="AL415" s="10">
        <f>IF(L415="USD",AK415,AK415*VLOOKUP(L415,Calculations!G:I,3,0))</f>
        <v>674857.92720000003</v>
      </c>
      <c r="AM415" s="10">
        <f>IF(L415="EUR",AK415,AK415*VLOOKUP(L415,Calculations!G:I,3,0))</f>
        <v>472400.54904000001</v>
      </c>
    </row>
    <row r="416" spans="1:39">
      <c r="A416" t="s">
        <v>145</v>
      </c>
      <c r="B416" t="s">
        <v>161</v>
      </c>
      <c r="C416">
        <v>1.72</v>
      </c>
      <c r="D416" t="s">
        <v>575</v>
      </c>
      <c r="E416" t="s">
        <v>38</v>
      </c>
      <c r="F416" t="s">
        <v>59</v>
      </c>
      <c r="G416" t="s">
        <v>60</v>
      </c>
      <c r="H416" t="s">
        <v>60</v>
      </c>
      <c r="I416" t="s">
        <v>63</v>
      </c>
      <c r="J416" t="s">
        <v>55</v>
      </c>
      <c r="K416" t="s">
        <v>143</v>
      </c>
      <c r="L416" t="s">
        <v>35</v>
      </c>
      <c r="M416">
        <v>27491709</v>
      </c>
      <c r="N416">
        <v>0</v>
      </c>
      <c r="O416">
        <v>27491709</v>
      </c>
      <c r="P416">
        <v>40400696</v>
      </c>
      <c r="Q416">
        <v>0</v>
      </c>
      <c r="R416">
        <v>40400696</v>
      </c>
      <c r="S416" t="s">
        <v>35</v>
      </c>
      <c r="T416">
        <v>27491709</v>
      </c>
      <c r="U416">
        <v>0</v>
      </c>
      <c r="V416">
        <v>27491709</v>
      </c>
      <c r="W416">
        <v>40400696</v>
      </c>
      <c r="X416">
        <v>0</v>
      </c>
      <c r="Y416">
        <v>40400696</v>
      </c>
      <c r="Z416" t="s">
        <v>36</v>
      </c>
      <c r="AA416" t="s">
        <v>36</v>
      </c>
      <c r="AB416" t="s">
        <v>37</v>
      </c>
      <c r="AC416" t="s">
        <v>37</v>
      </c>
      <c r="AD416" t="s">
        <v>37</v>
      </c>
      <c r="AE416" s="10">
        <f t="shared" si="18"/>
        <v>694891.97120000003</v>
      </c>
      <c r="AF416" s="10">
        <f t="shared" si="19"/>
        <v>472857.39480000001</v>
      </c>
      <c r="AG416" s="10">
        <f>IF(L416="USD",AE416,AE416*VLOOKUP(L416,Calculations!G417:I417,3,0))</f>
        <v>694891.97120000003</v>
      </c>
      <c r="AH416" s="10">
        <f>IF(L416="EUR",AE416,AE416*VLOOKUP(L416,Calculations!G:I,3,0))</f>
        <v>486424.37984000001</v>
      </c>
      <c r="AI416" s="10">
        <f>IF(L416="USD",AF416,AF416*VLOOKUP(L416,Calculations!G417:I417,3,0))</f>
        <v>472857.39480000001</v>
      </c>
      <c r="AJ416" s="10">
        <f>IF(L416="EUR",AF416,AF416*VLOOKUP(L416,Calculations!G:I,3,0))</f>
        <v>331000.17635999998</v>
      </c>
      <c r="AK416" s="10">
        <f t="shared" si="20"/>
        <v>694891.97120000003</v>
      </c>
      <c r="AL416" s="10">
        <f>IF(L416="USD",AK416,AK416*VLOOKUP(L416,Calculations!G:I,3,0))</f>
        <v>694891.97120000003</v>
      </c>
      <c r="AM416" s="10">
        <f>IF(L416="EUR",AK416,AK416*VLOOKUP(L416,Calculations!G:I,3,0))</f>
        <v>486424.37984000001</v>
      </c>
    </row>
    <row r="417" spans="1:39">
      <c r="A417" t="s">
        <v>145</v>
      </c>
      <c r="B417" t="s">
        <v>161</v>
      </c>
      <c r="C417">
        <v>1.72</v>
      </c>
      <c r="D417" t="s">
        <v>576</v>
      </c>
      <c r="E417" t="s">
        <v>71</v>
      </c>
      <c r="F417" t="s">
        <v>100</v>
      </c>
      <c r="G417" t="s">
        <v>82</v>
      </c>
      <c r="H417" t="s">
        <v>82</v>
      </c>
      <c r="I417" t="s">
        <v>91</v>
      </c>
      <c r="J417" t="s">
        <v>55</v>
      </c>
      <c r="K417" t="s">
        <v>143</v>
      </c>
      <c r="L417" t="s">
        <v>35</v>
      </c>
      <c r="M417">
        <v>8110164</v>
      </c>
      <c r="N417">
        <v>0</v>
      </c>
      <c r="O417">
        <v>8110164</v>
      </c>
      <c r="P417">
        <v>12902192</v>
      </c>
      <c r="Q417">
        <v>0</v>
      </c>
      <c r="R417">
        <v>12902192</v>
      </c>
      <c r="S417" t="s">
        <v>35</v>
      </c>
      <c r="T417">
        <v>8110164</v>
      </c>
      <c r="U417">
        <v>0</v>
      </c>
      <c r="V417">
        <v>8110164</v>
      </c>
      <c r="W417">
        <v>12902192</v>
      </c>
      <c r="X417">
        <v>0</v>
      </c>
      <c r="Y417">
        <v>12902192</v>
      </c>
      <c r="Z417" t="s">
        <v>36</v>
      </c>
      <c r="AA417" t="s">
        <v>36</v>
      </c>
      <c r="AB417" t="s">
        <v>37</v>
      </c>
      <c r="AC417" t="s">
        <v>37</v>
      </c>
      <c r="AD417" t="s">
        <v>37</v>
      </c>
      <c r="AE417" s="10">
        <f t="shared" si="18"/>
        <v>221917.70240000001</v>
      </c>
      <c r="AF417" s="10">
        <f t="shared" si="19"/>
        <v>139494.82079999999</v>
      </c>
      <c r="AG417" s="10">
        <f>IF(L417="USD",AE417,AE417*VLOOKUP(L417,Calculations!G418:I418,3,0))</f>
        <v>221917.70240000001</v>
      </c>
      <c r="AH417" s="10">
        <f>IF(L417="EUR",AE417,AE417*VLOOKUP(L417,Calculations!G:I,3,0))</f>
        <v>155342.39168</v>
      </c>
      <c r="AI417" s="10">
        <f>IF(L417="USD",AF417,AF417*VLOOKUP(L417,Calculations!G418:I418,3,0))</f>
        <v>139494.82079999999</v>
      </c>
      <c r="AJ417" s="10">
        <f>IF(L417="EUR",AF417,AF417*VLOOKUP(L417,Calculations!G:I,3,0))</f>
        <v>97646.374559999982</v>
      </c>
      <c r="AK417" s="10">
        <f t="shared" si="20"/>
        <v>221917.70240000001</v>
      </c>
      <c r="AL417" s="10">
        <f>IF(L417="USD",AK417,AK417*VLOOKUP(L417,Calculations!G:I,3,0))</f>
        <v>221917.70240000001</v>
      </c>
      <c r="AM417" s="10">
        <f>IF(L417="EUR",AK417,AK417*VLOOKUP(L417,Calculations!G:I,3,0))</f>
        <v>155342.39168</v>
      </c>
    </row>
    <row r="418" spans="1:39">
      <c r="A418" t="s">
        <v>145</v>
      </c>
      <c r="B418" t="s">
        <v>161</v>
      </c>
      <c r="C418">
        <v>1.72</v>
      </c>
      <c r="D418" t="s">
        <v>577</v>
      </c>
      <c r="E418" t="s">
        <v>71</v>
      </c>
      <c r="F418" t="s">
        <v>100</v>
      </c>
      <c r="G418" t="s">
        <v>82</v>
      </c>
      <c r="H418" t="s">
        <v>82</v>
      </c>
      <c r="I418" t="s">
        <v>50</v>
      </c>
      <c r="J418" t="s">
        <v>55</v>
      </c>
      <c r="K418" t="s">
        <v>143</v>
      </c>
      <c r="L418" t="s">
        <v>35</v>
      </c>
      <c r="M418">
        <v>2423611</v>
      </c>
      <c r="N418">
        <v>0</v>
      </c>
      <c r="O418">
        <v>2423611</v>
      </c>
      <c r="P418">
        <v>1211805</v>
      </c>
      <c r="Q418">
        <v>0</v>
      </c>
      <c r="R418">
        <v>1211805</v>
      </c>
      <c r="S418" t="s">
        <v>35</v>
      </c>
      <c r="T418">
        <v>2423611</v>
      </c>
      <c r="U418">
        <v>0</v>
      </c>
      <c r="V418">
        <v>2423611</v>
      </c>
      <c r="W418">
        <v>1211805</v>
      </c>
      <c r="X418">
        <v>0</v>
      </c>
      <c r="Y418">
        <v>1211805</v>
      </c>
      <c r="Z418" t="s">
        <v>36</v>
      </c>
      <c r="AA418" t="s">
        <v>36</v>
      </c>
      <c r="AB418" t="s">
        <v>37</v>
      </c>
      <c r="AC418" t="s">
        <v>37</v>
      </c>
      <c r="AD418" t="s">
        <v>37</v>
      </c>
      <c r="AE418" s="10">
        <f t="shared" si="18"/>
        <v>20843.045999999998</v>
      </c>
      <c r="AF418" s="10">
        <f t="shared" si="19"/>
        <v>41686.109199999999</v>
      </c>
      <c r="AG418" s="10">
        <f>IF(L418="USD",AE418,AE418*VLOOKUP(L418,Calculations!G419:I419,3,0))</f>
        <v>20843.045999999998</v>
      </c>
      <c r="AH418" s="10">
        <f>IF(L418="EUR",AE418,AE418*VLOOKUP(L418,Calculations!G:I,3,0))</f>
        <v>14590.132199999998</v>
      </c>
      <c r="AI418" s="10">
        <f>IF(L418="USD",AF418,AF418*VLOOKUP(L418,Calculations!G419:I419,3,0))</f>
        <v>41686.109199999999</v>
      </c>
      <c r="AJ418" s="10">
        <f>IF(L418="EUR",AF418,AF418*VLOOKUP(L418,Calculations!G:I,3,0))</f>
        <v>29180.276439999998</v>
      </c>
      <c r="AK418" s="10">
        <f t="shared" si="20"/>
        <v>20843.045999999998</v>
      </c>
      <c r="AL418" s="10">
        <f>IF(L418="USD",AK418,AK418*VLOOKUP(L418,Calculations!G:I,3,0))</f>
        <v>20843.045999999998</v>
      </c>
      <c r="AM418" s="10">
        <f>IF(L418="EUR",AK418,AK418*VLOOKUP(L418,Calculations!G:I,3,0))</f>
        <v>14590.132199999998</v>
      </c>
    </row>
    <row r="419" spans="1:39">
      <c r="A419" t="s">
        <v>145</v>
      </c>
      <c r="B419" t="s">
        <v>161</v>
      </c>
      <c r="C419">
        <v>1.72</v>
      </c>
      <c r="D419" t="s">
        <v>578</v>
      </c>
      <c r="E419" t="s">
        <v>71</v>
      </c>
      <c r="F419" t="s">
        <v>100</v>
      </c>
      <c r="G419" t="s">
        <v>82</v>
      </c>
      <c r="H419" t="s">
        <v>82</v>
      </c>
      <c r="I419" t="s">
        <v>101</v>
      </c>
      <c r="J419" t="s">
        <v>55</v>
      </c>
      <c r="K419" t="s">
        <v>143</v>
      </c>
      <c r="L419" t="s">
        <v>35</v>
      </c>
      <c r="M419">
        <v>1938888</v>
      </c>
      <c r="N419">
        <v>0</v>
      </c>
      <c r="O419">
        <v>1938888</v>
      </c>
      <c r="P419">
        <v>1938888</v>
      </c>
      <c r="Q419">
        <v>0</v>
      </c>
      <c r="R419">
        <v>1938888</v>
      </c>
      <c r="S419" t="s">
        <v>35</v>
      </c>
      <c r="T419">
        <v>1938888</v>
      </c>
      <c r="U419">
        <v>0</v>
      </c>
      <c r="V419">
        <v>1938888</v>
      </c>
      <c r="W419">
        <v>1938888</v>
      </c>
      <c r="X419">
        <v>0</v>
      </c>
      <c r="Y419">
        <v>1938888</v>
      </c>
      <c r="Z419" t="s">
        <v>36</v>
      </c>
      <c r="AA419" t="s">
        <v>36</v>
      </c>
      <c r="AB419" t="s">
        <v>37</v>
      </c>
      <c r="AC419" t="s">
        <v>37</v>
      </c>
      <c r="AD419" t="s">
        <v>37</v>
      </c>
      <c r="AE419" s="10">
        <f t="shared" si="18"/>
        <v>33348.873599999999</v>
      </c>
      <c r="AF419" s="10">
        <f t="shared" si="19"/>
        <v>33348.873599999999</v>
      </c>
      <c r="AG419" s="10">
        <f>IF(L419="USD",AE419,AE419*VLOOKUP(L419,Calculations!G420:I420,3,0))</f>
        <v>33348.873599999999</v>
      </c>
      <c r="AH419" s="10">
        <f>IF(L419="EUR",AE419,AE419*VLOOKUP(L419,Calculations!G:I,3,0))</f>
        <v>23344.211519999997</v>
      </c>
      <c r="AI419" s="10">
        <f>IF(L419="USD",AF419,AF419*VLOOKUP(L419,Calculations!G420:I420,3,0))</f>
        <v>33348.873599999999</v>
      </c>
      <c r="AJ419" s="10">
        <f>IF(L419="EUR",AF419,AF419*VLOOKUP(L419,Calculations!G:I,3,0))</f>
        <v>23344.211519999997</v>
      </c>
      <c r="AK419" s="10">
        <f t="shared" si="20"/>
        <v>33348.873599999999</v>
      </c>
      <c r="AL419" s="10">
        <f>IF(L419="USD",AK419,AK419*VLOOKUP(L419,Calculations!G:I,3,0))</f>
        <v>33348.873599999999</v>
      </c>
      <c r="AM419" s="10">
        <f>IF(L419="EUR",AK419,AK419*VLOOKUP(L419,Calculations!G:I,3,0))</f>
        <v>23344.211519999997</v>
      </c>
    </row>
    <row r="420" spans="1:39">
      <c r="A420" t="s">
        <v>145</v>
      </c>
      <c r="B420" t="s">
        <v>161</v>
      </c>
      <c r="C420">
        <v>1.72</v>
      </c>
      <c r="D420" t="s">
        <v>579</v>
      </c>
      <c r="E420" t="s">
        <v>71</v>
      </c>
      <c r="F420" t="s">
        <v>100</v>
      </c>
      <c r="G420" t="s">
        <v>82</v>
      </c>
      <c r="H420" t="s">
        <v>82</v>
      </c>
      <c r="I420" t="s">
        <v>84</v>
      </c>
      <c r="J420" t="s">
        <v>55</v>
      </c>
      <c r="K420" t="s">
        <v>143</v>
      </c>
      <c r="L420" t="s">
        <v>35</v>
      </c>
      <c r="M420">
        <v>10663884</v>
      </c>
      <c r="N420">
        <v>0</v>
      </c>
      <c r="O420">
        <v>10663884</v>
      </c>
      <c r="P420">
        <v>5331942</v>
      </c>
      <c r="Q420">
        <v>0</v>
      </c>
      <c r="R420">
        <v>5331942</v>
      </c>
      <c r="S420" t="s">
        <v>35</v>
      </c>
      <c r="T420">
        <v>10663884</v>
      </c>
      <c r="U420">
        <v>0</v>
      </c>
      <c r="V420">
        <v>10663884</v>
      </c>
      <c r="W420">
        <v>5331942</v>
      </c>
      <c r="X420">
        <v>0</v>
      </c>
      <c r="Y420">
        <v>5331942</v>
      </c>
      <c r="Z420" t="s">
        <v>36</v>
      </c>
      <c r="AA420" t="s">
        <v>36</v>
      </c>
      <c r="AB420" t="s">
        <v>37</v>
      </c>
      <c r="AC420" t="s">
        <v>37</v>
      </c>
      <c r="AD420" t="s">
        <v>37</v>
      </c>
      <c r="AE420" s="10">
        <f t="shared" si="18"/>
        <v>91709.402400000006</v>
      </c>
      <c r="AF420" s="10">
        <f t="shared" si="19"/>
        <v>183418.80480000001</v>
      </c>
      <c r="AG420" s="10">
        <f>IF(L420="USD",AE420,AE420*VLOOKUP(L420,Calculations!G421:I421,3,0))</f>
        <v>91709.402400000006</v>
      </c>
      <c r="AH420" s="10">
        <f>IF(L420="EUR",AE420,AE420*VLOOKUP(L420,Calculations!G:I,3,0))</f>
        <v>64196.581680000003</v>
      </c>
      <c r="AI420" s="10">
        <f>IF(L420="USD",AF420,AF420*VLOOKUP(L420,Calculations!G421:I421,3,0))</f>
        <v>183418.80480000001</v>
      </c>
      <c r="AJ420" s="10">
        <f>IF(L420="EUR",AF420,AF420*VLOOKUP(L420,Calculations!G:I,3,0))</f>
        <v>128393.16336000001</v>
      </c>
      <c r="AK420" s="10">
        <f t="shared" si="20"/>
        <v>91709.402400000006</v>
      </c>
      <c r="AL420" s="10">
        <f>IF(L420="USD",AK420,AK420*VLOOKUP(L420,Calculations!G:I,3,0))</f>
        <v>91709.402400000006</v>
      </c>
      <c r="AM420" s="10">
        <f>IF(L420="EUR",AK420,AK420*VLOOKUP(L420,Calculations!G:I,3,0))</f>
        <v>64196.581680000003</v>
      </c>
    </row>
    <row r="421" spans="1:39">
      <c r="A421" t="s">
        <v>145</v>
      </c>
      <c r="B421" t="s">
        <v>161</v>
      </c>
      <c r="C421">
        <v>1.72</v>
      </c>
      <c r="D421" t="s">
        <v>421</v>
      </c>
      <c r="E421" t="s">
        <v>73</v>
      </c>
      <c r="F421" t="s">
        <v>74</v>
      </c>
      <c r="G421" t="s">
        <v>82</v>
      </c>
      <c r="H421" t="s">
        <v>85</v>
      </c>
      <c r="I421" t="s">
        <v>84</v>
      </c>
      <c r="J421" t="s">
        <v>55</v>
      </c>
      <c r="K421" t="s">
        <v>143</v>
      </c>
      <c r="L421" t="s">
        <v>35</v>
      </c>
      <c r="M421">
        <v>21133889</v>
      </c>
      <c r="N421">
        <v>0</v>
      </c>
      <c r="O421">
        <v>21133889</v>
      </c>
      <c r="P421">
        <v>87574667</v>
      </c>
      <c r="Q421">
        <v>0</v>
      </c>
      <c r="R421">
        <v>87574667</v>
      </c>
      <c r="S421" t="s">
        <v>35</v>
      </c>
      <c r="T421">
        <v>21133889</v>
      </c>
      <c r="U421">
        <v>0</v>
      </c>
      <c r="V421">
        <v>21133889</v>
      </c>
      <c r="W421">
        <v>87574667</v>
      </c>
      <c r="X421">
        <v>0</v>
      </c>
      <c r="Y421">
        <v>87574667</v>
      </c>
      <c r="Z421" t="s">
        <v>36</v>
      </c>
      <c r="AA421" t="s">
        <v>36</v>
      </c>
      <c r="AB421" t="s">
        <v>37</v>
      </c>
      <c r="AC421" t="s">
        <v>37</v>
      </c>
      <c r="AD421" t="s">
        <v>37</v>
      </c>
      <c r="AE421" s="10">
        <f t="shared" si="18"/>
        <v>1506284.2723999999</v>
      </c>
      <c r="AF421" s="10">
        <f t="shared" si="19"/>
        <v>363502.89079999999</v>
      </c>
      <c r="AG421" s="10">
        <f>IF(L421="USD",AE421,AE421*VLOOKUP(L421,Calculations!G422:I422,3,0))</f>
        <v>1506284.2723999999</v>
      </c>
      <c r="AH421" s="10">
        <f>IF(L421="EUR",AE421,AE421*VLOOKUP(L421,Calculations!G:I,3,0))</f>
        <v>1054398.9906799998</v>
      </c>
      <c r="AI421" s="10">
        <f>IF(L421="USD",AF421,AF421*VLOOKUP(L421,Calculations!G422:I422,3,0))</f>
        <v>363502.89079999999</v>
      </c>
      <c r="AJ421" s="10">
        <f>IF(L421="EUR",AF421,AF421*VLOOKUP(L421,Calculations!G:I,3,0))</f>
        <v>254452.02355999997</v>
      </c>
      <c r="AK421" s="10">
        <f t="shared" si="20"/>
        <v>1506284.2723999999</v>
      </c>
      <c r="AL421" s="10">
        <f>IF(L421="USD",AK421,AK421*VLOOKUP(L421,Calculations!G:I,3,0))</f>
        <v>1506284.2723999999</v>
      </c>
      <c r="AM421" s="10">
        <f>IF(L421="EUR",AK421,AK421*VLOOKUP(L421,Calculations!G:I,3,0))</f>
        <v>1054398.9906799998</v>
      </c>
    </row>
    <row r="422" spans="1:39">
      <c r="A422" t="s">
        <v>145</v>
      </c>
      <c r="B422" t="s">
        <v>161</v>
      </c>
      <c r="C422">
        <v>1.72</v>
      </c>
      <c r="D422" t="s">
        <v>493</v>
      </c>
      <c r="E422" t="s">
        <v>38</v>
      </c>
      <c r="F422" t="s">
        <v>59</v>
      </c>
      <c r="G422" t="s">
        <v>82</v>
      </c>
      <c r="H422" t="s">
        <v>85</v>
      </c>
      <c r="I422" t="s">
        <v>41</v>
      </c>
      <c r="J422" t="s">
        <v>55</v>
      </c>
      <c r="K422" t="s">
        <v>143</v>
      </c>
      <c r="L422" t="s">
        <v>35</v>
      </c>
      <c r="M422">
        <v>0</v>
      </c>
      <c r="N422">
        <v>2181250</v>
      </c>
      <c r="O422">
        <v>2181250</v>
      </c>
      <c r="P422">
        <v>0</v>
      </c>
      <c r="Q422">
        <v>2208516</v>
      </c>
      <c r="R422">
        <v>2208516</v>
      </c>
      <c r="S422" t="s">
        <v>35</v>
      </c>
      <c r="T422">
        <v>0</v>
      </c>
      <c r="U422">
        <v>2181250</v>
      </c>
      <c r="V422">
        <v>2181250</v>
      </c>
      <c r="W422">
        <v>0</v>
      </c>
      <c r="X422">
        <v>2208516</v>
      </c>
      <c r="Y422">
        <v>2208516</v>
      </c>
      <c r="Z422" t="s">
        <v>36</v>
      </c>
      <c r="AA422" t="s">
        <v>37</v>
      </c>
      <c r="AB422" t="s">
        <v>37</v>
      </c>
      <c r="AC422" t="s">
        <v>36</v>
      </c>
      <c r="AD422" t="s">
        <v>37</v>
      </c>
      <c r="AE422" s="10">
        <f t="shared" si="18"/>
        <v>37986.475200000001</v>
      </c>
      <c r="AF422" s="10">
        <f t="shared" si="19"/>
        <v>37517.5</v>
      </c>
      <c r="AG422" s="10">
        <f>IF(L422="USD",AE422,AE422*VLOOKUP(L422,Calculations!G423:I423,3,0))</f>
        <v>37986.475200000001</v>
      </c>
      <c r="AH422" s="10">
        <f>IF(L422="EUR",AE422,AE422*VLOOKUP(L422,Calculations!G:I,3,0))</f>
        <v>26590.532639999998</v>
      </c>
      <c r="AI422" s="10">
        <f>IF(L422="USD",AF422,AF422*VLOOKUP(L422,Calculations!G423:I423,3,0))</f>
        <v>37517.5</v>
      </c>
      <c r="AJ422" s="10">
        <f>IF(L422="EUR",AF422,AF422*VLOOKUP(L422,Calculations!G:I,3,0))</f>
        <v>26262.25</v>
      </c>
      <c r="AK422" s="10">
        <f t="shared" si="20"/>
        <v>0</v>
      </c>
      <c r="AL422" s="10">
        <f>IF(L422="USD",AK422,AK422*VLOOKUP(L422,Calculations!G:I,3,0))</f>
        <v>0</v>
      </c>
      <c r="AM422" s="10">
        <f>IF(L422="EUR",AK422,AK422*VLOOKUP(L422,Calculations!G:I,3,0))</f>
        <v>0</v>
      </c>
    </row>
    <row r="423" spans="1:39">
      <c r="A423" t="s">
        <v>145</v>
      </c>
      <c r="B423" t="s">
        <v>161</v>
      </c>
      <c r="C423">
        <v>1.72</v>
      </c>
      <c r="D423" t="s">
        <v>422</v>
      </c>
      <c r="E423" t="s">
        <v>76</v>
      </c>
      <c r="F423" t="s">
        <v>93</v>
      </c>
      <c r="G423" t="s">
        <v>82</v>
      </c>
      <c r="H423" t="s">
        <v>82</v>
      </c>
      <c r="I423" t="s">
        <v>79</v>
      </c>
      <c r="J423" t="s">
        <v>55</v>
      </c>
      <c r="K423" t="s">
        <v>143</v>
      </c>
      <c r="L423" t="s">
        <v>35</v>
      </c>
      <c r="M423">
        <v>30426002</v>
      </c>
      <c r="N423">
        <v>0</v>
      </c>
      <c r="O423">
        <v>30426002</v>
      </c>
      <c r="P423">
        <v>137516177</v>
      </c>
      <c r="Q423">
        <v>0</v>
      </c>
      <c r="R423">
        <v>137516177</v>
      </c>
      <c r="S423" t="s">
        <v>35</v>
      </c>
      <c r="T423">
        <v>30426002</v>
      </c>
      <c r="U423">
        <v>0</v>
      </c>
      <c r="V423">
        <v>30426002</v>
      </c>
      <c r="W423">
        <v>137516177</v>
      </c>
      <c r="X423">
        <v>0</v>
      </c>
      <c r="Y423">
        <v>137516177</v>
      </c>
      <c r="Z423" t="s">
        <v>36</v>
      </c>
      <c r="AA423" t="s">
        <v>36</v>
      </c>
      <c r="AB423" t="s">
        <v>37</v>
      </c>
      <c r="AC423" t="s">
        <v>37</v>
      </c>
      <c r="AD423" t="s">
        <v>37</v>
      </c>
      <c r="AE423" s="10">
        <f t="shared" si="18"/>
        <v>2365278.2444000002</v>
      </c>
      <c r="AF423" s="10">
        <f t="shared" si="19"/>
        <v>523327.23440000002</v>
      </c>
      <c r="AG423" s="10">
        <f>IF(L423="USD",AE423,AE423*VLOOKUP(L423,Calculations!G424:I424,3,0))</f>
        <v>2365278.2444000002</v>
      </c>
      <c r="AH423" s="10">
        <f>IF(L423="EUR",AE423,AE423*VLOOKUP(L423,Calculations!G:I,3,0))</f>
        <v>1655694.7710800001</v>
      </c>
      <c r="AI423" s="10">
        <f>IF(L423="USD",AF423,AF423*VLOOKUP(L423,Calculations!G424:I424,3,0))</f>
        <v>523327.23440000002</v>
      </c>
      <c r="AJ423" s="10">
        <f>IF(L423="EUR",AF423,AF423*VLOOKUP(L423,Calculations!G:I,3,0))</f>
        <v>366329.06407999998</v>
      </c>
      <c r="AK423" s="10">
        <f t="shared" si="20"/>
        <v>2365278.2444000002</v>
      </c>
      <c r="AL423" s="10">
        <f>IF(L423="USD",AK423,AK423*VLOOKUP(L423,Calculations!G:I,3,0))</f>
        <v>2365278.2444000002</v>
      </c>
      <c r="AM423" s="10">
        <f>IF(L423="EUR",AK423,AK423*VLOOKUP(L423,Calculations!G:I,3,0))</f>
        <v>1655694.7710800001</v>
      </c>
    </row>
    <row r="424" spans="1:39">
      <c r="A424" t="s">
        <v>145</v>
      </c>
      <c r="B424" t="s">
        <v>161</v>
      </c>
      <c r="C424">
        <v>1.72</v>
      </c>
      <c r="D424" t="s">
        <v>580</v>
      </c>
      <c r="E424" t="s">
        <v>73</v>
      </c>
      <c r="F424" t="s">
        <v>96</v>
      </c>
      <c r="G424" t="s">
        <v>60</v>
      </c>
      <c r="H424" t="s">
        <v>60</v>
      </c>
      <c r="I424" t="s">
        <v>47</v>
      </c>
      <c r="J424" t="s">
        <v>55</v>
      </c>
      <c r="K424" t="s">
        <v>143</v>
      </c>
      <c r="L424" t="s">
        <v>35</v>
      </c>
      <c r="M424">
        <v>13175666</v>
      </c>
      <c r="N424">
        <v>0</v>
      </c>
      <c r="O424">
        <v>13175666</v>
      </c>
      <c r="P424">
        <v>14309916</v>
      </c>
      <c r="Q424">
        <v>0</v>
      </c>
      <c r="R424">
        <v>14309916</v>
      </c>
      <c r="S424" t="s">
        <v>35</v>
      </c>
      <c r="T424">
        <v>13175666</v>
      </c>
      <c r="U424">
        <v>0</v>
      </c>
      <c r="V424">
        <v>13175666</v>
      </c>
      <c r="W424">
        <v>14309916</v>
      </c>
      <c r="X424">
        <v>0</v>
      </c>
      <c r="Y424">
        <v>14309916</v>
      </c>
      <c r="Z424" t="s">
        <v>36</v>
      </c>
      <c r="AA424" t="s">
        <v>36</v>
      </c>
      <c r="AB424" t="s">
        <v>37</v>
      </c>
      <c r="AC424" t="s">
        <v>37</v>
      </c>
      <c r="AD424" t="s">
        <v>37</v>
      </c>
      <c r="AE424" s="10">
        <f t="shared" si="18"/>
        <v>246130.5552</v>
      </c>
      <c r="AF424" s="10">
        <f t="shared" si="19"/>
        <v>226621.4552</v>
      </c>
      <c r="AG424" s="10">
        <f>IF(L424="USD",AE424,AE424*VLOOKUP(L424,Calculations!G425:I425,3,0))</f>
        <v>246130.5552</v>
      </c>
      <c r="AH424" s="10">
        <f>IF(L424="EUR",AE424,AE424*VLOOKUP(L424,Calculations!G:I,3,0))</f>
        <v>172291.38863999999</v>
      </c>
      <c r="AI424" s="10">
        <f>IF(L424="USD",AF424,AF424*VLOOKUP(L424,Calculations!G425:I425,3,0))</f>
        <v>226621.4552</v>
      </c>
      <c r="AJ424" s="10">
        <f>IF(L424="EUR",AF424,AF424*VLOOKUP(L424,Calculations!G:I,3,0))</f>
        <v>158635.01863999999</v>
      </c>
      <c r="AK424" s="10">
        <f t="shared" si="20"/>
        <v>246130.5552</v>
      </c>
      <c r="AL424" s="10">
        <f>IF(L424="USD",AK424,AK424*VLOOKUP(L424,Calculations!G:I,3,0))</f>
        <v>246130.5552</v>
      </c>
      <c r="AM424" s="10">
        <f>IF(L424="EUR",AK424,AK424*VLOOKUP(L424,Calculations!G:I,3,0))</f>
        <v>172291.38863999999</v>
      </c>
    </row>
    <row r="425" spans="1:39">
      <c r="A425" t="s">
        <v>145</v>
      </c>
      <c r="B425" t="s">
        <v>161</v>
      </c>
      <c r="C425">
        <v>1.72</v>
      </c>
      <c r="D425" t="s">
        <v>581</v>
      </c>
      <c r="E425" t="s">
        <v>71</v>
      </c>
      <c r="F425" t="s">
        <v>100</v>
      </c>
      <c r="G425" t="s">
        <v>109</v>
      </c>
      <c r="H425" t="s">
        <v>109</v>
      </c>
      <c r="I425" t="s">
        <v>98</v>
      </c>
      <c r="J425" t="s">
        <v>55</v>
      </c>
      <c r="K425" t="s">
        <v>143</v>
      </c>
      <c r="L425" t="s">
        <v>35</v>
      </c>
      <c r="M425">
        <v>26272</v>
      </c>
      <c r="N425">
        <v>0</v>
      </c>
      <c r="O425">
        <v>26272</v>
      </c>
      <c r="P425">
        <v>26272</v>
      </c>
      <c r="Q425">
        <v>0</v>
      </c>
      <c r="R425">
        <v>26272</v>
      </c>
      <c r="S425" t="s">
        <v>35</v>
      </c>
      <c r="T425">
        <v>26272</v>
      </c>
      <c r="U425">
        <v>0</v>
      </c>
      <c r="V425">
        <v>26272</v>
      </c>
      <c r="W425">
        <v>26272</v>
      </c>
      <c r="X425">
        <v>0</v>
      </c>
      <c r="Y425">
        <v>26272</v>
      </c>
      <c r="Z425" t="s">
        <v>36</v>
      </c>
      <c r="AA425" t="s">
        <v>36</v>
      </c>
      <c r="AB425" t="s">
        <v>37</v>
      </c>
      <c r="AC425" t="s">
        <v>37</v>
      </c>
      <c r="AD425" t="s">
        <v>37</v>
      </c>
      <c r="AE425" s="10">
        <f t="shared" si="18"/>
        <v>451.8784</v>
      </c>
      <c r="AF425" s="10">
        <f t="shared" si="19"/>
        <v>451.8784</v>
      </c>
      <c r="AG425" s="10">
        <f>IF(L425="USD",AE425,AE425*VLOOKUP(L425,Calculations!G426:I426,3,0))</f>
        <v>451.8784</v>
      </c>
      <c r="AH425" s="10">
        <f>IF(L425="EUR",AE425,AE425*VLOOKUP(L425,Calculations!G:I,3,0))</f>
        <v>316.31487999999996</v>
      </c>
      <c r="AI425" s="10">
        <f>IF(L425="USD",AF425,AF425*VLOOKUP(L425,Calculations!G426:I426,3,0))</f>
        <v>451.8784</v>
      </c>
      <c r="AJ425" s="10">
        <f>IF(L425="EUR",AF425,AF425*VLOOKUP(L425,Calculations!G:I,3,0))</f>
        <v>316.31487999999996</v>
      </c>
      <c r="AK425" s="10">
        <f t="shared" si="20"/>
        <v>451.8784</v>
      </c>
      <c r="AL425" s="10">
        <f>IF(L425="USD",AK425,AK425*VLOOKUP(L425,Calculations!G:I,3,0))</f>
        <v>451.8784</v>
      </c>
      <c r="AM425" s="10">
        <f>IF(L425="EUR",AK425,AK425*VLOOKUP(L425,Calculations!G:I,3,0))</f>
        <v>316.31487999999996</v>
      </c>
    </row>
    <row r="426" spans="1:39">
      <c r="A426" t="s">
        <v>145</v>
      </c>
      <c r="B426" t="s">
        <v>161</v>
      </c>
      <c r="C426">
        <v>1.72</v>
      </c>
      <c r="D426" t="s">
        <v>582</v>
      </c>
      <c r="E426" t="s">
        <v>71</v>
      </c>
      <c r="F426" t="s">
        <v>114</v>
      </c>
      <c r="G426" t="s">
        <v>82</v>
      </c>
      <c r="H426" t="s">
        <v>82</v>
      </c>
      <c r="I426" t="s">
        <v>79</v>
      </c>
      <c r="J426" t="s">
        <v>55</v>
      </c>
      <c r="K426" t="s">
        <v>143</v>
      </c>
      <c r="L426" t="s">
        <v>35</v>
      </c>
      <c r="M426">
        <v>3441906</v>
      </c>
      <c r="N426">
        <v>0</v>
      </c>
      <c r="O426">
        <v>3441906</v>
      </c>
      <c r="P426">
        <v>3441906</v>
      </c>
      <c r="Q426">
        <v>0</v>
      </c>
      <c r="R426">
        <v>3441906</v>
      </c>
      <c r="S426" t="s">
        <v>35</v>
      </c>
      <c r="T426">
        <v>3441906</v>
      </c>
      <c r="U426">
        <v>0</v>
      </c>
      <c r="V426">
        <v>3441906</v>
      </c>
      <c r="W426">
        <v>3441906</v>
      </c>
      <c r="X426">
        <v>0</v>
      </c>
      <c r="Y426">
        <v>3441906</v>
      </c>
      <c r="Z426" t="s">
        <v>36</v>
      </c>
      <c r="AA426" t="s">
        <v>36</v>
      </c>
      <c r="AB426" t="s">
        <v>37</v>
      </c>
      <c r="AC426" t="s">
        <v>37</v>
      </c>
      <c r="AD426" t="s">
        <v>37</v>
      </c>
      <c r="AE426" s="10">
        <f t="shared" si="18"/>
        <v>59200.783199999998</v>
      </c>
      <c r="AF426" s="10">
        <f t="shared" si="19"/>
        <v>59200.783199999998</v>
      </c>
      <c r="AG426" s="10">
        <f>IF(L426="USD",AE426,AE426*VLOOKUP(L426,Calculations!G427:I427,3,0))</f>
        <v>59200.783199999998</v>
      </c>
      <c r="AH426" s="10">
        <f>IF(L426="EUR",AE426,AE426*VLOOKUP(L426,Calculations!G:I,3,0))</f>
        <v>41440.548239999996</v>
      </c>
      <c r="AI426" s="10">
        <f>IF(L426="USD",AF426,AF426*VLOOKUP(L426,Calculations!G427:I427,3,0))</f>
        <v>59200.783199999998</v>
      </c>
      <c r="AJ426" s="10">
        <f>IF(L426="EUR",AF426,AF426*VLOOKUP(L426,Calculations!G:I,3,0))</f>
        <v>41440.548239999996</v>
      </c>
      <c r="AK426" s="10">
        <f t="shared" si="20"/>
        <v>59200.783199999998</v>
      </c>
      <c r="AL426" s="10">
        <f>IF(L426="USD",AK426,AK426*VLOOKUP(L426,Calculations!G:I,3,0))</f>
        <v>59200.783199999998</v>
      </c>
      <c r="AM426" s="10">
        <f>IF(L426="EUR",AK426,AK426*VLOOKUP(L426,Calculations!G:I,3,0))</f>
        <v>41440.548239999996</v>
      </c>
    </row>
    <row r="427" spans="1:39">
      <c r="A427" t="s">
        <v>145</v>
      </c>
      <c r="B427" t="s">
        <v>161</v>
      </c>
      <c r="C427">
        <v>1.72</v>
      </c>
      <c r="D427" t="s">
        <v>583</v>
      </c>
      <c r="E427" t="s">
        <v>73</v>
      </c>
      <c r="F427" t="s">
        <v>75</v>
      </c>
      <c r="G427" t="s">
        <v>82</v>
      </c>
      <c r="H427" t="s">
        <v>82</v>
      </c>
      <c r="I427" t="s">
        <v>98</v>
      </c>
      <c r="J427" t="s">
        <v>110</v>
      </c>
      <c r="K427" t="s">
        <v>143</v>
      </c>
      <c r="L427" t="s">
        <v>35</v>
      </c>
      <c r="M427">
        <v>2908332</v>
      </c>
      <c r="N427">
        <v>0</v>
      </c>
      <c r="O427">
        <v>2908332</v>
      </c>
      <c r="P427">
        <v>2081970</v>
      </c>
      <c r="Q427">
        <v>0</v>
      </c>
      <c r="R427">
        <v>2081970</v>
      </c>
      <c r="S427" t="s">
        <v>35</v>
      </c>
      <c r="T427">
        <v>2908332</v>
      </c>
      <c r="U427">
        <v>0</v>
      </c>
      <c r="V427">
        <v>2908332</v>
      </c>
      <c r="W427">
        <v>2081970</v>
      </c>
      <c r="X427">
        <v>0</v>
      </c>
      <c r="Y427">
        <v>2081970</v>
      </c>
      <c r="Z427" t="s">
        <v>36</v>
      </c>
      <c r="AA427" t="s">
        <v>36</v>
      </c>
      <c r="AB427" t="s">
        <v>37</v>
      </c>
      <c r="AC427" t="s">
        <v>37</v>
      </c>
      <c r="AD427" t="s">
        <v>37</v>
      </c>
      <c r="AE427" s="10">
        <f t="shared" si="18"/>
        <v>35809.883999999998</v>
      </c>
      <c r="AF427" s="10">
        <f t="shared" si="19"/>
        <v>50023.310400000002</v>
      </c>
      <c r="AG427" s="10">
        <f>IF(L427="USD",AE427,AE427*VLOOKUP(L427,Calculations!G428:I428,3,0))</f>
        <v>35809.883999999998</v>
      </c>
      <c r="AH427" s="10">
        <f>IF(L427="EUR",AE427,AE427*VLOOKUP(L427,Calculations!G:I,3,0))</f>
        <v>25066.918799999996</v>
      </c>
      <c r="AI427" s="10">
        <f>IF(L427="USD",AF427,AF427*VLOOKUP(L427,Calculations!G428:I428,3,0))</f>
        <v>50023.310400000002</v>
      </c>
      <c r="AJ427" s="10">
        <f>IF(L427="EUR",AF427,AF427*VLOOKUP(L427,Calculations!G:I,3,0))</f>
        <v>35016.317279999996</v>
      </c>
      <c r="AK427" s="10">
        <f t="shared" si="20"/>
        <v>35809.883999999998</v>
      </c>
      <c r="AL427" s="10">
        <f>IF(L427="USD",AK427,AK427*VLOOKUP(L427,Calculations!G:I,3,0))</f>
        <v>35809.883999999998</v>
      </c>
      <c r="AM427" s="10">
        <f>IF(L427="EUR",AK427,AK427*VLOOKUP(L427,Calculations!G:I,3,0))</f>
        <v>25066.918799999996</v>
      </c>
    </row>
    <row r="428" spans="1:39">
      <c r="A428" t="s">
        <v>145</v>
      </c>
      <c r="B428" t="s">
        <v>161</v>
      </c>
      <c r="C428">
        <v>1.72</v>
      </c>
      <c r="D428" t="s">
        <v>584</v>
      </c>
      <c r="E428" t="s">
        <v>73</v>
      </c>
      <c r="F428" t="s">
        <v>81</v>
      </c>
      <c r="G428" t="s">
        <v>82</v>
      </c>
      <c r="H428" t="s">
        <v>82</v>
      </c>
      <c r="I428" t="s">
        <v>106</v>
      </c>
      <c r="J428" t="s">
        <v>55</v>
      </c>
      <c r="K428" t="s">
        <v>143</v>
      </c>
      <c r="L428" t="s">
        <v>35</v>
      </c>
      <c r="M428">
        <v>8398703</v>
      </c>
      <c r="N428">
        <v>0</v>
      </c>
      <c r="O428">
        <v>8398703</v>
      </c>
      <c r="P428">
        <v>16247840</v>
      </c>
      <c r="Q428">
        <v>0</v>
      </c>
      <c r="R428">
        <v>16247840</v>
      </c>
      <c r="S428" t="s">
        <v>35</v>
      </c>
      <c r="T428">
        <v>8398703</v>
      </c>
      <c r="U428">
        <v>0</v>
      </c>
      <c r="V428">
        <v>8398703</v>
      </c>
      <c r="W428">
        <v>16247840</v>
      </c>
      <c r="X428">
        <v>0</v>
      </c>
      <c r="Y428">
        <v>16247840</v>
      </c>
      <c r="Z428" t="s">
        <v>36</v>
      </c>
      <c r="AA428" t="s">
        <v>36</v>
      </c>
      <c r="AB428" t="s">
        <v>37</v>
      </c>
      <c r="AC428" t="s">
        <v>37</v>
      </c>
      <c r="AD428" t="s">
        <v>37</v>
      </c>
      <c r="AE428" s="10">
        <f t="shared" si="18"/>
        <v>279462.848</v>
      </c>
      <c r="AF428" s="10">
        <f t="shared" si="19"/>
        <v>144457.69159999999</v>
      </c>
      <c r="AG428" s="10">
        <f>IF(L428="USD",AE428,AE428*VLOOKUP(L428,Calculations!G429:I429,3,0))</f>
        <v>279462.848</v>
      </c>
      <c r="AH428" s="10">
        <f>IF(L428="EUR",AE428,AE428*VLOOKUP(L428,Calculations!G:I,3,0))</f>
        <v>195623.99359999999</v>
      </c>
      <c r="AI428" s="10">
        <f>IF(L428="USD",AF428,AF428*VLOOKUP(L428,Calculations!G429:I429,3,0))</f>
        <v>144457.69159999999</v>
      </c>
      <c r="AJ428" s="10">
        <f>IF(L428="EUR",AF428,AF428*VLOOKUP(L428,Calculations!G:I,3,0))</f>
        <v>101120.38411999999</v>
      </c>
      <c r="AK428" s="10">
        <f t="shared" si="20"/>
        <v>279462.848</v>
      </c>
      <c r="AL428" s="10">
        <f>IF(L428="USD",AK428,AK428*VLOOKUP(L428,Calculations!G:I,3,0))</f>
        <v>279462.848</v>
      </c>
      <c r="AM428" s="10">
        <f>IF(L428="EUR",AK428,AK428*VLOOKUP(L428,Calculations!G:I,3,0))</f>
        <v>195623.99359999999</v>
      </c>
    </row>
    <row r="429" spans="1:39">
      <c r="A429" t="s">
        <v>145</v>
      </c>
      <c r="B429" t="s">
        <v>161</v>
      </c>
      <c r="C429">
        <v>1.72</v>
      </c>
      <c r="D429" t="s">
        <v>585</v>
      </c>
      <c r="E429" t="s">
        <v>71</v>
      </c>
      <c r="F429" t="s">
        <v>72</v>
      </c>
      <c r="G429" t="s">
        <v>82</v>
      </c>
      <c r="H429" t="s">
        <v>82</v>
      </c>
      <c r="I429" t="s">
        <v>52</v>
      </c>
      <c r="J429" t="s">
        <v>55</v>
      </c>
      <c r="K429" t="s">
        <v>143</v>
      </c>
      <c r="L429" t="s">
        <v>35</v>
      </c>
      <c r="M429">
        <v>9966677</v>
      </c>
      <c r="N429">
        <v>376754</v>
      </c>
      <c r="O429">
        <v>10343431</v>
      </c>
      <c r="P429">
        <v>9966677</v>
      </c>
      <c r="Q429">
        <v>376754</v>
      </c>
      <c r="R429">
        <v>10343431</v>
      </c>
      <c r="S429" t="s">
        <v>35</v>
      </c>
      <c r="T429">
        <v>9966677</v>
      </c>
      <c r="U429">
        <v>376754</v>
      </c>
      <c r="V429">
        <v>10343431</v>
      </c>
      <c r="W429">
        <v>9966677</v>
      </c>
      <c r="X429">
        <v>376754</v>
      </c>
      <c r="Y429">
        <v>10343431</v>
      </c>
      <c r="Z429" t="s">
        <v>36</v>
      </c>
      <c r="AA429" t="s">
        <v>36</v>
      </c>
      <c r="AB429" t="s">
        <v>37</v>
      </c>
      <c r="AC429" t="s">
        <v>37</v>
      </c>
      <c r="AD429" t="s">
        <v>37</v>
      </c>
      <c r="AE429" s="10">
        <f t="shared" si="18"/>
        <v>177907.01319999999</v>
      </c>
      <c r="AF429" s="10">
        <f t="shared" si="19"/>
        <v>177907.01319999999</v>
      </c>
      <c r="AG429" s="10">
        <f>IF(L429="USD",AE429,AE429*VLOOKUP(L429,Calculations!G430:I430,3,0))</f>
        <v>177907.01319999999</v>
      </c>
      <c r="AH429" s="10">
        <f>IF(L429="EUR",AE429,AE429*VLOOKUP(L429,Calculations!G:I,3,0))</f>
        <v>124534.90923999998</v>
      </c>
      <c r="AI429" s="10">
        <f>IF(L429="USD",AF429,AF429*VLOOKUP(L429,Calculations!G430:I430,3,0))</f>
        <v>177907.01319999999</v>
      </c>
      <c r="AJ429" s="10">
        <f>IF(L429="EUR",AF429,AF429*VLOOKUP(L429,Calculations!G:I,3,0))</f>
        <v>124534.90923999998</v>
      </c>
      <c r="AK429" s="10">
        <f t="shared" si="20"/>
        <v>171426.8444</v>
      </c>
      <c r="AL429" s="10">
        <f>IF(L429="USD",AK429,AK429*VLOOKUP(L429,Calculations!G:I,3,0))</f>
        <v>171426.8444</v>
      </c>
      <c r="AM429" s="10">
        <f>IF(L429="EUR",AK429,AK429*VLOOKUP(L429,Calculations!G:I,3,0))</f>
        <v>119998.79108</v>
      </c>
    </row>
    <row r="430" spans="1:39">
      <c r="A430" t="s">
        <v>145</v>
      </c>
      <c r="B430" t="s">
        <v>161</v>
      </c>
      <c r="C430">
        <v>1.72</v>
      </c>
      <c r="D430" t="s">
        <v>586</v>
      </c>
      <c r="E430" t="s">
        <v>71</v>
      </c>
      <c r="F430" t="s">
        <v>100</v>
      </c>
      <c r="G430" t="s">
        <v>82</v>
      </c>
      <c r="H430" t="s">
        <v>82</v>
      </c>
      <c r="I430" t="s">
        <v>91</v>
      </c>
      <c r="J430" t="s">
        <v>55</v>
      </c>
      <c r="K430" t="s">
        <v>143</v>
      </c>
      <c r="L430" t="s">
        <v>35</v>
      </c>
      <c r="M430">
        <v>11314367</v>
      </c>
      <c r="N430">
        <v>0</v>
      </c>
      <c r="O430">
        <v>11314367</v>
      </c>
      <c r="P430">
        <v>11681511</v>
      </c>
      <c r="Q430">
        <v>0</v>
      </c>
      <c r="R430">
        <v>11681511</v>
      </c>
      <c r="S430" t="s">
        <v>35</v>
      </c>
      <c r="T430">
        <v>11314367</v>
      </c>
      <c r="U430">
        <v>0</v>
      </c>
      <c r="V430">
        <v>11314367</v>
      </c>
      <c r="W430">
        <v>11681511</v>
      </c>
      <c r="X430">
        <v>0</v>
      </c>
      <c r="Y430">
        <v>11681511</v>
      </c>
      <c r="Z430" t="s">
        <v>36</v>
      </c>
      <c r="AA430" t="s">
        <v>36</v>
      </c>
      <c r="AB430" t="s">
        <v>37</v>
      </c>
      <c r="AC430" t="s">
        <v>37</v>
      </c>
      <c r="AD430" t="s">
        <v>37</v>
      </c>
      <c r="AE430" s="10">
        <f t="shared" si="18"/>
        <v>200921.98920000001</v>
      </c>
      <c r="AF430" s="10">
        <f t="shared" si="19"/>
        <v>194607.11240000001</v>
      </c>
      <c r="AG430" s="10">
        <f>IF(L430="USD",AE430,AE430*VLOOKUP(L430,Calculations!G431:I431,3,0))</f>
        <v>200921.98920000001</v>
      </c>
      <c r="AH430" s="10">
        <f>IF(L430="EUR",AE430,AE430*VLOOKUP(L430,Calculations!G:I,3,0))</f>
        <v>140645.39244</v>
      </c>
      <c r="AI430" s="10">
        <f>IF(L430="USD",AF430,AF430*VLOOKUP(L430,Calculations!G431:I431,3,0))</f>
        <v>194607.11240000001</v>
      </c>
      <c r="AJ430" s="10">
        <f>IF(L430="EUR",AF430,AF430*VLOOKUP(L430,Calculations!G:I,3,0))</f>
        <v>136224.97868</v>
      </c>
      <c r="AK430" s="10">
        <f t="shared" si="20"/>
        <v>200921.98920000001</v>
      </c>
      <c r="AL430" s="10">
        <f>IF(L430="USD",AK430,AK430*VLOOKUP(L430,Calculations!G:I,3,0))</f>
        <v>200921.98920000001</v>
      </c>
      <c r="AM430" s="10">
        <f>IF(L430="EUR",AK430,AK430*VLOOKUP(L430,Calculations!G:I,3,0))</f>
        <v>140645.39244</v>
      </c>
    </row>
    <row r="431" spans="1:39">
      <c r="A431" t="s">
        <v>145</v>
      </c>
      <c r="B431" t="s">
        <v>161</v>
      </c>
      <c r="C431">
        <v>1.72</v>
      </c>
      <c r="D431" t="s">
        <v>587</v>
      </c>
      <c r="E431" t="s">
        <v>76</v>
      </c>
      <c r="F431" t="s">
        <v>113</v>
      </c>
      <c r="G431" t="s">
        <v>82</v>
      </c>
      <c r="H431" t="s">
        <v>82</v>
      </c>
      <c r="I431" t="s">
        <v>91</v>
      </c>
      <c r="J431" t="s">
        <v>55</v>
      </c>
      <c r="K431" t="s">
        <v>143</v>
      </c>
      <c r="L431" t="s">
        <v>35</v>
      </c>
      <c r="M431">
        <v>24790981</v>
      </c>
      <c r="N431">
        <v>0</v>
      </c>
      <c r="O431">
        <v>24790981</v>
      </c>
      <c r="P431">
        <v>24790981</v>
      </c>
      <c r="Q431">
        <v>0</v>
      </c>
      <c r="R431">
        <v>24790981</v>
      </c>
      <c r="S431" t="s">
        <v>35</v>
      </c>
      <c r="T431">
        <v>24790981</v>
      </c>
      <c r="U431">
        <v>0</v>
      </c>
      <c r="V431">
        <v>24790981</v>
      </c>
      <c r="W431">
        <v>24790981</v>
      </c>
      <c r="X431">
        <v>0</v>
      </c>
      <c r="Y431">
        <v>24790981</v>
      </c>
      <c r="Z431" t="s">
        <v>36</v>
      </c>
      <c r="AA431" t="s">
        <v>36</v>
      </c>
      <c r="AB431" t="s">
        <v>37</v>
      </c>
      <c r="AC431" t="s">
        <v>37</v>
      </c>
      <c r="AD431" t="s">
        <v>37</v>
      </c>
      <c r="AE431" s="10">
        <f t="shared" si="18"/>
        <v>426404.87319999997</v>
      </c>
      <c r="AF431" s="10">
        <f t="shared" si="19"/>
        <v>426404.87319999997</v>
      </c>
      <c r="AG431" s="10">
        <f>IF(L431="USD",AE431,AE431*VLOOKUP(L431,Calculations!G432:I432,3,0))</f>
        <v>426404.87319999997</v>
      </c>
      <c r="AH431" s="10">
        <f>IF(L431="EUR",AE431,AE431*VLOOKUP(L431,Calculations!G:I,3,0))</f>
        <v>298483.41123999999</v>
      </c>
      <c r="AI431" s="10">
        <f>IF(L431="USD",AF431,AF431*VLOOKUP(L431,Calculations!G432:I432,3,0))</f>
        <v>426404.87319999997</v>
      </c>
      <c r="AJ431" s="10">
        <f>IF(L431="EUR",AF431,AF431*VLOOKUP(L431,Calculations!G:I,3,0))</f>
        <v>298483.41123999999</v>
      </c>
      <c r="AK431" s="10">
        <f t="shared" si="20"/>
        <v>426404.87319999997</v>
      </c>
      <c r="AL431" s="10">
        <f>IF(L431="USD",AK431,AK431*VLOOKUP(L431,Calculations!G:I,3,0))</f>
        <v>426404.87319999997</v>
      </c>
      <c r="AM431" s="10">
        <f>IF(L431="EUR",AK431,AK431*VLOOKUP(L431,Calculations!G:I,3,0))</f>
        <v>298483.41123999999</v>
      </c>
    </row>
    <row r="432" spans="1:39">
      <c r="A432" t="s">
        <v>145</v>
      </c>
      <c r="B432" t="s">
        <v>161</v>
      </c>
      <c r="C432">
        <v>1.72</v>
      </c>
      <c r="D432" t="s">
        <v>588</v>
      </c>
      <c r="E432" t="s">
        <v>73</v>
      </c>
      <c r="F432" t="s">
        <v>74</v>
      </c>
      <c r="G432" t="s">
        <v>85</v>
      </c>
      <c r="H432" t="s">
        <v>85</v>
      </c>
      <c r="I432" t="s">
        <v>47</v>
      </c>
      <c r="J432" t="s">
        <v>55</v>
      </c>
      <c r="K432" t="s">
        <v>143</v>
      </c>
      <c r="L432" t="s">
        <v>35</v>
      </c>
      <c r="M432">
        <v>4837140</v>
      </c>
      <c r="N432">
        <v>0</v>
      </c>
      <c r="O432">
        <v>4837140</v>
      </c>
      <c r="P432">
        <v>15928459</v>
      </c>
      <c r="Q432">
        <v>0</v>
      </c>
      <c r="R432">
        <v>15928459</v>
      </c>
      <c r="S432" t="s">
        <v>35</v>
      </c>
      <c r="T432">
        <v>4837140</v>
      </c>
      <c r="U432">
        <v>0</v>
      </c>
      <c r="V432">
        <v>4837140</v>
      </c>
      <c r="W432">
        <v>15928459</v>
      </c>
      <c r="X432">
        <v>0</v>
      </c>
      <c r="Y432">
        <v>15928459</v>
      </c>
      <c r="Z432" t="s">
        <v>36</v>
      </c>
      <c r="AA432" t="s">
        <v>36</v>
      </c>
      <c r="AB432" t="s">
        <v>37</v>
      </c>
      <c r="AC432" t="s">
        <v>37</v>
      </c>
      <c r="AD432" t="s">
        <v>37</v>
      </c>
      <c r="AE432" s="10">
        <f t="shared" si="18"/>
        <v>273969.49479999999</v>
      </c>
      <c r="AF432" s="10">
        <f t="shared" si="19"/>
        <v>83198.808000000005</v>
      </c>
      <c r="AG432" s="10">
        <f>IF(L432="USD",AE432,AE432*VLOOKUP(L432,Calculations!G433:I433,3,0))</f>
        <v>273969.49479999999</v>
      </c>
      <c r="AH432" s="10">
        <f>IF(L432="EUR",AE432,AE432*VLOOKUP(L432,Calculations!G:I,3,0))</f>
        <v>191778.64635999998</v>
      </c>
      <c r="AI432" s="10">
        <f>IF(L432="USD",AF432,AF432*VLOOKUP(L432,Calculations!G433:I433,3,0))</f>
        <v>83198.808000000005</v>
      </c>
      <c r="AJ432" s="10">
        <f>IF(L432="EUR",AF432,AF432*VLOOKUP(L432,Calculations!G:I,3,0))</f>
        <v>58239.1656</v>
      </c>
      <c r="AK432" s="10">
        <f t="shared" si="20"/>
        <v>273969.49479999999</v>
      </c>
      <c r="AL432" s="10">
        <f>IF(L432="USD",AK432,AK432*VLOOKUP(L432,Calculations!G:I,3,0))</f>
        <v>273969.49479999999</v>
      </c>
      <c r="AM432" s="10">
        <f>IF(L432="EUR",AK432,AK432*VLOOKUP(L432,Calculations!G:I,3,0))</f>
        <v>191778.64635999998</v>
      </c>
    </row>
    <row r="433" spans="1:39">
      <c r="A433" t="s">
        <v>145</v>
      </c>
      <c r="B433" t="s">
        <v>161</v>
      </c>
      <c r="C433">
        <v>1.72</v>
      </c>
      <c r="D433" t="s">
        <v>589</v>
      </c>
      <c r="E433" t="s">
        <v>71</v>
      </c>
      <c r="F433" t="s">
        <v>100</v>
      </c>
      <c r="G433" t="s">
        <v>82</v>
      </c>
      <c r="H433" t="s">
        <v>82</v>
      </c>
      <c r="I433" t="s">
        <v>52</v>
      </c>
      <c r="J433" t="s">
        <v>55</v>
      </c>
      <c r="K433" t="s">
        <v>143</v>
      </c>
      <c r="L433" t="s">
        <v>35</v>
      </c>
      <c r="M433">
        <v>4855801</v>
      </c>
      <c r="N433">
        <v>0</v>
      </c>
      <c r="O433">
        <v>4855801</v>
      </c>
      <c r="P433">
        <v>4855801</v>
      </c>
      <c r="Q433">
        <v>0</v>
      </c>
      <c r="R433">
        <v>4855801</v>
      </c>
      <c r="S433" t="s">
        <v>35</v>
      </c>
      <c r="T433">
        <v>4855801</v>
      </c>
      <c r="U433">
        <v>0</v>
      </c>
      <c r="V433">
        <v>4855801</v>
      </c>
      <c r="W433">
        <v>4855801</v>
      </c>
      <c r="X433">
        <v>0</v>
      </c>
      <c r="Y433">
        <v>4855801</v>
      </c>
      <c r="Z433" t="s">
        <v>36</v>
      </c>
      <c r="AA433" t="s">
        <v>36</v>
      </c>
      <c r="AB433" t="s">
        <v>37</v>
      </c>
      <c r="AC433" t="s">
        <v>37</v>
      </c>
      <c r="AD433" t="s">
        <v>37</v>
      </c>
      <c r="AE433" s="10">
        <f t="shared" si="18"/>
        <v>83519.777199999997</v>
      </c>
      <c r="AF433" s="10">
        <f t="shared" si="19"/>
        <v>83519.777199999997</v>
      </c>
      <c r="AG433" s="10">
        <f>IF(L433="USD",AE433,AE433*VLOOKUP(L433,Calculations!G434:I434,3,0))</f>
        <v>83519.777199999997</v>
      </c>
      <c r="AH433" s="10">
        <f>IF(L433="EUR",AE433,AE433*VLOOKUP(L433,Calculations!G:I,3,0))</f>
        <v>58463.844039999996</v>
      </c>
      <c r="AI433" s="10">
        <f>IF(L433="USD",AF433,AF433*VLOOKUP(L433,Calculations!G434:I434,3,0))</f>
        <v>83519.777199999997</v>
      </c>
      <c r="AJ433" s="10">
        <f>IF(L433="EUR",AF433,AF433*VLOOKUP(L433,Calculations!G:I,3,0))</f>
        <v>58463.844039999996</v>
      </c>
      <c r="AK433" s="10">
        <f t="shared" si="20"/>
        <v>83519.777199999997</v>
      </c>
      <c r="AL433" s="10">
        <f>IF(L433="USD",AK433,AK433*VLOOKUP(L433,Calculations!G:I,3,0))</f>
        <v>83519.777199999997</v>
      </c>
      <c r="AM433" s="10">
        <f>IF(L433="EUR",AK433,AK433*VLOOKUP(L433,Calculations!G:I,3,0))</f>
        <v>58463.844039999996</v>
      </c>
    </row>
    <row r="434" spans="1:39">
      <c r="A434" t="s">
        <v>145</v>
      </c>
      <c r="B434" t="s">
        <v>161</v>
      </c>
      <c r="C434">
        <v>1.72</v>
      </c>
      <c r="D434" t="s">
        <v>590</v>
      </c>
      <c r="E434" t="s">
        <v>73</v>
      </c>
      <c r="F434" t="s">
        <v>81</v>
      </c>
      <c r="G434" t="s">
        <v>82</v>
      </c>
      <c r="H434" t="s">
        <v>85</v>
      </c>
      <c r="I434" t="s">
        <v>91</v>
      </c>
      <c r="J434" t="s">
        <v>55</v>
      </c>
      <c r="K434" t="s">
        <v>143</v>
      </c>
      <c r="L434" t="s">
        <v>35</v>
      </c>
      <c r="M434">
        <v>4020103</v>
      </c>
      <c r="N434">
        <v>0</v>
      </c>
      <c r="O434">
        <v>4020103</v>
      </c>
      <c r="P434">
        <v>4020103</v>
      </c>
      <c r="Q434">
        <v>0</v>
      </c>
      <c r="R434">
        <v>4020103</v>
      </c>
      <c r="S434" t="s">
        <v>35</v>
      </c>
      <c r="T434">
        <v>4020103</v>
      </c>
      <c r="U434">
        <v>0</v>
      </c>
      <c r="V434">
        <v>4020103</v>
      </c>
      <c r="W434">
        <v>4020103</v>
      </c>
      <c r="X434">
        <v>0</v>
      </c>
      <c r="Y434">
        <v>4020103</v>
      </c>
      <c r="Z434" t="s">
        <v>36</v>
      </c>
      <c r="AA434" t="s">
        <v>36</v>
      </c>
      <c r="AB434" t="s">
        <v>37</v>
      </c>
      <c r="AC434" t="s">
        <v>37</v>
      </c>
      <c r="AD434" t="s">
        <v>37</v>
      </c>
      <c r="AE434" s="10">
        <f t="shared" si="18"/>
        <v>69145.771600000007</v>
      </c>
      <c r="AF434" s="10">
        <f t="shared" si="19"/>
        <v>69145.771600000007</v>
      </c>
      <c r="AG434" s="10">
        <f>IF(L434="USD",AE434,AE434*VLOOKUP(L434,Calculations!G435:I435,3,0))</f>
        <v>69145.771600000007</v>
      </c>
      <c r="AH434" s="10">
        <f>IF(L434="EUR",AE434,AE434*VLOOKUP(L434,Calculations!G:I,3,0))</f>
        <v>48402.040120000005</v>
      </c>
      <c r="AI434" s="10">
        <f>IF(L434="USD",AF434,AF434*VLOOKUP(L434,Calculations!G435:I435,3,0))</f>
        <v>69145.771600000007</v>
      </c>
      <c r="AJ434" s="10">
        <f>IF(L434="EUR",AF434,AF434*VLOOKUP(L434,Calculations!G:I,3,0))</f>
        <v>48402.040120000005</v>
      </c>
      <c r="AK434" s="10">
        <f t="shared" si="20"/>
        <v>69145.771600000007</v>
      </c>
      <c r="AL434" s="10">
        <f>IF(L434="USD",AK434,AK434*VLOOKUP(L434,Calculations!G:I,3,0))</f>
        <v>69145.771600000007</v>
      </c>
      <c r="AM434" s="10">
        <f>IF(L434="EUR",AK434,AK434*VLOOKUP(L434,Calculations!G:I,3,0))</f>
        <v>48402.040120000005</v>
      </c>
    </row>
    <row r="435" spans="1:39">
      <c r="A435" t="s">
        <v>145</v>
      </c>
      <c r="B435" t="s">
        <v>161</v>
      </c>
      <c r="C435">
        <v>1.72</v>
      </c>
      <c r="D435" t="s">
        <v>591</v>
      </c>
      <c r="E435" t="s">
        <v>38</v>
      </c>
      <c r="F435" t="s">
        <v>83</v>
      </c>
      <c r="G435" t="s">
        <v>82</v>
      </c>
      <c r="H435" t="s">
        <v>82</v>
      </c>
      <c r="I435" t="s">
        <v>104</v>
      </c>
      <c r="J435" t="s">
        <v>55</v>
      </c>
      <c r="K435" t="s">
        <v>143</v>
      </c>
      <c r="L435" t="s">
        <v>35</v>
      </c>
      <c r="M435">
        <v>6786108</v>
      </c>
      <c r="N435">
        <v>0</v>
      </c>
      <c r="O435">
        <v>6786108</v>
      </c>
      <c r="P435">
        <v>7917865</v>
      </c>
      <c r="Q435">
        <v>0</v>
      </c>
      <c r="R435">
        <v>7917865</v>
      </c>
      <c r="S435" t="s">
        <v>35</v>
      </c>
      <c r="T435">
        <v>6786108</v>
      </c>
      <c r="U435">
        <v>0</v>
      </c>
      <c r="V435">
        <v>6786108</v>
      </c>
      <c r="W435">
        <v>7917865</v>
      </c>
      <c r="X435">
        <v>0</v>
      </c>
      <c r="Y435">
        <v>7917865</v>
      </c>
      <c r="Z435" t="s">
        <v>36</v>
      </c>
      <c r="AA435" t="s">
        <v>36</v>
      </c>
      <c r="AB435" t="s">
        <v>37</v>
      </c>
      <c r="AC435" t="s">
        <v>37</v>
      </c>
      <c r="AD435" t="s">
        <v>37</v>
      </c>
      <c r="AE435" s="10">
        <f t="shared" si="18"/>
        <v>136187.27799999999</v>
      </c>
      <c r="AF435" s="10">
        <f t="shared" si="19"/>
        <v>116721.0576</v>
      </c>
      <c r="AG435" s="10">
        <f>IF(L435="USD",AE435,AE435*VLOOKUP(L435,Calculations!G436:I436,3,0))</f>
        <v>136187.27799999999</v>
      </c>
      <c r="AH435" s="10">
        <f>IF(L435="EUR",AE435,AE435*VLOOKUP(L435,Calculations!G:I,3,0))</f>
        <v>95331.094599999982</v>
      </c>
      <c r="AI435" s="10">
        <f>IF(L435="USD",AF435,AF435*VLOOKUP(L435,Calculations!G436:I436,3,0))</f>
        <v>116721.0576</v>
      </c>
      <c r="AJ435" s="10">
        <f>IF(L435="EUR",AF435,AF435*VLOOKUP(L435,Calculations!G:I,3,0))</f>
        <v>81704.740319999997</v>
      </c>
      <c r="AK435" s="10">
        <f t="shared" si="20"/>
        <v>136187.27799999999</v>
      </c>
      <c r="AL435" s="10">
        <f>IF(L435="USD",AK435,AK435*VLOOKUP(L435,Calculations!G:I,3,0))</f>
        <v>136187.27799999999</v>
      </c>
      <c r="AM435" s="10">
        <f>IF(L435="EUR",AK435,AK435*VLOOKUP(L435,Calculations!G:I,3,0))</f>
        <v>95331.094599999982</v>
      </c>
    </row>
    <row r="436" spans="1:39">
      <c r="A436" t="s">
        <v>145</v>
      </c>
      <c r="B436" t="s">
        <v>161</v>
      </c>
      <c r="C436">
        <v>1.72</v>
      </c>
      <c r="D436" t="s">
        <v>592</v>
      </c>
      <c r="E436" t="s">
        <v>76</v>
      </c>
      <c r="F436" t="s">
        <v>93</v>
      </c>
      <c r="G436" t="s">
        <v>82</v>
      </c>
      <c r="H436" t="s">
        <v>82</v>
      </c>
      <c r="I436" t="s">
        <v>50</v>
      </c>
      <c r="J436" t="s">
        <v>55</v>
      </c>
      <c r="K436" t="s">
        <v>143</v>
      </c>
      <c r="L436" t="s">
        <v>35</v>
      </c>
      <c r="M436">
        <v>2908332</v>
      </c>
      <c r="N436">
        <v>0</v>
      </c>
      <c r="O436">
        <v>2908332</v>
      </c>
      <c r="P436">
        <v>1454166</v>
      </c>
      <c r="Q436">
        <v>0</v>
      </c>
      <c r="R436">
        <v>1454166</v>
      </c>
      <c r="S436" t="s">
        <v>35</v>
      </c>
      <c r="T436">
        <v>2908332</v>
      </c>
      <c r="U436">
        <v>0</v>
      </c>
      <c r="V436">
        <v>2908332</v>
      </c>
      <c r="W436">
        <v>1454166</v>
      </c>
      <c r="X436">
        <v>0</v>
      </c>
      <c r="Y436">
        <v>1454166</v>
      </c>
      <c r="Z436" t="s">
        <v>36</v>
      </c>
      <c r="AA436" t="s">
        <v>36</v>
      </c>
      <c r="AB436" t="s">
        <v>37</v>
      </c>
      <c r="AC436" t="s">
        <v>37</v>
      </c>
      <c r="AD436" t="s">
        <v>37</v>
      </c>
      <c r="AE436" s="10">
        <f t="shared" si="18"/>
        <v>25011.655200000001</v>
      </c>
      <c r="AF436" s="10">
        <f t="shared" si="19"/>
        <v>50023.310400000002</v>
      </c>
      <c r="AG436" s="10">
        <f>IF(L436="USD",AE436,AE436*VLOOKUP(L436,Calculations!G437:I437,3,0))</f>
        <v>25011.655200000001</v>
      </c>
      <c r="AH436" s="10">
        <f>IF(L436="EUR",AE436,AE436*VLOOKUP(L436,Calculations!G:I,3,0))</f>
        <v>17508.158639999998</v>
      </c>
      <c r="AI436" s="10">
        <f>IF(L436="USD",AF436,AF436*VLOOKUP(L436,Calculations!G437:I437,3,0))</f>
        <v>50023.310400000002</v>
      </c>
      <c r="AJ436" s="10">
        <f>IF(L436="EUR",AF436,AF436*VLOOKUP(L436,Calculations!G:I,3,0))</f>
        <v>35016.317279999996</v>
      </c>
      <c r="AK436" s="10">
        <f t="shared" si="20"/>
        <v>25011.655200000001</v>
      </c>
      <c r="AL436" s="10">
        <f>IF(L436="USD",AK436,AK436*VLOOKUP(L436,Calculations!G:I,3,0))</f>
        <v>25011.655200000001</v>
      </c>
      <c r="AM436" s="10">
        <f>IF(L436="EUR",AK436,AK436*VLOOKUP(L436,Calculations!G:I,3,0))</f>
        <v>17508.158639999998</v>
      </c>
    </row>
    <row r="437" spans="1:39">
      <c r="A437" t="s">
        <v>145</v>
      </c>
      <c r="B437" t="s">
        <v>161</v>
      </c>
      <c r="C437">
        <v>1.72</v>
      </c>
      <c r="D437" t="s">
        <v>500</v>
      </c>
      <c r="E437" t="s">
        <v>71</v>
      </c>
      <c r="F437" t="s">
        <v>90</v>
      </c>
      <c r="G437" t="s">
        <v>82</v>
      </c>
      <c r="H437" t="s">
        <v>82</v>
      </c>
      <c r="I437" t="s">
        <v>102</v>
      </c>
      <c r="J437" t="s">
        <v>55</v>
      </c>
      <c r="K437" t="s">
        <v>143</v>
      </c>
      <c r="L437" t="s">
        <v>35</v>
      </c>
      <c r="M437">
        <v>4182124</v>
      </c>
      <c r="N437">
        <v>0</v>
      </c>
      <c r="O437">
        <v>4182124</v>
      </c>
      <c r="P437">
        <v>5694378</v>
      </c>
      <c r="Q437">
        <v>0</v>
      </c>
      <c r="R437">
        <v>5694378</v>
      </c>
      <c r="S437" t="s">
        <v>35</v>
      </c>
      <c r="T437">
        <v>4182124</v>
      </c>
      <c r="U437">
        <v>0</v>
      </c>
      <c r="V437">
        <v>4182124</v>
      </c>
      <c r="W437">
        <v>5694378</v>
      </c>
      <c r="X437">
        <v>0</v>
      </c>
      <c r="Y437">
        <v>5694378</v>
      </c>
      <c r="Z437" t="s">
        <v>36</v>
      </c>
      <c r="AA437" t="s">
        <v>36</v>
      </c>
      <c r="AB437" t="s">
        <v>37</v>
      </c>
      <c r="AC437" t="s">
        <v>37</v>
      </c>
      <c r="AD437" t="s">
        <v>37</v>
      </c>
      <c r="AE437" s="10">
        <f t="shared" si="18"/>
        <v>97943.301600000006</v>
      </c>
      <c r="AF437" s="10">
        <f t="shared" si="19"/>
        <v>71932.532800000001</v>
      </c>
      <c r="AG437" s="10">
        <f>IF(L437="USD",AE437,AE437*VLOOKUP(L437,Calculations!G438:I438,3,0))</f>
        <v>97943.301600000006</v>
      </c>
      <c r="AH437" s="10">
        <f>IF(L437="EUR",AE437,AE437*VLOOKUP(L437,Calculations!G:I,3,0))</f>
        <v>68560.311119999998</v>
      </c>
      <c r="AI437" s="10">
        <f>IF(L437="USD",AF437,AF437*VLOOKUP(L437,Calculations!G438:I438,3,0))</f>
        <v>71932.532800000001</v>
      </c>
      <c r="AJ437" s="10">
        <f>IF(L437="EUR",AF437,AF437*VLOOKUP(L437,Calculations!G:I,3,0))</f>
        <v>50352.772959999995</v>
      </c>
      <c r="AK437" s="10">
        <f t="shared" si="20"/>
        <v>97943.301600000006</v>
      </c>
      <c r="AL437" s="10">
        <f>IF(L437="USD",AK437,AK437*VLOOKUP(L437,Calculations!G:I,3,0))</f>
        <v>97943.301600000006</v>
      </c>
      <c r="AM437" s="10">
        <f>IF(L437="EUR",AK437,AK437*VLOOKUP(L437,Calculations!G:I,3,0))</f>
        <v>68560.311119999998</v>
      </c>
    </row>
    <row r="438" spans="1:39">
      <c r="A438" t="s">
        <v>145</v>
      </c>
      <c r="B438" t="s">
        <v>161</v>
      </c>
      <c r="C438">
        <v>1.72</v>
      </c>
      <c r="D438" t="s">
        <v>593</v>
      </c>
      <c r="E438" t="s">
        <v>73</v>
      </c>
      <c r="F438" t="s">
        <v>75</v>
      </c>
      <c r="G438" t="s">
        <v>85</v>
      </c>
      <c r="H438" t="s">
        <v>85</v>
      </c>
      <c r="I438" t="s">
        <v>84</v>
      </c>
      <c r="J438" t="s">
        <v>55</v>
      </c>
      <c r="K438" t="s">
        <v>143</v>
      </c>
      <c r="L438" t="s">
        <v>35</v>
      </c>
      <c r="M438">
        <v>17449999</v>
      </c>
      <c r="N438">
        <v>0</v>
      </c>
      <c r="O438">
        <v>17449999</v>
      </c>
      <c r="P438">
        <v>56024079</v>
      </c>
      <c r="Q438">
        <v>0</v>
      </c>
      <c r="R438">
        <v>56024079</v>
      </c>
      <c r="S438" t="s">
        <v>35</v>
      </c>
      <c r="T438">
        <v>17449999</v>
      </c>
      <c r="U438">
        <v>0</v>
      </c>
      <c r="V438">
        <v>17449999</v>
      </c>
      <c r="W438">
        <v>56024079</v>
      </c>
      <c r="X438">
        <v>0</v>
      </c>
      <c r="Y438">
        <v>56024079</v>
      </c>
      <c r="Z438" t="s">
        <v>36</v>
      </c>
      <c r="AA438" t="s">
        <v>36</v>
      </c>
      <c r="AB438" t="s">
        <v>37</v>
      </c>
      <c r="AC438" t="s">
        <v>37</v>
      </c>
      <c r="AD438" t="s">
        <v>37</v>
      </c>
      <c r="AE438" s="10">
        <f t="shared" si="18"/>
        <v>963614.15879999998</v>
      </c>
      <c r="AF438" s="10">
        <f t="shared" si="19"/>
        <v>300139.9828</v>
      </c>
      <c r="AG438" s="10">
        <f>IF(L438="USD",AE438,AE438*VLOOKUP(L438,Calculations!G439:I439,3,0))</f>
        <v>963614.15879999998</v>
      </c>
      <c r="AH438" s="10">
        <f>IF(L438="EUR",AE438,AE438*VLOOKUP(L438,Calculations!G:I,3,0))</f>
        <v>674529.9111599999</v>
      </c>
      <c r="AI438" s="10">
        <f>IF(L438="USD",AF438,AF438*VLOOKUP(L438,Calculations!G439:I439,3,0))</f>
        <v>300139.9828</v>
      </c>
      <c r="AJ438" s="10">
        <f>IF(L438="EUR",AF438,AF438*VLOOKUP(L438,Calculations!G:I,3,0))</f>
        <v>210097.98796</v>
      </c>
      <c r="AK438" s="10">
        <f t="shared" si="20"/>
        <v>963614.15879999998</v>
      </c>
      <c r="AL438" s="10">
        <f>IF(L438="USD",AK438,AK438*VLOOKUP(L438,Calculations!G:I,3,0))</f>
        <v>963614.15879999998</v>
      </c>
      <c r="AM438" s="10">
        <f>IF(L438="EUR",AK438,AK438*VLOOKUP(L438,Calculations!G:I,3,0))</f>
        <v>674529.9111599999</v>
      </c>
    </row>
    <row r="439" spans="1:39">
      <c r="A439" t="s">
        <v>145</v>
      </c>
      <c r="B439" t="s">
        <v>161</v>
      </c>
      <c r="C439">
        <v>1.72</v>
      </c>
      <c r="D439" t="s">
        <v>594</v>
      </c>
      <c r="E439" t="s">
        <v>71</v>
      </c>
      <c r="F439" t="s">
        <v>114</v>
      </c>
      <c r="G439" t="s">
        <v>82</v>
      </c>
      <c r="H439" t="s">
        <v>82</v>
      </c>
      <c r="I439" t="s">
        <v>52</v>
      </c>
      <c r="J439" t="s">
        <v>55</v>
      </c>
      <c r="K439" t="s">
        <v>143</v>
      </c>
      <c r="L439" t="s">
        <v>35</v>
      </c>
      <c r="M439">
        <v>5338245</v>
      </c>
      <c r="N439">
        <v>0</v>
      </c>
      <c r="O439">
        <v>5338245</v>
      </c>
      <c r="P439">
        <v>5338245</v>
      </c>
      <c r="Q439">
        <v>0</v>
      </c>
      <c r="R439">
        <v>5338245</v>
      </c>
      <c r="S439" t="s">
        <v>35</v>
      </c>
      <c r="T439">
        <v>5338245</v>
      </c>
      <c r="U439">
        <v>0</v>
      </c>
      <c r="V439">
        <v>5338245</v>
      </c>
      <c r="W439">
        <v>5338245</v>
      </c>
      <c r="X439">
        <v>0</v>
      </c>
      <c r="Y439">
        <v>5338245</v>
      </c>
      <c r="Z439" t="s">
        <v>36</v>
      </c>
      <c r="AA439" t="s">
        <v>36</v>
      </c>
      <c r="AB439" t="s">
        <v>37</v>
      </c>
      <c r="AC439" t="s">
        <v>37</v>
      </c>
      <c r="AD439" t="s">
        <v>37</v>
      </c>
      <c r="AE439" s="10">
        <f t="shared" si="18"/>
        <v>91817.813999999998</v>
      </c>
      <c r="AF439" s="10">
        <f t="shared" si="19"/>
        <v>91817.813999999998</v>
      </c>
      <c r="AG439" s="10">
        <f>IF(L439="USD",AE439,AE439*VLOOKUP(L439,Calculations!G440:I440,3,0))</f>
        <v>91817.813999999998</v>
      </c>
      <c r="AH439" s="10">
        <f>IF(L439="EUR",AE439,AE439*VLOOKUP(L439,Calculations!G:I,3,0))</f>
        <v>64272.469799999992</v>
      </c>
      <c r="AI439" s="10">
        <f>IF(L439="USD",AF439,AF439*VLOOKUP(L439,Calculations!G440:I440,3,0))</f>
        <v>91817.813999999998</v>
      </c>
      <c r="AJ439" s="10">
        <f>IF(L439="EUR",AF439,AF439*VLOOKUP(L439,Calculations!G:I,3,0))</f>
        <v>64272.469799999992</v>
      </c>
      <c r="AK439" s="10">
        <f t="shared" si="20"/>
        <v>91817.813999999998</v>
      </c>
      <c r="AL439" s="10">
        <f>IF(L439="USD",AK439,AK439*VLOOKUP(L439,Calculations!G:I,3,0))</f>
        <v>91817.813999999998</v>
      </c>
      <c r="AM439" s="10">
        <f>IF(L439="EUR",AK439,AK439*VLOOKUP(L439,Calculations!G:I,3,0))</f>
        <v>64272.469799999992</v>
      </c>
    </row>
    <row r="440" spans="1:39">
      <c r="A440" t="s">
        <v>145</v>
      </c>
      <c r="B440" t="s">
        <v>161</v>
      </c>
      <c r="C440">
        <v>1.72</v>
      </c>
      <c r="D440" t="s">
        <v>595</v>
      </c>
      <c r="E440" t="s">
        <v>71</v>
      </c>
      <c r="F440" t="s">
        <v>72</v>
      </c>
      <c r="G440" t="s">
        <v>85</v>
      </c>
      <c r="H440" t="s">
        <v>85</v>
      </c>
      <c r="I440" t="s">
        <v>91</v>
      </c>
      <c r="J440" t="s">
        <v>55</v>
      </c>
      <c r="K440" t="s">
        <v>143</v>
      </c>
      <c r="L440" t="s">
        <v>35</v>
      </c>
      <c r="M440">
        <v>24253088</v>
      </c>
      <c r="N440">
        <v>469927</v>
      </c>
      <c r="O440">
        <v>24723015</v>
      </c>
      <c r="P440">
        <v>24253088</v>
      </c>
      <c r="Q440">
        <v>469927</v>
      </c>
      <c r="R440">
        <v>24723015</v>
      </c>
      <c r="S440" t="s">
        <v>35</v>
      </c>
      <c r="T440">
        <v>24253088</v>
      </c>
      <c r="U440">
        <v>469927</v>
      </c>
      <c r="V440">
        <v>24723015</v>
      </c>
      <c r="W440">
        <v>24253088</v>
      </c>
      <c r="X440">
        <v>469927</v>
      </c>
      <c r="Y440">
        <v>24723015</v>
      </c>
      <c r="Z440" t="s">
        <v>36</v>
      </c>
      <c r="AA440" t="s">
        <v>36</v>
      </c>
      <c r="AB440" t="s">
        <v>37</v>
      </c>
      <c r="AC440" t="s">
        <v>37</v>
      </c>
      <c r="AD440" t="s">
        <v>37</v>
      </c>
      <c r="AE440" s="10">
        <f t="shared" si="18"/>
        <v>425235.85800000001</v>
      </c>
      <c r="AF440" s="10">
        <f t="shared" si="19"/>
        <v>425235.85800000001</v>
      </c>
      <c r="AG440" s="10">
        <f>IF(L440="USD",AE440,AE440*VLOOKUP(L440,Calculations!G441:I441,3,0))</f>
        <v>425235.85800000001</v>
      </c>
      <c r="AH440" s="10">
        <f>IF(L440="EUR",AE440,AE440*VLOOKUP(L440,Calculations!G:I,3,0))</f>
        <v>297665.10060000001</v>
      </c>
      <c r="AI440" s="10">
        <f>IF(L440="USD",AF440,AF440*VLOOKUP(L440,Calculations!G441:I441,3,0))</f>
        <v>425235.85800000001</v>
      </c>
      <c r="AJ440" s="10">
        <f>IF(L440="EUR",AF440,AF440*VLOOKUP(L440,Calculations!G:I,3,0))</f>
        <v>297665.10060000001</v>
      </c>
      <c r="AK440" s="10">
        <f t="shared" si="20"/>
        <v>417153.11359999998</v>
      </c>
      <c r="AL440" s="10">
        <f>IF(L440="USD",AK440,AK440*VLOOKUP(L440,Calculations!G:I,3,0))</f>
        <v>417153.11359999998</v>
      </c>
      <c r="AM440" s="10">
        <f>IF(L440="EUR",AK440,AK440*VLOOKUP(L440,Calculations!G:I,3,0))</f>
        <v>292007.17951999995</v>
      </c>
    </row>
    <row r="441" spans="1:39">
      <c r="A441" t="s">
        <v>145</v>
      </c>
      <c r="B441" t="s">
        <v>161</v>
      </c>
      <c r="C441">
        <v>1.72</v>
      </c>
      <c r="D441" t="s">
        <v>596</v>
      </c>
      <c r="E441" t="s">
        <v>73</v>
      </c>
      <c r="F441" t="s">
        <v>96</v>
      </c>
      <c r="G441" t="s">
        <v>82</v>
      </c>
      <c r="H441" t="s">
        <v>82</v>
      </c>
      <c r="I441" t="s">
        <v>91</v>
      </c>
      <c r="J441" t="s">
        <v>55</v>
      </c>
      <c r="K441" t="s">
        <v>143</v>
      </c>
      <c r="L441" t="s">
        <v>35</v>
      </c>
      <c r="M441">
        <v>9709578</v>
      </c>
      <c r="N441">
        <v>0</v>
      </c>
      <c r="O441">
        <v>9709578</v>
      </c>
      <c r="P441">
        <v>11732981</v>
      </c>
      <c r="Q441">
        <v>0</v>
      </c>
      <c r="R441">
        <v>11732981</v>
      </c>
      <c r="S441" t="s">
        <v>35</v>
      </c>
      <c r="T441">
        <v>9709578</v>
      </c>
      <c r="U441">
        <v>0</v>
      </c>
      <c r="V441">
        <v>9709578</v>
      </c>
      <c r="W441">
        <v>11732981</v>
      </c>
      <c r="X441">
        <v>0</v>
      </c>
      <c r="Y441">
        <v>11732981</v>
      </c>
      <c r="Z441" t="s">
        <v>36</v>
      </c>
      <c r="AA441" t="s">
        <v>36</v>
      </c>
      <c r="AB441" t="s">
        <v>37</v>
      </c>
      <c r="AC441" t="s">
        <v>37</v>
      </c>
      <c r="AD441" t="s">
        <v>37</v>
      </c>
      <c r="AE441" s="10">
        <f t="shared" si="18"/>
        <v>201807.2732</v>
      </c>
      <c r="AF441" s="10">
        <f t="shared" si="19"/>
        <v>167004.74160000001</v>
      </c>
      <c r="AG441" s="10">
        <f>IF(L441="USD",AE441,AE441*VLOOKUP(L441,Calculations!G442:I442,3,0))</f>
        <v>201807.2732</v>
      </c>
      <c r="AH441" s="10">
        <f>IF(L441="EUR",AE441,AE441*VLOOKUP(L441,Calculations!G:I,3,0))</f>
        <v>141265.09123999998</v>
      </c>
      <c r="AI441" s="10">
        <f>IF(L441="USD",AF441,AF441*VLOOKUP(L441,Calculations!G442:I442,3,0))</f>
        <v>167004.74160000001</v>
      </c>
      <c r="AJ441" s="10">
        <f>IF(L441="EUR",AF441,AF441*VLOOKUP(L441,Calculations!G:I,3,0))</f>
        <v>116903.31912</v>
      </c>
      <c r="AK441" s="10">
        <f t="shared" si="20"/>
        <v>201807.2732</v>
      </c>
      <c r="AL441" s="10">
        <f>IF(L441="USD",AK441,AK441*VLOOKUP(L441,Calculations!G:I,3,0))</f>
        <v>201807.2732</v>
      </c>
      <c r="AM441" s="10">
        <f>IF(L441="EUR",AK441,AK441*VLOOKUP(L441,Calculations!G:I,3,0))</f>
        <v>141265.09123999998</v>
      </c>
    </row>
    <row r="442" spans="1:39">
      <c r="A442" t="s">
        <v>145</v>
      </c>
      <c r="B442" t="s">
        <v>161</v>
      </c>
      <c r="C442">
        <v>1.72</v>
      </c>
      <c r="D442" t="s">
        <v>440</v>
      </c>
      <c r="E442" t="s">
        <v>76</v>
      </c>
      <c r="F442" t="s">
        <v>93</v>
      </c>
      <c r="G442" t="s">
        <v>82</v>
      </c>
      <c r="H442" t="s">
        <v>82</v>
      </c>
      <c r="I442" t="s">
        <v>50</v>
      </c>
      <c r="J442" t="s">
        <v>55</v>
      </c>
      <c r="K442" t="s">
        <v>143</v>
      </c>
      <c r="L442" t="s">
        <v>35</v>
      </c>
      <c r="M442">
        <v>10114458</v>
      </c>
      <c r="N442">
        <v>0</v>
      </c>
      <c r="O442">
        <v>10114458</v>
      </c>
      <c r="P442">
        <v>11716568</v>
      </c>
      <c r="Q442">
        <v>0</v>
      </c>
      <c r="R442">
        <v>11716568</v>
      </c>
      <c r="S442" t="s">
        <v>35</v>
      </c>
      <c r="T442">
        <v>10114458</v>
      </c>
      <c r="U442">
        <v>0</v>
      </c>
      <c r="V442">
        <v>10114458</v>
      </c>
      <c r="W442">
        <v>11716568</v>
      </c>
      <c r="X442">
        <v>0</v>
      </c>
      <c r="Y442">
        <v>11716568</v>
      </c>
      <c r="Z442" t="s">
        <v>36</v>
      </c>
      <c r="AA442" t="s">
        <v>36</v>
      </c>
      <c r="AB442" t="s">
        <v>37</v>
      </c>
      <c r="AC442" t="s">
        <v>37</v>
      </c>
      <c r="AD442" t="s">
        <v>37</v>
      </c>
      <c r="AE442" s="10">
        <f t="shared" si="18"/>
        <v>201524.96960000001</v>
      </c>
      <c r="AF442" s="10">
        <f t="shared" si="19"/>
        <v>173968.6776</v>
      </c>
      <c r="AG442" s="10">
        <f>IF(L442="USD",AE442,AE442*VLOOKUP(L442,Calculations!G443:I443,3,0))</f>
        <v>201524.96960000001</v>
      </c>
      <c r="AH442" s="10">
        <f>IF(L442="EUR",AE442,AE442*VLOOKUP(L442,Calculations!G:I,3,0))</f>
        <v>141067.47871999998</v>
      </c>
      <c r="AI442" s="10">
        <f>IF(L442="USD",AF442,AF442*VLOOKUP(L442,Calculations!G443:I443,3,0))</f>
        <v>173968.6776</v>
      </c>
      <c r="AJ442" s="10">
        <f>IF(L442="EUR",AF442,AF442*VLOOKUP(L442,Calculations!G:I,3,0))</f>
        <v>121778.07431999999</v>
      </c>
      <c r="AK442" s="10">
        <f t="shared" si="20"/>
        <v>201524.96960000001</v>
      </c>
      <c r="AL442" s="10">
        <f>IF(L442="USD",AK442,AK442*VLOOKUP(L442,Calculations!G:I,3,0))</f>
        <v>201524.96960000001</v>
      </c>
      <c r="AM442" s="10">
        <f>IF(L442="EUR",AK442,AK442*VLOOKUP(L442,Calculations!G:I,3,0))</f>
        <v>141067.47871999998</v>
      </c>
    </row>
    <row r="443" spans="1:39">
      <c r="A443" t="s">
        <v>145</v>
      </c>
      <c r="B443" t="s">
        <v>161</v>
      </c>
      <c r="C443">
        <v>1.72</v>
      </c>
      <c r="D443" t="s">
        <v>597</v>
      </c>
      <c r="E443" t="s">
        <v>38</v>
      </c>
      <c r="F443" t="s">
        <v>59</v>
      </c>
      <c r="G443" t="s">
        <v>105</v>
      </c>
      <c r="H443" t="s">
        <v>105</v>
      </c>
      <c r="I443" t="s">
        <v>106</v>
      </c>
      <c r="J443" t="s">
        <v>55</v>
      </c>
      <c r="K443" t="s">
        <v>143</v>
      </c>
      <c r="L443" t="s">
        <v>35</v>
      </c>
      <c r="M443">
        <v>7782924</v>
      </c>
      <c r="N443">
        <v>5304570</v>
      </c>
      <c r="O443">
        <v>13087494</v>
      </c>
      <c r="P443">
        <v>3690131</v>
      </c>
      <c r="Q443">
        <v>2126533</v>
      </c>
      <c r="R443">
        <v>5816664</v>
      </c>
      <c r="S443" t="s">
        <v>35</v>
      </c>
      <c r="T443">
        <v>7782924</v>
      </c>
      <c r="U443">
        <v>5304570</v>
      </c>
      <c r="V443">
        <v>13087494</v>
      </c>
      <c r="W443">
        <v>3690131</v>
      </c>
      <c r="X443">
        <v>2126533</v>
      </c>
      <c r="Y443">
        <v>5816664</v>
      </c>
      <c r="Z443" t="s">
        <v>36</v>
      </c>
      <c r="AA443" t="s">
        <v>36</v>
      </c>
      <c r="AB443" t="s">
        <v>37</v>
      </c>
      <c r="AC443" t="s">
        <v>37</v>
      </c>
      <c r="AD443" t="s">
        <v>37</v>
      </c>
      <c r="AE443" s="10">
        <f t="shared" si="18"/>
        <v>100046.6208</v>
      </c>
      <c r="AF443" s="10">
        <f t="shared" si="19"/>
        <v>225104.89679999999</v>
      </c>
      <c r="AG443" s="10">
        <f>IF(L443="USD",AE443,AE443*VLOOKUP(L443,Calculations!G444:I444,3,0))</f>
        <v>100046.6208</v>
      </c>
      <c r="AH443" s="10">
        <f>IF(L443="EUR",AE443,AE443*VLOOKUP(L443,Calculations!G:I,3,0))</f>
        <v>70032.634559999991</v>
      </c>
      <c r="AI443" s="10">
        <f>IF(L443="USD",AF443,AF443*VLOOKUP(L443,Calculations!G444:I444,3,0))</f>
        <v>225104.89679999999</v>
      </c>
      <c r="AJ443" s="10">
        <f>IF(L443="EUR",AF443,AF443*VLOOKUP(L443,Calculations!G:I,3,0))</f>
        <v>157573.42775999999</v>
      </c>
      <c r="AK443" s="10">
        <f t="shared" si="20"/>
        <v>63470.253199999999</v>
      </c>
      <c r="AL443" s="10">
        <f>IF(L443="USD",AK443,AK443*VLOOKUP(L443,Calculations!G:I,3,0))</f>
        <v>63470.253199999999</v>
      </c>
      <c r="AM443" s="10">
        <f>IF(L443="EUR",AK443,AK443*VLOOKUP(L443,Calculations!G:I,3,0))</f>
        <v>44429.177239999997</v>
      </c>
    </row>
    <row r="444" spans="1:39">
      <c r="A444" t="s">
        <v>145</v>
      </c>
      <c r="B444" t="s">
        <v>161</v>
      </c>
      <c r="C444">
        <v>1.72</v>
      </c>
      <c r="D444" t="s">
        <v>598</v>
      </c>
      <c r="E444" t="s">
        <v>38</v>
      </c>
      <c r="F444" t="s">
        <v>83</v>
      </c>
      <c r="G444" t="s">
        <v>82</v>
      </c>
      <c r="H444" t="s">
        <v>82</v>
      </c>
      <c r="I444" t="s">
        <v>79</v>
      </c>
      <c r="J444" t="s">
        <v>55</v>
      </c>
      <c r="K444" t="s">
        <v>143</v>
      </c>
      <c r="L444" t="s">
        <v>35</v>
      </c>
      <c r="M444">
        <v>8414161</v>
      </c>
      <c r="N444">
        <v>0</v>
      </c>
      <c r="O444">
        <v>8414161</v>
      </c>
      <c r="P444">
        <v>19460835</v>
      </c>
      <c r="Q444">
        <v>0</v>
      </c>
      <c r="R444">
        <v>19460835</v>
      </c>
      <c r="S444" t="s">
        <v>35</v>
      </c>
      <c r="T444">
        <v>8414161</v>
      </c>
      <c r="U444">
        <v>0</v>
      </c>
      <c r="V444">
        <v>8414161</v>
      </c>
      <c r="W444">
        <v>19460835</v>
      </c>
      <c r="X444">
        <v>0</v>
      </c>
      <c r="Y444">
        <v>19460835</v>
      </c>
      <c r="Z444" t="s">
        <v>36</v>
      </c>
      <c r="AA444" t="s">
        <v>36</v>
      </c>
      <c r="AB444" t="s">
        <v>37</v>
      </c>
      <c r="AC444" t="s">
        <v>37</v>
      </c>
      <c r="AD444" t="s">
        <v>37</v>
      </c>
      <c r="AE444" s="10">
        <f t="shared" si="18"/>
        <v>334726.36200000002</v>
      </c>
      <c r="AF444" s="10">
        <f t="shared" si="19"/>
        <v>144723.5692</v>
      </c>
      <c r="AG444" s="10">
        <f>IF(L444="USD",AE444,AE444*VLOOKUP(L444,Calculations!G445:I445,3,0))</f>
        <v>334726.36200000002</v>
      </c>
      <c r="AH444" s="10">
        <f>IF(L444="EUR",AE444,AE444*VLOOKUP(L444,Calculations!G:I,3,0))</f>
        <v>234308.4534</v>
      </c>
      <c r="AI444" s="10">
        <f>IF(L444="USD",AF444,AF444*VLOOKUP(L444,Calculations!G445:I445,3,0))</f>
        <v>144723.5692</v>
      </c>
      <c r="AJ444" s="10">
        <f>IF(L444="EUR",AF444,AF444*VLOOKUP(L444,Calculations!G:I,3,0))</f>
        <v>101306.49844</v>
      </c>
      <c r="AK444" s="10">
        <f t="shared" si="20"/>
        <v>334726.36200000002</v>
      </c>
      <c r="AL444" s="10">
        <f>IF(L444="USD",AK444,AK444*VLOOKUP(L444,Calculations!G:I,3,0))</f>
        <v>334726.36200000002</v>
      </c>
      <c r="AM444" s="10">
        <f>IF(L444="EUR",AK444,AK444*VLOOKUP(L444,Calculations!G:I,3,0))</f>
        <v>234308.4534</v>
      </c>
    </row>
    <row r="445" spans="1:39">
      <c r="A445" t="s">
        <v>145</v>
      </c>
      <c r="B445" t="s">
        <v>162</v>
      </c>
      <c r="C445">
        <v>1.9</v>
      </c>
      <c r="D445" t="s">
        <v>599</v>
      </c>
      <c r="E445" t="s">
        <v>38</v>
      </c>
      <c r="F445" t="s">
        <v>46</v>
      </c>
      <c r="G445" t="s">
        <v>60</v>
      </c>
      <c r="H445" t="s">
        <v>60</v>
      </c>
      <c r="I445" t="s">
        <v>40</v>
      </c>
      <c r="J445" t="s">
        <v>115</v>
      </c>
      <c r="K445" t="s">
        <v>143</v>
      </c>
      <c r="L445" t="s">
        <v>35</v>
      </c>
      <c r="M445">
        <v>7299398</v>
      </c>
      <c r="N445">
        <v>0</v>
      </c>
      <c r="O445">
        <v>7299398</v>
      </c>
      <c r="P445">
        <v>956160</v>
      </c>
      <c r="Q445">
        <v>0</v>
      </c>
      <c r="R445">
        <v>956160</v>
      </c>
      <c r="S445" t="s">
        <v>35</v>
      </c>
      <c r="T445">
        <v>7299398</v>
      </c>
      <c r="U445">
        <v>0</v>
      </c>
      <c r="V445">
        <v>7299398</v>
      </c>
      <c r="W445">
        <v>956160</v>
      </c>
      <c r="X445">
        <v>0</v>
      </c>
      <c r="Y445">
        <v>956160</v>
      </c>
      <c r="Z445" t="s">
        <v>36</v>
      </c>
      <c r="AA445" t="s">
        <v>36</v>
      </c>
      <c r="AB445" t="s">
        <v>37</v>
      </c>
      <c r="AC445" t="s">
        <v>37</v>
      </c>
      <c r="AD445" t="s">
        <v>37</v>
      </c>
      <c r="AE445" s="10">
        <f t="shared" si="18"/>
        <v>18167.04</v>
      </c>
      <c r="AF445" s="10">
        <f t="shared" si="19"/>
        <v>138688.56200000001</v>
      </c>
      <c r="AG445" s="10">
        <f>IF(L445="USD",AE445,AE445*VLOOKUP(L445,Calculations!G446:I446,3,0))</f>
        <v>18167.04</v>
      </c>
      <c r="AH445" s="10">
        <f>IF(L445="EUR",AE445,AE445*VLOOKUP(L445,Calculations!G:I,3,0))</f>
        <v>12716.928</v>
      </c>
      <c r="AI445" s="10">
        <f>IF(L445="USD",AF445,AF445*VLOOKUP(L445,Calculations!G446:I446,3,0))</f>
        <v>138688.56200000001</v>
      </c>
      <c r="AJ445" s="10">
        <f>IF(L445="EUR",AF445,AF445*VLOOKUP(L445,Calculations!G:I,3,0))</f>
        <v>97081.993399999992</v>
      </c>
      <c r="AK445" s="10">
        <f t="shared" si="20"/>
        <v>18167.04</v>
      </c>
      <c r="AL445" s="10">
        <f>IF(L445="USD",AK445,AK445*VLOOKUP(L445,Calculations!G:I,3,0))</f>
        <v>18167.04</v>
      </c>
      <c r="AM445" s="10">
        <f>IF(L445="EUR",AK445,AK445*VLOOKUP(L445,Calculations!G:I,3,0))</f>
        <v>12716.928</v>
      </c>
    </row>
    <row r="446" spans="1:39">
      <c r="A446" t="s">
        <v>145</v>
      </c>
      <c r="B446" t="s">
        <v>162</v>
      </c>
      <c r="C446">
        <v>1.9</v>
      </c>
      <c r="D446" t="s">
        <v>600</v>
      </c>
      <c r="E446" t="s">
        <v>30</v>
      </c>
      <c r="F446" t="s">
        <v>31</v>
      </c>
      <c r="G446" t="s">
        <v>60</v>
      </c>
      <c r="H446" t="s">
        <v>60</v>
      </c>
      <c r="I446" t="s">
        <v>61</v>
      </c>
      <c r="J446" t="s">
        <v>55</v>
      </c>
      <c r="K446" t="s">
        <v>143</v>
      </c>
      <c r="L446" t="s">
        <v>35</v>
      </c>
      <c r="M446">
        <v>2690300</v>
      </c>
      <c r="N446">
        <v>0</v>
      </c>
      <c r="O446">
        <v>2690300</v>
      </c>
      <c r="P446">
        <v>3098429</v>
      </c>
      <c r="Q446">
        <v>0</v>
      </c>
      <c r="R446">
        <v>3098429</v>
      </c>
      <c r="S446" t="s">
        <v>35</v>
      </c>
      <c r="T446">
        <v>2690300</v>
      </c>
      <c r="U446">
        <v>0</v>
      </c>
      <c r="V446">
        <v>2690300</v>
      </c>
      <c r="W446">
        <v>3098429</v>
      </c>
      <c r="X446">
        <v>0</v>
      </c>
      <c r="Y446">
        <v>3098429</v>
      </c>
      <c r="Z446" t="s">
        <v>36</v>
      </c>
      <c r="AA446" t="s">
        <v>36</v>
      </c>
      <c r="AB446" t="s">
        <v>37</v>
      </c>
      <c r="AC446" t="s">
        <v>37</v>
      </c>
      <c r="AD446" t="s">
        <v>37</v>
      </c>
      <c r="AE446" s="10">
        <f t="shared" si="18"/>
        <v>58870.150999999998</v>
      </c>
      <c r="AF446" s="10">
        <f t="shared" si="19"/>
        <v>51115.7</v>
      </c>
      <c r="AG446" s="10">
        <f>IF(L446="USD",AE446,AE446*VLOOKUP(L446,Calculations!G447:I447,3,0))</f>
        <v>58870.150999999998</v>
      </c>
      <c r="AH446" s="10">
        <f>IF(L446="EUR",AE446,AE446*VLOOKUP(L446,Calculations!G:I,3,0))</f>
        <v>41209.105699999993</v>
      </c>
      <c r="AI446" s="10">
        <f>IF(L446="USD",AF446,AF446*VLOOKUP(L446,Calculations!G447:I447,3,0))</f>
        <v>51115.7</v>
      </c>
      <c r="AJ446" s="10">
        <f>IF(L446="EUR",AF446,AF446*VLOOKUP(L446,Calculations!G:I,3,0))</f>
        <v>35780.99</v>
      </c>
      <c r="AK446" s="10">
        <f t="shared" si="20"/>
        <v>58870.150999999998</v>
      </c>
      <c r="AL446" s="10">
        <f>IF(L446="USD",AK446,AK446*VLOOKUP(L446,Calculations!G:I,3,0))</f>
        <v>58870.150999999998</v>
      </c>
      <c r="AM446" s="10">
        <f>IF(L446="EUR",AK446,AK446*VLOOKUP(L446,Calculations!G:I,3,0))</f>
        <v>41209.105699999993</v>
      </c>
    </row>
    <row r="447" spans="1:39">
      <c r="A447" t="s">
        <v>145</v>
      </c>
      <c r="B447" t="s">
        <v>162</v>
      </c>
      <c r="C447">
        <v>1.9</v>
      </c>
      <c r="D447" t="s">
        <v>601</v>
      </c>
      <c r="E447" t="s">
        <v>42</v>
      </c>
      <c r="F447" t="s">
        <v>43</v>
      </c>
      <c r="G447" t="s">
        <v>32</v>
      </c>
      <c r="H447" t="s">
        <v>32</v>
      </c>
      <c r="I447" t="s">
        <v>132</v>
      </c>
      <c r="J447" t="s">
        <v>55</v>
      </c>
      <c r="K447" t="s">
        <v>143</v>
      </c>
      <c r="L447" t="s">
        <v>35</v>
      </c>
      <c r="M447">
        <v>23831300</v>
      </c>
      <c r="N447">
        <v>0</v>
      </c>
      <c r="O447">
        <v>23831300</v>
      </c>
      <c r="P447">
        <v>6958586</v>
      </c>
      <c r="Q447">
        <v>0</v>
      </c>
      <c r="R447">
        <v>6958586</v>
      </c>
      <c r="S447" t="s">
        <v>35</v>
      </c>
      <c r="T447">
        <v>23831300</v>
      </c>
      <c r="U447">
        <v>0</v>
      </c>
      <c r="V447">
        <v>23831300</v>
      </c>
      <c r="W447">
        <v>6958586</v>
      </c>
      <c r="X447">
        <v>0</v>
      </c>
      <c r="Y447">
        <v>6958586</v>
      </c>
      <c r="Z447" t="s">
        <v>36</v>
      </c>
      <c r="AA447" t="s">
        <v>36</v>
      </c>
      <c r="AB447" t="s">
        <v>37</v>
      </c>
      <c r="AC447" t="s">
        <v>37</v>
      </c>
      <c r="AD447" t="s">
        <v>37</v>
      </c>
      <c r="AE447" s="10">
        <f t="shared" si="18"/>
        <v>132213.13399999999</v>
      </c>
      <c r="AF447" s="10">
        <f t="shared" si="19"/>
        <v>452794.7</v>
      </c>
      <c r="AG447" s="10">
        <f>IF(L447="USD",AE447,AE447*VLOOKUP(L447,Calculations!G448:I448,3,0))</f>
        <v>132213.13399999999</v>
      </c>
      <c r="AH447" s="10">
        <f>IF(L447="EUR",AE447,AE447*VLOOKUP(L447,Calculations!G:I,3,0))</f>
        <v>92549.193799999994</v>
      </c>
      <c r="AI447" s="10">
        <f>IF(L447="USD",AF447,AF447*VLOOKUP(L447,Calculations!G448:I448,3,0))</f>
        <v>452794.7</v>
      </c>
      <c r="AJ447" s="10">
        <f>IF(L447="EUR",AF447,AF447*VLOOKUP(L447,Calculations!G:I,3,0))</f>
        <v>316956.28999999998</v>
      </c>
      <c r="AK447" s="10">
        <f t="shared" si="20"/>
        <v>132213.13399999999</v>
      </c>
      <c r="AL447" s="10">
        <f>IF(L447="USD",AK447,AK447*VLOOKUP(L447,Calculations!G:I,3,0))</f>
        <v>132213.13399999999</v>
      </c>
      <c r="AM447" s="10">
        <f>IF(L447="EUR",AK447,AK447*VLOOKUP(L447,Calculations!G:I,3,0))</f>
        <v>92549.193799999994</v>
      </c>
    </row>
    <row r="448" spans="1:39">
      <c r="A448" t="s">
        <v>145</v>
      </c>
      <c r="B448" t="s">
        <v>162</v>
      </c>
      <c r="C448">
        <v>1.9</v>
      </c>
      <c r="D448" t="s">
        <v>602</v>
      </c>
      <c r="E448" t="s">
        <v>30</v>
      </c>
      <c r="F448" t="s">
        <v>31</v>
      </c>
      <c r="G448" t="s">
        <v>60</v>
      </c>
      <c r="H448" t="s">
        <v>60</v>
      </c>
      <c r="I448" t="s">
        <v>133</v>
      </c>
      <c r="J448" t="s">
        <v>55</v>
      </c>
      <c r="K448" t="s">
        <v>143</v>
      </c>
      <c r="L448" t="s">
        <v>35</v>
      </c>
      <c r="M448">
        <v>3174187</v>
      </c>
      <c r="N448">
        <v>0</v>
      </c>
      <c r="O448">
        <v>3174187</v>
      </c>
      <c r="P448">
        <v>4606145</v>
      </c>
      <c r="Q448">
        <v>0</v>
      </c>
      <c r="R448">
        <v>4606145</v>
      </c>
      <c r="S448" t="s">
        <v>35</v>
      </c>
      <c r="T448">
        <v>3174187</v>
      </c>
      <c r="U448">
        <v>0</v>
      </c>
      <c r="V448">
        <v>3174187</v>
      </c>
      <c r="W448">
        <v>4606145</v>
      </c>
      <c r="X448">
        <v>0</v>
      </c>
      <c r="Y448">
        <v>4606145</v>
      </c>
      <c r="Z448" t="s">
        <v>36</v>
      </c>
      <c r="AA448" t="s">
        <v>36</v>
      </c>
      <c r="AB448" t="s">
        <v>37</v>
      </c>
      <c r="AC448" t="s">
        <v>37</v>
      </c>
      <c r="AD448" t="s">
        <v>37</v>
      </c>
      <c r="AE448" s="10">
        <f t="shared" si="18"/>
        <v>87516.755000000005</v>
      </c>
      <c r="AF448" s="10">
        <f t="shared" si="19"/>
        <v>60309.553</v>
      </c>
      <c r="AG448" s="10">
        <f>IF(L448="USD",AE448,AE448*VLOOKUP(L448,Calculations!G449:I449,3,0))</f>
        <v>87516.755000000005</v>
      </c>
      <c r="AH448" s="10">
        <f>IF(L448="EUR",AE448,AE448*VLOOKUP(L448,Calculations!G:I,3,0))</f>
        <v>61261.728499999997</v>
      </c>
      <c r="AI448" s="10">
        <f>IF(L448="USD",AF448,AF448*VLOOKUP(L448,Calculations!G449:I449,3,0))</f>
        <v>60309.553</v>
      </c>
      <c r="AJ448" s="10">
        <f>IF(L448="EUR",AF448,AF448*VLOOKUP(L448,Calculations!G:I,3,0))</f>
        <v>42216.687099999996</v>
      </c>
      <c r="AK448" s="10">
        <f t="shared" si="20"/>
        <v>87516.755000000005</v>
      </c>
      <c r="AL448" s="10">
        <f>IF(L448="USD",AK448,AK448*VLOOKUP(L448,Calculations!G:I,3,0))</f>
        <v>87516.755000000005</v>
      </c>
      <c r="AM448" s="10">
        <f>IF(L448="EUR",AK448,AK448*VLOOKUP(L448,Calculations!G:I,3,0))</f>
        <v>61261.728499999997</v>
      </c>
    </row>
    <row r="449" spans="1:39">
      <c r="A449" t="s">
        <v>145</v>
      </c>
      <c r="B449" t="s">
        <v>162</v>
      </c>
      <c r="C449">
        <v>1.9</v>
      </c>
      <c r="D449" t="s">
        <v>603</v>
      </c>
      <c r="E449" t="s">
        <v>42</v>
      </c>
      <c r="F449" t="s">
        <v>43</v>
      </c>
      <c r="G449" t="s">
        <v>60</v>
      </c>
      <c r="H449" t="s">
        <v>44</v>
      </c>
      <c r="I449" t="s">
        <v>132</v>
      </c>
      <c r="J449" t="s">
        <v>55</v>
      </c>
      <c r="K449" t="s">
        <v>143</v>
      </c>
      <c r="L449" t="s">
        <v>35</v>
      </c>
      <c r="M449">
        <v>15474395</v>
      </c>
      <c r="N449">
        <v>0</v>
      </c>
      <c r="O449">
        <v>15474395</v>
      </c>
      <c r="P449">
        <v>8440509</v>
      </c>
      <c r="Q449">
        <v>0</v>
      </c>
      <c r="R449">
        <v>8440509</v>
      </c>
      <c r="S449" t="s">
        <v>35</v>
      </c>
      <c r="T449">
        <v>15474395</v>
      </c>
      <c r="U449">
        <v>0</v>
      </c>
      <c r="V449">
        <v>15474395</v>
      </c>
      <c r="W449">
        <v>8440509</v>
      </c>
      <c r="X449">
        <v>0</v>
      </c>
      <c r="Y449">
        <v>8440509</v>
      </c>
      <c r="Z449" t="s">
        <v>36</v>
      </c>
      <c r="AA449" t="s">
        <v>37</v>
      </c>
      <c r="AB449" t="s">
        <v>36</v>
      </c>
      <c r="AC449" t="s">
        <v>37</v>
      </c>
      <c r="AD449" t="s">
        <v>37</v>
      </c>
      <c r="AE449" s="10">
        <f t="shared" si="18"/>
        <v>160369.671</v>
      </c>
      <c r="AF449" s="10">
        <f t="shared" si="19"/>
        <v>294013.505</v>
      </c>
      <c r="AG449" s="10">
        <f>IF(L449="USD",AE449,AE449*VLOOKUP(L449,Calculations!G450:I450,3,0))</f>
        <v>160369.671</v>
      </c>
      <c r="AH449" s="10">
        <f>IF(L449="EUR",AE449,AE449*VLOOKUP(L449,Calculations!G:I,3,0))</f>
        <v>112258.76969999999</v>
      </c>
      <c r="AI449" s="10">
        <f>IF(L449="USD",AF449,AF449*VLOOKUP(L449,Calculations!G450:I450,3,0))</f>
        <v>294013.505</v>
      </c>
      <c r="AJ449" s="10">
        <f>IF(L449="EUR",AF449,AF449*VLOOKUP(L449,Calculations!G:I,3,0))</f>
        <v>205809.4535</v>
      </c>
      <c r="AK449" s="10">
        <f t="shared" si="20"/>
        <v>160369.671</v>
      </c>
      <c r="AL449" s="10">
        <f>IF(L449="USD",AK449,AK449*VLOOKUP(L449,Calculations!G:I,3,0))</f>
        <v>160369.671</v>
      </c>
      <c r="AM449" s="10">
        <f>IF(L449="EUR",AK449,AK449*VLOOKUP(L449,Calculations!G:I,3,0))</f>
        <v>112258.76969999999</v>
      </c>
    </row>
    <row r="450" spans="1:39">
      <c r="A450" t="s">
        <v>145</v>
      </c>
      <c r="B450" t="s">
        <v>162</v>
      </c>
      <c r="C450">
        <v>1.9</v>
      </c>
      <c r="D450" t="s">
        <v>604</v>
      </c>
      <c r="E450" t="s">
        <v>38</v>
      </c>
      <c r="F450" t="s">
        <v>83</v>
      </c>
      <c r="G450" t="s">
        <v>32</v>
      </c>
      <c r="H450" t="s">
        <v>32</v>
      </c>
      <c r="I450" t="s">
        <v>41</v>
      </c>
      <c r="J450" t="s">
        <v>55</v>
      </c>
      <c r="K450" t="s">
        <v>143</v>
      </c>
      <c r="L450" t="s">
        <v>35</v>
      </c>
      <c r="M450">
        <v>9991940</v>
      </c>
      <c r="N450">
        <v>0</v>
      </c>
      <c r="O450">
        <v>9991940</v>
      </c>
      <c r="P450">
        <v>11111068</v>
      </c>
      <c r="Q450">
        <v>0</v>
      </c>
      <c r="R450">
        <v>11111068</v>
      </c>
      <c r="S450" t="s">
        <v>35</v>
      </c>
      <c r="T450">
        <v>9991940</v>
      </c>
      <c r="U450">
        <v>0</v>
      </c>
      <c r="V450">
        <v>9991940</v>
      </c>
      <c r="W450">
        <v>11111068</v>
      </c>
      <c r="X450">
        <v>0</v>
      </c>
      <c r="Y450">
        <v>11111068</v>
      </c>
      <c r="Z450" t="s">
        <v>36</v>
      </c>
      <c r="AA450" t="s">
        <v>36</v>
      </c>
      <c r="AB450" t="s">
        <v>37</v>
      </c>
      <c r="AC450" t="s">
        <v>37</v>
      </c>
      <c r="AD450" t="s">
        <v>37</v>
      </c>
      <c r="AE450" s="10">
        <f t="shared" si="18"/>
        <v>211110.29199999999</v>
      </c>
      <c r="AF450" s="10">
        <f t="shared" si="19"/>
        <v>189846.86</v>
      </c>
      <c r="AG450" s="10">
        <f>IF(L450="USD",AE450,AE450*VLOOKUP(L450,Calculations!G451:I451,3,0))</f>
        <v>211110.29199999999</v>
      </c>
      <c r="AH450" s="10">
        <f>IF(L450="EUR",AE450,AE450*VLOOKUP(L450,Calculations!G:I,3,0))</f>
        <v>147777.20439999999</v>
      </c>
      <c r="AI450" s="10">
        <f>IF(L450="USD",AF450,AF450*VLOOKUP(L450,Calculations!G451:I451,3,0))</f>
        <v>189846.86</v>
      </c>
      <c r="AJ450" s="10">
        <f>IF(L450="EUR",AF450,AF450*VLOOKUP(L450,Calculations!G:I,3,0))</f>
        <v>132892.802</v>
      </c>
      <c r="AK450" s="10">
        <f t="shared" si="20"/>
        <v>211110.29199999999</v>
      </c>
      <c r="AL450" s="10">
        <f>IF(L450="USD",AK450,AK450*VLOOKUP(L450,Calculations!G:I,3,0))</f>
        <v>211110.29199999999</v>
      </c>
      <c r="AM450" s="10">
        <f>IF(L450="EUR",AK450,AK450*VLOOKUP(L450,Calculations!G:I,3,0))</f>
        <v>147777.20439999999</v>
      </c>
    </row>
    <row r="451" spans="1:39">
      <c r="A451" t="s">
        <v>145</v>
      </c>
      <c r="B451" t="s">
        <v>162</v>
      </c>
      <c r="C451">
        <v>1.9</v>
      </c>
      <c r="D451" t="s">
        <v>605</v>
      </c>
      <c r="E451" t="s">
        <v>48</v>
      </c>
      <c r="F451" t="s">
        <v>92</v>
      </c>
      <c r="G451" t="s">
        <v>82</v>
      </c>
      <c r="H451" t="s">
        <v>82</v>
      </c>
      <c r="I451" t="s">
        <v>65</v>
      </c>
      <c r="J451" t="s">
        <v>55</v>
      </c>
      <c r="K451" t="s">
        <v>143</v>
      </c>
      <c r="L451" t="s">
        <v>35</v>
      </c>
      <c r="M451">
        <v>3253600</v>
      </c>
      <c r="N451">
        <v>0</v>
      </c>
      <c r="O451">
        <v>3253600</v>
      </c>
      <c r="P451">
        <v>2654251</v>
      </c>
      <c r="Q451">
        <v>0</v>
      </c>
      <c r="R451">
        <v>2654251</v>
      </c>
      <c r="S451" t="s">
        <v>35</v>
      </c>
      <c r="T451">
        <v>3253600</v>
      </c>
      <c r="U451">
        <v>0</v>
      </c>
      <c r="V451">
        <v>3253600</v>
      </c>
      <c r="W451">
        <v>2654251</v>
      </c>
      <c r="X451">
        <v>0</v>
      </c>
      <c r="Y451">
        <v>2654251</v>
      </c>
      <c r="Z451" t="s">
        <v>36</v>
      </c>
      <c r="AA451" t="s">
        <v>36</v>
      </c>
      <c r="AB451" t="s">
        <v>37</v>
      </c>
      <c r="AC451" t="s">
        <v>37</v>
      </c>
      <c r="AD451" t="s">
        <v>37</v>
      </c>
      <c r="AE451" s="10">
        <f t="shared" ref="AE451:AE488" si="21">(C451/100)*R451</f>
        <v>50430.769</v>
      </c>
      <c r="AF451" s="10">
        <f t="shared" ref="AF451:AF488" si="22">(C451/100)*O451</f>
        <v>61818.400000000001</v>
      </c>
      <c r="AG451" s="10">
        <f>IF(L451="USD",AE451,AE451*VLOOKUP(L451,Calculations!G452:I452,3,0))</f>
        <v>50430.769</v>
      </c>
      <c r="AH451" s="10">
        <f>IF(L451="EUR",AE451,AE451*VLOOKUP(L451,Calculations!G:I,3,0))</f>
        <v>35301.5383</v>
      </c>
      <c r="AI451" s="10">
        <f>IF(L451="USD",AF451,AF451*VLOOKUP(L451,Calculations!G452:I452,3,0))</f>
        <v>61818.400000000001</v>
      </c>
      <c r="AJ451" s="10">
        <f>IF(L451="EUR",AF451,AF451*VLOOKUP(L451,Calculations!G:I,3,0))</f>
        <v>43272.88</v>
      </c>
      <c r="AK451" s="10">
        <f t="shared" ref="AK451:AK488" si="23">(C451/100)*P451</f>
        <v>50430.769</v>
      </c>
      <c r="AL451" s="10">
        <f>IF(L451="USD",AK451,AK451*VLOOKUP(L451,Calculations!G:I,3,0))</f>
        <v>50430.769</v>
      </c>
      <c r="AM451" s="10">
        <f>IF(L451="EUR",AK451,AK451*VLOOKUP(L451,Calculations!G:I,3,0))</f>
        <v>35301.5383</v>
      </c>
    </row>
    <row r="452" spans="1:39">
      <c r="A452" t="s">
        <v>145</v>
      </c>
      <c r="B452" t="s">
        <v>162</v>
      </c>
      <c r="C452">
        <v>1.9</v>
      </c>
      <c r="D452" t="s">
        <v>606</v>
      </c>
      <c r="E452" t="s">
        <v>30</v>
      </c>
      <c r="F452" t="s">
        <v>53</v>
      </c>
      <c r="G452" t="s">
        <v>60</v>
      </c>
      <c r="H452" t="s">
        <v>60</v>
      </c>
      <c r="I452" t="s">
        <v>33</v>
      </c>
      <c r="J452" t="s">
        <v>55</v>
      </c>
      <c r="K452" t="s">
        <v>143</v>
      </c>
      <c r="L452" t="s">
        <v>35</v>
      </c>
      <c r="M452">
        <v>6193000</v>
      </c>
      <c r="N452">
        <v>0</v>
      </c>
      <c r="O452">
        <v>6193000</v>
      </c>
      <c r="P452">
        <v>6510236</v>
      </c>
      <c r="Q452">
        <v>0</v>
      </c>
      <c r="R452">
        <v>6510236</v>
      </c>
      <c r="S452" t="s">
        <v>35</v>
      </c>
      <c r="T452">
        <v>6193000</v>
      </c>
      <c r="U452">
        <v>0</v>
      </c>
      <c r="V452">
        <v>6193000</v>
      </c>
      <c r="W452">
        <v>6510236</v>
      </c>
      <c r="X452">
        <v>0</v>
      </c>
      <c r="Y452">
        <v>6510236</v>
      </c>
      <c r="Z452" t="s">
        <v>36</v>
      </c>
      <c r="AA452" t="s">
        <v>36</v>
      </c>
      <c r="AB452" t="s">
        <v>37</v>
      </c>
      <c r="AC452" t="s">
        <v>37</v>
      </c>
      <c r="AD452" t="s">
        <v>37</v>
      </c>
      <c r="AE452" s="10">
        <f t="shared" si="21"/>
        <v>123694.484</v>
      </c>
      <c r="AF452" s="10">
        <f t="shared" si="22"/>
        <v>117667</v>
      </c>
      <c r="AG452" s="10">
        <f>IF(L452="USD",AE452,AE452*VLOOKUP(L452,Calculations!G453:I453,3,0))</f>
        <v>123694.484</v>
      </c>
      <c r="AH452" s="10">
        <f>IF(L452="EUR",AE452,AE452*VLOOKUP(L452,Calculations!G:I,3,0))</f>
        <v>86586.138799999986</v>
      </c>
      <c r="AI452" s="10">
        <f>IF(L452="USD",AF452,AF452*VLOOKUP(L452,Calculations!G453:I453,3,0))</f>
        <v>117667</v>
      </c>
      <c r="AJ452" s="10">
        <f>IF(L452="EUR",AF452,AF452*VLOOKUP(L452,Calculations!G:I,3,0))</f>
        <v>82366.899999999994</v>
      </c>
      <c r="AK452" s="10">
        <f t="shared" si="23"/>
        <v>123694.484</v>
      </c>
      <c r="AL452" s="10">
        <f>IF(L452="USD",AK452,AK452*VLOOKUP(L452,Calculations!G:I,3,0))</f>
        <v>123694.484</v>
      </c>
      <c r="AM452" s="10">
        <f>IF(L452="EUR",AK452,AK452*VLOOKUP(L452,Calculations!G:I,3,0))</f>
        <v>86586.138799999986</v>
      </c>
    </row>
    <row r="453" spans="1:39">
      <c r="A453" t="s">
        <v>145</v>
      </c>
      <c r="B453" t="s">
        <v>162</v>
      </c>
      <c r="C453">
        <v>1.9</v>
      </c>
      <c r="D453" t="s">
        <v>607</v>
      </c>
      <c r="E453" t="s">
        <v>30</v>
      </c>
      <c r="F453" t="s">
        <v>31</v>
      </c>
      <c r="G453" t="s">
        <v>60</v>
      </c>
      <c r="H453" t="s">
        <v>60</v>
      </c>
      <c r="I453" t="s">
        <v>87</v>
      </c>
      <c r="J453" t="s">
        <v>55</v>
      </c>
      <c r="K453" t="s">
        <v>143</v>
      </c>
      <c r="L453" t="s">
        <v>35</v>
      </c>
      <c r="M453">
        <v>5009872</v>
      </c>
      <c r="N453">
        <v>0</v>
      </c>
      <c r="O453">
        <v>5009872</v>
      </c>
      <c r="P453">
        <v>3616774</v>
      </c>
      <c r="Q453">
        <v>0</v>
      </c>
      <c r="R453">
        <v>3616774</v>
      </c>
      <c r="S453" t="s">
        <v>35</v>
      </c>
      <c r="T453">
        <v>5009872</v>
      </c>
      <c r="U453">
        <v>0</v>
      </c>
      <c r="V453">
        <v>5009872</v>
      </c>
      <c r="W453">
        <v>3616774</v>
      </c>
      <c r="X453">
        <v>0</v>
      </c>
      <c r="Y453">
        <v>3616774</v>
      </c>
      <c r="Z453" t="s">
        <v>36</v>
      </c>
      <c r="AA453" t="s">
        <v>36</v>
      </c>
      <c r="AB453" t="s">
        <v>37</v>
      </c>
      <c r="AC453" t="s">
        <v>37</v>
      </c>
      <c r="AD453" t="s">
        <v>37</v>
      </c>
      <c r="AE453" s="10">
        <f t="shared" si="21"/>
        <v>68718.705999999991</v>
      </c>
      <c r="AF453" s="10">
        <f t="shared" si="22"/>
        <v>95187.567999999999</v>
      </c>
      <c r="AG453" s="10">
        <f>IF(L453="USD",AE453,AE453*VLOOKUP(L453,Calculations!G454:I454,3,0))</f>
        <v>68718.705999999991</v>
      </c>
      <c r="AH453" s="10">
        <f>IF(L453="EUR",AE453,AE453*VLOOKUP(L453,Calculations!G:I,3,0))</f>
        <v>48103.094199999992</v>
      </c>
      <c r="AI453" s="10">
        <f>IF(L453="USD",AF453,AF453*VLOOKUP(L453,Calculations!G454:I454,3,0))</f>
        <v>95187.567999999999</v>
      </c>
      <c r="AJ453" s="10">
        <f>IF(L453="EUR",AF453,AF453*VLOOKUP(L453,Calculations!G:I,3,0))</f>
        <v>66631.297599999991</v>
      </c>
      <c r="AK453" s="10">
        <f t="shared" si="23"/>
        <v>68718.705999999991</v>
      </c>
      <c r="AL453" s="10">
        <f>IF(L453="USD",AK453,AK453*VLOOKUP(L453,Calculations!G:I,3,0))</f>
        <v>68718.705999999991</v>
      </c>
      <c r="AM453" s="10">
        <f>IF(L453="EUR",AK453,AK453*VLOOKUP(L453,Calculations!G:I,3,0))</f>
        <v>48103.094199999992</v>
      </c>
    </row>
    <row r="454" spans="1:39">
      <c r="A454" t="s">
        <v>145</v>
      </c>
      <c r="B454" t="s">
        <v>162</v>
      </c>
      <c r="C454">
        <v>1.9</v>
      </c>
      <c r="D454" t="s">
        <v>608</v>
      </c>
      <c r="E454" t="s">
        <v>38</v>
      </c>
      <c r="F454" t="s">
        <v>59</v>
      </c>
      <c r="G454" t="s">
        <v>82</v>
      </c>
      <c r="H454" t="s">
        <v>82</v>
      </c>
      <c r="I454" t="s">
        <v>133</v>
      </c>
      <c r="J454" t="s">
        <v>55</v>
      </c>
      <c r="K454" t="s">
        <v>143</v>
      </c>
      <c r="L454" t="s">
        <v>35</v>
      </c>
      <c r="M454">
        <v>4717809</v>
      </c>
      <c r="N454">
        <v>0</v>
      </c>
      <c r="O454">
        <v>4717809</v>
      </c>
      <c r="P454">
        <v>6812964</v>
      </c>
      <c r="Q454">
        <v>0</v>
      </c>
      <c r="R454">
        <v>6812964</v>
      </c>
      <c r="S454" t="s">
        <v>35</v>
      </c>
      <c r="T454">
        <v>4717809</v>
      </c>
      <c r="U454">
        <v>0</v>
      </c>
      <c r="V454">
        <v>4717809</v>
      </c>
      <c r="W454">
        <v>6812964</v>
      </c>
      <c r="X454">
        <v>0</v>
      </c>
      <c r="Y454">
        <v>6812964</v>
      </c>
      <c r="Z454" t="s">
        <v>36</v>
      </c>
      <c r="AA454" t="s">
        <v>36</v>
      </c>
      <c r="AB454" t="s">
        <v>37</v>
      </c>
      <c r="AC454" t="s">
        <v>37</v>
      </c>
      <c r="AD454" t="s">
        <v>37</v>
      </c>
      <c r="AE454" s="10">
        <f t="shared" si="21"/>
        <v>129446.31599999999</v>
      </c>
      <c r="AF454" s="10">
        <f t="shared" si="22"/>
        <v>89638.370999999999</v>
      </c>
      <c r="AG454" s="10">
        <f>IF(L454="USD",AE454,AE454*VLOOKUP(L454,Calculations!G455:I455,3,0))</f>
        <v>129446.31599999999</v>
      </c>
      <c r="AH454" s="10">
        <f>IF(L454="EUR",AE454,AE454*VLOOKUP(L454,Calculations!G:I,3,0))</f>
        <v>90612.421199999982</v>
      </c>
      <c r="AI454" s="10">
        <f>IF(L454="USD",AF454,AF454*VLOOKUP(L454,Calculations!G455:I455,3,0))</f>
        <v>89638.370999999999</v>
      </c>
      <c r="AJ454" s="10">
        <f>IF(L454="EUR",AF454,AF454*VLOOKUP(L454,Calculations!G:I,3,0))</f>
        <v>62746.859699999994</v>
      </c>
      <c r="AK454" s="10">
        <f t="shared" si="23"/>
        <v>129446.31599999999</v>
      </c>
      <c r="AL454" s="10">
        <f>IF(L454="USD",AK454,AK454*VLOOKUP(L454,Calculations!G:I,3,0))</f>
        <v>129446.31599999999</v>
      </c>
      <c r="AM454" s="10">
        <f>IF(L454="EUR",AK454,AK454*VLOOKUP(L454,Calculations!G:I,3,0))</f>
        <v>90612.421199999982</v>
      </c>
    </row>
    <row r="455" spans="1:39">
      <c r="A455" t="s">
        <v>145</v>
      </c>
      <c r="B455" t="s">
        <v>162</v>
      </c>
      <c r="C455">
        <v>1.9</v>
      </c>
      <c r="D455" t="s">
        <v>609</v>
      </c>
      <c r="E455" t="s">
        <v>38</v>
      </c>
      <c r="F455" t="s">
        <v>39</v>
      </c>
      <c r="G455" t="s">
        <v>60</v>
      </c>
      <c r="H455" t="s">
        <v>60</v>
      </c>
      <c r="I455" t="s">
        <v>52</v>
      </c>
      <c r="J455" t="s">
        <v>55</v>
      </c>
      <c r="K455" t="s">
        <v>143</v>
      </c>
      <c r="L455" t="s">
        <v>35</v>
      </c>
      <c r="M455">
        <v>12198841</v>
      </c>
      <c r="N455">
        <v>0</v>
      </c>
      <c r="O455">
        <v>12198841</v>
      </c>
      <c r="P455">
        <v>16353042</v>
      </c>
      <c r="Q455">
        <v>0</v>
      </c>
      <c r="R455">
        <v>16353042</v>
      </c>
      <c r="S455" t="s">
        <v>35</v>
      </c>
      <c r="T455">
        <v>12198841</v>
      </c>
      <c r="U455">
        <v>0</v>
      </c>
      <c r="V455">
        <v>12198841</v>
      </c>
      <c r="W455">
        <v>16353042</v>
      </c>
      <c r="X455">
        <v>0</v>
      </c>
      <c r="Y455">
        <v>16353042</v>
      </c>
      <c r="Z455" t="s">
        <v>36</v>
      </c>
      <c r="AA455" t="s">
        <v>36</v>
      </c>
      <c r="AB455" t="s">
        <v>37</v>
      </c>
      <c r="AC455" t="s">
        <v>37</v>
      </c>
      <c r="AD455" t="s">
        <v>37</v>
      </c>
      <c r="AE455" s="10">
        <f t="shared" si="21"/>
        <v>310707.79800000001</v>
      </c>
      <c r="AF455" s="10">
        <f t="shared" si="22"/>
        <v>231777.97899999999</v>
      </c>
      <c r="AG455" s="10">
        <f>IF(L455="USD",AE455,AE455*VLOOKUP(L455,Calculations!G456:I456,3,0))</f>
        <v>310707.79800000001</v>
      </c>
      <c r="AH455" s="10">
        <f>IF(L455="EUR",AE455,AE455*VLOOKUP(L455,Calculations!G:I,3,0))</f>
        <v>217495.45859999998</v>
      </c>
      <c r="AI455" s="10">
        <f>IF(L455="USD",AF455,AF455*VLOOKUP(L455,Calculations!G456:I456,3,0))</f>
        <v>231777.97899999999</v>
      </c>
      <c r="AJ455" s="10">
        <f>IF(L455="EUR",AF455,AF455*VLOOKUP(L455,Calculations!G:I,3,0))</f>
        <v>162244.58529999998</v>
      </c>
      <c r="AK455" s="10">
        <f t="shared" si="23"/>
        <v>310707.79800000001</v>
      </c>
      <c r="AL455" s="10">
        <f>IF(L455="USD",AK455,AK455*VLOOKUP(L455,Calculations!G:I,3,0))</f>
        <v>310707.79800000001</v>
      </c>
      <c r="AM455" s="10">
        <f>IF(L455="EUR",AK455,AK455*VLOOKUP(L455,Calculations!G:I,3,0))</f>
        <v>217495.45859999998</v>
      </c>
    </row>
    <row r="456" spans="1:39">
      <c r="A456" t="s">
        <v>145</v>
      </c>
      <c r="B456" t="s">
        <v>162</v>
      </c>
      <c r="C456">
        <v>1.9</v>
      </c>
      <c r="D456" t="s">
        <v>610</v>
      </c>
      <c r="E456" t="s">
        <v>42</v>
      </c>
      <c r="F456" t="s">
        <v>43</v>
      </c>
      <c r="G456" t="s">
        <v>60</v>
      </c>
      <c r="H456" t="s">
        <v>60</v>
      </c>
      <c r="I456" t="s">
        <v>54</v>
      </c>
      <c r="J456" t="s">
        <v>55</v>
      </c>
      <c r="K456" t="s">
        <v>143</v>
      </c>
      <c r="L456" t="s">
        <v>35</v>
      </c>
      <c r="M456">
        <v>0</v>
      </c>
      <c r="N456">
        <v>6288101</v>
      </c>
      <c r="O456">
        <v>6288101</v>
      </c>
      <c r="P456">
        <v>0</v>
      </c>
      <c r="Q456">
        <v>20589548</v>
      </c>
      <c r="R456">
        <v>20589548</v>
      </c>
      <c r="S456" t="s">
        <v>35</v>
      </c>
      <c r="T456">
        <v>0</v>
      </c>
      <c r="U456">
        <v>6288101</v>
      </c>
      <c r="V456">
        <v>6288101</v>
      </c>
      <c r="W456">
        <v>0</v>
      </c>
      <c r="X456">
        <v>20589548</v>
      </c>
      <c r="Y456">
        <v>20589548</v>
      </c>
      <c r="Z456" t="s">
        <v>36</v>
      </c>
      <c r="AA456" t="s">
        <v>37</v>
      </c>
      <c r="AB456" t="s">
        <v>37</v>
      </c>
      <c r="AC456" t="s">
        <v>36</v>
      </c>
      <c r="AD456" t="s">
        <v>37</v>
      </c>
      <c r="AE456" s="10">
        <f t="shared" si="21"/>
        <v>391201.41200000001</v>
      </c>
      <c r="AF456" s="10">
        <f t="shared" si="22"/>
        <v>119473.91899999999</v>
      </c>
      <c r="AG456" s="10">
        <f>IF(L456="USD",AE456,AE456*VLOOKUP(L456,Calculations!G457:I457,3,0))</f>
        <v>391201.41200000001</v>
      </c>
      <c r="AH456" s="10">
        <f>IF(L456="EUR",AE456,AE456*VLOOKUP(L456,Calculations!G:I,3,0))</f>
        <v>273840.98839999997</v>
      </c>
      <c r="AI456" s="10">
        <f>IF(L456="USD",AF456,AF456*VLOOKUP(L456,Calculations!G457:I457,3,0))</f>
        <v>119473.91899999999</v>
      </c>
      <c r="AJ456" s="10">
        <f>IF(L456="EUR",AF456,AF456*VLOOKUP(L456,Calculations!G:I,3,0))</f>
        <v>83631.743299999987</v>
      </c>
      <c r="AK456" s="10">
        <f t="shared" si="23"/>
        <v>0</v>
      </c>
      <c r="AL456" s="10">
        <f>IF(L456="USD",AK456,AK456*VLOOKUP(L456,Calculations!G:I,3,0))</f>
        <v>0</v>
      </c>
      <c r="AM456" s="10">
        <f>IF(L456="EUR",AK456,AK456*VLOOKUP(L456,Calculations!G:I,3,0))</f>
        <v>0</v>
      </c>
    </row>
    <row r="457" spans="1:39">
      <c r="A457" t="s">
        <v>145</v>
      </c>
      <c r="B457" t="s">
        <v>162</v>
      </c>
      <c r="C457">
        <v>1.9</v>
      </c>
      <c r="D457" t="s">
        <v>611</v>
      </c>
      <c r="E457" t="s">
        <v>42</v>
      </c>
      <c r="F457" t="s">
        <v>78</v>
      </c>
      <c r="G457" t="s">
        <v>60</v>
      </c>
      <c r="H457" t="s">
        <v>60</v>
      </c>
      <c r="I457" t="s">
        <v>121</v>
      </c>
      <c r="J457" t="s">
        <v>55</v>
      </c>
      <c r="K457" t="s">
        <v>143</v>
      </c>
      <c r="L457" t="s">
        <v>35</v>
      </c>
      <c r="M457">
        <v>1784046</v>
      </c>
      <c r="N457">
        <v>558979</v>
      </c>
      <c r="O457">
        <v>2343025</v>
      </c>
      <c r="P457">
        <v>11630890</v>
      </c>
      <c r="Q457">
        <v>2884361</v>
      </c>
      <c r="R457">
        <v>14515251</v>
      </c>
      <c r="S457" t="s">
        <v>35</v>
      </c>
      <c r="T457">
        <v>1784046</v>
      </c>
      <c r="U457">
        <v>558979</v>
      </c>
      <c r="V457">
        <v>2343025</v>
      </c>
      <c r="W457">
        <v>11630890</v>
      </c>
      <c r="X457">
        <v>2884361</v>
      </c>
      <c r="Y457">
        <v>14515251</v>
      </c>
      <c r="Z457" t="s">
        <v>36</v>
      </c>
      <c r="AA457" t="s">
        <v>36</v>
      </c>
      <c r="AB457" t="s">
        <v>37</v>
      </c>
      <c r="AC457" t="s">
        <v>37</v>
      </c>
      <c r="AD457" t="s">
        <v>37</v>
      </c>
      <c r="AE457" s="10">
        <f t="shared" si="21"/>
        <v>275789.76899999997</v>
      </c>
      <c r="AF457" s="10">
        <f t="shared" si="22"/>
        <v>44517.474999999999</v>
      </c>
      <c r="AG457" s="10">
        <f>IF(L457="USD",AE457,AE457*VLOOKUP(L457,Calculations!G458:I458,3,0))</f>
        <v>275789.76899999997</v>
      </c>
      <c r="AH457" s="10">
        <f>IF(L457="EUR",AE457,AE457*VLOOKUP(L457,Calculations!G:I,3,0))</f>
        <v>193052.83829999997</v>
      </c>
      <c r="AI457" s="10">
        <f>IF(L457="USD",AF457,AF457*VLOOKUP(L457,Calculations!G458:I458,3,0))</f>
        <v>44517.474999999999</v>
      </c>
      <c r="AJ457" s="10">
        <f>IF(L457="EUR",AF457,AF457*VLOOKUP(L457,Calculations!G:I,3,0))</f>
        <v>31162.232499999998</v>
      </c>
      <c r="AK457" s="10">
        <f t="shared" si="23"/>
        <v>220986.91</v>
      </c>
      <c r="AL457" s="10">
        <f>IF(L457="USD",AK457,AK457*VLOOKUP(L457,Calculations!G:I,3,0))</f>
        <v>220986.91</v>
      </c>
      <c r="AM457" s="10">
        <f>IF(L457="EUR",AK457,AK457*VLOOKUP(L457,Calculations!G:I,3,0))</f>
        <v>154690.837</v>
      </c>
    </row>
    <row r="458" spans="1:39">
      <c r="A458" t="s">
        <v>145</v>
      </c>
      <c r="B458" t="s">
        <v>162</v>
      </c>
      <c r="C458">
        <v>1.9</v>
      </c>
      <c r="D458" t="s">
        <v>612</v>
      </c>
      <c r="E458" t="s">
        <v>42</v>
      </c>
      <c r="F458" t="s">
        <v>43</v>
      </c>
      <c r="G458" t="s">
        <v>60</v>
      </c>
      <c r="H458" t="s">
        <v>60</v>
      </c>
      <c r="I458" t="s">
        <v>80</v>
      </c>
      <c r="J458" t="s">
        <v>55</v>
      </c>
      <c r="K458" t="s">
        <v>143</v>
      </c>
      <c r="L458" t="s">
        <v>35</v>
      </c>
      <c r="M458">
        <v>13150000</v>
      </c>
      <c r="N458">
        <v>0</v>
      </c>
      <c r="O458">
        <v>13150000</v>
      </c>
      <c r="P458">
        <v>31114429</v>
      </c>
      <c r="Q458">
        <v>0</v>
      </c>
      <c r="R458">
        <v>31114429</v>
      </c>
      <c r="S458" t="s">
        <v>35</v>
      </c>
      <c r="T458">
        <v>13150000</v>
      </c>
      <c r="U458">
        <v>0</v>
      </c>
      <c r="V458">
        <v>13150000</v>
      </c>
      <c r="W458">
        <v>31114429</v>
      </c>
      <c r="X458">
        <v>0</v>
      </c>
      <c r="Y458">
        <v>31114429</v>
      </c>
      <c r="Z458" t="s">
        <v>36</v>
      </c>
      <c r="AA458" t="s">
        <v>36</v>
      </c>
      <c r="AB458" t="s">
        <v>37</v>
      </c>
      <c r="AC458" t="s">
        <v>37</v>
      </c>
      <c r="AD458" t="s">
        <v>37</v>
      </c>
      <c r="AE458" s="10">
        <f t="shared" si="21"/>
        <v>591174.15099999995</v>
      </c>
      <c r="AF458" s="10">
        <f t="shared" si="22"/>
        <v>249850</v>
      </c>
      <c r="AG458" s="10">
        <f>IF(L458="USD",AE458,AE458*VLOOKUP(L458,Calculations!G459:I459,3,0))</f>
        <v>591174.15099999995</v>
      </c>
      <c r="AH458" s="10">
        <f>IF(L458="EUR",AE458,AE458*VLOOKUP(L458,Calculations!G:I,3,0))</f>
        <v>413821.90569999994</v>
      </c>
      <c r="AI458" s="10">
        <f>IF(L458="USD",AF458,AF458*VLOOKUP(L458,Calculations!G459:I459,3,0))</f>
        <v>249850</v>
      </c>
      <c r="AJ458" s="10">
        <f>IF(L458="EUR",AF458,AF458*VLOOKUP(L458,Calculations!G:I,3,0))</f>
        <v>174895</v>
      </c>
      <c r="AK458" s="10">
        <f t="shared" si="23"/>
        <v>591174.15099999995</v>
      </c>
      <c r="AL458" s="10">
        <f>IF(L458="USD",AK458,AK458*VLOOKUP(L458,Calculations!G:I,3,0))</f>
        <v>591174.15099999995</v>
      </c>
      <c r="AM458" s="10">
        <f>IF(L458="EUR",AK458,AK458*VLOOKUP(L458,Calculations!G:I,3,0))</f>
        <v>413821.90569999994</v>
      </c>
    </row>
    <row r="459" spans="1:39">
      <c r="A459" t="s">
        <v>145</v>
      </c>
      <c r="B459" t="s">
        <v>162</v>
      </c>
      <c r="C459">
        <v>1.9</v>
      </c>
      <c r="D459" t="s">
        <v>613</v>
      </c>
      <c r="E459" t="s">
        <v>38</v>
      </c>
      <c r="F459" t="s">
        <v>83</v>
      </c>
      <c r="G459" t="s">
        <v>32</v>
      </c>
      <c r="H459" t="s">
        <v>32</v>
      </c>
      <c r="I459" t="s">
        <v>63</v>
      </c>
      <c r="J459" t="s">
        <v>55</v>
      </c>
      <c r="K459" t="s">
        <v>143</v>
      </c>
      <c r="L459" t="s">
        <v>35</v>
      </c>
      <c r="M459">
        <v>4536810</v>
      </c>
      <c r="N459">
        <v>0</v>
      </c>
      <c r="O459">
        <v>4536810</v>
      </c>
      <c r="P459">
        <v>4859655</v>
      </c>
      <c r="Q459">
        <v>0</v>
      </c>
      <c r="R459">
        <v>4859655</v>
      </c>
      <c r="S459" t="s">
        <v>35</v>
      </c>
      <c r="T459">
        <v>4536810</v>
      </c>
      <c r="U459">
        <v>0</v>
      </c>
      <c r="V459">
        <v>4536810</v>
      </c>
      <c r="W459">
        <v>4859655</v>
      </c>
      <c r="X459">
        <v>0</v>
      </c>
      <c r="Y459">
        <v>4859655</v>
      </c>
      <c r="Z459" t="s">
        <v>36</v>
      </c>
      <c r="AA459" t="s">
        <v>36</v>
      </c>
      <c r="AB459" t="s">
        <v>37</v>
      </c>
      <c r="AC459" t="s">
        <v>37</v>
      </c>
      <c r="AD459" t="s">
        <v>37</v>
      </c>
      <c r="AE459" s="10">
        <f t="shared" si="21"/>
        <v>92333.444999999992</v>
      </c>
      <c r="AF459" s="10">
        <f t="shared" si="22"/>
        <v>86199.39</v>
      </c>
      <c r="AG459" s="10">
        <f>IF(L459="USD",AE459,AE459*VLOOKUP(L459,Calculations!G460:I460,3,0))</f>
        <v>92333.444999999992</v>
      </c>
      <c r="AH459" s="10">
        <f>IF(L459="EUR",AE459,AE459*VLOOKUP(L459,Calculations!G:I,3,0))</f>
        <v>64633.411499999987</v>
      </c>
      <c r="AI459" s="10">
        <f>IF(L459="USD",AF459,AF459*VLOOKUP(L459,Calculations!G460:I460,3,0))</f>
        <v>86199.39</v>
      </c>
      <c r="AJ459" s="10">
        <f>IF(L459="EUR",AF459,AF459*VLOOKUP(L459,Calculations!G:I,3,0))</f>
        <v>60339.572999999997</v>
      </c>
      <c r="AK459" s="10">
        <f t="shared" si="23"/>
        <v>92333.444999999992</v>
      </c>
      <c r="AL459" s="10">
        <f>IF(L459="USD",AK459,AK459*VLOOKUP(L459,Calculations!G:I,3,0))</f>
        <v>92333.444999999992</v>
      </c>
      <c r="AM459" s="10">
        <f>IF(L459="EUR",AK459,AK459*VLOOKUP(L459,Calculations!G:I,3,0))</f>
        <v>64633.411499999987</v>
      </c>
    </row>
    <row r="460" spans="1:39">
      <c r="A460" t="s">
        <v>145</v>
      </c>
      <c r="B460" t="s">
        <v>162</v>
      </c>
      <c r="C460">
        <v>1.9</v>
      </c>
      <c r="D460" t="s">
        <v>614</v>
      </c>
      <c r="E460" t="s">
        <v>38</v>
      </c>
      <c r="F460" t="s">
        <v>46</v>
      </c>
      <c r="G460" t="s">
        <v>60</v>
      </c>
      <c r="H460" t="s">
        <v>60</v>
      </c>
      <c r="I460" t="s">
        <v>63</v>
      </c>
      <c r="J460" t="s">
        <v>55</v>
      </c>
      <c r="K460" t="s">
        <v>143</v>
      </c>
      <c r="L460" t="s">
        <v>35</v>
      </c>
      <c r="M460">
        <v>7150480</v>
      </c>
      <c r="N460">
        <v>4618751</v>
      </c>
      <c r="O460">
        <v>11769231</v>
      </c>
      <c r="P460">
        <v>18060548</v>
      </c>
      <c r="Q460">
        <v>4618751</v>
      </c>
      <c r="R460">
        <v>22679299</v>
      </c>
      <c r="S460" t="s">
        <v>35</v>
      </c>
      <c r="T460">
        <v>7150480</v>
      </c>
      <c r="U460">
        <v>4618751</v>
      </c>
      <c r="V460">
        <v>11769231</v>
      </c>
      <c r="W460">
        <v>18060548</v>
      </c>
      <c r="X460">
        <v>4618751</v>
      </c>
      <c r="Y460">
        <v>22679299</v>
      </c>
      <c r="Z460" t="s">
        <v>36</v>
      </c>
      <c r="AA460" t="s">
        <v>36</v>
      </c>
      <c r="AB460" t="s">
        <v>37</v>
      </c>
      <c r="AC460" t="s">
        <v>37</v>
      </c>
      <c r="AD460" t="s">
        <v>37</v>
      </c>
      <c r="AE460" s="10">
        <f t="shared" si="21"/>
        <v>430906.68099999998</v>
      </c>
      <c r="AF460" s="10">
        <f t="shared" si="22"/>
        <v>223615.389</v>
      </c>
      <c r="AG460" s="10">
        <f>IF(L460="USD",AE460,AE460*VLOOKUP(L460,Calculations!G461:I461,3,0))</f>
        <v>430906.68099999998</v>
      </c>
      <c r="AH460" s="10">
        <f>IF(L460="EUR",AE460,AE460*VLOOKUP(L460,Calculations!G:I,3,0))</f>
        <v>301634.67669999995</v>
      </c>
      <c r="AI460" s="10">
        <f>IF(L460="USD",AF460,AF460*VLOOKUP(L460,Calculations!G461:I461,3,0))</f>
        <v>223615.389</v>
      </c>
      <c r="AJ460" s="10">
        <f>IF(L460="EUR",AF460,AF460*VLOOKUP(L460,Calculations!G:I,3,0))</f>
        <v>156530.77229999998</v>
      </c>
      <c r="AK460" s="10">
        <f t="shared" si="23"/>
        <v>343150.41200000001</v>
      </c>
      <c r="AL460" s="10">
        <f>IF(L460="USD",AK460,AK460*VLOOKUP(L460,Calculations!G:I,3,0))</f>
        <v>343150.41200000001</v>
      </c>
      <c r="AM460" s="10">
        <f>IF(L460="EUR",AK460,AK460*VLOOKUP(L460,Calculations!G:I,3,0))</f>
        <v>240205.28839999999</v>
      </c>
    </row>
    <row r="461" spans="1:39">
      <c r="A461" t="s">
        <v>145</v>
      </c>
      <c r="B461" t="s">
        <v>162</v>
      </c>
      <c r="C461">
        <v>1.9</v>
      </c>
      <c r="D461" t="s">
        <v>615</v>
      </c>
      <c r="E461" t="s">
        <v>30</v>
      </c>
      <c r="F461" t="s">
        <v>69</v>
      </c>
      <c r="G461" t="s">
        <v>82</v>
      </c>
      <c r="H461" t="s">
        <v>82</v>
      </c>
      <c r="I461" t="s">
        <v>133</v>
      </c>
      <c r="J461" t="s">
        <v>55</v>
      </c>
      <c r="K461" t="s">
        <v>143</v>
      </c>
      <c r="L461" t="s">
        <v>35</v>
      </c>
      <c r="M461">
        <v>8778334</v>
      </c>
      <c r="N461">
        <v>0</v>
      </c>
      <c r="O461">
        <v>8778334</v>
      </c>
      <c r="P461">
        <v>8979960</v>
      </c>
      <c r="Q461">
        <v>0</v>
      </c>
      <c r="R461">
        <v>8979960</v>
      </c>
      <c r="S461" t="s">
        <v>35</v>
      </c>
      <c r="T461">
        <v>8778334</v>
      </c>
      <c r="U461">
        <v>0</v>
      </c>
      <c r="V461">
        <v>8778334</v>
      </c>
      <c r="W461">
        <v>8979960</v>
      </c>
      <c r="X461">
        <v>0</v>
      </c>
      <c r="Y461">
        <v>8979960</v>
      </c>
      <c r="Z461" t="s">
        <v>36</v>
      </c>
      <c r="AA461" t="s">
        <v>36</v>
      </c>
      <c r="AB461" t="s">
        <v>37</v>
      </c>
      <c r="AC461" t="s">
        <v>37</v>
      </c>
      <c r="AD461" t="s">
        <v>37</v>
      </c>
      <c r="AE461" s="10">
        <f t="shared" si="21"/>
        <v>170619.24</v>
      </c>
      <c r="AF461" s="10">
        <f t="shared" si="22"/>
        <v>166788.34599999999</v>
      </c>
      <c r="AG461" s="10">
        <f>IF(L461="USD",AE461,AE461*VLOOKUP(L461,Calculations!G462:I462,3,0))</f>
        <v>170619.24</v>
      </c>
      <c r="AH461" s="10">
        <f>IF(L461="EUR",AE461,AE461*VLOOKUP(L461,Calculations!G:I,3,0))</f>
        <v>119433.46799999998</v>
      </c>
      <c r="AI461" s="10">
        <f>IF(L461="USD",AF461,AF461*VLOOKUP(L461,Calculations!G462:I462,3,0))</f>
        <v>166788.34599999999</v>
      </c>
      <c r="AJ461" s="10">
        <f>IF(L461="EUR",AF461,AF461*VLOOKUP(L461,Calculations!G:I,3,0))</f>
        <v>116751.84219999998</v>
      </c>
      <c r="AK461" s="10">
        <f t="shared" si="23"/>
        <v>170619.24</v>
      </c>
      <c r="AL461" s="10">
        <f>IF(L461="USD",AK461,AK461*VLOOKUP(L461,Calculations!G:I,3,0))</f>
        <v>170619.24</v>
      </c>
      <c r="AM461" s="10">
        <f>IF(L461="EUR",AK461,AK461*VLOOKUP(L461,Calculations!G:I,3,0))</f>
        <v>119433.46799999998</v>
      </c>
    </row>
    <row r="462" spans="1:39">
      <c r="A462" t="s">
        <v>145</v>
      </c>
      <c r="B462" t="s">
        <v>162</v>
      </c>
      <c r="C462">
        <v>1.9</v>
      </c>
      <c r="D462" t="s">
        <v>616</v>
      </c>
      <c r="E462" t="s">
        <v>73</v>
      </c>
      <c r="F462" t="s">
        <v>81</v>
      </c>
      <c r="G462" t="s">
        <v>82</v>
      </c>
      <c r="H462" t="s">
        <v>82</v>
      </c>
      <c r="I462" t="s">
        <v>54</v>
      </c>
      <c r="J462" t="s">
        <v>55</v>
      </c>
      <c r="K462" t="s">
        <v>143</v>
      </c>
      <c r="L462" t="s">
        <v>35</v>
      </c>
      <c r="M462">
        <v>9240425</v>
      </c>
      <c r="N462">
        <v>0</v>
      </c>
      <c r="O462">
        <v>9240425</v>
      </c>
      <c r="P462">
        <v>10415680</v>
      </c>
      <c r="Q462">
        <v>0</v>
      </c>
      <c r="R462">
        <v>10415680</v>
      </c>
      <c r="S462" t="s">
        <v>35</v>
      </c>
      <c r="T462">
        <v>9240425</v>
      </c>
      <c r="U462">
        <v>0</v>
      </c>
      <c r="V462">
        <v>9240425</v>
      </c>
      <c r="W462">
        <v>10415680</v>
      </c>
      <c r="X462">
        <v>0</v>
      </c>
      <c r="Y462">
        <v>10415680</v>
      </c>
      <c r="Z462" t="s">
        <v>36</v>
      </c>
      <c r="AA462" t="s">
        <v>36</v>
      </c>
      <c r="AB462" t="s">
        <v>37</v>
      </c>
      <c r="AC462" t="s">
        <v>37</v>
      </c>
      <c r="AD462" t="s">
        <v>37</v>
      </c>
      <c r="AE462" s="10">
        <f t="shared" si="21"/>
        <v>197897.91999999998</v>
      </c>
      <c r="AF462" s="10">
        <f t="shared" si="22"/>
        <v>175568.07499999998</v>
      </c>
      <c r="AG462" s="10">
        <f>IF(L462="USD",AE462,AE462*VLOOKUP(L462,Calculations!G463:I463,3,0))</f>
        <v>197897.91999999998</v>
      </c>
      <c r="AH462" s="10">
        <f>IF(L462="EUR",AE462,AE462*VLOOKUP(L462,Calculations!G:I,3,0))</f>
        <v>138528.54399999997</v>
      </c>
      <c r="AI462" s="10">
        <f>IF(L462="USD",AF462,AF462*VLOOKUP(L462,Calculations!G463:I463,3,0))</f>
        <v>175568.07499999998</v>
      </c>
      <c r="AJ462" s="10">
        <f>IF(L462="EUR",AF462,AF462*VLOOKUP(L462,Calculations!G:I,3,0))</f>
        <v>122897.65249999998</v>
      </c>
      <c r="AK462" s="10">
        <f t="shared" si="23"/>
        <v>197897.91999999998</v>
      </c>
      <c r="AL462" s="10">
        <f>IF(L462="USD",AK462,AK462*VLOOKUP(L462,Calculations!G:I,3,0))</f>
        <v>197897.91999999998</v>
      </c>
      <c r="AM462" s="10">
        <f>IF(L462="EUR",AK462,AK462*VLOOKUP(L462,Calculations!G:I,3,0))</f>
        <v>138528.54399999997</v>
      </c>
    </row>
    <row r="463" spans="1:39">
      <c r="A463" t="s">
        <v>145</v>
      </c>
      <c r="B463" t="s">
        <v>162</v>
      </c>
      <c r="C463">
        <v>1.9</v>
      </c>
      <c r="D463" t="s">
        <v>617</v>
      </c>
      <c r="E463" t="s">
        <v>73</v>
      </c>
      <c r="F463" t="s">
        <v>74</v>
      </c>
      <c r="G463" t="s">
        <v>60</v>
      </c>
      <c r="H463" t="s">
        <v>60</v>
      </c>
      <c r="I463" t="s">
        <v>61</v>
      </c>
      <c r="J463" t="s">
        <v>55</v>
      </c>
      <c r="K463" t="s">
        <v>143</v>
      </c>
      <c r="L463" t="s">
        <v>35</v>
      </c>
      <c r="M463">
        <v>5394198</v>
      </c>
      <c r="N463">
        <v>0</v>
      </c>
      <c r="O463">
        <v>5394198</v>
      </c>
      <c r="P463">
        <v>5775385</v>
      </c>
      <c r="Q463">
        <v>0</v>
      </c>
      <c r="R463">
        <v>5775385</v>
      </c>
      <c r="S463" t="s">
        <v>35</v>
      </c>
      <c r="T463">
        <v>5394198</v>
      </c>
      <c r="U463">
        <v>0</v>
      </c>
      <c r="V463">
        <v>5394198</v>
      </c>
      <c r="W463">
        <v>5775385</v>
      </c>
      <c r="X463">
        <v>0</v>
      </c>
      <c r="Y463">
        <v>5775385</v>
      </c>
      <c r="Z463" t="s">
        <v>36</v>
      </c>
      <c r="AA463" t="s">
        <v>36</v>
      </c>
      <c r="AB463" t="s">
        <v>37</v>
      </c>
      <c r="AC463" t="s">
        <v>37</v>
      </c>
      <c r="AD463" t="s">
        <v>37</v>
      </c>
      <c r="AE463" s="10">
        <f t="shared" si="21"/>
        <v>109732.315</v>
      </c>
      <c r="AF463" s="10">
        <f t="shared" si="22"/>
        <v>102489.762</v>
      </c>
      <c r="AG463" s="10">
        <f>IF(L463="USD",AE463,AE463*VLOOKUP(L463,Calculations!G464:I464,3,0))</f>
        <v>109732.315</v>
      </c>
      <c r="AH463" s="10">
        <f>IF(L463="EUR",AE463,AE463*VLOOKUP(L463,Calculations!G:I,3,0))</f>
        <v>76812.62049999999</v>
      </c>
      <c r="AI463" s="10">
        <f>IF(L463="USD",AF463,AF463*VLOOKUP(L463,Calculations!G464:I464,3,0))</f>
        <v>102489.762</v>
      </c>
      <c r="AJ463" s="10">
        <f>IF(L463="EUR",AF463,AF463*VLOOKUP(L463,Calculations!G:I,3,0))</f>
        <v>71742.833400000003</v>
      </c>
      <c r="AK463" s="10">
        <f t="shared" si="23"/>
        <v>109732.315</v>
      </c>
      <c r="AL463" s="10">
        <f>IF(L463="USD",AK463,AK463*VLOOKUP(L463,Calculations!G:I,3,0))</f>
        <v>109732.315</v>
      </c>
      <c r="AM463" s="10">
        <f>IF(L463="EUR",AK463,AK463*VLOOKUP(L463,Calculations!G:I,3,0))</f>
        <v>76812.62049999999</v>
      </c>
    </row>
    <row r="464" spans="1:39">
      <c r="A464" t="s">
        <v>145</v>
      </c>
      <c r="B464" t="s">
        <v>162</v>
      </c>
      <c r="C464">
        <v>1.9</v>
      </c>
      <c r="D464" t="s">
        <v>618</v>
      </c>
      <c r="E464" t="s">
        <v>42</v>
      </c>
      <c r="F464" t="s">
        <v>62</v>
      </c>
      <c r="G464" t="s">
        <v>82</v>
      </c>
      <c r="H464" t="s">
        <v>82</v>
      </c>
      <c r="I464" t="s">
        <v>65</v>
      </c>
      <c r="J464" t="s">
        <v>55</v>
      </c>
      <c r="K464" t="s">
        <v>143</v>
      </c>
      <c r="L464" t="s">
        <v>35</v>
      </c>
      <c r="M464">
        <v>5000000</v>
      </c>
      <c r="N464">
        <v>0</v>
      </c>
      <c r="O464">
        <v>5000000</v>
      </c>
      <c r="P464">
        <v>2764981</v>
      </c>
      <c r="Q464">
        <v>0</v>
      </c>
      <c r="R464">
        <v>2764981</v>
      </c>
      <c r="S464" t="s">
        <v>35</v>
      </c>
      <c r="T464">
        <v>5000000</v>
      </c>
      <c r="U464">
        <v>0</v>
      </c>
      <c r="V464">
        <v>5000000</v>
      </c>
      <c r="W464">
        <v>2764981</v>
      </c>
      <c r="X464">
        <v>0</v>
      </c>
      <c r="Y464">
        <v>2764981</v>
      </c>
      <c r="Z464" t="s">
        <v>36</v>
      </c>
      <c r="AA464" t="s">
        <v>36</v>
      </c>
      <c r="AB464" t="s">
        <v>37</v>
      </c>
      <c r="AC464" t="s">
        <v>37</v>
      </c>
      <c r="AD464" t="s">
        <v>37</v>
      </c>
      <c r="AE464" s="10">
        <f t="shared" si="21"/>
        <v>52534.638999999996</v>
      </c>
      <c r="AF464" s="10">
        <f t="shared" si="22"/>
        <v>95000</v>
      </c>
      <c r="AG464" s="10">
        <f>IF(L464="USD",AE464,AE464*VLOOKUP(L464,Calculations!G465:I465,3,0))</f>
        <v>52534.638999999996</v>
      </c>
      <c r="AH464" s="10">
        <f>IF(L464="EUR",AE464,AE464*VLOOKUP(L464,Calculations!G:I,3,0))</f>
        <v>36774.247299999995</v>
      </c>
      <c r="AI464" s="10">
        <f>IF(L464="USD",AF464,AF464*VLOOKUP(L464,Calculations!G465:I465,3,0))</f>
        <v>95000</v>
      </c>
      <c r="AJ464" s="10">
        <f>IF(L464="EUR",AF464,AF464*VLOOKUP(L464,Calculations!G:I,3,0))</f>
        <v>66500</v>
      </c>
      <c r="AK464" s="10">
        <f t="shared" si="23"/>
        <v>52534.638999999996</v>
      </c>
      <c r="AL464" s="10">
        <f>IF(L464="USD",AK464,AK464*VLOOKUP(L464,Calculations!G:I,3,0))</f>
        <v>52534.638999999996</v>
      </c>
      <c r="AM464" s="10">
        <f>IF(L464="EUR",AK464,AK464*VLOOKUP(L464,Calculations!G:I,3,0))</f>
        <v>36774.247299999995</v>
      </c>
    </row>
    <row r="465" spans="1:39">
      <c r="A465" t="s">
        <v>145</v>
      </c>
      <c r="B465" t="s">
        <v>162</v>
      </c>
      <c r="C465">
        <v>1.9</v>
      </c>
      <c r="D465" t="s">
        <v>619</v>
      </c>
      <c r="E465" t="s">
        <v>71</v>
      </c>
      <c r="F465" t="s">
        <v>72</v>
      </c>
      <c r="G465" t="s">
        <v>60</v>
      </c>
      <c r="H465" t="s">
        <v>60</v>
      </c>
      <c r="I465" t="s">
        <v>87</v>
      </c>
      <c r="J465" t="s">
        <v>55</v>
      </c>
      <c r="K465" t="s">
        <v>143</v>
      </c>
      <c r="L465" t="s">
        <v>35</v>
      </c>
      <c r="M465">
        <v>3471438</v>
      </c>
      <c r="N465">
        <v>0</v>
      </c>
      <c r="O465">
        <v>3471438</v>
      </c>
      <c r="P465">
        <v>1498071</v>
      </c>
      <c r="Q465">
        <v>0</v>
      </c>
      <c r="R465">
        <v>1498071</v>
      </c>
      <c r="S465" t="s">
        <v>35</v>
      </c>
      <c r="T465">
        <v>3471438</v>
      </c>
      <c r="U465">
        <v>0</v>
      </c>
      <c r="V465">
        <v>3471438</v>
      </c>
      <c r="W465">
        <v>1498071</v>
      </c>
      <c r="X465">
        <v>0</v>
      </c>
      <c r="Y465">
        <v>1498071</v>
      </c>
      <c r="Z465" t="s">
        <v>36</v>
      </c>
      <c r="AA465" t="s">
        <v>36</v>
      </c>
      <c r="AB465" t="s">
        <v>37</v>
      </c>
      <c r="AC465" t="s">
        <v>37</v>
      </c>
      <c r="AD465" t="s">
        <v>37</v>
      </c>
      <c r="AE465" s="10">
        <f t="shared" si="21"/>
        <v>28463.348999999998</v>
      </c>
      <c r="AF465" s="10">
        <f t="shared" si="22"/>
        <v>65957.322</v>
      </c>
      <c r="AG465" s="10">
        <f>IF(L465="USD",AE465,AE465*VLOOKUP(L465,Calculations!G466:I466,3,0))</f>
        <v>28463.348999999998</v>
      </c>
      <c r="AH465" s="10">
        <f>IF(L465="EUR",AE465,AE465*VLOOKUP(L465,Calculations!G:I,3,0))</f>
        <v>19924.344299999997</v>
      </c>
      <c r="AI465" s="10">
        <f>IF(L465="USD",AF465,AF465*VLOOKUP(L465,Calculations!G466:I466,3,0))</f>
        <v>65957.322</v>
      </c>
      <c r="AJ465" s="10">
        <f>IF(L465="EUR",AF465,AF465*VLOOKUP(L465,Calculations!G:I,3,0))</f>
        <v>46170.125399999997</v>
      </c>
      <c r="AK465" s="10">
        <f t="shared" si="23"/>
        <v>28463.348999999998</v>
      </c>
      <c r="AL465" s="10">
        <f>IF(L465="USD",AK465,AK465*VLOOKUP(L465,Calculations!G:I,3,0))</f>
        <v>28463.348999999998</v>
      </c>
      <c r="AM465" s="10">
        <f>IF(L465="EUR",AK465,AK465*VLOOKUP(L465,Calculations!G:I,3,0))</f>
        <v>19924.344299999997</v>
      </c>
    </row>
    <row r="466" spans="1:39">
      <c r="A466" t="s">
        <v>145</v>
      </c>
      <c r="B466" t="s">
        <v>163</v>
      </c>
      <c r="C466">
        <v>3.94</v>
      </c>
      <c r="D466" t="s">
        <v>620</v>
      </c>
      <c r="E466" t="s">
        <v>73</v>
      </c>
      <c r="F466" t="s">
        <v>74</v>
      </c>
      <c r="G466" t="s">
        <v>32</v>
      </c>
      <c r="H466" t="s">
        <v>32</v>
      </c>
      <c r="I466" t="s">
        <v>50</v>
      </c>
      <c r="J466" t="s">
        <v>58</v>
      </c>
      <c r="K466" t="s">
        <v>143</v>
      </c>
      <c r="L466" t="s">
        <v>35</v>
      </c>
      <c r="M466">
        <v>12098091</v>
      </c>
      <c r="N466">
        <v>0</v>
      </c>
      <c r="O466">
        <v>12098091</v>
      </c>
      <c r="P466">
        <v>11266294.939999999</v>
      </c>
      <c r="Q466">
        <v>0</v>
      </c>
      <c r="R466">
        <v>11266294.939999999</v>
      </c>
      <c r="S466" t="s">
        <v>123</v>
      </c>
      <c r="T466">
        <v>1002508307</v>
      </c>
      <c r="U466">
        <v>0</v>
      </c>
      <c r="V466">
        <v>1002508307</v>
      </c>
      <c r="W466">
        <v>1353386214</v>
      </c>
      <c r="X466">
        <v>0</v>
      </c>
      <c r="Y466">
        <v>1353386214</v>
      </c>
      <c r="Z466" t="s">
        <v>36</v>
      </c>
      <c r="AA466" t="s">
        <v>36</v>
      </c>
      <c r="AB466" t="s">
        <v>37</v>
      </c>
      <c r="AC466" t="s">
        <v>37</v>
      </c>
      <c r="AD466" t="s">
        <v>37</v>
      </c>
      <c r="AE466" s="10">
        <f t="shared" si="21"/>
        <v>443892.02063599997</v>
      </c>
      <c r="AF466" s="10">
        <f t="shared" si="22"/>
        <v>476664.78539999999</v>
      </c>
      <c r="AG466" s="10">
        <f>IF(L466="USD",AE466,AE466*VLOOKUP(L466,Calculations!G467:I467,3,0))</f>
        <v>443892.02063599997</v>
      </c>
      <c r="AH466" s="10">
        <f>IF(L466="EUR",AE466,AE466*VLOOKUP(L466,Calculations!G:I,3,0))</f>
        <v>310724.41444519995</v>
      </c>
      <c r="AI466" s="10">
        <f>IF(L466="USD",AF466,AF466*VLOOKUP(L466,Calculations!G467:I467,3,0))</f>
        <v>476664.78539999999</v>
      </c>
      <c r="AJ466" s="10">
        <f>IF(L466="EUR",AF466,AF466*VLOOKUP(L466,Calculations!G:I,3,0))</f>
        <v>333665.34977999999</v>
      </c>
      <c r="AK466" s="10">
        <f t="shared" si="23"/>
        <v>443892.02063599997</v>
      </c>
      <c r="AL466" s="10">
        <f>IF(L466="USD",AK466,AK466*VLOOKUP(L466,Calculations!G:I,3,0))</f>
        <v>443892.02063599997</v>
      </c>
      <c r="AM466" s="10">
        <f>IF(L466="EUR",AK466,AK466*VLOOKUP(L466,Calculations!G:I,3,0))</f>
        <v>310724.41444519995</v>
      </c>
    </row>
    <row r="467" spans="1:39">
      <c r="A467" t="s">
        <v>145</v>
      </c>
      <c r="B467" t="s">
        <v>163</v>
      </c>
      <c r="C467">
        <v>3.94</v>
      </c>
      <c r="D467" t="s">
        <v>621</v>
      </c>
      <c r="E467" t="s">
        <v>73</v>
      </c>
      <c r="F467" t="s">
        <v>96</v>
      </c>
      <c r="G467" t="s">
        <v>32</v>
      </c>
      <c r="H467" t="s">
        <v>32</v>
      </c>
      <c r="I467" t="s">
        <v>65</v>
      </c>
      <c r="J467" t="s">
        <v>58</v>
      </c>
      <c r="K467" t="s">
        <v>143</v>
      </c>
      <c r="L467" t="s">
        <v>35</v>
      </c>
      <c r="M467">
        <v>9421374.9100000001</v>
      </c>
      <c r="N467">
        <v>0</v>
      </c>
      <c r="O467">
        <v>9421374.9100000001</v>
      </c>
      <c r="P467">
        <v>15407460.460000001</v>
      </c>
      <c r="Q467">
        <v>0</v>
      </c>
      <c r="R467">
        <v>15407460.460000001</v>
      </c>
      <c r="S467" t="s">
        <v>123</v>
      </c>
      <c r="T467">
        <v>711866156</v>
      </c>
      <c r="U467">
        <v>0</v>
      </c>
      <c r="V467">
        <v>711866156</v>
      </c>
      <c r="W467">
        <v>1850852006</v>
      </c>
      <c r="X467">
        <v>0</v>
      </c>
      <c r="Y467">
        <v>1850852006</v>
      </c>
      <c r="Z467" t="s">
        <v>36</v>
      </c>
      <c r="AA467" t="s">
        <v>36</v>
      </c>
      <c r="AB467" t="s">
        <v>37</v>
      </c>
      <c r="AC467" t="s">
        <v>37</v>
      </c>
      <c r="AD467" t="s">
        <v>37</v>
      </c>
      <c r="AE467" s="10">
        <f t="shared" si="21"/>
        <v>607053.94212400005</v>
      </c>
      <c r="AF467" s="10">
        <f t="shared" si="22"/>
        <v>371202.171454</v>
      </c>
      <c r="AG467" s="10">
        <f>IF(L467="USD",AE467,AE467*VLOOKUP(L467,Calculations!G468:I468,3,0))</f>
        <v>607053.94212400005</v>
      </c>
      <c r="AH467" s="10">
        <f>IF(L467="EUR",AE467,AE467*VLOOKUP(L467,Calculations!G:I,3,0))</f>
        <v>424937.7594868</v>
      </c>
      <c r="AI467" s="10">
        <f>IF(L467="USD",AF467,AF467*VLOOKUP(L467,Calculations!G468:I468,3,0))</f>
        <v>371202.171454</v>
      </c>
      <c r="AJ467" s="10">
        <f>IF(L467="EUR",AF467,AF467*VLOOKUP(L467,Calculations!G:I,3,0))</f>
        <v>259841.52001779998</v>
      </c>
      <c r="AK467" s="10">
        <f t="shared" si="23"/>
        <v>607053.94212400005</v>
      </c>
      <c r="AL467" s="10">
        <f>IF(L467="USD",AK467,AK467*VLOOKUP(L467,Calculations!G:I,3,0))</f>
        <v>607053.94212400005</v>
      </c>
      <c r="AM467" s="10">
        <f>IF(L467="EUR",AK467,AK467*VLOOKUP(L467,Calculations!G:I,3,0))</f>
        <v>424937.7594868</v>
      </c>
    </row>
    <row r="468" spans="1:39">
      <c r="A468" t="s">
        <v>145</v>
      </c>
      <c r="B468" t="s">
        <v>163</v>
      </c>
      <c r="C468">
        <v>3.94</v>
      </c>
      <c r="D468" t="s">
        <v>622</v>
      </c>
      <c r="E468" t="s">
        <v>73</v>
      </c>
      <c r="F468" t="s">
        <v>96</v>
      </c>
      <c r="G468" t="s">
        <v>32</v>
      </c>
      <c r="H468" t="s">
        <v>32</v>
      </c>
      <c r="I468" t="s">
        <v>63</v>
      </c>
      <c r="J468" t="s">
        <v>122</v>
      </c>
      <c r="K468" t="s">
        <v>143</v>
      </c>
      <c r="L468" t="s">
        <v>35</v>
      </c>
      <c r="M468">
        <v>10501048.76</v>
      </c>
      <c r="N468">
        <v>0</v>
      </c>
      <c r="O468">
        <v>10501048.76</v>
      </c>
      <c r="P468">
        <v>1354770.9</v>
      </c>
      <c r="Q468">
        <v>0</v>
      </c>
      <c r="R468">
        <v>1354770.9</v>
      </c>
      <c r="S468" t="s">
        <v>123</v>
      </c>
      <c r="T468">
        <v>813722818</v>
      </c>
      <c r="U468">
        <v>0</v>
      </c>
      <c r="V468">
        <v>813722818</v>
      </c>
      <c r="W468">
        <v>162744564</v>
      </c>
      <c r="X468">
        <v>0</v>
      </c>
      <c r="Y468">
        <v>162744564</v>
      </c>
      <c r="Z468" t="s">
        <v>36</v>
      </c>
      <c r="AA468" t="s">
        <v>36</v>
      </c>
      <c r="AB468" t="s">
        <v>37</v>
      </c>
      <c r="AC468" t="s">
        <v>37</v>
      </c>
      <c r="AD468" t="s">
        <v>37</v>
      </c>
      <c r="AE468" s="10">
        <f t="shared" si="21"/>
        <v>53377.973459999994</v>
      </c>
      <c r="AF468" s="10">
        <f t="shared" si="22"/>
        <v>413741.32114399999</v>
      </c>
      <c r="AG468" s="10">
        <f>IF(L468="USD",AE468,AE468*VLOOKUP(L468,Calculations!G469:I469,3,0))</f>
        <v>53377.973459999994</v>
      </c>
      <c r="AH468" s="10">
        <f>IF(L468="EUR",AE468,AE468*VLOOKUP(L468,Calculations!G:I,3,0))</f>
        <v>37364.581421999996</v>
      </c>
      <c r="AI468" s="10">
        <f>IF(L468="USD",AF468,AF468*VLOOKUP(L468,Calculations!G469:I469,3,0))</f>
        <v>413741.32114399999</v>
      </c>
      <c r="AJ468" s="10">
        <f>IF(L468="EUR",AF468,AF468*VLOOKUP(L468,Calculations!G:I,3,0))</f>
        <v>289618.92480079998</v>
      </c>
      <c r="AK468" s="10">
        <f t="shared" si="23"/>
        <v>53377.973459999994</v>
      </c>
      <c r="AL468" s="10">
        <f>IF(L468="USD",AK468,AK468*VLOOKUP(L468,Calculations!G:I,3,0))</f>
        <v>53377.973459999994</v>
      </c>
      <c r="AM468" s="10">
        <f>IF(L468="EUR",AK468,AK468*VLOOKUP(L468,Calculations!G:I,3,0))</f>
        <v>37364.581421999996</v>
      </c>
    </row>
    <row r="469" spans="1:39">
      <c r="A469" t="s">
        <v>145</v>
      </c>
      <c r="B469" t="s">
        <v>163</v>
      </c>
      <c r="C469">
        <v>3.94</v>
      </c>
      <c r="D469" t="s">
        <v>623</v>
      </c>
      <c r="E469" t="s">
        <v>73</v>
      </c>
      <c r="F469" t="s">
        <v>75</v>
      </c>
      <c r="G469" t="s">
        <v>32</v>
      </c>
      <c r="H469" t="s">
        <v>32</v>
      </c>
      <c r="I469" t="s">
        <v>91</v>
      </c>
      <c r="J469" t="s">
        <v>58</v>
      </c>
      <c r="K469" t="s">
        <v>143</v>
      </c>
      <c r="L469" t="s">
        <v>35</v>
      </c>
      <c r="M469">
        <v>6854772.0300000003</v>
      </c>
      <c r="N469">
        <v>303775.32</v>
      </c>
      <c r="O469">
        <v>7158547.3399999999</v>
      </c>
      <c r="P469">
        <v>8905011.5700000003</v>
      </c>
      <c r="Q469">
        <v>604591.54</v>
      </c>
      <c r="R469">
        <v>9509603.1099999994</v>
      </c>
      <c r="S469" t="s">
        <v>123</v>
      </c>
      <c r="T469">
        <v>534829776</v>
      </c>
      <c r="U469">
        <v>36386511</v>
      </c>
      <c r="V469">
        <v>571216287</v>
      </c>
      <c r="W469">
        <v>1069732326</v>
      </c>
      <c r="X469">
        <v>72418579</v>
      </c>
      <c r="Y469">
        <v>1142150905</v>
      </c>
      <c r="Z469" t="s">
        <v>36</v>
      </c>
      <c r="AA469" t="s">
        <v>36</v>
      </c>
      <c r="AB469" t="s">
        <v>37</v>
      </c>
      <c r="AC469" t="s">
        <v>37</v>
      </c>
      <c r="AD469" t="s">
        <v>37</v>
      </c>
      <c r="AE469" s="10">
        <f t="shared" si="21"/>
        <v>374678.36253399996</v>
      </c>
      <c r="AF469" s="10">
        <f t="shared" si="22"/>
        <v>282046.76519599999</v>
      </c>
      <c r="AG469" s="10">
        <f>IF(L469="USD",AE469,AE469*VLOOKUP(L469,Calculations!G470:I470,3,0))</f>
        <v>374678.36253399996</v>
      </c>
      <c r="AH469" s="10">
        <f>IF(L469="EUR",AE469,AE469*VLOOKUP(L469,Calculations!G:I,3,0))</f>
        <v>262274.85377379996</v>
      </c>
      <c r="AI469" s="10">
        <f>IF(L469="USD",AF469,AF469*VLOOKUP(L469,Calculations!G470:I470,3,0))</f>
        <v>282046.76519599999</v>
      </c>
      <c r="AJ469" s="10">
        <f>IF(L469="EUR",AF469,AF469*VLOOKUP(L469,Calculations!G:I,3,0))</f>
        <v>197432.73563719998</v>
      </c>
      <c r="AK469" s="10">
        <f t="shared" si="23"/>
        <v>350857.45585799997</v>
      </c>
      <c r="AL469" s="10">
        <f>IF(L469="USD",AK469,AK469*VLOOKUP(L469,Calculations!G:I,3,0))</f>
        <v>350857.45585799997</v>
      </c>
      <c r="AM469" s="10">
        <f>IF(L469="EUR",AK469,AK469*VLOOKUP(L469,Calculations!G:I,3,0))</f>
        <v>245600.21910059996</v>
      </c>
    </row>
    <row r="470" spans="1:39">
      <c r="A470" t="s">
        <v>145</v>
      </c>
      <c r="B470" t="s">
        <v>164</v>
      </c>
      <c r="C470">
        <v>6.28</v>
      </c>
      <c r="D470" t="s">
        <v>620</v>
      </c>
      <c r="E470" t="s">
        <v>73</v>
      </c>
      <c r="F470" t="s">
        <v>74</v>
      </c>
      <c r="G470" t="s">
        <v>32</v>
      </c>
      <c r="H470" t="s">
        <v>32</v>
      </c>
      <c r="I470" t="s">
        <v>50</v>
      </c>
      <c r="J470" t="s">
        <v>58</v>
      </c>
      <c r="K470" t="s">
        <v>143</v>
      </c>
      <c r="L470" t="s">
        <v>35</v>
      </c>
      <c r="M470">
        <v>35170799.75</v>
      </c>
      <c r="N470">
        <v>0</v>
      </c>
      <c r="O470">
        <v>35170799.75</v>
      </c>
      <c r="P470">
        <v>32752655.210000001</v>
      </c>
      <c r="Q470">
        <v>0</v>
      </c>
      <c r="R470">
        <v>32752655.210000001</v>
      </c>
      <c r="S470" t="s">
        <v>123</v>
      </c>
      <c r="T470">
        <v>2914428310</v>
      </c>
      <c r="U470">
        <v>0</v>
      </c>
      <c r="V470">
        <v>2914428310</v>
      </c>
      <c r="W470">
        <v>3934478219</v>
      </c>
      <c r="X470">
        <v>0</v>
      </c>
      <c r="Y470">
        <v>3934478219</v>
      </c>
      <c r="Z470" t="s">
        <v>36</v>
      </c>
      <c r="AA470" t="s">
        <v>36</v>
      </c>
      <c r="AB470" t="s">
        <v>37</v>
      </c>
      <c r="AC470" t="s">
        <v>37</v>
      </c>
      <c r="AD470" t="s">
        <v>37</v>
      </c>
      <c r="AE470" s="10">
        <f t="shared" si="21"/>
        <v>2056866.7471880002</v>
      </c>
      <c r="AF470" s="10">
        <f t="shared" si="22"/>
        <v>2208726.2243000004</v>
      </c>
      <c r="AG470" s="10">
        <f>IF(L470="USD",AE470,AE470*VLOOKUP(L470,Calculations!G471:I471,3,0))</f>
        <v>2056866.7471880002</v>
      </c>
      <c r="AH470" s="10">
        <f>IF(L470="EUR",AE470,AE470*VLOOKUP(L470,Calculations!G:I,3,0))</f>
        <v>1439806.7230316</v>
      </c>
      <c r="AI470" s="10">
        <f>IF(L470="USD",AF470,AF470*VLOOKUP(L470,Calculations!G471:I471,3,0))</f>
        <v>2208726.2243000004</v>
      </c>
      <c r="AJ470" s="10">
        <f>IF(L470="EUR",AF470,AF470*VLOOKUP(L470,Calculations!G:I,3,0))</f>
        <v>1546108.3570100002</v>
      </c>
      <c r="AK470" s="10">
        <f t="shared" si="23"/>
        <v>2056866.7471880002</v>
      </c>
      <c r="AL470" s="10">
        <f>IF(L470="USD",AK470,AK470*VLOOKUP(L470,Calculations!G:I,3,0))</f>
        <v>2056866.7471880002</v>
      </c>
      <c r="AM470" s="10">
        <f>IF(L470="EUR",AK470,AK470*VLOOKUP(L470,Calculations!G:I,3,0))</f>
        <v>1439806.7230316</v>
      </c>
    </row>
    <row r="471" spans="1:39">
      <c r="A471" t="s">
        <v>145</v>
      </c>
      <c r="B471" t="s">
        <v>164</v>
      </c>
      <c r="C471">
        <v>6.28</v>
      </c>
      <c r="D471" t="s">
        <v>621</v>
      </c>
      <c r="E471" t="s">
        <v>73</v>
      </c>
      <c r="F471" t="s">
        <v>96</v>
      </c>
      <c r="G471" t="s">
        <v>32</v>
      </c>
      <c r="H471" t="s">
        <v>32</v>
      </c>
      <c r="I471" t="s">
        <v>65</v>
      </c>
      <c r="J471" t="s">
        <v>58</v>
      </c>
      <c r="K471" t="s">
        <v>143</v>
      </c>
      <c r="L471" t="s">
        <v>35</v>
      </c>
      <c r="M471">
        <v>21589281.260000002</v>
      </c>
      <c r="N471">
        <v>0</v>
      </c>
      <c r="O471">
        <v>21589281.260000002</v>
      </c>
      <c r="P471">
        <v>35306466.439999998</v>
      </c>
      <c r="Q471">
        <v>0</v>
      </c>
      <c r="R471">
        <v>35306466.439999998</v>
      </c>
      <c r="S471" t="s">
        <v>123</v>
      </c>
      <c r="T471">
        <v>1631253808</v>
      </c>
      <c r="U471">
        <v>0</v>
      </c>
      <c r="V471">
        <v>1631253808</v>
      </c>
      <c r="W471">
        <v>4241259901</v>
      </c>
      <c r="X471">
        <v>0</v>
      </c>
      <c r="Y471">
        <v>4241259901</v>
      </c>
      <c r="Z471" t="s">
        <v>36</v>
      </c>
      <c r="AA471" t="s">
        <v>36</v>
      </c>
      <c r="AB471" t="s">
        <v>37</v>
      </c>
      <c r="AC471" t="s">
        <v>37</v>
      </c>
      <c r="AD471" t="s">
        <v>37</v>
      </c>
      <c r="AE471" s="10">
        <f t="shared" si="21"/>
        <v>2217246.0924320002</v>
      </c>
      <c r="AF471" s="10">
        <f t="shared" si="22"/>
        <v>1355806.8631280004</v>
      </c>
      <c r="AG471" s="10">
        <f>IF(L471="USD",AE471,AE471*VLOOKUP(L471,Calculations!G472:I472,3,0))</f>
        <v>2217246.0924320002</v>
      </c>
      <c r="AH471" s="10">
        <f>IF(L471="EUR",AE471,AE471*VLOOKUP(L471,Calculations!G:I,3,0))</f>
        <v>1552072.2647024</v>
      </c>
      <c r="AI471" s="10">
        <f>IF(L471="USD",AF471,AF471*VLOOKUP(L471,Calculations!G472:I472,3,0))</f>
        <v>1355806.8631280004</v>
      </c>
      <c r="AJ471" s="10">
        <f>IF(L471="EUR",AF471,AF471*VLOOKUP(L471,Calculations!G:I,3,0))</f>
        <v>949064.80418960017</v>
      </c>
      <c r="AK471" s="10">
        <f t="shared" si="23"/>
        <v>2217246.0924320002</v>
      </c>
      <c r="AL471" s="10">
        <f>IF(L471="USD",AK471,AK471*VLOOKUP(L471,Calculations!G:I,3,0))</f>
        <v>2217246.0924320002</v>
      </c>
      <c r="AM471" s="10">
        <f>IF(L471="EUR",AK471,AK471*VLOOKUP(L471,Calculations!G:I,3,0))</f>
        <v>1552072.2647024</v>
      </c>
    </row>
    <row r="472" spans="1:39">
      <c r="A472" t="s">
        <v>145</v>
      </c>
      <c r="B472" t="s">
        <v>164</v>
      </c>
      <c r="C472">
        <v>6.28</v>
      </c>
      <c r="D472" t="s">
        <v>624</v>
      </c>
      <c r="E472" t="s">
        <v>38</v>
      </c>
      <c r="F472" t="s">
        <v>39</v>
      </c>
      <c r="G472" t="s">
        <v>32</v>
      </c>
      <c r="H472" t="s">
        <v>32</v>
      </c>
      <c r="I472" t="s">
        <v>41</v>
      </c>
      <c r="J472" t="s">
        <v>58</v>
      </c>
      <c r="K472" t="s">
        <v>143</v>
      </c>
      <c r="L472" t="s">
        <v>35</v>
      </c>
      <c r="M472">
        <v>4334810.4000000004</v>
      </c>
      <c r="N472">
        <v>9749321.4299999997</v>
      </c>
      <c r="O472">
        <v>14084131.83</v>
      </c>
      <c r="P472">
        <v>0</v>
      </c>
      <c r="Q472">
        <v>29695767.309999999</v>
      </c>
      <c r="R472">
        <v>29695767.309999999</v>
      </c>
      <c r="S472" t="s">
        <v>123</v>
      </c>
      <c r="T472">
        <v>0</v>
      </c>
      <c r="U472">
        <v>1171156737</v>
      </c>
      <c r="V472">
        <v>1171156737</v>
      </c>
      <c r="W472">
        <v>0</v>
      </c>
      <c r="X472">
        <v>3560462122</v>
      </c>
      <c r="Y472">
        <v>3560462122</v>
      </c>
      <c r="Z472" t="s">
        <v>36</v>
      </c>
      <c r="AA472" t="s">
        <v>37</v>
      </c>
      <c r="AB472" t="s">
        <v>37</v>
      </c>
      <c r="AC472" t="s">
        <v>36</v>
      </c>
      <c r="AD472" t="s">
        <v>37</v>
      </c>
      <c r="AE472" s="10">
        <f t="shared" si="21"/>
        <v>1864894.1870680002</v>
      </c>
      <c r="AF472" s="10">
        <f t="shared" si="22"/>
        <v>884483.47892400017</v>
      </c>
      <c r="AG472" s="10">
        <f>IF(L472="USD",AE472,AE472*VLOOKUP(L472,Calculations!G473:I473,3,0))</f>
        <v>1864894.1870680002</v>
      </c>
      <c r="AH472" s="10">
        <f>IF(L472="EUR",AE472,AE472*VLOOKUP(L472,Calculations!G:I,3,0))</f>
        <v>1305425.9309476002</v>
      </c>
      <c r="AI472" s="10">
        <f>IF(L472="USD",AF472,AF472*VLOOKUP(L472,Calculations!G473:I473,3,0))</f>
        <v>884483.47892400017</v>
      </c>
      <c r="AJ472" s="10">
        <f>IF(L472="EUR",AF472,AF472*VLOOKUP(L472,Calculations!G:I,3,0))</f>
        <v>619138.43524680007</v>
      </c>
      <c r="AK472" s="10">
        <f t="shared" si="23"/>
        <v>0</v>
      </c>
      <c r="AL472" s="10">
        <f>IF(L472="USD",AK472,AK472*VLOOKUP(L472,Calculations!G:I,3,0))</f>
        <v>0</v>
      </c>
      <c r="AM472" s="10">
        <f>IF(L472="EUR",AK472,AK472*VLOOKUP(L472,Calculations!G:I,3,0))</f>
        <v>0</v>
      </c>
    </row>
    <row r="473" spans="1:39">
      <c r="A473" t="s">
        <v>145</v>
      </c>
      <c r="B473" t="s">
        <v>164</v>
      </c>
      <c r="C473">
        <v>6.28</v>
      </c>
      <c r="D473" t="s">
        <v>625</v>
      </c>
      <c r="E473" t="s">
        <v>30</v>
      </c>
      <c r="F473" t="s">
        <v>31</v>
      </c>
      <c r="G473" t="s">
        <v>44</v>
      </c>
      <c r="H473" t="s">
        <v>32</v>
      </c>
      <c r="I473" t="s">
        <v>80</v>
      </c>
      <c r="J473" t="s">
        <v>58</v>
      </c>
      <c r="K473" t="s">
        <v>143</v>
      </c>
      <c r="L473" t="s">
        <v>35</v>
      </c>
      <c r="M473">
        <v>3097779.36</v>
      </c>
      <c r="N473">
        <v>15821480.220000001</v>
      </c>
      <c r="O473">
        <v>18919259.579999998</v>
      </c>
      <c r="P473">
        <v>0</v>
      </c>
      <c r="Q473">
        <v>15778404.02</v>
      </c>
      <c r="R473">
        <v>15778404.02</v>
      </c>
      <c r="S473" t="s">
        <v>123</v>
      </c>
      <c r="T473">
        <v>0</v>
      </c>
      <c r="U473">
        <v>1603143121</v>
      </c>
      <c r="V473">
        <v>1603143121</v>
      </c>
      <c r="W473">
        <v>0</v>
      </c>
      <c r="X473">
        <v>1598778339</v>
      </c>
      <c r="Y473">
        <v>1598778339</v>
      </c>
      <c r="Z473" t="s">
        <v>36</v>
      </c>
      <c r="AA473" t="s">
        <v>37</v>
      </c>
      <c r="AB473" t="s">
        <v>37</v>
      </c>
      <c r="AC473" t="s">
        <v>36</v>
      </c>
      <c r="AD473" t="s">
        <v>37</v>
      </c>
      <c r="AE473" s="10">
        <f t="shared" si="21"/>
        <v>990883.77245600009</v>
      </c>
      <c r="AF473" s="10">
        <f t="shared" si="22"/>
        <v>1188129.501624</v>
      </c>
      <c r="AG473" s="10">
        <f>IF(L473="USD",AE473,AE473*VLOOKUP(L473,Calculations!G474:I474,3,0))</f>
        <v>990883.77245600009</v>
      </c>
      <c r="AH473" s="10">
        <f>IF(L473="EUR",AE473,AE473*VLOOKUP(L473,Calculations!G:I,3,0))</f>
        <v>693618.64071920002</v>
      </c>
      <c r="AI473" s="10">
        <f>IF(L473="USD",AF473,AF473*VLOOKUP(L473,Calculations!G474:I474,3,0))</f>
        <v>1188129.501624</v>
      </c>
      <c r="AJ473" s="10">
        <f>IF(L473="EUR",AF473,AF473*VLOOKUP(L473,Calculations!G:I,3,0))</f>
        <v>831690.65113679995</v>
      </c>
      <c r="AK473" s="10">
        <f t="shared" si="23"/>
        <v>0</v>
      </c>
      <c r="AL473" s="10">
        <f>IF(L473="USD",AK473,AK473*VLOOKUP(L473,Calculations!G:I,3,0))</f>
        <v>0</v>
      </c>
      <c r="AM473" s="10">
        <f>IF(L473="EUR",AK473,AK473*VLOOKUP(L473,Calculations!G:I,3,0))</f>
        <v>0</v>
      </c>
    </row>
    <row r="474" spans="1:39">
      <c r="A474" t="s">
        <v>145</v>
      </c>
      <c r="B474" t="s">
        <v>164</v>
      </c>
      <c r="C474">
        <v>6.28</v>
      </c>
      <c r="D474" t="s">
        <v>626</v>
      </c>
      <c r="E474" t="s">
        <v>38</v>
      </c>
      <c r="F474" t="s">
        <v>59</v>
      </c>
      <c r="G474" t="s">
        <v>32</v>
      </c>
      <c r="H474" t="s">
        <v>32</v>
      </c>
      <c r="I474" t="s">
        <v>45</v>
      </c>
      <c r="J474" t="s">
        <v>122</v>
      </c>
      <c r="K474" t="s">
        <v>143</v>
      </c>
      <c r="L474" t="s">
        <v>35</v>
      </c>
      <c r="M474">
        <v>18100849.030000001</v>
      </c>
      <c r="N474">
        <v>0</v>
      </c>
      <c r="O474">
        <v>18100849.030000001</v>
      </c>
      <c r="P474">
        <v>13327721.43</v>
      </c>
      <c r="Q474">
        <v>0</v>
      </c>
      <c r="R474">
        <v>13327721.43</v>
      </c>
      <c r="S474" t="s">
        <v>123</v>
      </c>
      <c r="T474">
        <v>1392190604</v>
      </c>
      <c r="U474">
        <v>0</v>
      </c>
      <c r="V474">
        <v>1392190604</v>
      </c>
      <c r="W474">
        <v>1601019195</v>
      </c>
      <c r="X474">
        <v>0</v>
      </c>
      <c r="Y474">
        <v>1601019195</v>
      </c>
      <c r="Z474" t="s">
        <v>36</v>
      </c>
      <c r="AA474" t="s">
        <v>36</v>
      </c>
      <c r="AB474" t="s">
        <v>37</v>
      </c>
      <c r="AC474" t="s">
        <v>37</v>
      </c>
      <c r="AD474" t="s">
        <v>37</v>
      </c>
      <c r="AE474" s="10">
        <f t="shared" si="21"/>
        <v>836980.9058040001</v>
      </c>
      <c r="AF474" s="10">
        <f t="shared" si="22"/>
        <v>1136733.3190840003</v>
      </c>
      <c r="AG474" s="10">
        <f>IF(L474="USD",AE474,AE474*VLOOKUP(L474,Calculations!G475:I475,3,0))</f>
        <v>836980.9058040001</v>
      </c>
      <c r="AH474" s="10">
        <f>IF(L474="EUR",AE474,AE474*VLOOKUP(L474,Calculations!G:I,3,0))</f>
        <v>585886.63406279997</v>
      </c>
      <c r="AI474" s="10">
        <f>IF(L474="USD",AF474,AF474*VLOOKUP(L474,Calculations!G475:I475,3,0))</f>
        <v>1136733.3190840003</v>
      </c>
      <c r="AJ474" s="10">
        <f>IF(L474="EUR",AF474,AF474*VLOOKUP(L474,Calculations!G:I,3,0))</f>
        <v>795713.32335880015</v>
      </c>
      <c r="AK474" s="10">
        <f t="shared" si="23"/>
        <v>836980.9058040001</v>
      </c>
      <c r="AL474" s="10">
        <f>IF(L474="USD",AK474,AK474*VLOOKUP(L474,Calculations!G:I,3,0))</f>
        <v>836980.9058040001</v>
      </c>
      <c r="AM474" s="10">
        <f>IF(L474="EUR",AK474,AK474*VLOOKUP(L474,Calculations!G:I,3,0))</f>
        <v>585886.63406279997</v>
      </c>
    </row>
    <row r="475" spans="1:39">
      <c r="A475" t="s">
        <v>145</v>
      </c>
      <c r="B475" t="s">
        <v>164</v>
      </c>
      <c r="C475">
        <v>6.28</v>
      </c>
      <c r="D475" t="s">
        <v>622</v>
      </c>
      <c r="E475" t="s">
        <v>73</v>
      </c>
      <c r="F475" t="s">
        <v>96</v>
      </c>
      <c r="G475" t="s">
        <v>32</v>
      </c>
      <c r="H475" t="s">
        <v>32</v>
      </c>
      <c r="I475" t="s">
        <v>63</v>
      </c>
      <c r="J475" t="s">
        <v>122</v>
      </c>
      <c r="K475" t="s">
        <v>143</v>
      </c>
      <c r="L475" t="s">
        <v>35</v>
      </c>
      <c r="M475">
        <v>28474363.859999999</v>
      </c>
      <c r="N475">
        <v>0</v>
      </c>
      <c r="O475">
        <v>28474363.859999999</v>
      </c>
      <c r="P475">
        <v>3673560.64</v>
      </c>
      <c r="Q475">
        <v>0</v>
      </c>
      <c r="R475">
        <v>3673560.64</v>
      </c>
      <c r="S475" t="s">
        <v>123</v>
      </c>
      <c r="T475">
        <v>2206469100</v>
      </c>
      <c r="U475">
        <v>0</v>
      </c>
      <c r="V475">
        <v>2206469100</v>
      </c>
      <c r="W475">
        <v>441293820</v>
      </c>
      <c r="X475">
        <v>0</v>
      </c>
      <c r="Y475">
        <v>441293820</v>
      </c>
      <c r="Z475" t="s">
        <v>36</v>
      </c>
      <c r="AA475" t="s">
        <v>36</v>
      </c>
      <c r="AB475" t="s">
        <v>37</v>
      </c>
      <c r="AC475" t="s">
        <v>37</v>
      </c>
      <c r="AD475" t="s">
        <v>37</v>
      </c>
      <c r="AE475" s="10">
        <f t="shared" si="21"/>
        <v>230699.60819200004</v>
      </c>
      <c r="AF475" s="10">
        <f t="shared" si="22"/>
        <v>1788190.0504080001</v>
      </c>
      <c r="AG475" s="10">
        <f>IF(L475="USD",AE475,AE475*VLOOKUP(L475,Calculations!G476:I476,3,0))</f>
        <v>230699.60819200004</v>
      </c>
      <c r="AH475" s="10">
        <f>IF(L475="EUR",AE475,AE475*VLOOKUP(L475,Calculations!G:I,3,0))</f>
        <v>161489.72573440001</v>
      </c>
      <c r="AI475" s="10">
        <f>IF(L475="USD",AF475,AF475*VLOOKUP(L475,Calculations!G476:I476,3,0))</f>
        <v>1788190.0504080001</v>
      </c>
      <c r="AJ475" s="10">
        <f>IF(L475="EUR",AF475,AF475*VLOOKUP(L475,Calculations!G:I,3,0))</f>
        <v>1251733.0352856</v>
      </c>
      <c r="AK475" s="10">
        <f t="shared" si="23"/>
        <v>230699.60819200004</v>
      </c>
      <c r="AL475" s="10">
        <f>IF(L475="USD",AK475,AK475*VLOOKUP(L475,Calculations!G:I,3,0))</f>
        <v>230699.60819200004</v>
      </c>
      <c r="AM475" s="10">
        <f>IF(L475="EUR",AK475,AK475*VLOOKUP(L475,Calculations!G:I,3,0))</f>
        <v>161489.72573440001</v>
      </c>
    </row>
    <row r="476" spans="1:39">
      <c r="A476" t="s">
        <v>145</v>
      </c>
      <c r="B476" t="s">
        <v>164</v>
      </c>
      <c r="C476">
        <v>6.28</v>
      </c>
      <c r="D476" t="s">
        <v>623</v>
      </c>
      <c r="E476" t="s">
        <v>73</v>
      </c>
      <c r="F476" t="s">
        <v>75</v>
      </c>
      <c r="G476" t="s">
        <v>32</v>
      </c>
      <c r="H476" t="s">
        <v>32</v>
      </c>
      <c r="I476" t="s">
        <v>91</v>
      </c>
      <c r="J476" t="s">
        <v>58</v>
      </c>
      <c r="K476" t="s">
        <v>143</v>
      </c>
      <c r="L476" t="s">
        <v>35</v>
      </c>
      <c r="M476">
        <v>25237046.940000001</v>
      </c>
      <c r="N476">
        <v>1118402.27</v>
      </c>
      <c r="O476">
        <v>26355449.219999999</v>
      </c>
      <c r="P476">
        <v>32785363.739999998</v>
      </c>
      <c r="Q476">
        <v>2225910.14</v>
      </c>
      <c r="R476">
        <v>35011273.880000003</v>
      </c>
      <c r="S476" t="s">
        <v>123</v>
      </c>
      <c r="T476">
        <v>1969069735</v>
      </c>
      <c r="U476">
        <v>133963342</v>
      </c>
      <c r="V476">
        <v>2103033077</v>
      </c>
      <c r="W476">
        <v>3938407396</v>
      </c>
      <c r="X476">
        <v>266621742</v>
      </c>
      <c r="Y476">
        <v>4205029138</v>
      </c>
      <c r="Z476" t="s">
        <v>36</v>
      </c>
      <c r="AA476" t="s">
        <v>36</v>
      </c>
      <c r="AB476" t="s">
        <v>37</v>
      </c>
      <c r="AC476" t="s">
        <v>37</v>
      </c>
      <c r="AD476" t="s">
        <v>37</v>
      </c>
      <c r="AE476" s="10">
        <f t="shared" si="21"/>
        <v>2198707.9996640007</v>
      </c>
      <c r="AF476" s="10">
        <f t="shared" si="22"/>
        <v>1655122.2110160002</v>
      </c>
      <c r="AG476" s="10">
        <f>IF(L476="USD",AE476,AE476*VLOOKUP(L476,Calculations!G477:I477,3,0))</f>
        <v>2198707.9996640007</v>
      </c>
      <c r="AH476" s="10">
        <f>IF(L476="EUR",AE476,AE476*VLOOKUP(L476,Calculations!G:I,3,0))</f>
        <v>1539095.5997648004</v>
      </c>
      <c r="AI476" s="10">
        <f>IF(L476="USD",AF476,AF476*VLOOKUP(L476,Calculations!G477:I477,3,0))</f>
        <v>1655122.2110160002</v>
      </c>
      <c r="AJ476" s="10">
        <f>IF(L476="EUR",AF476,AF476*VLOOKUP(L476,Calculations!G:I,3,0))</f>
        <v>1158585.5477112001</v>
      </c>
      <c r="AK476" s="10">
        <f t="shared" si="23"/>
        <v>2058920.8428720001</v>
      </c>
      <c r="AL476" s="10">
        <f>IF(L476="USD",AK476,AK476*VLOOKUP(L476,Calculations!G:I,3,0))</f>
        <v>2058920.8428720001</v>
      </c>
      <c r="AM476" s="10">
        <f>IF(L476="EUR",AK476,AK476*VLOOKUP(L476,Calculations!G:I,3,0))</f>
        <v>1441244.5900103999</v>
      </c>
    </row>
    <row r="477" spans="1:39">
      <c r="A477" t="s">
        <v>145</v>
      </c>
      <c r="B477" t="s">
        <v>165</v>
      </c>
      <c r="C477">
        <v>4</v>
      </c>
      <c r="D477" t="s">
        <v>627</v>
      </c>
      <c r="E477" t="s">
        <v>76</v>
      </c>
      <c r="F477" t="s">
        <v>77</v>
      </c>
      <c r="G477" t="s">
        <v>82</v>
      </c>
      <c r="H477" t="s">
        <v>82</v>
      </c>
      <c r="I477" t="s">
        <v>79</v>
      </c>
      <c r="J477" t="s">
        <v>55</v>
      </c>
      <c r="K477" t="s">
        <v>143</v>
      </c>
      <c r="L477" t="s">
        <v>35</v>
      </c>
      <c r="M477">
        <v>480000</v>
      </c>
      <c r="N477">
        <v>0</v>
      </c>
      <c r="O477">
        <v>480000</v>
      </c>
      <c r="P477">
        <v>480000</v>
      </c>
      <c r="Q477">
        <v>0</v>
      </c>
      <c r="R477">
        <v>480000</v>
      </c>
      <c r="S477" t="s">
        <v>35</v>
      </c>
      <c r="T477">
        <v>480000</v>
      </c>
      <c r="U477">
        <v>0</v>
      </c>
      <c r="V477">
        <v>480000</v>
      </c>
      <c r="W477">
        <v>480000</v>
      </c>
      <c r="X477">
        <v>0</v>
      </c>
      <c r="Y477">
        <v>480000</v>
      </c>
      <c r="Z477" t="s">
        <v>36</v>
      </c>
      <c r="AA477" t="s">
        <v>36</v>
      </c>
      <c r="AB477" t="s">
        <v>37</v>
      </c>
      <c r="AC477" t="s">
        <v>37</v>
      </c>
      <c r="AD477" t="s">
        <v>37</v>
      </c>
      <c r="AE477" s="10">
        <f t="shared" si="21"/>
        <v>19200</v>
      </c>
      <c r="AF477" s="10">
        <f t="shared" si="22"/>
        <v>19200</v>
      </c>
      <c r="AG477" s="10">
        <f>IF(L477="USD",AE477,AE477*VLOOKUP(L477,Calculations!G478:I478,3,0))</f>
        <v>19200</v>
      </c>
      <c r="AH477" s="10">
        <f>IF(L477="EUR",AE477,AE477*VLOOKUP(L477,Calculations!G:I,3,0))</f>
        <v>13440</v>
      </c>
      <c r="AI477" s="10">
        <f>IF(L477="USD",AF477,AF477*VLOOKUP(L477,Calculations!G478:I478,3,0))</f>
        <v>19200</v>
      </c>
      <c r="AJ477" s="10">
        <f>IF(L477="EUR",AF477,AF477*VLOOKUP(L477,Calculations!G:I,3,0))</f>
        <v>13440</v>
      </c>
      <c r="AK477" s="10">
        <f t="shared" si="23"/>
        <v>19200</v>
      </c>
      <c r="AL477" s="10">
        <f>IF(L477="USD",AK477,AK477*VLOOKUP(L477,Calculations!G:I,3,0))</f>
        <v>19200</v>
      </c>
      <c r="AM477" s="10">
        <f>IF(L477="EUR",AK477,AK477*VLOOKUP(L477,Calculations!G:I,3,0))</f>
        <v>13440</v>
      </c>
    </row>
    <row r="478" spans="1:39">
      <c r="A478" t="s">
        <v>145</v>
      </c>
      <c r="B478" t="s">
        <v>165</v>
      </c>
      <c r="C478">
        <v>4</v>
      </c>
      <c r="D478" t="s">
        <v>628</v>
      </c>
      <c r="E478" t="s">
        <v>71</v>
      </c>
      <c r="F478" t="s">
        <v>114</v>
      </c>
      <c r="G478" t="s">
        <v>44</v>
      </c>
      <c r="H478" t="s">
        <v>44</v>
      </c>
      <c r="I478" t="s">
        <v>84</v>
      </c>
      <c r="J478" t="s">
        <v>55</v>
      </c>
      <c r="K478" t="s">
        <v>143</v>
      </c>
      <c r="L478" t="s">
        <v>35</v>
      </c>
      <c r="M478">
        <v>0</v>
      </c>
      <c r="N478">
        <v>16000000</v>
      </c>
      <c r="O478">
        <v>16000000</v>
      </c>
      <c r="P478">
        <v>0</v>
      </c>
      <c r="Q478">
        <v>30577244</v>
      </c>
      <c r="R478">
        <v>30577244</v>
      </c>
      <c r="S478" t="s">
        <v>35</v>
      </c>
      <c r="T478">
        <v>0</v>
      </c>
      <c r="U478">
        <v>16000000</v>
      </c>
      <c r="V478">
        <v>16000000</v>
      </c>
      <c r="W478">
        <v>0</v>
      </c>
      <c r="X478">
        <v>30577244</v>
      </c>
      <c r="Y478">
        <v>30577244</v>
      </c>
      <c r="Z478" t="s">
        <v>36</v>
      </c>
      <c r="AA478" t="s">
        <v>37</v>
      </c>
      <c r="AB478" t="s">
        <v>37</v>
      </c>
      <c r="AC478" t="s">
        <v>36</v>
      </c>
      <c r="AD478" t="s">
        <v>37</v>
      </c>
      <c r="AE478" s="10">
        <f t="shared" si="21"/>
        <v>1223089.76</v>
      </c>
      <c r="AF478" s="10">
        <f t="shared" si="22"/>
        <v>640000</v>
      </c>
      <c r="AG478" s="10">
        <f>IF(L478="USD",AE478,AE478*VLOOKUP(L478,Calculations!G479:I479,3,0))</f>
        <v>1223089.76</v>
      </c>
      <c r="AH478" s="10">
        <f>IF(L478="EUR",AE478,AE478*VLOOKUP(L478,Calculations!G:I,3,0))</f>
        <v>856162.83199999994</v>
      </c>
      <c r="AI478" s="10">
        <f>IF(L478="USD",AF478,AF478*VLOOKUP(L478,Calculations!G479:I479,3,0))</f>
        <v>640000</v>
      </c>
      <c r="AJ478" s="10">
        <f>IF(L478="EUR",AF478,AF478*VLOOKUP(L478,Calculations!G:I,3,0))</f>
        <v>448000</v>
      </c>
      <c r="AK478" s="10">
        <f t="shared" si="23"/>
        <v>0</v>
      </c>
      <c r="AL478" s="10">
        <f>IF(L478="USD",AK478,AK478*VLOOKUP(L478,Calculations!G:I,3,0))</f>
        <v>0</v>
      </c>
      <c r="AM478" s="10">
        <f>IF(L478="EUR",AK478,AK478*VLOOKUP(L478,Calculations!G:I,3,0))</f>
        <v>0</v>
      </c>
    </row>
    <row r="479" spans="1:39">
      <c r="A479" t="s">
        <v>145</v>
      </c>
      <c r="B479" t="s">
        <v>165</v>
      </c>
      <c r="C479">
        <v>4</v>
      </c>
      <c r="D479" t="s">
        <v>629</v>
      </c>
      <c r="E479" t="s">
        <v>73</v>
      </c>
      <c r="F479" t="s">
        <v>81</v>
      </c>
      <c r="G479" t="s">
        <v>60</v>
      </c>
      <c r="H479" t="s">
        <v>60</v>
      </c>
      <c r="I479" t="s">
        <v>50</v>
      </c>
      <c r="J479" t="s">
        <v>55</v>
      </c>
      <c r="K479" t="s">
        <v>143</v>
      </c>
      <c r="L479" t="s">
        <v>35</v>
      </c>
      <c r="M479">
        <v>0</v>
      </c>
      <c r="N479">
        <v>17800000</v>
      </c>
      <c r="O479">
        <v>17800000</v>
      </c>
      <c r="P479">
        <v>0</v>
      </c>
      <c r="Q479">
        <v>107431663</v>
      </c>
      <c r="R479">
        <v>107431663</v>
      </c>
      <c r="S479" t="s">
        <v>35</v>
      </c>
      <c r="T479">
        <v>0</v>
      </c>
      <c r="U479">
        <v>17800000</v>
      </c>
      <c r="V479">
        <v>17800000</v>
      </c>
      <c r="W479">
        <v>0</v>
      </c>
      <c r="X479">
        <v>107431663</v>
      </c>
      <c r="Y479">
        <v>107431663</v>
      </c>
      <c r="Z479" t="s">
        <v>36</v>
      </c>
      <c r="AA479" t="s">
        <v>37</v>
      </c>
      <c r="AB479" t="s">
        <v>37</v>
      </c>
      <c r="AC479" t="s">
        <v>36</v>
      </c>
      <c r="AD479" t="s">
        <v>37</v>
      </c>
      <c r="AE479" s="10">
        <f t="shared" si="21"/>
        <v>4297266.5200000005</v>
      </c>
      <c r="AF479" s="10">
        <f t="shared" si="22"/>
        <v>712000</v>
      </c>
      <c r="AG479" s="10">
        <f>IF(L479="USD",AE479,AE479*VLOOKUP(L479,Calculations!G480:I480,3,0))</f>
        <v>4297266.5200000005</v>
      </c>
      <c r="AH479" s="10">
        <f>IF(L479="EUR",AE479,AE479*VLOOKUP(L479,Calculations!G:I,3,0))</f>
        <v>3008086.5640000002</v>
      </c>
      <c r="AI479" s="10">
        <f>IF(L479="USD",AF479,AF479*VLOOKUP(L479,Calculations!G480:I480,3,0))</f>
        <v>712000</v>
      </c>
      <c r="AJ479" s="10">
        <f>IF(L479="EUR",AF479,AF479*VLOOKUP(L479,Calculations!G:I,3,0))</f>
        <v>498399.99999999994</v>
      </c>
      <c r="AK479" s="10">
        <f t="shared" si="23"/>
        <v>0</v>
      </c>
      <c r="AL479" s="10">
        <f>IF(L479="USD",AK479,AK479*VLOOKUP(L479,Calculations!G:I,3,0))</f>
        <v>0</v>
      </c>
      <c r="AM479" s="10">
        <f>IF(L479="EUR",AK479,AK479*VLOOKUP(L479,Calculations!G:I,3,0))</f>
        <v>0</v>
      </c>
    </row>
    <row r="480" spans="1:39">
      <c r="A480" t="s">
        <v>145</v>
      </c>
      <c r="B480" t="s">
        <v>165</v>
      </c>
      <c r="C480">
        <v>4</v>
      </c>
      <c r="D480" t="s">
        <v>630</v>
      </c>
      <c r="E480" t="s">
        <v>73</v>
      </c>
      <c r="F480" t="s">
        <v>81</v>
      </c>
      <c r="G480" t="s">
        <v>60</v>
      </c>
      <c r="H480" t="s">
        <v>60</v>
      </c>
      <c r="I480" t="s">
        <v>88</v>
      </c>
      <c r="J480" t="s">
        <v>55</v>
      </c>
      <c r="K480" t="s">
        <v>143</v>
      </c>
      <c r="L480" t="s">
        <v>35</v>
      </c>
      <c r="M480">
        <v>17902835</v>
      </c>
      <c r="N480">
        <v>0</v>
      </c>
      <c r="O480">
        <v>17902835</v>
      </c>
      <c r="P480">
        <v>35647264</v>
      </c>
      <c r="Q480">
        <v>1340803</v>
      </c>
      <c r="R480">
        <v>36988067</v>
      </c>
      <c r="S480" t="s">
        <v>35</v>
      </c>
      <c r="T480">
        <v>17902835</v>
      </c>
      <c r="U480">
        <v>0</v>
      </c>
      <c r="V480">
        <v>17902835</v>
      </c>
      <c r="W480">
        <v>35647264</v>
      </c>
      <c r="X480">
        <v>1340803</v>
      </c>
      <c r="Y480">
        <v>36988067</v>
      </c>
      <c r="Z480" t="s">
        <v>36</v>
      </c>
      <c r="AA480" t="s">
        <v>36</v>
      </c>
      <c r="AB480" t="s">
        <v>37</v>
      </c>
      <c r="AC480" t="s">
        <v>37</v>
      </c>
      <c r="AD480" t="s">
        <v>37</v>
      </c>
      <c r="AE480" s="10">
        <f t="shared" si="21"/>
        <v>1479522.68</v>
      </c>
      <c r="AF480" s="10">
        <f t="shared" si="22"/>
        <v>716113.4</v>
      </c>
      <c r="AG480" s="10">
        <f>IF(L480="USD",AE480,AE480*VLOOKUP(L480,Calculations!G481:I481,3,0))</f>
        <v>1479522.68</v>
      </c>
      <c r="AH480" s="10">
        <f>IF(L480="EUR",AE480,AE480*VLOOKUP(L480,Calculations!G:I,3,0))</f>
        <v>1035665.8759999999</v>
      </c>
      <c r="AI480" s="10">
        <f>IF(L480="USD",AF480,AF480*VLOOKUP(L480,Calculations!G481:I481,3,0))</f>
        <v>716113.4</v>
      </c>
      <c r="AJ480" s="10">
        <f>IF(L480="EUR",AF480,AF480*VLOOKUP(L480,Calculations!G:I,3,0))</f>
        <v>501279.38</v>
      </c>
      <c r="AK480" s="10">
        <f t="shared" si="23"/>
        <v>1425890.56</v>
      </c>
      <c r="AL480" s="10">
        <f>IF(L480="USD",AK480,AK480*VLOOKUP(L480,Calculations!G:I,3,0))</f>
        <v>1425890.56</v>
      </c>
      <c r="AM480" s="10">
        <f>IF(L480="EUR",AK480,AK480*VLOOKUP(L480,Calculations!G:I,3,0))</f>
        <v>998123.39199999999</v>
      </c>
    </row>
    <row r="481" spans="1:39">
      <c r="A481" t="s">
        <v>145</v>
      </c>
      <c r="B481" t="s">
        <v>165</v>
      </c>
      <c r="C481">
        <v>4</v>
      </c>
      <c r="D481" t="s">
        <v>631</v>
      </c>
      <c r="E481" t="s">
        <v>73</v>
      </c>
      <c r="F481" t="s">
        <v>81</v>
      </c>
      <c r="G481" t="s">
        <v>60</v>
      </c>
      <c r="H481" t="s">
        <v>60</v>
      </c>
      <c r="I481" t="s">
        <v>97</v>
      </c>
      <c r="J481" t="s">
        <v>55</v>
      </c>
      <c r="K481" t="s">
        <v>143</v>
      </c>
      <c r="L481" t="s">
        <v>35</v>
      </c>
      <c r="M481">
        <v>0</v>
      </c>
      <c r="N481">
        <v>25000000</v>
      </c>
      <c r="O481">
        <v>25000000</v>
      </c>
      <c r="P481">
        <v>0</v>
      </c>
      <c r="Q481">
        <v>10691860</v>
      </c>
      <c r="R481">
        <v>10691860</v>
      </c>
      <c r="S481" t="s">
        <v>35</v>
      </c>
      <c r="T481">
        <v>0</v>
      </c>
      <c r="U481">
        <v>25000000</v>
      </c>
      <c r="V481">
        <v>25000000</v>
      </c>
      <c r="W481">
        <v>0</v>
      </c>
      <c r="X481">
        <v>10691860</v>
      </c>
      <c r="Y481">
        <v>10691860</v>
      </c>
      <c r="Z481" t="s">
        <v>36</v>
      </c>
      <c r="AA481" t="s">
        <v>37</v>
      </c>
      <c r="AB481" t="s">
        <v>37</v>
      </c>
      <c r="AC481" t="s">
        <v>36</v>
      </c>
      <c r="AD481" t="s">
        <v>37</v>
      </c>
      <c r="AE481" s="10">
        <f t="shared" si="21"/>
        <v>427674.4</v>
      </c>
      <c r="AF481" s="10">
        <f t="shared" si="22"/>
        <v>1000000</v>
      </c>
      <c r="AG481" s="10">
        <f>IF(L481="USD",AE481,AE481*VLOOKUP(L481,Calculations!G482:I482,3,0))</f>
        <v>427674.4</v>
      </c>
      <c r="AH481" s="10">
        <f>IF(L481="EUR",AE481,AE481*VLOOKUP(L481,Calculations!G:I,3,0))</f>
        <v>299372.08</v>
      </c>
      <c r="AI481" s="10">
        <f>IF(L481="USD",AF481,AF481*VLOOKUP(L481,Calculations!G482:I482,3,0))</f>
        <v>1000000</v>
      </c>
      <c r="AJ481" s="10">
        <f>IF(L481="EUR",AF481,AF481*VLOOKUP(L481,Calculations!G:I,3,0))</f>
        <v>700000</v>
      </c>
      <c r="AK481" s="10">
        <f t="shared" si="23"/>
        <v>0</v>
      </c>
      <c r="AL481" s="10">
        <f>IF(L481="USD",AK481,AK481*VLOOKUP(L481,Calculations!G:I,3,0))</f>
        <v>0</v>
      </c>
      <c r="AM481" s="10">
        <f>IF(L481="EUR",AK481,AK481*VLOOKUP(L481,Calculations!G:I,3,0))</f>
        <v>0</v>
      </c>
    </row>
    <row r="482" spans="1:39">
      <c r="A482" t="s">
        <v>145</v>
      </c>
      <c r="B482" t="s">
        <v>165</v>
      </c>
      <c r="C482">
        <v>4</v>
      </c>
      <c r="D482" t="s">
        <v>632</v>
      </c>
      <c r="E482" t="s">
        <v>71</v>
      </c>
      <c r="F482" t="s">
        <v>72</v>
      </c>
      <c r="G482" t="s">
        <v>60</v>
      </c>
      <c r="H482" t="s">
        <v>60</v>
      </c>
      <c r="I482" t="s">
        <v>57</v>
      </c>
      <c r="J482" t="s">
        <v>55</v>
      </c>
      <c r="K482" t="s">
        <v>143</v>
      </c>
      <c r="L482" t="s">
        <v>35</v>
      </c>
      <c r="M482">
        <v>27060000</v>
      </c>
      <c r="N482">
        <v>0</v>
      </c>
      <c r="O482">
        <v>27060000</v>
      </c>
      <c r="P482">
        <v>27060000</v>
      </c>
      <c r="Q482">
        <v>0</v>
      </c>
      <c r="R482">
        <v>27060000</v>
      </c>
      <c r="S482" t="s">
        <v>35</v>
      </c>
      <c r="T482">
        <v>27060000</v>
      </c>
      <c r="U482">
        <v>0</v>
      </c>
      <c r="V482">
        <v>27060000</v>
      </c>
      <c r="W482">
        <v>27060000</v>
      </c>
      <c r="X482">
        <v>0</v>
      </c>
      <c r="Y482">
        <v>27060000</v>
      </c>
      <c r="Z482" t="s">
        <v>36</v>
      </c>
      <c r="AA482" t="s">
        <v>36</v>
      </c>
      <c r="AB482" t="s">
        <v>37</v>
      </c>
      <c r="AC482" t="s">
        <v>37</v>
      </c>
      <c r="AD482" t="s">
        <v>37</v>
      </c>
      <c r="AE482" s="10">
        <f t="shared" si="21"/>
        <v>1082400</v>
      </c>
      <c r="AF482" s="10">
        <f t="shared" si="22"/>
        <v>1082400</v>
      </c>
      <c r="AG482" s="10">
        <f>IF(L482="USD",AE482,AE482*VLOOKUP(L482,Calculations!G483:I483,3,0))</f>
        <v>1082400</v>
      </c>
      <c r="AH482" s="10">
        <f>IF(L482="EUR",AE482,AE482*VLOOKUP(L482,Calculations!G:I,3,0))</f>
        <v>757680</v>
      </c>
      <c r="AI482" s="10">
        <f>IF(L482="USD",AF482,AF482*VLOOKUP(L482,Calculations!G483:I483,3,0))</f>
        <v>1082400</v>
      </c>
      <c r="AJ482" s="10">
        <f>IF(L482="EUR",AF482,AF482*VLOOKUP(L482,Calculations!G:I,3,0))</f>
        <v>757680</v>
      </c>
      <c r="AK482" s="10">
        <f t="shared" si="23"/>
        <v>1082400</v>
      </c>
      <c r="AL482" s="10">
        <f>IF(L482="USD",AK482,AK482*VLOOKUP(L482,Calculations!G:I,3,0))</f>
        <v>1082400</v>
      </c>
      <c r="AM482" s="10">
        <f>IF(L482="EUR",AK482,AK482*VLOOKUP(L482,Calculations!G:I,3,0))</f>
        <v>757680</v>
      </c>
    </row>
    <row r="483" spans="1:39">
      <c r="A483" t="s">
        <v>145</v>
      </c>
      <c r="B483" t="s">
        <v>165</v>
      </c>
      <c r="C483">
        <v>4</v>
      </c>
      <c r="D483" t="s">
        <v>633</v>
      </c>
      <c r="E483" t="s">
        <v>73</v>
      </c>
      <c r="F483" t="s">
        <v>81</v>
      </c>
      <c r="G483" t="s">
        <v>60</v>
      </c>
      <c r="H483" t="s">
        <v>60</v>
      </c>
      <c r="I483" t="s">
        <v>112</v>
      </c>
      <c r="J483" t="s">
        <v>55</v>
      </c>
      <c r="K483" t="s">
        <v>143</v>
      </c>
      <c r="L483" t="s">
        <v>35</v>
      </c>
      <c r="M483">
        <v>14804823</v>
      </c>
      <c r="N483">
        <v>0</v>
      </c>
      <c r="O483">
        <v>14804823</v>
      </c>
      <c r="P483">
        <v>14804823</v>
      </c>
      <c r="Q483">
        <v>0</v>
      </c>
      <c r="R483">
        <v>14804823</v>
      </c>
      <c r="S483" t="s">
        <v>35</v>
      </c>
      <c r="T483">
        <v>14804823</v>
      </c>
      <c r="U483">
        <v>0</v>
      </c>
      <c r="V483">
        <v>14804823</v>
      </c>
      <c r="W483">
        <v>14804823</v>
      </c>
      <c r="X483">
        <v>0</v>
      </c>
      <c r="Y483">
        <v>14804823</v>
      </c>
      <c r="Z483" t="s">
        <v>36</v>
      </c>
      <c r="AA483" t="s">
        <v>36</v>
      </c>
      <c r="AB483" t="s">
        <v>37</v>
      </c>
      <c r="AC483" t="s">
        <v>37</v>
      </c>
      <c r="AD483" t="s">
        <v>37</v>
      </c>
      <c r="AE483" s="10">
        <f t="shared" si="21"/>
        <v>592192.92000000004</v>
      </c>
      <c r="AF483" s="10">
        <f t="shared" si="22"/>
        <v>592192.92000000004</v>
      </c>
      <c r="AG483" s="10">
        <f>IF(L483="USD",AE483,AE483*VLOOKUP(L483,Calculations!G484:I484,3,0))</f>
        <v>592192.92000000004</v>
      </c>
      <c r="AH483" s="10">
        <f>IF(L483="EUR",AE483,AE483*VLOOKUP(L483,Calculations!G:I,3,0))</f>
        <v>414535.04399999999</v>
      </c>
      <c r="AI483" s="10">
        <f>IF(L483="USD",AF483,AF483*VLOOKUP(L483,Calculations!G484:I484,3,0))</f>
        <v>592192.92000000004</v>
      </c>
      <c r="AJ483" s="10">
        <f>IF(L483="EUR",AF483,AF483*VLOOKUP(L483,Calculations!G:I,3,0))</f>
        <v>414535.04399999999</v>
      </c>
      <c r="AK483" s="10">
        <f t="shared" si="23"/>
        <v>592192.92000000004</v>
      </c>
      <c r="AL483" s="10">
        <f>IF(L483="USD",AK483,AK483*VLOOKUP(L483,Calculations!G:I,3,0))</f>
        <v>592192.92000000004</v>
      </c>
      <c r="AM483" s="10">
        <f>IF(L483="EUR",AK483,AK483*VLOOKUP(L483,Calculations!G:I,3,0))</f>
        <v>414535.04399999999</v>
      </c>
    </row>
    <row r="484" spans="1:39">
      <c r="A484" t="s">
        <v>145</v>
      </c>
      <c r="B484" t="s">
        <v>165</v>
      </c>
      <c r="C484">
        <v>4</v>
      </c>
      <c r="D484" t="s">
        <v>634</v>
      </c>
      <c r="E484" t="s">
        <v>73</v>
      </c>
      <c r="F484" t="s">
        <v>81</v>
      </c>
      <c r="G484" t="s">
        <v>60</v>
      </c>
      <c r="H484" t="s">
        <v>60</v>
      </c>
      <c r="I484" t="s">
        <v>108</v>
      </c>
      <c r="J484" t="s">
        <v>55</v>
      </c>
      <c r="K484" t="s">
        <v>143</v>
      </c>
      <c r="L484" t="s">
        <v>35</v>
      </c>
      <c r="M484">
        <v>10000000</v>
      </c>
      <c r="N484">
        <v>0</v>
      </c>
      <c r="O484">
        <v>10000000</v>
      </c>
      <c r="P484">
        <v>10000000</v>
      </c>
      <c r="Q484">
        <v>0</v>
      </c>
      <c r="R484">
        <v>10000000</v>
      </c>
      <c r="S484" t="s">
        <v>35</v>
      </c>
      <c r="T484">
        <v>10000000</v>
      </c>
      <c r="U484">
        <v>0</v>
      </c>
      <c r="V484">
        <v>10000000</v>
      </c>
      <c r="W484">
        <v>10000000</v>
      </c>
      <c r="X484">
        <v>0</v>
      </c>
      <c r="Y484">
        <v>10000000</v>
      </c>
      <c r="Z484" t="s">
        <v>36</v>
      </c>
      <c r="AA484" t="s">
        <v>36</v>
      </c>
      <c r="AB484" t="s">
        <v>37</v>
      </c>
      <c r="AC484" t="s">
        <v>37</v>
      </c>
      <c r="AD484" t="s">
        <v>37</v>
      </c>
      <c r="AE484" s="10">
        <f t="shared" si="21"/>
        <v>400000</v>
      </c>
      <c r="AF484" s="10">
        <f t="shared" si="22"/>
        <v>400000</v>
      </c>
      <c r="AG484" s="10">
        <f>IF(L484="USD",AE484,AE484*VLOOKUP(L484,Calculations!G485:I485,3,0))</f>
        <v>400000</v>
      </c>
      <c r="AH484" s="10">
        <f>IF(L484="EUR",AE484,AE484*VLOOKUP(L484,Calculations!G:I,3,0))</f>
        <v>280000</v>
      </c>
      <c r="AI484" s="10">
        <f>IF(L484="USD",AF484,AF484*VLOOKUP(L484,Calculations!G485:I485,3,0))</f>
        <v>400000</v>
      </c>
      <c r="AJ484" s="10">
        <f>IF(L484="EUR",AF484,AF484*VLOOKUP(L484,Calculations!G:I,3,0))</f>
        <v>280000</v>
      </c>
      <c r="AK484" s="10">
        <f t="shared" si="23"/>
        <v>400000</v>
      </c>
      <c r="AL484" s="10">
        <f>IF(L484="USD",AK484,AK484*VLOOKUP(L484,Calculations!G:I,3,0))</f>
        <v>400000</v>
      </c>
      <c r="AM484" s="10">
        <f>IF(L484="EUR",AK484,AK484*VLOOKUP(L484,Calculations!G:I,3,0))</f>
        <v>280000</v>
      </c>
    </row>
    <row r="485" spans="1:39">
      <c r="A485" t="s">
        <v>145</v>
      </c>
      <c r="B485" t="s">
        <v>165</v>
      </c>
      <c r="C485">
        <v>4</v>
      </c>
      <c r="D485" t="s">
        <v>635</v>
      </c>
      <c r="E485" t="s">
        <v>71</v>
      </c>
      <c r="F485" t="s">
        <v>72</v>
      </c>
      <c r="G485" t="s">
        <v>60</v>
      </c>
      <c r="H485" t="s">
        <v>60</v>
      </c>
      <c r="I485" t="s">
        <v>45</v>
      </c>
      <c r="J485" t="s">
        <v>55</v>
      </c>
      <c r="K485" t="s">
        <v>143</v>
      </c>
      <c r="L485" t="s">
        <v>35</v>
      </c>
      <c r="M485">
        <v>29500000</v>
      </c>
      <c r="N485">
        <v>0</v>
      </c>
      <c r="O485">
        <v>29500000</v>
      </c>
      <c r="P485">
        <v>29500000</v>
      </c>
      <c r="Q485">
        <v>1677778</v>
      </c>
      <c r="R485">
        <v>31177778</v>
      </c>
      <c r="S485" t="s">
        <v>35</v>
      </c>
      <c r="T485">
        <v>29500000</v>
      </c>
      <c r="U485">
        <v>0</v>
      </c>
      <c r="V485">
        <v>29500000</v>
      </c>
      <c r="W485">
        <v>29500000</v>
      </c>
      <c r="X485">
        <v>1677778</v>
      </c>
      <c r="Y485">
        <v>31177778</v>
      </c>
      <c r="Z485" t="s">
        <v>36</v>
      </c>
      <c r="AA485" t="s">
        <v>36</v>
      </c>
      <c r="AB485" t="s">
        <v>37</v>
      </c>
      <c r="AC485" t="s">
        <v>37</v>
      </c>
      <c r="AD485" t="s">
        <v>37</v>
      </c>
      <c r="AE485" s="10">
        <f t="shared" si="21"/>
        <v>1247111.1200000001</v>
      </c>
      <c r="AF485" s="10">
        <f t="shared" si="22"/>
        <v>1180000</v>
      </c>
      <c r="AG485" s="10">
        <f>IF(L485="USD",AE485,AE485*VLOOKUP(L485,Calculations!G486:I486,3,0))</f>
        <v>1247111.1200000001</v>
      </c>
      <c r="AH485" s="10">
        <f>IF(L485="EUR",AE485,AE485*VLOOKUP(L485,Calculations!G:I,3,0))</f>
        <v>872977.78399999999</v>
      </c>
      <c r="AI485" s="10">
        <f>IF(L485="USD",AF485,AF485*VLOOKUP(L485,Calculations!G486:I486,3,0))</f>
        <v>1180000</v>
      </c>
      <c r="AJ485" s="10">
        <f>IF(L485="EUR",AF485,AF485*VLOOKUP(L485,Calculations!G:I,3,0))</f>
        <v>826000</v>
      </c>
      <c r="AK485" s="10">
        <f t="shared" si="23"/>
        <v>1180000</v>
      </c>
      <c r="AL485" s="10">
        <f>IF(L485="USD",AK485,AK485*VLOOKUP(L485,Calculations!G:I,3,0))</f>
        <v>1180000</v>
      </c>
      <c r="AM485" s="10">
        <f>IF(L485="EUR",AK485,AK485*VLOOKUP(L485,Calculations!G:I,3,0))</f>
        <v>826000</v>
      </c>
    </row>
    <row r="486" spans="1:39">
      <c r="A486" t="s">
        <v>145</v>
      </c>
      <c r="B486" t="s">
        <v>165</v>
      </c>
      <c r="C486">
        <v>4</v>
      </c>
      <c r="D486" t="s">
        <v>493</v>
      </c>
      <c r="E486" t="s">
        <v>76</v>
      </c>
      <c r="F486" t="s">
        <v>130</v>
      </c>
      <c r="H486" t="s">
        <v>85</v>
      </c>
      <c r="I486" t="s">
        <v>41</v>
      </c>
      <c r="J486" t="s">
        <v>55</v>
      </c>
      <c r="K486" t="s">
        <v>143</v>
      </c>
      <c r="L486" t="s">
        <v>35</v>
      </c>
      <c r="M486">
        <v>30000000</v>
      </c>
      <c r="N486">
        <v>0</v>
      </c>
      <c r="O486">
        <v>30000000</v>
      </c>
      <c r="P486">
        <v>30000000</v>
      </c>
      <c r="Q486">
        <v>0</v>
      </c>
      <c r="R486">
        <v>30000000</v>
      </c>
      <c r="S486" t="s">
        <v>35</v>
      </c>
      <c r="T486">
        <v>30000000</v>
      </c>
      <c r="U486">
        <v>0</v>
      </c>
      <c r="V486">
        <v>30000000</v>
      </c>
      <c r="W486">
        <v>30000000</v>
      </c>
      <c r="X486">
        <v>0</v>
      </c>
      <c r="Y486">
        <v>30000000</v>
      </c>
      <c r="Z486" t="s">
        <v>36</v>
      </c>
      <c r="AA486" t="s">
        <v>36</v>
      </c>
      <c r="AB486" t="s">
        <v>37</v>
      </c>
      <c r="AC486" t="s">
        <v>37</v>
      </c>
      <c r="AD486" t="s">
        <v>37</v>
      </c>
      <c r="AE486" s="10">
        <f t="shared" si="21"/>
        <v>1200000</v>
      </c>
      <c r="AF486" s="10">
        <f t="shared" si="22"/>
        <v>1200000</v>
      </c>
      <c r="AG486" s="10">
        <f>IF(L486="USD",AE486,AE486*VLOOKUP(L486,Calculations!G487:I487,3,0))</f>
        <v>1200000</v>
      </c>
      <c r="AH486" s="10">
        <f>IF(L486="EUR",AE486,AE486*VLOOKUP(L486,Calculations!G:I,3,0))</f>
        <v>840000</v>
      </c>
      <c r="AI486" s="10">
        <f>IF(L486="USD",AF486,AF486*VLOOKUP(L486,Calculations!G487:I487,3,0))</f>
        <v>1200000</v>
      </c>
      <c r="AJ486" s="10">
        <f>IF(L486="EUR",AF486,AF486*VLOOKUP(L486,Calculations!G:I,3,0))</f>
        <v>840000</v>
      </c>
      <c r="AK486" s="10">
        <f t="shared" si="23"/>
        <v>1200000</v>
      </c>
      <c r="AL486" s="10">
        <f>IF(L486="USD",AK486,AK486*VLOOKUP(L486,Calculations!G:I,3,0))</f>
        <v>1200000</v>
      </c>
      <c r="AM486" s="10">
        <f>IF(L486="EUR",AK486,AK486*VLOOKUP(L486,Calculations!G:I,3,0))</f>
        <v>840000</v>
      </c>
    </row>
    <row r="487" spans="1:39">
      <c r="A487" t="s">
        <v>145</v>
      </c>
      <c r="B487" t="s">
        <v>165</v>
      </c>
      <c r="C487">
        <v>4</v>
      </c>
      <c r="D487" t="s">
        <v>636</v>
      </c>
      <c r="E487" t="s">
        <v>76</v>
      </c>
      <c r="F487" t="s">
        <v>113</v>
      </c>
      <c r="G487" t="s">
        <v>60</v>
      </c>
      <c r="H487" t="s">
        <v>60</v>
      </c>
      <c r="I487" t="s">
        <v>101</v>
      </c>
      <c r="J487" t="s">
        <v>55</v>
      </c>
      <c r="K487" t="s">
        <v>143</v>
      </c>
      <c r="L487" t="s">
        <v>35</v>
      </c>
      <c r="M487">
        <v>10000000</v>
      </c>
      <c r="N487">
        <v>0</v>
      </c>
      <c r="O487">
        <v>10000000</v>
      </c>
      <c r="P487">
        <v>10000000</v>
      </c>
      <c r="Q487">
        <v>0</v>
      </c>
      <c r="R487">
        <v>10000000</v>
      </c>
      <c r="S487" t="s">
        <v>35</v>
      </c>
      <c r="T487">
        <v>10000000</v>
      </c>
      <c r="U487">
        <v>0</v>
      </c>
      <c r="V487">
        <v>10000000</v>
      </c>
      <c r="W487">
        <v>10000000</v>
      </c>
      <c r="X487">
        <v>0</v>
      </c>
      <c r="Y487">
        <v>10000000</v>
      </c>
      <c r="Z487" t="s">
        <v>36</v>
      </c>
      <c r="AA487" t="s">
        <v>36</v>
      </c>
      <c r="AB487" t="s">
        <v>37</v>
      </c>
      <c r="AC487" t="s">
        <v>37</v>
      </c>
      <c r="AD487" t="s">
        <v>37</v>
      </c>
      <c r="AE487" s="10">
        <f t="shared" si="21"/>
        <v>400000</v>
      </c>
      <c r="AF487" s="10">
        <f t="shared" si="22"/>
        <v>400000</v>
      </c>
      <c r="AG487" s="10">
        <f>IF(L487="USD",AE487,AE487*VLOOKUP(L487,Calculations!G488:I488,3,0))</f>
        <v>400000</v>
      </c>
      <c r="AH487" s="10">
        <f>IF(L487="EUR",AE487,AE487*VLOOKUP(L487,Calculations!G:I,3,0))</f>
        <v>280000</v>
      </c>
      <c r="AI487" s="10">
        <f>IF(L487="USD",AF487,AF487*VLOOKUP(L487,Calculations!G488:I488,3,0))</f>
        <v>400000</v>
      </c>
      <c r="AJ487" s="10">
        <f>IF(L487="EUR",AF487,AF487*VLOOKUP(L487,Calculations!G:I,3,0))</f>
        <v>280000</v>
      </c>
      <c r="AK487" s="10">
        <f t="shared" si="23"/>
        <v>400000</v>
      </c>
      <c r="AL487" s="10">
        <f>IF(L487="USD",AK487,AK487*VLOOKUP(L487,Calculations!G:I,3,0))</f>
        <v>400000</v>
      </c>
      <c r="AM487" s="10">
        <f>IF(L487="EUR",AK487,AK487*VLOOKUP(L487,Calculations!G:I,3,0))</f>
        <v>280000</v>
      </c>
    </row>
    <row r="488" spans="1:39">
      <c r="A488" t="s">
        <v>145</v>
      </c>
      <c r="B488" t="s">
        <v>165</v>
      </c>
      <c r="C488">
        <v>4</v>
      </c>
      <c r="D488" t="s">
        <v>637</v>
      </c>
      <c r="E488" t="s">
        <v>73</v>
      </c>
      <c r="F488" t="s">
        <v>81</v>
      </c>
      <c r="G488" t="s">
        <v>60</v>
      </c>
      <c r="H488" t="s">
        <v>60</v>
      </c>
      <c r="I488" t="s">
        <v>84</v>
      </c>
      <c r="J488" t="s">
        <v>55</v>
      </c>
      <c r="K488" t="s">
        <v>143</v>
      </c>
      <c r="L488" t="s">
        <v>35</v>
      </c>
      <c r="M488">
        <v>0</v>
      </c>
      <c r="N488">
        <v>3996000</v>
      </c>
      <c r="O488">
        <v>3996000</v>
      </c>
      <c r="P488">
        <v>0</v>
      </c>
      <c r="Q488">
        <v>5671891</v>
      </c>
      <c r="R488">
        <v>5671891</v>
      </c>
      <c r="S488" t="s">
        <v>35</v>
      </c>
      <c r="T488">
        <v>0</v>
      </c>
      <c r="U488">
        <v>3996000</v>
      </c>
      <c r="V488">
        <v>3996000</v>
      </c>
      <c r="W488">
        <v>0</v>
      </c>
      <c r="X488">
        <v>5671891</v>
      </c>
      <c r="Y488">
        <v>5671891</v>
      </c>
      <c r="Z488" t="s">
        <v>36</v>
      </c>
      <c r="AA488" t="s">
        <v>37</v>
      </c>
      <c r="AB488" t="s">
        <v>37</v>
      </c>
      <c r="AC488" t="s">
        <v>36</v>
      </c>
      <c r="AD488" t="s">
        <v>37</v>
      </c>
      <c r="AE488" s="10">
        <f t="shared" si="21"/>
        <v>226875.64</v>
      </c>
      <c r="AF488" s="10">
        <f t="shared" si="22"/>
        <v>159840</v>
      </c>
      <c r="AG488" s="10">
        <f>IF(L488="USD",AE488,AE488*VLOOKUP(L488,Calculations!G489:I489,3,0))</f>
        <v>226875.64</v>
      </c>
      <c r="AH488" s="10">
        <f>IF(L488="EUR",AE488,AE488*VLOOKUP(L488,Calculations!G:I,3,0))</f>
        <v>158812.948</v>
      </c>
      <c r="AI488" s="10">
        <f>IF(L488="USD",AF488,AF488*VLOOKUP(L488,Calculations!G489:I489,3,0))</f>
        <v>159840</v>
      </c>
      <c r="AJ488" s="10">
        <f>IF(L488="EUR",AF488,AF488*VLOOKUP(L488,Calculations!G:I,3,0))</f>
        <v>111888</v>
      </c>
      <c r="AK488" s="10">
        <f t="shared" si="23"/>
        <v>0</v>
      </c>
      <c r="AL488" s="10">
        <f>IF(L488="USD",AK488,AK488*VLOOKUP(L488,Calculations!G:I,3,0))</f>
        <v>0</v>
      </c>
      <c r="AM488" s="10">
        <f>IF(L488="EUR",AK488,AK488*VLOOKUP(L488,Calculations!G:I,3,0))</f>
        <v>0</v>
      </c>
    </row>
  </sheetData>
  <autoFilter ref="A1:A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6"/>
  <sheetViews>
    <sheetView workbookViewId="0">
      <selection activeCell="D4" sqref="D4"/>
    </sheetView>
  </sheetViews>
  <sheetFormatPr defaultRowHeight="12.75"/>
  <cols>
    <col min="3" max="3" width="60.140625" bestFit="1" customWidth="1"/>
    <col min="4" max="4" width="36" bestFit="1" customWidth="1"/>
    <col min="5" max="5" width="43.5703125" bestFit="1" customWidth="1"/>
  </cols>
  <sheetData>
    <row r="1" spans="2:9" ht="13.5" thickBot="1"/>
    <row r="2" spans="2:9" ht="15.75">
      <c r="B2" s="13" t="s">
        <v>656</v>
      </c>
      <c r="G2" s="2" t="s">
        <v>646</v>
      </c>
      <c r="H2" s="3"/>
      <c r="I2" s="4"/>
    </row>
    <row r="3" spans="2:9">
      <c r="B3" s="14" t="s">
        <v>651</v>
      </c>
      <c r="C3" s="1" t="s">
        <v>638</v>
      </c>
      <c r="D3" s="1" t="s">
        <v>667</v>
      </c>
      <c r="G3" s="5" t="s">
        <v>647</v>
      </c>
      <c r="H3" s="6" t="s">
        <v>35</v>
      </c>
      <c r="I3" s="19">
        <v>1.3</v>
      </c>
    </row>
    <row r="4" spans="2:9" ht="13.5" thickBot="1">
      <c r="B4" s="15">
        <v>1</v>
      </c>
      <c r="C4" t="s">
        <v>657</v>
      </c>
      <c r="D4" s="11" t="s">
        <v>641</v>
      </c>
      <c r="G4" s="7" t="s">
        <v>35</v>
      </c>
      <c r="H4" s="8" t="s">
        <v>647</v>
      </c>
      <c r="I4" s="18">
        <v>0.7</v>
      </c>
    </row>
    <row r="5" spans="2:9">
      <c r="B5" s="15">
        <v>2</v>
      </c>
      <c r="C5" t="s">
        <v>649</v>
      </c>
      <c r="D5" s="11" t="s">
        <v>648</v>
      </c>
    </row>
    <row r="6" spans="2:9">
      <c r="B6" s="15">
        <v>3</v>
      </c>
      <c r="C6" t="s">
        <v>652</v>
      </c>
      <c r="I6" s="20">
        <f>1/1.3</f>
        <v>0.76923076923076916</v>
      </c>
    </row>
    <row r="7" spans="2:9">
      <c r="B7" s="15"/>
      <c r="C7" t="s">
        <v>653</v>
      </c>
      <c r="D7" s="12">
        <f>SUMIF(RAW!J:J,"314 India",RAW!AH:AH)/SUMIF(RAW!J:J,"314 India",RAW!AJ:AJ)</f>
        <v>3.5736727343169399</v>
      </c>
      <c r="E7" s="17" t="s">
        <v>658</v>
      </c>
    </row>
    <row r="8" spans="2:9">
      <c r="B8" s="15"/>
      <c r="C8" t="s">
        <v>654</v>
      </c>
      <c r="D8" s="12">
        <f>SUMIF(RAW!J:J,"314 India",RAW!AG:AG)/SUMIF(RAW!J:J,"314 India",RAW!AI:AI)</f>
        <v>3.5736727343169425</v>
      </c>
      <c r="E8" s="17"/>
    </row>
    <row r="10" spans="2:9" ht="15.75">
      <c r="B10" s="13" t="s">
        <v>655</v>
      </c>
    </row>
    <row r="11" spans="2:9">
      <c r="B11" s="14" t="s">
        <v>651</v>
      </c>
      <c r="C11" s="1" t="s">
        <v>638</v>
      </c>
      <c r="D11" s="1" t="s">
        <v>650</v>
      </c>
    </row>
    <row r="12" spans="2:9">
      <c r="B12" s="15">
        <v>1</v>
      </c>
      <c r="C12" t="s">
        <v>659</v>
      </c>
      <c r="D12" s="11" t="s">
        <v>663</v>
      </c>
    </row>
    <row r="13" spans="2:9">
      <c r="B13" s="15">
        <v>2</v>
      </c>
      <c r="C13" t="s">
        <v>664</v>
      </c>
      <c r="D13" s="11" t="s">
        <v>665</v>
      </c>
    </row>
    <row r="14" spans="2:9">
      <c r="B14" s="15">
        <v>3</v>
      </c>
      <c r="C14" t="s">
        <v>666</v>
      </c>
    </row>
    <row r="15" spans="2:9">
      <c r="B15" s="15"/>
      <c r="C15" t="s">
        <v>653</v>
      </c>
      <c r="D15" s="16">
        <f>SUMIF(RAW!J:J,"314 India",RAW!AM:AM)</f>
        <v>33789743.986599989</v>
      </c>
    </row>
    <row r="16" spans="2:9">
      <c r="B16" s="15"/>
      <c r="C16" t="s">
        <v>654</v>
      </c>
      <c r="D16" s="16">
        <f>SUMIF(RAW!J:J,"314 India",RAW!AL:AL)</f>
        <v>48271062.838000007</v>
      </c>
    </row>
  </sheetData>
  <mergeCells count="1"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Calculations</vt:lpstr>
    </vt:vector>
  </TitlesOfParts>
  <Company>Adveq Management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Untersander</dc:creator>
  <cp:lastModifiedBy>agbranding</cp:lastModifiedBy>
  <dcterms:created xsi:type="dcterms:W3CDTF">2015-06-22T11:50:09Z</dcterms:created>
  <dcterms:modified xsi:type="dcterms:W3CDTF">2015-12-02T13:49:32Z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1361627033</vt:i4>
  </property>
  <property fmtid="{D5CDD505-2E9C-101B-9397-08002B2CF9AE}" pid="3" name="_NewReviewCycle">
    <vt:lpwstr/>
  </property>
  <property fmtid="{D5CDD505-2E9C-101B-9397-08002B2CF9AE}" pid="4" name="_EmailSubject">
    <vt:lpwstr>"Map App"</vt:lpwstr>
  </property>
  <property fmtid="{D5CDD505-2E9C-101B-9397-08002B2CF9AE}" pid="5" name="_AuthorEmail">
    <vt:lpwstr>Pascal.Untersander@adveq.com</vt:lpwstr>
  </property>
  <property fmtid="{D5CDD505-2E9C-101B-9397-08002B2CF9AE}" pid="6" name="_AuthorEmailDisplayName">
    <vt:lpwstr>Pascal Untersander</vt:lpwstr>
  </property>
  <property fmtid="{D5CDD505-2E9C-101B-9397-08002B2CF9AE}" pid="7" name="_ReviewingToolsShownOnce">
    <vt:lpwstr/>
  </property>
</Properties>
</file>