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6CDD4E89-49E9-499F-B7F5-BE75664FA8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uesta" sheetId="1" r:id="rId1"/>
    <sheet name="Simple" sheetId="2" r:id="rId2"/>
    <sheet name="1_3" sheetId="3" r:id="rId3"/>
    <sheet name="3_8" sheetId="4" r:id="rId4"/>
    <sheet name="1_3 y trapecio " sheetId="5" r:id="rId5"/>
    <sheet name="Romberg" sheetId="6" r:id="rId6"/>
  </sheets>
  <calcPr calcId="181029"/>
</workbook>
</file>

<file path=xl/calcChain.xml><?xml version="1.0" encoding="utf-8"?>
<calcChain xmlns="http://schemas.openxmlformats.org/spreadsheetml/2006/main">
  <c r="C28" i="6" l="1"/>
  <c r="E25" i="6"/>
  <c r="E26" i="6" s="1"/>
  <c r="H12" i="6"/>
  <c r="H13" i="6" s="1"/>
  <c r="H11" i="6"/>
  <c r="I11" i="6" s="1"/>
  <c r="H10" i="6"/>
  <c r="I10" i="6" s="1"/>
  <c r="B10" i="6"/>
  <c r="B11" i="6" s="1"/>
  <c r="I7" i="6"/>
  <c r="C7" i="6"/>
  <c r="C20" i="5"/>
  <c r="C4" i="5"/>
  <c r="C5" i="5" s="1"/>
  <c r="C19" i="4"/>
  <c r="C4" i="4" s="1"/>
  <c r="C3" i="4"/>
  <c r="D3" i="4" s="1"/>
  <c r="C19" i="3"/>
  <c r="C5" i="3"/>
  <c r="C6" i="3" s="1"/>
  <c r="C4" i="3"/>
  <c r="D4" i="3" s="1"/>
  <c r="C9" i="2"/>
  <c r="C8" i="2"/>
  <c r="C12" i="2" s="1"/>
  <c r="C20" i="1"/>
  <c r="C4" i="1"/>
  <c r="D4" i="1" s="1"/>
  <c r="D5" i="5" l="1"/>
  <c r="C6" i="5"/>
  <c r="B12" i="6"/>
  <c r="C12" i="6" s="1"/>
  <c r="C11" i="6"/>
  <c r="C5" i="4"/>
  <c r="D4" i="4"/>
  <c r="H14" i="6"/>
  <c r="I14" i="6" s="1"/>
  <c r="I13" i="6"/>
  <c r="C7" i="3"/>
  <c r="D6" i="3"/>
  <c r="K11" i="6"/>
  <c r="I26" i="6" s="1"/>
  <c r="J25" i="6" s="1"/>
  <c r="E27" i="6"/>
  <c r="F26" i="6"/>
  <c r="I12" i="6"/>
  <c r="C5" i="1"/>
  <c r="D5" i="3"/>
  <c r="F25" i="6"/>
  <c r="C10" i="6"/>
  <c r="E9" i="6" s="1"/>
  <c r="I25" i="6" s="1"/>
  <c r="D4" i="5"/>
  <c r="F16" i="3" l="1"/>
  <c r="C6" i="1"/>
  <c r="D5" i="1"/>
  <c r="D7" i="3"/>
  <c r="C8" i="3"/>
  <c r="D8" i="3" s="1"/>
  <c r="C6" i="4"/>
  <c r="D6" i="4" s="1"/>
  <c r="D5" i="4"/>
  <c r="F27" i="6"/>
  <c r="E28" i="6"/>
  <c r="C7" i="5"/>
  <c r="D6" i="5"/>
  <c r="C8" i="5" l="1"/>
  <c r="D7" i="5"/>
  <c r="F16" i="4"/>
  <c r="F28" i="6"/>
  <c r="E29" i="6"/>
  <c r="C7" i="1"/>
  <c r="D6" i="1"/>
  <c r="C8" i="1" l="1"/>
  <c r="D7" i="1"/>
  <c r="E30" i="6"/>
  <c r="F29" i="6"/>
  <c r="C9" i="5"/>
  <c r="D8" i="5"/>
  <c r="C9" i="1" l="1"/>
  <c r="D8" i="1"/>
  <c r="C10" i="5"/>
  <c r="D9" i="5"/>
  <c r="E31" i="6"/>
  <c r="F30" i="6"/>
  <c r="E32" i="6" l="1"/>
  <c r="F31" i="6"/>
  <c r="C10" i="1"/>
  <c r="D9" i="1"/>
  <c r="C11" i="5"/>
  <c r="D10" i="5"/>
  <c r="D11" i="5" l="1"/>
  <c r="F17" i="5" s="1"/>
  <c r="C12" i="5"/>
  <c r="D12" i="5" s="1"/>
  <c r="C11" i="1"/>
  <c r="D10" i="1"/>
  <c r="E33" i="6"/>
  <c r="F33" i="6" s="1"/>
  <c r="F32" i="6"/>
  <c r="F36" i="6" s="1"/>
  <c r="I27" i="6" s="1"/>
  <c r="J26" i="6" s="1"/>
  <c r="K25" i="6" s="1"/>
  <c r="I29" i="6" s="1"/>
  <c r="C12" i="1" l="1"/>
  <c r="D12" i="1" s="1"/>
  <c r="D11" i="1"/>
  <c r="F17" i="1" s="1"/>
</calcChain>
</file>

<file path=xl/sharedStrings.xml><?xml version="1.0" encoding="utf-8"?>
<sst xmlns="http://schemas.openxmlformats.org/spreadsheetml/2006/main" count="90" uniqueCount="29">
  <si>
    <t>x</t>
  </si>
  <si>
    <t>f(x)</t>
  </si>
  <si>
    <t>x0=</t>
  </si>
  <si>
    <t>x1=</t>
  </si>
  <si>
    <t>x2=</t>
  </si>
  <si>
    <t>x3=</t>
  </si>
  <si>
    <t>x4=</t>
  </si>
  <si>
    <t>x5=</t>
  </si>
  <si>
    <t>x6=</t>
  </si>
  <si>
    <t>x7=</t>
  </si>
  <si>
    <t>x8=</t>
  </si>
  <si>
    <t>a=</t>
  </si>
  <si>
    <t>f=</t>
  </si>
  <si>
    <t>b=</t>
  </si>
  <si>
    <t>n=</t>
  </si>
  <si>
    <t>:</t>
  </si>
  <si>
    <t>h=</t>
  </si>
  <si>
    <t>f(a)=</t>
  </si>
  <si>
    <t>f(b)=</t>
  </si>
  <si>
    <t>F=</t>
  </si>
  <si>
    <t>f(x)=</t>
  </si>
  <si>
    <t>xn</t>
  </si>
  <si>
    <t>f(xn)</t>
  </si>
  <si>
    <t>ko</t>
  </si>
  <si>
    <t>k1</t>
  </si>
  <si>
    <t>k2</t>
  </si>
  <si>
    <t>n=2</t>
  </si>
  <si>
    <t>n=4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</si>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</sst>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7" x14ac:knownFonts="1">
    <font>
      <sz val="11"/>
      <color theme="1"/>
      <name val="Aptos Narrow"/>
      <scheme val="minor"/>
    </font>
    <font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H8" sqref="G3:I8"/>
    </sheetView>
  </sheetViews>
  <sheetFormatPr baseColWidth="10" defaultRowHeight="14.4" x14ac:dyDescent="0.3"/>
  <cols>
    <col min="7" max="7" width="18.21875" customWidth="1"/>
    <col min="8" max="8" width="19.7773437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2"/>
      <c r="C3" s="3" t="s">
        <v>0</v>
      </c>
      <c r="D3" s="4" t="s">
        <v>1</v>
      </c>
      <c r="E3" s="1"/>
      <c r="F3" s="1"/>
      <c r="G3" s="1"/>
    </row>
    <row r="4" spans="1:10" x14ac:dyDescent="0.3">
      <c r="A4" s="1"/>
      <c r="B4" s="5" t="s">
        <v>2</v>
      </c>
      <c r="C4" s="5">
        <f>C17</f>
        <v>1</v>
      </c>
      <c r="D4" s="5">
        <f t="shared" ref="D4:D12" si="0">C4/((C4^4)+1)</f>
        <v>0.5</v>
      </c>
      <c r="E4" s="1"/>
      <c r="F4" s="1"/>
      <c r="G4" s="1"/>
    </row>
    <row r="5" spans="1:10" x14ac:dyDescent="0.3">
      <c r="A5" s="1"/>
      <c r="B5" s="5" t="s">
        <v>3</v>
      </c>
      <c r="C5" s="6">
        <f t="shared" ref="C5:C12" si="1">C4+C$20</f>
        <v>1.25</v>
      </c>
      <c r="D5" s="5">
        <f t="shared" si="0"/>
        <v>0.36322360953461974</v>
      </c>
      <c r="E5" s="1"/>
      <c r="F5" s="1"/>
      <c r="G5" s="1"/>
    </row>
    <row r="6" spans="1:10" x14ac:dyDescent="0.3">
      <c r="A6" s="1"/>
      <c r="B6" s="5" t="s">
        <v>4</v>
      </c>
      <c r="C6" s="6">
        <f t="shared" si="1"/>
        <v>1.5</v>
      </c>
      <c r="D6" s="5">
        <f t="shared" si="0"/>
        <v>0.24742268041237114</v>
      </c>
      <c r="E6" s="1"/>
      <c r="F6" s="1"/>
      <c r="G6" s="1"/>
    </row>
    <row r="7" spans="1:10" ht="23.4" x14ac:dyDescent="0.45">
      <c r="A7" s="1"/>
      <c r="B7" s="5" t="s">
        <v>5</v>
      </c>
      <c r="C7" s="6">
        <f t="shared" si="1"/>
        <v>1.75</v>
      </c>
      <c r="D7" s="5">
        <f t="shared" si="0"/>
        <v>0.16861121565675574</v>
      </c>
      <c r="E7" s="7"/>
      <c r="F7" s="1"/>
      <c r="G7" s="1"/>
    </row>
    <row r="8" spans="1:10" x14ac:dyDescent="0.3">
      <c r="A8" s="1"/>
      <c r="B8" s="5" t="s">
        <v>6</v>
      </c>
      <c r="C8" s="6">
        <f t="shared" si="1"/>
        <v>2</v>
      </c>
      <c r="D8" s="5">
        <f t="shared" si="0"/>
        <v>0.11764705882352941</v>
      </c>
      <c r="E8" s="1"/>
      <c r="F8" s="1"/>
      <c r="G8" s="1"/>
    </row>
    <row r="9" spans="1:10" x14ac:dyDescent="0.3">
      <c r="A9" s="1"/>
      <c r="B9" s="5" t="s">
        <v>7</v>
      </c>
      <c r="C9" s="6">
        <f t="shared" si="1"/>
        <v>2.25</v>
      </c>
      <c r="D9" s="5">
        <f t="shared" si="0"/>
        <v>8.4494645738594693E-2</v>
      </c>
      <c r="E9" s="1"/>
      <c r="F9" s="1"/>
      <c r="G9" s="1"/>
      <c r="H9" s="1"/>
      <c r="I9" s="1"/>
      <c r="J9" s="1"/>
    </row>
    <row r="10" spans="1:10" x14ac:dyDescent="0.3">
      <c r="A10" s="1"/>
      <c r="B10" s="5" t="s">
        <v>8</v>
      </c>
      <c r="C10" s="6">
        <f t="shared" si="1"/>
        <v>2.5</v>
      </c>
      <c r="D10" s="5">
        <f t="shared" si="0"/>
        <v>6.2402496099843996E-2</v>
      </c>
      <c r="E10" s="1"/>
      <c r="F10" s="1"/>
      <c r="G10" s="1"/>
      <c r="H10" s="1"/>
      <c r="I10" s="1"/>
      <c r="J10" s="1"/>
    </row>
    <row r="11" spans="1:10" x14ac:dyDescent="0.3">
      <c r="A11" s="1"/>
      <c r="B11" s="5" t="s">
        <v>9</v>
      </c>
      <c r="C11" s="6">
        <f t="shared" si="1"/>
        <v>2.75</v>
      </c>
      <c r="D11" s="5">
        <f t="shared" si="0"/>
        <v>4.7257837148419142E-2</v>
      </c>
      <c r="E11" s="1"/>
      <c r="F11" s="1"/>
      <c r="G11" s="1"/>
      <c r="H11" s="1"/>
      <c r="I11" s="1"/>
      <c r="J11" s="1"/>
    </row>
    <row r="12" spans="1:10" x14ac:dyDescent="0.3">
      <c r="A12" s="1"/>
      <c r="B12" s="5" t="s">
        <v>10</v>
      </c>
      <c r="C12" s="6">
        <f t="shared" si="1"/>
        <v>3</v>
      </c>
      <c r="D12" s="5">
        <f t="shared" si="0"/>
        <v>3.6585365853658534E-2</v>
      </c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8" t="s">
        <v>11</v>
      </c>
      <c r="C17" s="5">
        <v>1</v>
      </c>
      <c r="D17" s="1"/>
      <c r="E17" s="8" t="s">
        <v>12</v>
      </c>
      <c r="F17" s="9">
        <f>(C20/2)*(D4+2*(D5)+2*(D6)+2*(D7)+2*(D8)+2*(D9)+2*(D10)+2*(D11)+D12)</f>
        <v>0.3398380565852408</v>
      </c>
      <c r="H17" s="1"/>
      <c r="I17" s="1"/>
      <c r="J17" s="1"/>
    </row>
    <row r="18" spans="1:10" x14ac:dyDescent="0.3">
      <c r="A18" s="1"/>
      <c r="B18" s="8" t="s">
        <v>13</v>
      </c>
      <c r="C18" s="5">
        <v>3</v>
      </c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8" t="s">
        <v>14</v>
      </c>
      <c r="C19" s="5">
        <v>8</v>
      </c>
      <c r="D19" s="1"/>
      <c r="E19" s="1"/>
      <c r="F19" s="1"/>
      <c r="G19" s="1" t="s">
        <v>15</v>
      </c>
      <c r="H19" s="1"/>
      <c r="I19" s="1"/>
      <c r="J19" s="1"/>
    </row>
    <row r="20" spans="1:10" x14ac:dyDescent="0.3">
      <c r="A20" s="1"/>
      <c r="B20" s="8" t="s">
        <v>16</v>
      </c>
      <c r="C20" s="6">
        <f>(C18-C17)/C19</f>
        <v>0.25</v>
      </c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G19" sqref="G19"/>
    </sheetView>
  </sheetViews>
  <sheetFormatPr baseColWidth="10" defaultRowHeight="14.4" x14ac:dyDescent="0.3"/>
  <cols>
    <col min="7" max="7" width="14.44140625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1"/>
      <c r="B3" s="10" t="s">
        <v>11</v>
      </c>
      <c r="C3" s="11">
        <v>1</v>
      </c>
      <c r="D3" s="1"/>
      <c r="E3" s="1"/>
    </row>
    <row r="4" spans="1:5" x14ac:dyDescent="0.3">
      <c r="A4" s="1"/>
      <c r="B4" s="10" t="s">
        <v>13</v>
      </c>
      <c r="C4" s="11">
        <v>3</v>
      </c>
      <c r="D4" s="1"/>
      <c r="E4" s="1"/>
    </row>
    <row r="5" spans="1:5" x14ac:dyDescent="0.3">
      <c r="A5" s="1"/>
      <c r="B5" s="10" t="s">
        <v>14</v>
      </c>
      <c r="C5" s="11">
        <v>1</v>
      </c>
      <c r="D5" s="1"/>
      <c r="E5" s="1"/>
    </row>
    <row r="6" spans="1:5" x14ac:dyDescent="0.3">
      <c r="A6" s="1"/>
      <c r="B6" s="1"/>
      <c r="C6" s="1"/>
      <c r="D6" s="1"/>
      <c r="E6" s="1"/>
    </row>
    <row r="7" spans="1:5" ht="23.4" x14ac:dyDescent="0.45">
      <c r="A7" s="1"/>
      <c r="B7" s="12"/>
      <c r="C7" s="1"/>
      <c r="D7" s="1"/>
      <c r="E7" s="7"/>
    </row>
    <row r="8" spans="1:5" x14ac:dyDescent="0.3">
      <c r="A8" s="1"/>
      <c r="B8" s="10" t="s">
        <v>17</v>
      </c>
      <c r="C8" s="11">
        <f>C3/((1^4)+1)</f>
        <v>0.5</v>
      </c>
      <c r="D8" s="1"/>
      <c r="E8" s="1"/>
    </row>
    <row r="9" spans="1:5" x14ac:dyDescent="0.3">
      <c r="A9" s="1"/>
      <c r="B9" s="10" t="s">
        <v>18</v>
      </c>
      <c r="C9" s="11">
        <f>3/((3^4)+1)</f>
        <v>3.6585365853658534E-2</v>
      </c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ht="15.6" x14ac:dyDescent="0.3">
      <c r="A12" s="1"/>
      <c r="B12" s="8" t="s">
        <v>12</v>
      </c>
      <c r="C12" s="13">
        <f>(C4-C3)*((C8+C9)/2)</f>
        <v>0.53658536585365857</v>
      </c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20"/>
  <sheetViews>
    <sheetView workbookViewId="0">
      <selection sqref="A1:K22"/>
    </sheetView>
  </sheetViews>
  <sheetFormatPr baseColWidth="10" defaultRowHeight="14.4" x14ac:dyDescent="0.3"/>
  <sheetData>
    <row r="3" spans="2:7" x14ac:dyDescent="0.3">
      <c r="B3" s="8"/>
      <c r="C3" s="8" t="s">
        <v>0</v>
      </c>
      <c r="D3" s="8" t="s">
        <v>1</v>
      </c>
      <c r="E3" s="1"/>
      <c r="F3" s="1"/>
      <c r="G3" s="1"/>
    </row>
    <row r="4" spans="2:7" x14ac:dyDescent="0.3">
      <c r="B4" s="5" t="s">
        <v>2</v>
      </c>
      <c r="C4" s="5">
        <f>C16</f>
        <v>1</v>
      </c>
      <c r="D4" s="5">
        <f>C4/((C4^4)+1)</f>
        <v>0.5</v>
      </c>
      <c r="E4" s="1"/>
      <c r="F4" s="1"/>
      <c r="G4" s="1"/>
    </row>
    <row r="5" spans="2:7" x14ac:dyDescent="0.3">
      <c r="B5" s="5" t="s">
        <v>3</v>
      </c>
      <c r="C5" s="6">
        <f>C4+C$19</f>
        <v>1.5</v>
      </c>
      <c r="D5" s="5">
        <f>C5/((C5^4)+1)</f>
        <v>0.24742268041237114</v>
      </c>
      <c r="E5" s="1"/>
      <c r="F5" s="1"/>
      <c r="G5" s="1"/>
    </row>
    <row r="6" spans="2:7" x14ac:dyDescent="0.3">
      <c r="B6" s="5" t="s">
        <v>4</v>
      </c>
      <c r="C6" s="6">
        <f>C5+C$19</f>
        <v>2</v>
      </c>
      <c r="D6" s="5">
        <f>C6/((C6^4)+1)</f>
        <v>0.11764705882352941</v>
      </c>
      <c r="E6" s="1"/>
      <c r="F6" s="1"/>
      <c r="G6" s="1"/>
    </row>
    <row r="7" spans="2:7" ht="23.4" x14ac:dyDescent="0.45">
      <c r="B7" s="5" t="s">
        <v>5</v>
      </c>
      <c r="C7" s="6">
        <f>C6+C$19</f>
        <v>2.5</v>
      </c>
      <c r="D7" s="5">
        <f>C7/((C7^4)+1)</f>
        <v>6.2402496099843996E-2</v>
      </c>
      <c r="E7" s="7"/>
      <c r="F7" s="1"/>
      <c r="G7" s="1"/>
    </row>
    <row r="8" spans="2:7" x14ac:dyDescent="0.3">
      <c r="B8" s="5" t="s">
        <v>6</v>
      </c>
      <c r="C8" s="6">
        <f>C7+C$19</f>
        <v>3</v>
      </c>
      <c r="D8" s="5">
        <f>C8/((C8^4)+1)</f>
        <v>3.6585365853658534E-2</v>
      </c>
      <c r="E8" s="1"/>
      <c r="F8" s="1"/>
      <c r="G8" s="1"/>
    </row>
    <row r="9" spans="2:7" x14ac:dyDescent="0.3">
      <c r="B9" s="5"/>
      <c r="C9" s="6"/>
      <c r="D9" s="5"/>
      <c r="E9" s="1"/>
      <c r="F9" s="1"/>
      <c r="G9" s="1"/>
    </row>
    <row r="10" spans="2:7" x14ac:dyDescent="0.3">
      <c r="B10" s="5"/>
      <c r="C10" s="6"/>
      <c r="D10" s="5"/>
      <c r="E10" s="1"/>
      <c r="F10" s="1"/>
      <c r="G10" s="1"/>
    </row>
    <row r="11" spans="2:7" x14ac:dyDescent="0.3">
      <c r="B11" s="5"/>
      <c r="C11" s="6"/>
      <c r="D11" s="5"/>
      <c r="E11" s="1"/>
      <c r="F11" s="1"/>
      <c r="G11" s="1"/>
    </row>
    <row r="12" spans="2:7" x14ac:dyDescent="0.3">
      <c r="B12" s="5"/>
      <c r="C12" s="6"/>
      <c r="D12" s="5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8" t="s">
        <v>11</v>
      </c>
      <c r="C16" s="5">
        <v>1</v>
      </c>
      <c r="D16" s="1"/>
      <c r="E16" s="8" t="s">
        <v>19</v>
      </c>
      <c r="F16" s="21">
        <f>(C19/3)*(D4+4*(D5)+2*(D6)+4*(D7)+D8)</f>
        <v>0.33519669825826293</v>
      </c>
      <c r="G16" s="21"/>
    </row>
    <row r="17" spans="2:7" x14ac:dyDescent="0.3">
      <c r="B17" s="8" t="s">
        <v>13</v>
      </c>
      <c r="C17" s="5">
        <v>3</v>
      </c>
      <c r="D17" s="1"/>
      <c r="E17" s="1"/>
      <c r="F17" s="1"/>
      <c r="G17" s="1"/>
    </row>
    <row r="18" spans="2:7" x14ac:dyDescent="0.3">
      <c r="B18" s="8" t="s">
        <v>14</v>
      </c>
      <c r="C18" s="5">
        <v>4</v>
      </c>
      <c r="D18" s="1"/>
      <c r="E18" s="1"/>
      <c r="F18" s="1"/>
      <c r="G18" s="1"/>
    </row>
    <row r="19" spans="2:7" x14ac:dyDescent="0.3">
      <c r="B19" s="8" t="s">
        <v>16</v>
      </c>
      <c r="C19" s="6">
        <f>(C17-C16)/C18</f>
        <v>0.5</v>
      </c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</sheetData>
  <mergeCells count="1">
    <mergeCell ref="F16:G1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/>
  </sheetViews>
  <sheetFormatPr baseColWidth="10" defaultRowHeight="14.4" x14ac:dyDescent="0.3"/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8"/>
      <c r="C2" s="8" t="s">
        <v>0</v>
      </c>
      <c r="D2" s="8" t="s">
        <v>1</v>
      </c>
      <c r="E2" s="1"/>
      <c r="F2" s="1"/>
      <c r="G2" s="1"/>
    </row>
    <row r="3" spans="1:7" x14ac:dyDescent="0.3">
      <c r="A3" s="1"/>
      <c r="B3" s="5" t="s">
        <v>2</v>
      </c>
      <c r="C3" s="5">
        <f>C16</f>
        <v>1</v>
      </c>
      <c r="D3" s="5">
        <f>C3/((C3^4)+1)</f>
        <v>0.5</v>
      </c>
      <c r="E3" s="1"/>
      <c r="F3" s="1"/>
      <c r="G3" s="1"/>
    </row>
    <row r="4" spans="1:7" x14ac:dyDescent="0.3">
      <c r="A4" s="1"/>
      <c r="B4" s="5" t="s">
        <v>3</v>
      </c>
      <c r="C4" s="6">
        <f>C3+C$19</f>
        <v>1.6666666666666665</v>
      </c>
      <c r="D4" s="5">
        <f>C4/((C4^4)+1)</f>
        <v>0.19121813031161475</v>
      </c>
      <c r="E4" s="1"/>
      <c r="F4" s="1"/>
      <c r="G4" s="1"/>
    </row>
    <row r="5" spans="1:7" x14ac:dyDescent="0.3">
      <c r="A5" s="1"/>
      <c r="B5" s="5" t="s">
        <v>4</v>
      </c>
      <c r="C5" s="6">
        <f>C4+C$19</f>
        <v>2.333333333333333</v>
      </c>
      <c r="D5" s="5">
        <f>C5/((C5^4)+1)</f>
        <v>7.6148267526188598E-2</v>
      </c>
      <c r="E5" s="1"/>
      <c r="F5" s="1"/>
      <c r="G5" s="1"/>
    </row>
    <row r="6" spans="1:7" x14ac:dyDescent="0.3">
      <c r="A6" s="1"/>
      <c r="B6" s="5" t="s">
        <v>5</v>
      </c>
      <c r="C6" s="6">
        <f>C5+C$19</f>
        <v>2.9999999999999996</v>
      </c>
      <c r="D6" s="5">
        <f>C6/((C6^4)+1)</f>
        <v>3.6585365853658555E-2</v>
      </c>
      <c r="E6" s="1"/>
      <c r="F6" s="1"/>
      <c r="G6" s="1"/>
    </row>
    <row r="7" spans="1:7" ht="23.4" x14ac:dyDescent="0.45">
      <c r="A7" s="1"/>
      <c r="B7" s="5"/>
      <c r="C7" s="6"/>
      <c r="D7" s="5"/>
      <c r="E7" s="7"/>
      <c r="F7" s="1"/>
      <c r="G7" s="1"/>
    </row>
    <row r="8" spans="1:7" x14ac:dyDescent="0.3">
      <c r="A8" s="1"/>
      <c r="B8" s="5"/>
      <c r="C8" s="6"/>
      <c r="D8" s="5"/>
      <c r="E8" s="1"/>
      <c r="F8" s="1"/>
      <c r="G8" s="1"/>
    </row>
    <row r="9" spans="1:7" x14ac:dyDescent="0.3">
      <c r="A9" s="1"/>
      <c r="B9" s="5"/>
      <c r="C9" s="6"/>
      <c r="D9" s="5"/>
      <c r="E9" s="1"/>
      <c r="F9" s="1"/>
      <c r="G9" s="1"/>
    </row>
    <row r="10" spans="1:7" x14ac:dyDescent="0.3">
      <c r="A10" s="1"/>
      <c r="B10" s="5"/>
      <c r="C10" s="6"/>
      <c r="D10" s="5"/>
      <c r="E10" s="1"/>
      <c r="F10" s="1"/>
      <c r="G10" s="1"/>
    </row>
    <row r="11" spans="1:7" x14ac:dyDescent="0.3">
      <c r="A11" s="1"/>
      <c r="B11" s="5"/>
      <c r="C11" s="6"/>
      <c r="D11" s="5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8" t="s">
        <v>11</v>
      </c>
      <c r="C16" s="5">
        <v>1</v>
      </c>
      <c r="D16" s="1"/>
      <c r="E16" s="8" t="s">
        <v>20</v>
      </c>
      <c r="F16" s="5">
        <f>(3*(C19)/8)*(D3+3*(D4)+3*(D5)+D6)</f>
        <v>0.33467113984176722</v>
      </c>
      <c r="G16" s="1"/>
    </row>
    <row r="17" spans="1:7" x14ac:dyDescent="0.3">
      <c r="A17" s="1"/>
      <c r="B17" s="8" t="s">
        <v>13</v>
      </c>
      <c r="C17" s="5">
        <v>3</v>
      </c>
      <c r="D17" s="1"/>
      <c r="E17" s="1"/>
      <c r="F17" s="1"/>
      <c r="G17" s="1"/>
    </row>
    <row r="18" spans="1:7" x14ac:dyDescent="0.3">
      <c r="A18" s="1"/>
      <c r="B18" s="8" t="s">
        <v>14</v>
      </c>
      <c r="C18" s="5">
        <v>3</v>
      </c>
      <c r="D18" s="1"/>
      <c r="E18" s="1"/>
      <c r="F18" s="1"/>
      <c r="G18" s="1"/>
    </row>
    <row r="19" spans="1:7" x14ac:dyDescent="0.3">
      <c r="A19" s="1"/>
      <c r="B19" s="8" t="s">
        <v>16</v>
      </c>
      <c r="C19" s="14">
        <f>(C17-C16)/C18</f>
        <v>0.66666666666666663</v>
      </c>
      <c r="D19" s="1"/>
      <c r="E19" s="1"/>
      <c r="F19" s="1"/>
      <c r="G19" s="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E8" sqref="E8"/>
    </sheetView>
  </sheetViews>
  <sheetFormatPr baseColWidth="10" defaultRowHeight="14.4" x14ac:dyDescent="0.3"/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8"/>
      <c r="C3" s="8" t="s">
        <v>0</v>
      </c>
      <c r="D3" s="8" t="s">
        <v>1</v>
      </c>
      <c r="E3" s="1"/>
      <c r="F3" s="1"/>
      <c r="G3" s="1"/>
    </row>
    <row r="4" spans="1:7" x14ac:dyDescent="0.3">
      <c r="A4" s="1"/>
      <c r="B4" s="5" t="s">
        <v>2</v>
      </c>
      <c r="C4" s="5">
        <f>C17</f>
        <v>1</v>
      </c>
      <c r="D4" s="5">
        <f t="shared" ref="D4:D12" si="0">C4/((C4^4)+1)</f>
        <v>0.5</v>
      </c>
      <c r="E4" s="1"/>
      <c r="F4" s="1"/>
      <c r="G4" s="1"/>
    </row>
    <row r="5" spans="1:7" x14ac:dyDescent="0.3">
      <c r="A5" s="1"/>
      <c r="B5" s="5" t="s">
        <v>3</v>
      </c>
      <c r="C5" s="6">
        <f t="shared" ref="C5:C12" si="1">C4+C$20</f>
        <v>1.25</v>
      </c>
      <c r="D5" s="5">
        <f t="shared" si="0"/>
        <v>0.36322360953461974</v>
      </c>
      <c r="E5" s="1"/>
      <c r="F5" s="1"/>
      <c r="G5" s="1"/>
    </row>
    <row r="6" spans="1:7" x14ac:dyDescent="0.3">
      <c r="A6" s="1"/>
      <c r="B6" s="5" t="s">
        <v>4</v>
      </c>
      <c r="C6" s="6">
        <f t="shared" si="1"/>
        <v>1.5</v>
      </c>
      <c r="D6" s="5">
        <f t="shared" si="0"/>
        <v>0.24742268041237114</v>
      </c>
      <c r="E6" s="1"/>
      <c r="F6" s="1"/>
      <c r="G6" s="1"/>
    </row>
    <row r="7" spans="1:7" ht="23.4" x14ac:dyDescent="0.45">
      <c r="A7" s="1"/>
      <c r="B7" s="5" t="s">
        <v>5</v>
      </c>
      <c r="C7" s="6">
        <f t="shared" si="1"/>
        <v>1.75</v>
      </c>
      <c r="D7" s="5">
        <f t="shared" si="0"/>
        <v>0.16861121565675574</v>
      </c>
      <c r="E7" s="7"/>
      <c r="F7" s="1"/>
      <c r="G7" s="1"/>
    </row>
    <row r="8" spans="1:7" x14ac:dyDescent="0.3">
      <c r="A8" s="1"/>
      <c r="B8" s="5" t="s">
        <v>6</v>
      </c>
      <c r="C8" s="6">
        <f t="shared" si="1"/>
        <v>2</v>
      </c>
      <c r="D8" s="5">
        <f t="shared" si="0"/>
        <v>0.11764705882352941</v>
      </c>
      <c r="E8" s="1"/>
      <c r="F8" s="1"/>
      <c r="G8" s="1"/>
    </row>
    <row r="9" spans="1:7" x14ac:dyDescent="0.3">
      <c r="A9" s="1"/>
      <c r="B9" s="5" t="s">
        <v>6</v>
      </c>
      <c r="C9" s="6">
        <f t="shared" si="1"/>
        <v>2.25</v>
      </c>
      <c r="D9" s="5">
        <f t="shared" si="0"/>
        <v>8.4494645738594693E-2</v>
      </c>
      <c r="E9" s="1"/>
      <c r="F9" s="1"/>
      <c r="G9" s="1"/>
    </row>
    <row r="10" spans="1:7" x14ac:dyDescent="0.3">
      <c r="A10" s="1"/>
      <c r="B10" s="5" t="s">
        <v>6</v>
      </c>
      <c r="C10" s="6">
        <f t="shared" si="1"/>
        <v>2.5</v>
      </c>
      <c r="D10" s="5">
        <f t="shared" si="0"/>
        <v>6.2402496099843996E-2</v>
      </c>
      <c r="E10" s="1"/>
      <c r="F10" s="1"/>
      <c r="G10" s="1"/>
    </row>
    <row r="11" spans="1:7" x14ac:dyDescent="0.3">
      <c r="A11" s="1"/>
      <c r="B11" s="5" t="s">
        <v>6</v>
      </c>
      <c r="C11" s="6">
        <f t="shared" si="1"/>
        <v>2.75</v>
      </c>
      <c r="D11" s="5">
        <f t="shared" si="0"/>
        <v>4.7257837148419142E-2</v>
      </c>
      <c r="E11" s="1"/>
      <c r="F11" s="1"/>
      <c r="G11" s="1"/>
    </row>
    <row r="12" spans="1:7" x14ac:dyDescent="0.3">
      <c r="A12" s="1"/>
      <c r="B12" s="5" t="s">
        <v>6</v>
      </c>
      <c r="C12" s="6">
        <f t="shared" si="1"/>
        <v>3</v>
      </c>
      <c r="D12" s="5">
        <f t="shared" si="0"/>
        <v>3.6585365853658534E-2</v>
      </c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8" t="s">
        <v>11</v>
      </c>
      <c r="C17" s="5">
        <v>1</v>
      </c>
      <c r="D17" s="1"/>
      <c r="E17" s="8" t="s">
        <v>20</v>
      </c>
      <c r="F17" s="5">
        <f>(C20/3)*(D4+4*(D5)+2*(D6)+4*(D7)+2*(D8)+4*(D9)+2*(D10)+4*(D11)+D12)</f>
        <v>0.33715658906989204</v>
      </c>
      <c r="G17" s="1"/>
    </row>
    <row r="18" spans="1:7" x14ac:dyDescent="0.3">
      <c r="A18" s="1"/>
      <c r="B18" s="8" t="s">
        <v>13</v>
      </c>
      <c r="C18" s="5">
        <v>3</v>
      </c>
      <c r="D18" s="1"/>
      <c r="E18" s="1"/>
      <c r="F18" s="1"/>
      <c r="G18" s="1"/>
    </row>
    <row r="19" spans="1:7" x14ac:dyDescent="0.3">
      <c r="A19" s="1"/>
      <c r="B19" s="8" t="s">
        <v>14</v>
      </c>
      <c r="C19" s="5">
        <v>8</v>
      </c>
      <c r="D19" s="1"/>
      <c r="E19" s="1"/>
      <c r="F19" s="1"/>
      <c r="G19" s="1"/>
    </row>
    <row r="20" spans="1:7" x14ac:dyDescent="0.3">
      <c r="A20" s="1"/>
      <c r="B20" s="8" t="s">
        <v>16</v>
      </c>
      <c r="C20" s="6">
        <f>(C18-C17)/C19</f>
        <v>0.25</v>
      </c>
      <c r="D20" s="1"/>
      <c r="E20" s="1"/>
      <c r="F20" s="1"/>
      <c r="G20" s="1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opLeftCell="A5" workbookViewId="0">
      <selection activeCell="H25" sqref="H25"/>
    </sheetView>
  </sheetViews>
  <sheetFormatPr baseColWidth="10" defaultRowHeight="14.4" x14ac:dyDescent="0.3"/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15"/>
      <c r="C3" s="5"/>
      <c r="D3" s="1"/>
      <c r="E3" s="1"/>
      <c r="F3" s="1"/>
      <c r="G3" s="1"/>
      <c r="H3" s="15"/>
      <c r="I3" s="5"/>
      <c r="J3" s="1"/>
      <c r="K3" s="1"/>
      <c r="L3" s="1"/>
    </row>
    <row r="4" spans="1:12" x14ac:dyDescent="0.3">
      <c r="A4" s="1"/>
      <c r="B4" s="8" t="s">
        <v>14</v>
      </c>
      <c r="C4" s="5">
        <v>2</v>
      </c>
      <c r="D4" s="1"/>
      <c r="E4" s="1"/>
      <c r="F4" s="1"/>
      <c r="G4" s="1"/>
      <c r="H4" s="8" t="s">
        <v>14</v>
      </c>
      <c r="I4" s="5">
        <v>4</v>
      </c>
      <c r="J4" s="1"/>
      <c r="K4" s="1"/>
      <c r="L4" s="1"/>
    </row>
    <row r="5" spans="1:12" x14ac:dyDescent="0.3">
      <c r="A5" s="1"/>
      <c r="B5" s="8" t="s">
        <v>11</v>
      </c>
      <c r="C5" s="5">
        <v>1</v>
      </c>
      <c r="D5" s="1"/>
      <c r="E5" s="1"/>
      <c r="F5" s="1"/>
      <c r="G5" s="1"/>
      <c r="H5" s="8" t="s">
        <v>11</v>
      </c>
      <c r="I5" s="5">
        <v>1</v>
      </c>
      <c r="J5" s="1"/>
      <c r="K5" s="1"/>
      <c r="L5" s="1"/>
    </row>
    <row r="6" spans="1:12" x14ac:dyDescent="0.3">
      <c r="A6" s="1"/>
      <c r="B6" s="8" t="s">
        <v>13</v>
      </c>
      <c r="C6" s="5">
        <v>3</v>
      </c>
      <c r="D6" s="1"/>
      <c r="E6" s="1"/>
      <c r="F6" s="1"/>
      <c r="G6" s="1"/>
      <c r="H6" s="8" t="s">
        <v>13</v>
      </c>
      <c r="I6" s="5">
        <v>3</v>
      </c>
      <c r="J6" s="1"/>
      <c r="K6" s="1"/>
      <c r="L6" s="1"/>
    </row>
    <row r="7" spans="1:12" x14ac:dyDescent="0.3">
      <c r="A7" s="1"/>
      <c r="B7" s="8" t="s">
        <v>16</v>
      </c>
      <c r="C7" s="5">
        <f>(C6-C5)/C4</f>
        <v>1</v>
      </c>
      <c r="D7" s="1"/>
      <c r="E7" s="1"/>
      <c r="F7" s="1"/>
      <c r="G7" s="1"/>
      <c r="H7" s="8" t="s">
        <v>16</v>
      </c>
      <c r="I7" s="5">
        <f>(I6-I5)/I4</f>
        <v>0.5</v>
      </c>
      <c r="J7" s="1"/>
      <c r="K7" s="1"/>
      <c r="L7" s="1"/>
    </row>
    <row r="8" spans="1:12" x14ac:dyDescent="0.3">
      <c r="A8" s="1"/>
      <c r="B8" s="1"/>
      <c r="C8" s="1"/>
      <c r="D8" s="1"/>
      <c r="E8" s="1"/>
      <c r="F8" s="1"/>
      <c r="G8" s="16"/>
      <c r="H8" s="16"/>
      <c r="I8" s="16"/>
      <c r="J8" s="16"/>
      <c r="K8" s="1"/>
      <c r="L8" s="1"/>
    </row>
    <row r="9" spans="1:12" x14ac:dyDescent="0.3">
      <c r="A9" s="1"/>
      <c r="B9" s="17" t="s">
        <v>21</v>
      </c>
      <c r="C9" s="17" t="s">
        <v>22</v>
      </c>
      <c r="D9" s="5" t="s">
        <v>20</v>
      </c>
      <c r="E9" s="18">
        <f>(C7/2)*(C10+2*(C11)+C12)</f>
        <v>0.38593974175035872</v>
      </c>
      <c r="F9" s="1"/>
      <c r="G9" s="16"/>
      <c r="H9" s="17" t="s">
        <v>21</v>
      </c>
      <c r="I9" s="17" t="s">
        <v>22</v>
      </c>
      <c r="J9" s="16"/>
      <c r="K9" s="19"/>
      <c r="L9" s="1"/>
    </row>
    <row r="10" spans="1:12" x14ac:dyDescent="0.3">
      <c r="A10" s="1"/>
      <c r="B10" s="5">
        <f>C5</f>
        <v>1</v>
      </c>
      <c r="C10" s="5">
        <f>B10/((B10^4)+1)</f>
        <v>0.5</v>
      </c>
      <c r="D10" s="1"/>
      <c r="E10" s="1"/>
      <c r="F10" s="1"/>
      <c r="G10" s="1"/>
      <c r="H10" s="5">
        <f>I5</f>
        <v>1</v>
      </c>
      <c r="I10" s="5">
        <f>H10/((H10^4)+1)</f>
        <v>0.5</v>
      </c>
      <c r="J10" s="1"/>
      <c r="K10" s="1"/>
      <c r="L10" s="1"/>
    </row>
    <row r="11" spans="1:12" x14ac:dyDescent="0.3">
      <c r="A11" s="1"/>
      <c r="B11" s="5">
        <f>B10+C$7</f>
        <v>2</v>
      </c>
      <c r="C11" s="5">
        <f>B11/((B11^4)+1)</f>
        <v>0.11764705882352941</v>
      </c>
      <c r="D11" s="1"/>
      <c r="E11" s="1"/>
      <c r="F11" s="1"/>
      <c r="G11" s="1"/>
      <c r="H11" s="5">
        <f>H10+I$7</f>
        <v>1.5</v>
      </c>
      <c r="I11" s="5">
        <f>H11/((H11^4)+1)</f>
        <v>0.24742268041237114</v>
      </c>
      <c r="J11" s="5" t="s">
        <v>20</v>
      </c>
      <c r="K11" s="18">
        <f>(I7/2)*(I10+2*(I11)+2*(I12)+2*(I13)+I14)</f>
        <v>0.3478824591312869</v>
      </c>
      <c r="L11" s="1"/>
    </row>
    <row r="12" spans="1:12" x14ac:dyDescent="0.3">
      <c r="A12" s="1"/>
      <c r="B12" s="5">
        <f>B11+C$7</f>
        <v>3</v>
      </c>
      <c r="C12" s="5">
        <f>B12/((B12^4)+1)</f>
        <v>3.6585365853658534E-2</v>
      </c>
      <c r="D12" s="1"/>
      <c r="E12" s="1"/>
      <c r="F12" s="1"/>
      <c r="G12" s="1"/>
      <c r="H12" s="5">
        <f>H11+I$7</f>
        <v>2</v>
      </c>
      <c r="I12" s="5">
        <f>H12/((H12^4)+1)</f>
        <v>0.11764705882352941</v>
      </c>
      <c r="J12" s="1"/>
      <c r="K12" s="1"/>
      <c r="L12" s="1"/>
    </row>
    <row r="13" spans="1:12" x14ac:dyDescent="0.3">
      <c r="A13" s="1"/>
      <c r="B13" s="5"/>
      <c r="C13" s="5"/>
      <c r="D13" s="1"/>
      <c r="E13" s="1"/>
      <c r="F13" s="1"/>
      <c r="G13" s="1"/>
      <c r="H13" s="5">
        <f>H12+I$7</f>
        <v>2.5</v>
      </c>
      <c r="I13" s="5">
        <f>H13/((H13^4)+1)</f>
        <v>6.2402496099843996E-2</v>
      </c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5">
        <f>H13+I$7</f>
        <v>3</v>
      </c>
      <c r="I14" s="5">
        <f>H14/((H14^4)+1)</f>
        <v>3.6585365853658534E-2</v>
      </c>
      <c r="J14" s="1"/>
      <c r="K14" s="1"/>
      <c r="L14" s="1"/>
    </row>
    <row r="15" spans="1:12" x14ac:dyDescent="0.3">
      <c r="A15" s="1"/>
      <c r="B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G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C24" s="19"/>
      <c r="D24" s="1"/>
      <c r="E24" s="17" t="s">
        <v>21</v>
      </c>
      <c r="F24" s="17" t="s">
        <v>22</v>
      </c>
      <c r="G24" s="1"/>
      <c r="H24" s="17"/>
      <c r="I24" s="17" t="s">
        <v>23</v>
      </c>
      <c r="J24" s="17" t="s">
        <v>24</v>
      </c>
      <c r="K24" s="17" t="s">
        <v>25</v>
      </c>
    </row>
    <row r="25" spans="1:12" x14ac:dyDescent="0.3">
      <c r="B25" s="8" t="s">
        <v>14</v>
      </c>
      <c r="C25" s="5">
        <v>8</v>
      </c>
      <c r="E25" s="5">
        <f>C26</f>
        <v>1</v>
      </c>
      <c r="F25" s="5">
        <f t="shared" ref="F25:F33" si="0">E25/((E25^4)+1)</f>
        <v>0.5</v>
      </c>
      <c r="G25" s="1"/>
      <c r="H25" s="5" t="s">
        <v>26</v>
      </c>
      <c r="I25" s="5">
        <f>E9</f>
        <v>0.38593974175035872</v>
      </c>
      <c r="J25" s="5">
        <f>((4*I26)-I25)/(4-1)</f>
        <v>0.33519669825826298</v>
      </c>
      <c r="K25" s="15">
        <f>((16*J$26)-J$25)/(16-1)</f>
        <v>0.33728724845733399</v>
      </c>
    </row>
    <row r="26" spans="1:12" x14ac:dyDescent="0.3">
      <c r="B26" s="8" t="s">
        <v>11</v>
      </c>
      <c r="C26" s="5">
        <v>1</v>
      </c>
      <c r="E26" s="5">
        <f t="shared" ref="E26:E33" si="1">E25+C$28</f>
        <v>1.25</v>
      </c>
      <c r="F26" s="5">
        <f t="shared" si="0"/>
        <v>0.36322360953461974</v>
      </c>
      <c r="G26" s="1"/>
      <c r="H26" s="5" t="s">
        <v>27</v>
      </c>
      <c r="I26" s="5">
        <f>K11</f>
        <v>0.3478824591312869</v>
      </c>
      <c r="J26" s="5">
        <f>((4*I27)-I26)/(4-1)</f>
        <v>0.33715658906989204</v>
      </c>
      <c r="K26" s="5"/>
    </row>
    <row r="27" spans="1:12" x14ac:dyDescent="0.3">
      <c r="B27" s="8" t="s">
        <v>13</v>
      </c>
      <c r="C27" s="5">
        <v>3</v>
      </c>
      <c r="E27" s="5">
        <f t="shared" si="1"/>
        <v>1.5</v>
      </c>
      <c r="F27" s="5">
        <f t="shared" si="0"/>
        <v>0.24742268041237114</v>
      </c>
      <c r="G27" s="1"/>
      <c r="H27" s="5" t="s">
        <v>28</v>
      </c>
      <c r="I27" s="5">
        <f>F36</f>
        <v>0.3398380565852408</v>
      </c>
      <c r="J27" s="5"/>
      <c r="K27" s="5"/>
    </row>
    <row r="28" spans="1:12" x14ac:dyDescent="0.3">
      <c r="B28" s="8" t="s">
        <v>16</v>
      </c>
      <c r="C28" s="5">
        <f>(C27-C26)/C25</f>
        <v>0.25</v>
      </c>
      <c r="E28" s="5">
        <f t="shared" si="1"/>
        <v>1.75</v>
      </c>
      <c r="F28" s="5">
        <f t="shared" si="0"/>
        <v>0.16861121565675574</v>
      </c>
      <c r="G28" s="1"/>
    </row>
    <row r="29" spans="1:12" x14ac:dyDescent="0.3">
      <c r="C29" s="1"/>
      <c r="D29" s="1"/>
      <c r="E29" s="5">
        <f t="shared" si="1"/>
        <v>2</v>
      </c>
      <c r="F29" s="5">
        <f t="shared" si="0"/>
        <v>0.11764705882352941</v>
      </c>
      <c r="G29" s="1"/>
      <c r="H29" s="8" t="s">
        <v>20</v>
      </c>
      <c r="I29" s="20">
        <f>K25</f>
        <v>0.33728724845733399</v>
      </c>
    </row>
    <row r="30" spans="1:12" x14ac:dyDescent="0.3">
      <c r="C30" s="1"/>
      <c r="D30" s="1"/>
      <c r="E30" s="5">
        <f t="shared" si="1"/>
        <v>2.25</v>
      </c>
      <c r="F30" s="5">
        <f t="shared" si="0"/>
        <v>8.4494645738594693E-2</v>
      </c>
      <c r="G30" s="1"/>
    </row>
    <row r="31" spans="1:12" x14ac:dyDescent="0.3">
      <c r="C31" s="1"/>
      <c r="D31" s="1"/>
      <c r="E31" s="5">
        <f t="shared" si="1"/>
        <v>2.5</v>
      </c>
      <c r="F31" s="5">
        <f t="shared" si="0"/>
        <v>6.2402496099843996E-2</v>
      </c>
      <c r="G31" s="1"/>
    </row>
    <row r="32" spans="1:12" x14ac:dyDescent="0.3">
      <c r="C32" s="1"/>
      <c r="D32" s="1"/>
      <c r="E32" s="5">
        <f t="shared" si="1"/>
        <v>2.75</v>
      </c>
      <c r="F32" s="5">
        <f t="shared" si="0"/>
        <v>4.7257837148419142E-2</v>
      </c>
      <c r="G32" s="1"/>
    </row>
    <row r="33" spans="3:7" x14ac:dyDescent="0.3">
      <c r="C33" s="1"/>
      <c r="D33" s="1"/>
      <c r="E33" s="5">
        <f t="shared" si="1"/>
        <v>3</v>
      </c>
      <c r="F33" s="5">
        <f t="shared" si="0"/>
        <v>3.6585365853658534E-2</v>
      </c>
      <c r="G33" s="1"/>
    </row>
    <row r="34" spans="3:7" x14ac:dyDescent="0.3">
      <c r="C34" s="1"/>
      <c r="D34" s="1"/>
      <c r="E34" s="1"/>
      <c r="F34" s="1"/>
      <c r="G34" s="1"/>
    </row>
    <row r="35" spans="3:7" x14ac:dyDescent="0.3">
      <c r="C35" s="1"/>
      <c r="D35" s="1"/>
      <c r="E35" s="1"/>
      <c r="F35" s="1"/>
      <c r="G35" s="1"/>
    </row>
    <row r="36" spans="3:7" x14ac:dyDescent="0.3">
      <c r="C36" s="1"/>
      <c r="D36" s="1"/>
      <c r="E36" s="8" t="s">
        <v>20</v>
      </c>
      <c r="F36" s="5">
        <f>(C28/2)*(F25+2*(F26)+2*(F27)+2*(F28)+2*(F29)+2*(F30)+2*(F31)+2*(F32)+F33)</f>
        <v>0.3398380565852408</v>
      </c>
      <c r="G36" s="1"/>
    </row>
    <row r="37" spans="3:7" x14ac:dyDescent="0.3">
      <c r="C37" s="1"/>
      <c r="D37" s="1"/>
      <c r="E37" s="1"/>
      <c r="F37" s="1"/>
      <c r="G37" s="1"/>
    </row>
    <row r="38" spans="3:7" x14ac:dyDescent="0.3">
      <c r="C38" s="1"/>
      <c r="D38" s="1"/>
      <c r="E38" s="1"/>
      <c r="F38" s="1"/>
      <c r="G38" s="1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B214B5-5191-4FDD-B226-53A5836A876E}">
  <ds:schemaRefs>
    <ds:schemaRef ds:uri="http://schemas.microsoft.com/office/infopath/2007/PartnerControls"/>
    <ds:schemaRef ds:uri="ff407fcf-de85-4478-9162-ae2c91a07358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b6642d8-3ab4-4d47-885c-537ed201bc22"/>
  </ds:schemaRefs>
</ds:datastoreItem>
</file>

<file path=customXml/itemProps2.xml><?xml version="1.0" encoding="utf-8"?>
<ds:datastoreItem xmlns:ds="http://schemas.openxmlformats.org/officeDocument/2006/customXml" ds:itemID="{688D8653-2866-4671-AD6C-B42FE045F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AEDCEF-F0C2-4A80-87D9-FD68E407D7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Compuesta</vt:lpstr>
      <vt:lpstr>Simple</vt:lpstr>
      <vt:lpstr>1_3</vt:lpstr>
      <vt:lpstr>3_8</vt:lpstr>
      <vt:lpstr>1_3 y trapecio </vt:lpstr>
      <vt:lpstr>Romberg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Andrés Gutiérrez</cp:lastModifiedBy>
  <cp:revision>1</cp:revision>
  <dcterms:created xsi:type="dcterms:W3CDTF">2025-07-18T22:58:13Z</dcterms:created>
  <dcterms:modified xsi:type="dcterms:W3CDTF">2025-08-11T21:44:38Z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