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p\OneDrive\Escritorio\METODOS NUMERICOS\"/>
    </mc:Choice>
  </mc:AlternateContent>
  <xr:revisionPtr revIDLastSave="0" documentId="13_ncr:1_{CD52BB3B-9C32-4298-8BA0-6767AD07A24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Euler" sheetId="1" r:id="rId1"/>
    <sheet name="Euler modificador" sheetId="2" r:id="rId2"/>
    <sheet name="Runge-Kutta" sheetId="3" r:id="rId3"/>
    <sheet name="Hoja2" sheetId="4" r:id="rId4"/>
  </sheets>
  <calcPr calcId="181029"/>
</workbook>
</file>

<file path=xl/calcChain.xml><?xml version="1.0" encoding="utf-8"?>
<calcChain xmlns="http://schemas.openxmlformats.org/spreadsheetml/2006/main">
  <c r="J8" i="3" l="1"/>
  <c r="K8" i="3" s="1"/>
  <c r="F9" i="3" s="1"/>
  <c r="G9" i="3" s="1"/>
  <c r="F10" i="3"/>
  <c r="F11" i="3"/>
  <c r="F12" i="3"/>
  <c r="F13" i="3"/>
  <c r="F14" i="3"/>
  <c r="F15" i="3"/>
  <c r="F16" i="3"/>
  <c r="F17" i="3"/>
  <c r="G17" i="3" s="1"/>
  <c r="F18" i="3"/>
  <c r="K9" i="3"/>
  <c r="K10" i="3"/>
  <c r="K11" i="3"/>
  <c r="K12" i="3"/>
  <c r="K13" i="3"/>
  <c r="K14" i="3"/>
  <c r="K15" i="3"/>
  <c r="K16" i="3"/>
  <c r="K17" i="3"/>
  <c r="K18" i="3"/>
  <c r="J9" i="3"/>
  <c r="J10" i="3"/>
  <c r="J11" i="3"/>
  <c r="J12" i="3"/>
  <c r="J13" i="3"/>
  <c r="J14" i="3"/>
  <c r="J15" i="3"/>
  <c r="J16" i="3"/>
  <c r="J17" i="3"/>
  <c r="J18" i="3"/>
  <c r="I9" i="3"/>
  <c r="I10" i="3"/>
  <c r="I11" i="3"/>
  <c r="I12" i="3"/>
  <c r="I13" i="3"/>
  <c r="I14" i="3"/>
  <c r="I15" i="3"/>
  <c r="I16" i="3"/>
  <c r="I17" i="3"/>
  <c r="I18" i="3"/>
  <c r="H9" i="3"/>
  <c r="H10" i="3"/>
  <c r="H11" i="3"/>
  <c r="H12" i="3"/>
  <c r="H13" i="3"/>
  <c r="H14" i="3"/>
  <c r="H15" i="3"/>
  <c r="H16" i="3"/>
  <c r="H17" i="3"/>
  <c r="H18" i="3"/>
  <c r="G10" i="3"/>
  <c r="G11" i="3"/>
  <c r="G12" i="3"/>
  <c r="G13" i="3"/>
  <c r="G14" i="3"/>
  <c r="G15" i="3"/>
  <c r="G16" i="3"/>
  <c r="G18" i="3"/>
  <c r="I8" i="3"/>
  <c r="H8" i="3"/>
  <c r="G8" i="3"/>
  <c r="F7" i="2"/>
  <c r="F8" i="2" s="1"/>
  <c r="J6" i="2"/>
  <c r="J7" i="2" s="1"/>
  <c r="J8" i="2" s="1"/>
  <c r="J9" i="2" s="1"/>
  <c r="J10" i="2" s="1"/>
  <c r="J11" i="2" s="1"/>
  <c r="J12" i="2" s="1"/>
  <c r="J13" i="2" s="1"/>
  <c r="J14" i="2" s="1"/>
  <c r="J15" i="2" s="1"/>
  <c r="F6" i="2"/>
  <c r="G5" i="2"/>
  <c r="C6" i="1"/>
  <c r="C7" i="1" s="1"/>
  <c r="F5" i="1"/>
  <c r="D6" i="1" s="1"/>
  <c r="E5" i="1"/>
  <c r="D5" i="1"/>
  <c r="C8" i="1" l="1"/>
  <c r="F9" i="2"/>
  <c r="E6" i="1"/>
  <c r="F6" i="1" s="1"/>
  <c r="D7" i="1" s="1"/>
  <c r="H5" i="2"/>
  <c r="I5" i="2" s="1"/>
  <c r="K5" i="2" s="1"/>
  <c r="G6" i="2" s="1"/>
  <c r="H6" i="2" l="1"/>
  <c r="I6" i="2" s="1"/>
  <c r="K6" i="2" s="1"/>
  <c r="G7" i="2" s="1"/>
  <c r="E7" i="1"/>
  <c r="F7" i="1" s="1"/>
  <c r="D8" i="1" s="1"/>
  <c r="F10" i="2"/>
  <c r="C9" i="1"/>
  <c r="E8" i="1" l="1"/>
  <c r="F8" i="1" s="1"/>
  <c r="D9" i="1" s="1"/>
  <c r="H7" i="2"/>
  <c r="I7" i="2" s="1"/>
  <c r="K7" i="2" s="1"/>
  <c r="G8" i="2" s="1"/>
  <c r="C10" i="1"/>
  <c r="F11" i="2"/>
  <c r="H8" i="2" l="1"/>
  <c r="I8" i="2" s="1"/>
  <c r="K8" i="2" s="1"/>
  <c r="G9" i="2" s="1"/>
  <c r="F9" i="1"/>
  <c r="D10" i="1" s="1"/>
  <c r="E9" i="1"/>
  <c r="F12" i="2"/>
  <c r="C11" i="1"/>
  <c r="E10" i="1"/>
  <c r="H9" i="2" l="1"/>
  <c r="I9" i="2" s="1"/>
  <c r="K9" i="2" s="1"/>
  <c r="G10" i="2" s="1"/>
  <c r="F10" i="1"/>
  <c r="D11" i="1" s="1"/>
  <c r="E11" i="1"/>
  <c r="C12" i="1"/>
  <c r="F13" i="2"/>
  <c r="H10" i="2" l="1"/>
  <c r="I10" i="2" s="1"/>
  <c r="K10" i="2" s="1"/>
  <c r="G11" i="2" s="1"/>
  <c r="F14" i="2"/>
  <c r="C13" i="1"/>
  <c r="F11" i="1"/>
  <c r="D12" i="1" s="1"/>
  <c r="H11" i="2" l="1"/>
  <c r="I11" i="2" s="1"/>
  <c r="K11" i="2" s="1"/>
  <c r="G12" i="2" s="1"/>
  <c r="C14" i="1"/>
  <c r="F12" i="1"/>
  <c r="D13" i="1" s="1"/>
  <c r="E12" i="1"/>
  <c r="F15" i="2"/>
  <c r="H12" i="2" l="1"/>
  <c r="I12" i="2" s="1"/>
  <c r="K12" i="2" s="1"/>
  <c r="G13" i="2" s="1"/>
  <c r="E13" i="1"/>
  <c r="F13" i="1" s="1"/>
  <c r="D14" i="1" s="1"/>
  <c r="C15" i="1"/>
  <c r="E14" i="1" l="1"/>
  <c r="F14" i="1" s="1"/>
  <c r="D15" i="1" s="1"/>
  <c r="H13" i="2"/>
  <c r="I13" i="2" s="1"/>
  <c r="K13" i="2" s="1"/>
  <c r="G14" i="2" s="1"/>
  <c r="H14" i="2" l="1"/>
  <c r="I14" i="2" s="1"/>
  <c r="K14" i="2" s="1"/>
  <c r="G15" i="2" s="1"/>
  <c r="F15" i="1"/>
  <c r="E15" i="1"/>
  <c r="H15" i="2" l="1"/>
  <c r="I15" i="2" s="1"/>
  <c r="K15" i="2" s="1"/>
</calcChain>
</file>

<file path=xl/sharedStrings.xml><?xml version="1.0" encoding="utf-8"?>
<sst xmlns="http://schemas.openxmlformats.org/spreadsheetml/2006/main" count="32" uniqueCount="22">
  <si>
    <t>n</t>
  </si>
  <si>
    <t>Xn</t>
  </si>
  <si>
    <t>Yn</t>
  </si>
  <si>
    <t>f(Xn,Yn)</t>
  </si>
  <si>
    <r>
      <rPr>
        <sz val="10"/>
        <color theme="1"/>
        <rFont val="Arial"/>
      </rPr>
      <t>Y</t>
    </r>
    <r>
      <rPr>
        <sz val="8"/>
        <color theme="1"/>
        <rFont val="Arial"/>
      </rPr>
      <t>n+1</t>
    </r>
  </si>
  <si>
    <t xml:space="preserve">y(0) = </t>
  </si>
  <si>
    <t>n =</t>
  </si>
  <si>
    <t>h =</t>
  </si>
  <si>
    <r>
      <rPr>
        <sz val="10"/>
        <color theme="1"/>
        <rFont val="Arial"/>
      </rPr>
      <t>(Y</t>
    </r>
    <r>
      <rPr>
        <sz val="8"/>
        <color theme="1"/>
        <rFont val="Arial"/>
      </rPr>
      <t>n+1)*</t>
    </r>
  </si>
  <si>
    <r>
      <rPr>
        <sz val="10"/>
        <color theme="1"/>
        <rFont val="Arial"/>
      </rPr>
      <t>X</t>
    </r>
    <r>
      <rPr>
        <sz val="8"/>
        <color theme="1"/>
        <rFont val="Arial"/>
      </rPr>
      <t>n+1</t>
    </r>
  </si>
  <si>
    <t>Yn+1 = Yn + 6/h[k1 +2k2 +2k3 +k4]</t>
  </si>
  <si>
    <t xml:space="preserve">Yn </t>
  </si>
  <si>
    <t>K1</t>
  </si>
  <si>
    <t>K2</t>
  </si>
  <si>
    <t>K3</t>
  </si>
  <si>
    <t>K4</t>
  </si>
  <si>
    <t>Yn+1</t>
  </si>
  <si>
    <t>dy/dx = 2xy^2</t>
  </si>
  <si>
    <t xml:space="preserve">X0= </t>
  </si>
  <si>
    <t>Y0=</t>
  </si>
  <si>
    <t>h=</t>
  </si>
  <si>
    <t>Xn=1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</si>
</sst>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0"/>
    <numFmt numFmtId="166" formatCode="0.0000"/>
    <numFmt numFmtId="167" formatCode="0.000"/>
  </numFmts>
  <fonts count="4" x14ac:knownFonts="1">
    <font>
      <sz val="10"/>
      <color indexed="64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586740</xdr:colOff>
      <xdr:row>2</xdr:row>
      <xdr:rowOff>144780</xdr:rowOff>
    </xdr:from>
    <xdr:to>
      <xdr:col>8</xdr:col>
      <xdr:colOff>198120</xdr:colOff>
      <xdr:row>13</xdr:row>
      <xdr:rowOff>68580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289ACC9-B114-0843-A964-BE27AA728848}"/>
            </a:ext>
          </a:extLst>
        </xdr:cNvPr>
        <xdr:cNvSpPr txBox="1"/>
      </xdr:nvSpPr>
      <xdr:spPr>
        <a:xfrm>
          <a:off x="1379220" y="480060"/>
          <a:ext cx="5158740" cy="1767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Los métodos numéricos para resolver ecuaciones diferenciales, como Euler, Euler modificado y Runge-Kutta, representan un espectro de equilibrio entre precisión y complejidad computacional. El método de Euler, aunque simple y rápido, es limitado en exactitud, lo que lo restringe a aplicaciones básicas o didácticas. El Euler modificado mejora este balance al introducir correcciones en la pendiente, ofreciendo mayor precisión con un costo computacional moderado. Sin embargo, para problemas que demandan alta fidelidad, como simulaciones físicas o ingenieriles, el método de Runge-Kutta de cuarto orden (RK4) se erige como la opción óptima, gracias a su precisión de orden superior y estabilidad, a pesar de requerir mayores recursos.</a:t>
          </a:r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21"/>
  <sheetViews>
    <sheetView workbookViewId="0">
      <selection activeCell="B4" sqref="B4:F4"/>
    </sheetView>
  </sheetViews>
  <sheetFormatPr baseColWidth="10" defaultColWidth="12.6640625" defaultRowHeight="15.75" customHeight="1" x14ac:dyDescent="0.25"/>
  <cols>
    <col min="2" max="2" width="5.77734375" customWidth="1"/>
    <col min="3" max="3" width="9.109375" customWidth="1"/>
    <col min="5" max="5" width="8.88671875" customWidth="1"/>
    <col min="6" max="6" width="10.44140625" customWidth="1"/>
  </cols>
  <sheetData>
    <row r="2" spans="1:6" ht="13.2" x14ac:dyDescent="0.25">
      <c r="A2" s="1"/>
    </row>
    <row r="4" spans="1:6" ht="13.2" x14ac:dyDescent="0.25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</row>
    <row r="5" spans="1:6" ht="13.2" x14ac:dyDescent="0.25">
      <c r="B5" s="4">
        <v>0</v>
      </c>
      <c r="C5" s="4">
        <v>0</v>
      </c>
      <c r="D5" s="4">
        <f>B19</f>
        <v>1</v>
      </c>
      <c r="E5" s="4">
        <f t="shared" ref="E5:E15" si="0">-2*(C5*(D5^2))</f>
        <v>0</v>
      </c>
      <c r="F5" s="4">
        <f t="shared" ref="F5:F15" si="1">D5+$B$21*E5</f>
        <v>1</v>
      </c>
    </row>
    <row r="6" spans="1:6" ht="13.2" x14ac:dyDescent="0.25">
      <c r="B6" s="4">
        <v>1</v>
      </c>
      <c r="C6" s="4">
        <f t="shared" ref="C6:C15" si="2">C5+$B$21</f>
        <v>0.1</v>
      </c>
      <c r="D6" s="4">
        <f t="shared" ref="D6:D15" si="3">F5</f>
        <v>1</v>
      </c>
      <c r="E6" s="4">
        <f t="shared" si="0"/>
        <v>-0.2</v>
      </c>
      <c r="F6" s="4">
        <f t="shared" si="1"/>
        <v>0.98</v>
      </c>
    </row>
    <row r="7" spans="1:6" ht="13.2" x14ac:dyDescent="0.25">
      <c r="B7" s="4">
        <v>2</v>
      </c>
      <c r="C7" s="4">
        <f t="shared" si="2"/>
        <v>0.2</v>
      </c>
      <c r="D7" s="4">
        <f t="shared" si="3"/>
        <v>0.98</v>
      </c>
      <c r="E7" s="4">
        <f t="shared" si="0"/>
        <v>-0.38416</v>
      </c>
      <c r="F7" s="4">
        <f t="shared" si="1"/>
        <v>0.94158399999999998</v>
      </c>
    </row>
    <row r="8" spans="1:6" ht="13.2" x14ac:dyDescent="0.25">
      <c r="B8" s="4">
        <v>3</v>
      </c>
      <c r="C8" s="4">
        <f t="shared" si="2"/>
        <v>0.30000000000000004</v>
      </c>
      <c r="D8" s="4">
        <f t="shared" si="3"/>
        <v>0.94158399999999998</v>
      </c>
      <c r="E8" s="4">
        <f t="shared" si="0"/>
        <v>-0.53194825743360008</v>
      </c>
      <c r="F8" s="4">
        <f t="shared" si="1"/>
        <v>0.88838917425663999</v>
      </c>
    </row>
    <row r="9" spans="1:6" ht="13.2" x14ac:dyDescent="0.25">
      <c r="B9" s="4">
        <v>4</v>
      </c>
      <c r="C9" s="4">
        <f t="shared" si="2"/>
        <v>0.4</v>
      </c>
      <c r="D9" s="4">
        <f t="shared" si="3"/>
        <v>0.88838917425663999</v>
      </c>
      <c r="E9" s="4">
        <f t="shared" si="0"/>
        <v>-0.63138825994911585</v>
      </c>
      <c r="F9" s="4">
        <f t="shared" si="1"/>
        <v>0.82525034826172838</v>
      </c>
    </row>
    <row r="10" spans="1:6" ht="13.2" x14ac:dyDescent="0.25">
      <c r="B10" s="4">
        <v>5</v>
      </c>
      <c r="C10" s="4">
        <f t="shared" si="2"/>
        <v>0.5</v>
      </c>
      <c r="D10" s="4">
        <f t="shared" si="3"/>
        <v>0.82525034826172838</v>
      </c>
      <c r="E10" s="4">
        <f t="shared" si="0"/>
        <v>-0.68103813730610396</v>
      </c>
      <c r="F10" s="4">
        <f t="shared" si="1"/>
        <v>0.75714653453111802</v>
      </c>
    </row>
    <row r="11" spans="1:6" ht="13.2" x14ac:dyDescent="0.25">
      <c r="B11" s="4">
        <v>6</v>
      </c>
      <c r="C11" s="4">
        <f t="shared" si="2"/>
        <v>0.6</v>
      </c>
      <c r="D11" s="4">
        <f t="shared" si="3"/>
        <v>0.75714653453111802</v>
      </c>
      <c r="E11" s="4">
        <f t="shared" si="0"/>
        <v>-0.68792504970297774</v>
      </c>
      <c r="F11" s="4">
        <f t="shared" si="1"/>
        <v>0.68835402956082026</v>
      </c>
    </row>
    <row r="12" spans="1:6" ht="13.2" x14ac:dyDescent="0.25">
      <c r="B12" s="4">
        <v>7</v>
      </c>
      <c r="C12" s="4">
        <f t="shared" si="2"/>
        <v>0.7</v>
      </c>
      <c r="D12" s="4">
        <f t="shared" si="3"/>
        <v>0.68835402956082026</v>
      </c>
      <c r="E12" s="4">
        <f t="shared" si="0"/>
        <v>-0.66336377801766599</v>
      </c>
      <c r="F12" s="4">
        <f t="shared" si="1"/>
        <v>0.62201765175905366</v>
      </c>
    </row>
    <row r="13" spans="1:6" ht="13.2" x14ac:dyDescent="0.25">
      <c r="B13" s="4">
        <v>8</v>
      </c>
      <c r="C13" s="4">
        <f t="shared" si="2"/>
        <v>0.79999999999999993</v>
      </c>
      <c r="D13" s="4">
        <f t="shared" si="3"/>
        <v>0.62201765175905366</v>
      </c>
      <c r="E13" s="4">
        <f t="shared" si="0"/>
        <v>-0.61904953455975575</v>
      </c>
      <c r="F13" s="4">
        <f t="shared" si="1"/>
        <v>0.56011269830307808</v>
      </c>
    </row>
    <row r="14" spans="1:6" ht="13.2" x14ac:dyDescent="0.25">
      <c r="B14" s="4">
        <v>9</v>
      </c>
      <c r="C14" s="4">
        <f t="shared" si="2"/>
        <v>0.89999999999999991</v>
      </c>
      <c r="D14" s="4">
        <f t="shared" si="3"/>
        <v>0.56011269830307808</v>
      </c>
      <c r="E14" s="4">
        <f t="shared" si="0"/>
        <v>-0.56470722264063888</v>
      </c>
      <c r="F14" s="4">
        <f t="shared" si="1"/>
        <v>0.50364197603901417</v>
      </c>
    </row>
    <row r="15" spans="1:6" ht="13.2" x14ac:dyDescent="0.25">
      <c r="B15" s="4">
        <v>10</v>
      </c>
      <c r="C15" s="4">
        <f t="shared" si="2"/>
        <v>0.99999999999999989</v>
      </c>
      <c r="D15" s="4">
        <f t="shared" si="3"/>
        <v>0.50364197603901417</v>
      </c>
      <c r="E15" s="4">
        <f t="shared" si="0"/>
        <v>-0.50731048005696577</v>
      </c>
      <c r="F15" s="4">
        <f t="shared" si="1"/>
        <v>0.45291092803331756</v>
      </c>
    </row>
    <row r="19" spans="1:2" ht="15.75" customHeight="1" x14ac:dyDescent="0.25">
      <c r="A19" s="2" t="s">
        <v>5</v>
      </c>
      <c r="B19" s="3">
        <v>1</v>
      </c>
    </row>
    <row r="20" spans="1:2" ht="15.75" customHeight="1" x14ac:dyDescent="0.25">
      <c r="A20" s="2" t="s">
        <v>6</v>
      </c>
      <c r="B20" s="3">
        <v>10</v>
      </c>
    </row>
    <row r="21" spans="1:2" ht="15.75" customHeight="1" x14ac:dyDescent="0.25">
      <c r="A21" s="2" t="s">
        <v>7</v>
      </c>
      <c r="B21" s="3">
        <v>0.1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K15"/>
  <sheetViews>
    <sheetView workbookViewId="0">
      <selection activeCell="E4" sqref="E4:K4"/>
    </sheetView>
  </sheetViews>
  <sheetFormatPr baseColWidth="10" defaultColWidth="12.6640625" defaultRowHeight="15.75" customHeight="1" x14ac:dyDescent="0.25"/>
  <cols>
    <col min="2" max="2" width="5.77734375" customWidth="1"/>
    <col min="3" max="3" width="3.33203125" customWidth="1"/>
  </cols>
  <sheetData>
    <row r="2" spans="1:11" ht="13.2" x14ac:dyDescent="0.25">
      <c r="A2" s="1"/>
    </row>
    <row r="4" spans="1:11" ht="13.2" x14ac:dyDescent="0.25">
      <c r="B4" s="2" t="s">
        <v>5</v>
      </c>
      <c r="C4" s="3">
        <v>1</v>
      </c>
      <c r="E4" s="5" t="s">
        <v>0</v>
      </c>
      <c r="F4" s="5" t="s">
        <v>1</v>
      </c>
      <c r="G4" s="5" t="s">
        <v>2</v>
      </c>
      <c r="H4" s="5" t="s">
        <v>3</v>
      </c>
      <c r="I4" s="5" t="s">
        <v>8</v>
      </c>
      <c r="J4" s="5" t="s">
        <v>9</v>
      </c>
      <c r="K4" s="5" t="s">
        <v>4</v>
      </c>
    </row>
    <row r="5" spans="1:11" ht="13.2" x14ac:dyDescent="0.25">
      <c r="B5" s="2" t="s">
        <v>6</v>
      </c>
      <c r="C5" s="3">
        <v>10</v>
      </c>
      <c r="E5" s="4">
        <v>0</v>
      </c>
      <c r="F5" s="4">
        <v>0</v>
      </c>
      <c r="G5" s="4">
        <f>C4</f>
        <v>1</v>
      </c>
      <c r="H5" s="4">
        <f t="shared" ref="H5:H15" si="0">-2*(F5*(G5^2))</f>
        <v>0</v>
      </c>
      <c r="I5" s="4">
        <f>G5+$C$6*H5</f>
        <v>1</v>
      </c>
      <c r="J5" s="4">
        <v>0.1</v>
      </c>
      <c r="K5" s="4">
        <f>G5+(C6/2)*((-2*F5*G5^2)+(-2*J5*I5^2))</f>
        <v>0.99</v>
      </c>
    </row>
    <row r="6" spans="1:11" ht="13.2" x14ac:dyDescent="0.25">
      <c r="B6" s="2" t="s">
        <v>7</v>
      </c>
      <c r="C6" s="3">
        <v>0.1</v>
      </c>
      <c r="E6" s="4">
        <v>1</v>
      </c>
      <c r="F6" s="4">
        <f t="shared" ref="F6:F15" si="1">F5+$C$6</f>
        <v>0.1</v>
      </c>
      <c r="G6" s="4">
        <f t="shared" ref="G6:G15" si="2">K5</f>
        <v>0.99</v>
      </c>
      <c r="H6" s="4">
        <f t="shared" si="0"/>
        <v>-0.19602</v>
      </c>
      <c r="I6" s="4">
        <f>G6+(F6*H6)</f>
        <v>0.97039799999999998</v>
      </c>
      <c r="J6" s="4">
        <f t="shared" ref="J6:J15" si="3">J5+$C$6</f>
        <v>0.2</v>
      </c>
      <c r="K6" s="4">
        <f t="shared" ref="K6:K15" si="4">G6+($C$6/2)*((-2*F6*G6^2)+(-2*J6*I6^2))</f>
        <v>0.96136555443191996</v>
      </c>
    </row>
    <row r="7" spans="1:11" ht="13.2" x14ac:dyDescent="0.25">
      <c r="E7" s="4">
        <v>2</v>
      </c>
      <c r="F7" s="4">
        <f t="shared" si="1"/>
        <v>0.2</v>
      </c>
      <c r="G7" s="4">
        <f t="shared" si="2"/>
        <v>0.96136555443191996</v>
      </c>
      <c r="H7" s="4">
        <f t="shared" si="0"/>
        <v>-0.36968949169927717</v>
      </c>
      <c r="I7" s="4">
        <f>G7+(F6*H7)</f>
        <v>0.92439660526199219</v>
      </c>
      <c r="J7" s="4">
        <f t="shared" si="3"/>
        <v>0.30000000000000004</v>
      </c>
      <c r="K7" s="4">
        <f t="shared" si="4"/>
        <v>0.91724580733235928</v>
      </c>
    </row>
    <row r="8" spans="1:11" ht="13.2" x14ac:dyDescent="0.25">
      <c r="E8" s="4">
        <v>3</v>
      </c>
      <c r="F8" s="4">
        <f t="shared" si="1"/>
        <v>0.30000000000000004</v>
      </c>
      <c r="G8" s="4">
        <f t="shared" si="2"/>
        <v>0.91724580733235928</v>
      </c>
      <c r="H8" s="4">
        <f t="shared" si="0"/>
        <v>-0.50480392264127505</v>
      </c>
      <c r="I8" s="4">
        <f>G8+$C$6*H8</f>
        <v>0.86676541506823179</v>
      </c>
      <c r="J8" s="4">
        <f t="shared" si="3"/>
        <v>0.4</v>
      </c>
      <c r="K8" s="4">
        <f t="shared" si="4"/>
        <v>0.8619543198099594</v>
      </c>
    </row>
    <row r="9" spans="1:11" ht="13.2" x14ac:dyDescent="0.25">
      <c r="E9" s="4">
        <v>4</v>
      </c>
      <c r="F9" s="4">
        <f t="shared" si="1"/>
        <v>0.4</v>
      </c>
      <c r="G9" s="4">
        <f t="shared" si="2"/>
        <v>0.8619543198099594</v>
      </c>
      <c r="H9" s="4">
        <f t="shared" si="0"/>
        <v>-0.59437219955123977</v>
      </c>
      <c r="I9" s="4">
        <f>G9+(F9*H9)</f>
        <v>0.62420543998946343</v>
      </c>
      <c r="J9" s="4">
        <f t="shared" si="3"/>
        <v>0.5</v>
      </c>
      <c r="K9" s="4">
        <f t="shared" si="4"/>
        <v>0.81275408826677542</v>
      </c>
    </row>
    <row r="10" spans="1:11" ht="13.2" x14ac:dyDescent="0.25">
      <c r="E10" s="4">
        <v>5</v>
      </c>
      <c r="F10" s="4">
        <f t="shared" si="1"/>
        <v>0.5</v>
      </c>
      <c r="G10" s="4">
        <f t="shared" si="2"/>
        <v>0.81275408826677542</v>
      </c>
      <c r="H10" s="4">
        <f t="shared" si="0"/>
        <v>-0.66056920799435737</v>
      </c>
      <c r="I10" s="4">
        <f>G10+(F9*H10)</f>
        <v>0.54852640506903239</v>
      </c>
      <c r="J10" s="4">
        <f t="shared" si="3"/>
        <v>0.6</v>
      </c>
      <c r="K10" s="4">
        <f t="shared" si="4"/>
        <v>0.76167275484358021</v>
      </c>
    </row>
    <row r="11" spans="1:11" ht="13.2" x14ac:dyDescent="0.25">
      <c r="E11" s="4">
        <v>6</v>
      </c>
      <c r="F11" s="4">
        <f t="shared" si="1"/>
        <v>0.6</v>
      </c>
      <c r="G11" s="4">
        <f t="shared" si="2"/>
        <v>0.76167275484358021</v>
      </c>
      <c r="H11" s="4">
        <f t="shared" si="0"/>
        <v>-0.69617446256521043</v>
      </c>
      <c r="I11" s="4">
        <f>G11+$C$6*H11</f>
        <v>0.69205530858705921</v>
      </c>
      <c r="J11" s="4">
        <f t="shared" si="3"/>
        <v>0.7</v>
      </c>
      <c r="K11" s="4">
        <f t="shared" si="4"/>
        <v>0.69333819320527257</v>
      </c>
    </row>
    <row r="12" spans="1:11" ht="13.2" x14ac:dyDescent="0.25">
      <c r="E12" s="4">
        <v>7</v>
      </c>
      <c r="F12" s="4">
        <f t="shared" si="1"/>
        <v>0.7</v>
      </c>
      <c r="G12" s="4">
        <f t="shared" si="2"/>
        <v>0.69333819320527257</v>
      </c>
      <c r="H12" s="4">
        <f t="shared" si="0"/>
        <v>-0.67300499022001259</v>
      </c>
      <c r="I12" s="4">
        <f>G12+(F12*H12)</f>
        <v>0.22223470005126378</v>
      </c>
      <c r="J12" s="4">
        <f t="shared" si="3"/>
        <v>0.79999999999999993</v>
      </c>
      <c r="K12" s="4">
        <f t="shared" si="4"/>
        <v>0.65573688274172193</v>
      </c>
    </row>
    <row r="13" spans="1:11" ht="13.2" x14ac:dyDescent="0.25">
      <c r="E13" s="4">
        <v>8</v>
      </c>
      <c r="F13" s="4">
        <f t="shared" si="1"/>
        <v>0.79999999999999993</v>
      </c>
      <c r="G13" s="4">
        <f t="shared" si="2"/>
        <v>0.65573688274172193</v>
      </c>
      <c r="H13" s="4">
        <f t="shared" si="0"/>
        <v>-0.68798537502052914</v>
      </c>
      <c r="I13" s="4">
        <f>G13+(F12*H13)</f>
        <v>0.17414712022735157</v>
      </c>
      <c r="J13" s="4">
        <f t="shared" si="3"/>
        <v>0.89999999999999991</v>
      </c>
      <c r="K13" s="4">
        <f t="shared" si="4"/>
        <v>0.61860816423718235</v>
      </c>
    </row>
    <row r="14" spans="1:11" ht="13.2" x14ac:dyDescent="0.25">
      <c r="E14" s="4">
        <v>9</v>
      </c>
      <c r="F14" s="4">
        <f t="shared" si="1"/>
        <v>0.89999999999999991</v>
      </c>
      <c r="G14" s="4">
        <f t="shared" si="2"/>
        <v>0.61860816423718235</v>
      </c>
      <c r="H14" s="4">
        <f t="shared" si="0"/>
        <v>-0.68881690954961416</v>
      </c>
      <c r="I14" s="4">
        <f>G14+$C$6*H14</f>
        <v>0.54972647328222091</v>
      </c>
      <c r="J14" s="4">
        <f t="shared" si="3"/>
        <v>0.99999999999999989</v>
      </c>
      <c r="K14" s="4">
        <f t="shared" si="4"/>
        <v>0.55394739921697078</v>
      </c>
    </row>
    <row r="15" spans="1:11" ht="13.2" x14ac:dyDescent="0.25">
      <c r="E15" s="4">
        <v>10</v>
      </c>
      <c r="F15" s="4">
        <f t="shared" si="1"/>
        <v>0.99999999999999989</v>
      </c>
      <c r="G15" s="4">
        <f t="shared" si="2"/>
        <v>0.55394739921697078</v>
      </c>
      <c r="H15" s="4">
        <f t="shared" si="0"/>
        <v>-0.61371544219849195</v>
      </c>
      <c r="I15" s="4">
        <f>G15+(F15*H15)</f>
        <v>-5.9768042981521052E-2</v>
      </c>
      <c r="J15" s="4">
        <f t="shared" si="3"/>
        <v>1.0999999999999999</v>
      </c>
      <c r="K15" s="4">
        <f t="shared" si="4"/>
        <v>0.52286868302124367</v>
      </c>
    </row>
  </sheetData>
  <pageMargins left="0.70078740157480324" right="0.70078740157480324" top="0.75196850393700787" bottom="0.75196850393700787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844F-3951-4634-BC8E-0519FEE08C34}">
  <dimension ref="A1:K18"/>
  <sheetViews>
    <sheetView tabSelected="1" workbookViewId="0">
      <selection activeCell="I23" sqref="I23"/>
    </sheetView>
  </sheetViews>
  <sheetFormatPr baseColWidth="10" defaultRowHeight="13.2" x14ac:dyDescent="0.25"/>
  <cols>
    <col min="11" max="11" width="12.5546875" bestFit="1" customWidth="1"/>
  </cols>
  <sheetData>
    <row r="1" spans="1:11" x14ac:dyDescent="0.25">
      <c r="A1">
        <v>0.1</v>
      </c>
      <c r="B1">
        <v>9.9000000000000005E-2</v>
      </c>
    </row>
    <row r="4" spans="1:11" x14ac:dyDescent="0.25">
      <c r="C4" t="s">
        <v>10</v>
      </c>
    </row>
    <row r="7" spans="1:11" x14ac:dyDescent="0.25">
      <c r="A7" t="s">
        <v>17</v>
      </c>
      <c r="D7" s="8" t="s">
        <v>0</v>
      </c>
      <c r="E7" s="8" t="s">
        <v>1</v>
      </c>
      <c r="F7" s="8" t="s">
        <v>11</v>
      </c>
      <c r="G7" s="8" t="s">
        <v>12</v>
      </c>
      <c r="H7" s="8" t="s">
        <v>13</v>
      </c>
      <c r="I7" s="8" t="s">
        <v>14</v>
      </c>
      <c r="J7" s="8" t="s">
        <v>15</v>
      </c>
      <c r="K7" s="8" t="s">
        <v>16</v>
      </c>
    </row>
    <row r="8" spans="1:11" x14ac:dyDescent="0.25">
      <c r="D8" s="7">
        <v>0</v>
      </c>
      <c r="E8" s="7">
        <v>0</v>
      </c>
      <c r="F8" s="7">
        <v>1</v>
      </c>
      <c r="G8" s="7">
        <f>2*(E8)*(F8)^2</f>
        <v>0</v>
      </c>
      <c r="H8" s="7">
        <f>-2 * (D8 + E9/2) * (1 + (E9 * D8)/2)^2</f>
        <v>-0.1</v>
      </c>
      <c r="I8" s="12">
        <f>1.87*(D8+E9/2)*(1+E9/2)*(1+(E9*E9)/2)^2</f>
        <v>9.915920437499999E-2</v>
      </c>
      <c r="J8" s="11">
        <f>-2*(0+E9)*(1+(B12*I8))^2</f>
        <v>-0.20398603327062453</v>
      </c>
      <c r="K8" s="10">
        <f>1+B12/6*(G8+2*(H8)+2*(I8)+(J8))</f>
        <v>0.99657220625798959</v>
      </c>
    </row>
    <row r="9" spans="1:11" x14ac:dyDescent="0.25">
      <c r="A9" s="9" t="s">
        <v>18</v>
      </c>
      <c r="B9" s="6">
        <v>0</v>
      </c>
      <c r="D9" s="7">
        <v>1</v>
      </c>
      <c r="E9" s="7">
        <v>0.1</v>
      </c>
      <c r="F9" s="10">
        <f>K8</f>
        <v>0.99657220625798959</v>
      </c>
      <c r="G9" s="7">
        <f t="shared" ref="G9:G18" si="0">2*(E9)*(F9)^2</f>
        <v>0.19863123245718339</v>
      </c>
      <c r="H9" s="7">
        <f t="shared" ref="H9:H18" si="1">-2 * (D9 + E10/2) * (1 + (E10 * D9)/2)^2</f>
        <v>-2.6620000000000008</v>
      </c>
      <c r="I9" s="12">
        <f t="shared" ref="I9:I18" si="2">1.87*(D9+E10/2)*(1+E10/2)*(1+(E10*E10)/2)^2</f>
        <v>2.3541130800000007</v>
      </c>
      <c r="J9" s="11">
        <f t="shared" ref="J9:J18" si="3">-2*(0+E10)*(1+(E10*I9))^2</f>
        <v>-0.86532766709483377</v>
      </c>
      <c r="K9" s="10">
        <f t="shared" ref="K9:K18" si="4">1+E10/6*(0+2*(H9)+2*(I9)+(J9))</f>
        <v>0.95062994976350557</v>
      </c>
    </row>
    <row r="10" spans="1:11" x14ac:dyDescent="0.25">
      <c r="A10" s="9" t="s">
        <v>19</v>
      </c>
      <c r="B10" s="6">
        <v>1</v>
      </c>
      <c r="D10" s="7">
        <v>2</v>
      </c>
      <c r="E10" s="7">
        <v>0.2</v>
      </c>
      <c r="F10" s="10">
        <f t="shared" ref="F10:F18" si="5">K9</f>
        <v>0.95062994976350557</v>
      </c>
      <c r="G10" s="7">
        <f t="shared" si="0"/>
        <v>0.36147892055494607</v>
      </c>
      <c r="H10" s="7">
        <f t="shared" si="1"/>
        <v>-7.2670000000000003</v>
      </c>
      <c r="I10" s="12">
        <f t="shared" si="2"/>
        <v>5.0490594893749989</v>
      </c>
      <c r="J10" s="11">
        <f t="shared" si="3"/>
        <v>-3.7942835094463758</v>
      </c>
      <c r="K10" s="10">
        <f t="shared" si="4"/>
        <v>0.58849177346518111</v>
      </c>
    </row>
    <row r="11" spans="1:11" x14ac:dyDescent="0.25">
      <c r="A11" s="9" t="s">
        <v>21</v>
      </c>
      <c r="B11" s="6">
        <v>1</v>
      </c>
      <c r="D11" s="7">
        <v>3</v>
      </c>
      <c r="E11" s="7">
        <v>0.3</v>
      </c>
      <c r="F11" s="10">
        <f t="shared" si="5"/>
        <v>0.58849177346518111</v>
      </c>
      <c r="G11" s="7">
        <f t="shared" si="0"/>
        <v>0.20779354046171641</v>
      </c>
      <c r="H11" s="7">
        <f t="shared" si="1"/>
        <v>-16.384000000000004</v>
      </c>
      <c r="I11" s="12">
        <f t="shared" si="2"/>
        <v>8.3756851200000018</v>
      </c>
      <c r="J11" s="11">
        <f t="shared" si="3"/>
        <v>-15.139907434161854</v>
      </c>
      <c r="K11" s="10">
        <f t="shared" si="4"/>
        <v>-1.0771024796107902</v>
      </c>
    </row>
    <row r="12" spans="1:11" x14ac:dyDescent="0.25">
      <c r="A12" s="9" t="s">
        <v>20</v>
      </c>
      <c r="B12" s="6">
        <v>0.1</v>
      </c>
      <c r="D12" s="7">
        <v>4</v>
      </c>
      <c r="E12" s="7">
        <v>0.4</v>
      </c>
      <c r="F12" s="10">
        <f t="shared" si="5"/>
        <v>-1.0771024796107902</v>
      </c>
      <c r="G12" s="7">
        <f t="shared" si="0"/>
        <v>0.92811980126697025</v>
      </c>
      <c r="H12" s="7">
        <f t="shared" si="1"/>
        <v>-34</v>
      </c>
      <c r="I12" s="12">
        <f t="shared" si="2"/>
        <v>12.573193359375001</v>
      </c>
      <c r="J12" s="11">
        <f t="shared" si="3"/>
        <v>-53.094491172432903</v>
      </c>
      <c r="K12" s="10">
        <f t="shared" si="4"/>
        <v>-6.9956753711402415</v>
      </c>
    </row>
    <row r="13" spans="1:11" x14ac:dyDescent="0.25">
      <c r="D13" s="7">
        <v>5</v>
      </c>
      <c r="E13" s="7">
        <v>0.5</v>
      </c>
      <c r="F13" s="10">
        <f t="shared" si="5"/>
        <v>-6.9956753711402415</v>
      </c>
      <c r="G13" s="7">
        <f t="shared" si="0"/>
        <v>48.939473898378154</v>
      </c>
      <c r="H13" s="7">
        <f t="shared" si="1"/>
        <v>-66.25</v>
      </c>
      <c r="I13" s="12">
        <f t="shared" si="2"/>
        <v>17.940099319999998</v>
      </c>
      <c r="J13" s="11">
        <f t="shared" si="3"/>
        <v>-166.07171770095263</v>
      </c>
      <c r="K13" s="10">
        <f t="shared" si="4"/>
        <v>-25.269151906095257</v>
      </c>
    </row>
    <row r="14" spans="1:11" x14ac:dyDescent="0.25">
      <c r="D14" s="7">
        <v>6</v>
      </c>
      <c r="E14" s="7">
        <v>0.6</v>
      </c>
      <c r="F14" s="10">
        <f t="shared" si="5"/>
        <v>-25.269151906095257</v>
      </c>
      <c r="G14" s="7">
        <f t="shared" si="0"/>
        <v>766.23604566398103</v>
      </c>
      <c r="H14" s="7">
        <f t="shared" si="1"/>
        <v>-122.04699999999997</v>
      </c>
      <c r="I14" s="12">
        <f t="shared" si="2"/>
        <v>24.847792014374996</v>
      </c>
      <c r="J14" s="11">
        <f t="shared" si="3"/>
        <v>-473.64683118906646</v>
      </c>
      <c r="K14" s="10">
        <f t="shared" si="4"/>
        <v>-76.938612168703571</v>
      </c>
    </row>
    <row r="15" spans="1:11" x14ac:dyDescent="0.25">
      <c r="D15" s="7">
        <v>7</v>
      </c>
      <c r="E15" s="7">
        <v>0.7</v>
      </c>
      <c r="F15" s="10">
        <f t="shared" si="5"/>
        <v>-76.938612168703571</v>
      </c>
      <c r="G15" s="7">
        <f t="shared" si="0"/>
        <v>8287.3700594246529</v>
      </c>
      <c r="H15" s="7">
        <f t="shared" si="1"/>
        <v>-213.71200000000002</v>
      </c>
      <c r="I15" s="12">
        <f t="shared" si="2"/>
        <v>33.755863680000004</v>
      </c>
      <c r="J15" s="11">
        <f t="shared" si="3"/>
        <v>-1254.8203437903294</v>
      </c>
      <c r="K15" s="10">
        <f t="shared" si="4"/>
        <v>-214.29768219071059</v>
      </c>
    </row>
    <row r="16" spans="1:11" x14ac:dyDescent="0.25">
      <c r="D16" s="7">
        <v>8</v>
      </c>
      <c r="E16" s="7">
        <v>0.8</v>
      </c>
      <c r="F16" s="10">
        <f t="shared" si="5"/>
        <v>-214.29768219071059</v>
      </c>
      <c r="G16" s="7">
        <f t="shared" si="0"/>
        <v>73477.59454769727</v>
      </c>
      <c r="H16" s="7">
        <f t="shared" si="1"/>
        <v>-357.60399999999993</v>
      </c>
      <c r="I16" s="12">
        <f t="shared" si="2"/>
        <v>45.229206254375001</v>
      </c>
      <c r="J16" s="11">
        <f t="shared" si="3"/>
        <v>-3130.9456697325336</v>
      </c>
      <c r="K16" s="10">
        <f t="shared" si="4"/>
        <v>-562.3542885835675</v>
      </c>
    </row>
    <row r="17" spans="4:11" x14ac:dyDescent="0.25">
      <c r="D17" s="7">
        <v>9</v>
      </c>
      <c r="E17" s="7">
        <v>0.9</v>
      </c>
      <c r="F17" s="10">
        <f t="shared" si="5"/>
        <v>-562.3542885835675</v>
      </c>
      <c r="G17" s="7">
        <f t="shared" si="0"/>
        <v>569236.22259899462</v>
      </c>
      <c r="H17" s="7">
        <f t="shared" si="1"/>
        <v>-574.75</v>
      </c>
      <c r="I17" s="12">
        <f t="shared" si="2"/>
        <v>59.956875000000004</v>
      </c>
      <c r="J17" s="11">
        <f t="shared" si="3"/>
        <v>-7431.4812195312506</v>
      </c>
      <c r="K17" s="10">
        <f t="shared" si="4"/>
        <v>-1409.1779115885415</v>
      </c>
    </row>
    <row r="18" spans="4:11" x14ac:dyDescent="0.25">
      <c r="D18" s="7">
        <v>10</v>
      </c>
      <c r="E18" s="7">
        <v>1</v>
      </c>
      <c r="F18" s="10">
        <f t="shared" si="5"/>
        <v>-1409.1779115885415</v>
      </c>
      <c r="G18" s="7">
        <f t="shared" si="0"/>
        <v>3971564.7730180868</v>
      </c>
      <c r="H18" s="7">
        <f t="shared" si="1"/>
        <v>-20</v>
      </c>
      <c r="I18" s="12">
        <f t="shared" si="2"/>
        <v>18.700000000000003</v>
      </c>
      <c r="J18" s="11">
        <f t="shared" si="3"/>
        <v>0</v>
      </c>
      <c r="K18" s="10">
        <f t="shared" si="4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9711B-C0EE-4F9A-903C-49FF6ABE258A}">
  <dimension ref="A1"/>
  <sheetViews>
    <sheetView workbookViewId="0">
      <selection activeCell="H16" sqref="H16"/>
    </sheetView>
  </sheetViews>
  <sheetFormatPr baseColWidth="10" defaultRowHeight="13.2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Euler</vt:lpstr>
      <vt:lpstr>Euler modificador</vt:lpstr>
      <vt:lpstr>Runge-Kutta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Andrés Gutiérrez</cp:lastModifiedBy>
  <dcterms:created xsi:type="dcterms:W3CDTF">2025-08-01T05:17:39Z</dcterms:created>
  <dcterms:modified xsi:type="dcterms:W3CDTF">2025-08-05T03:14:21Z</dcterms:modified>
</cp:coreProperties>
</file>