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435" tabRatio="809" activeTab="6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5" i="18" l="1"/>
  <c r="B36" i="18"/>
  <c r="B37" i="18"/>
  <c r="B34" i="18"/>
  <c r="B30" i="18"/>
  <c r="B31" i="18"/>
  <c r="B29" i="18"/>
  <c r="D44" i="22"/>
  <c r="D43" i="22"/>
  <c r="D42" i="22"/>
  <c r="D41" i="22"/>
  <c r="T44" i="22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R40" i="22"/>
  <c r="O40" i="22"/>
  <c r="S40" i="22"/>
  <c r="T40" i="22"/>
  <c r="M40" i="22"/>
  <c r="N40" i="22"/>
  <c r="L40" i="22"/>
  <c r="J40" i="22"/>
  <c r="I40" i="22"/>
  <c r="G40" i="22"/>
  <c r="H40" i="22"/>
  <c r="F40" i="22"/>
  <c r="C40" i="22"/>
  <c r="D40" i="22"/>
  <c r="P40" i="22"/>
  <c r="S36" i="22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R32" i="22"/>
  <c r="P32" i="22"/>
  <c r="O32" i="22"/>
  <c r="S32" i="22"/>
  <c r="M32" i="22"/>
  <c r="N36" i="22"/>
  <c r="L32" i="22"/>
  <c r="I32" i="22"/>
  <c r="J32" i="22"/>
  <c r="G32" i="22"/>
  <c r="H36" i="22"/>
  <c r="F32" i="22"/>
  <c r="C32" i="22"/>
  <c r="D32" i="22"/>
  <c r="T36" i="22"/>
  <c r="T35" i="22"/>
  <c r="T34" i="22"/>
  <c r="T33" i="22"/>
  <c r="T32" i="22"/>
  <c r="H32" i="22"/>
  <c r="N32" i="22"/>
  <c r="H33" i="22"/>
  <c r="N33" i="22"/>
  <c r="H34" i="22"/>
  <c r="N34" i="22"/>
  <c r="H35" i="22"/>
  <c r="N35" i="22"/>
  <c r="S45" i="22"/>
  <c r="M45" i="22"/>
  <c r="G45" i="22"/>
  <c r="S39" i="22"/>
  <c r="M39" i="22"/>
  <c r="G39" i="22"/>
  <c r="Q11" i="22"/>
  <c r="O11" i="22"/>
  <c r="K11" i="22"/>
  <c r="I11" i="22"/>
  <c r="E11" i="22"/>
  <c r="C11" i="22"/>
  <c r="L45" i="22"/>
  <c r="P45" i="22"/>
  <c r="F45" i="22"/>
  <c r="R45" i="22"/>
  <c r="D45" i="22"/>
  <c r="J45" i="22"/>
  <c r="J39" i="22"/>
  <c r="D39" i="22"/>
  <c r="P39" i="22"/>
  <c r="L39" i="22"/>
  <c r="F39" i="22"/>
  <c r="R39" i="22"/>
  <c r="Q27" i="22"/>
  <c r="O27" i="22"/>
  <c r="K27" i="22"/>
  <c r="I27" i="22"/>
  <c r="E27" i="22"/>
  <c r="C27" i="22"/>
  <c r="A8" i="6"/>
  <c r="B8" i="6"/>
  <c r="C8" i="6"/>
  <c r="D8" i="6"/>
  <c r="E8" i="6"/>
  <c r="F8" i="6"/>
  <c r="F14" i="6"/>
  <c r="G8" i="6"/>
  <c r="H8" i="6"/>
  <c r="H14" i="6"/>
  <c r="I8" i="6"/>
  <c r="J8" i="6"/>
  <c r="K8" i="6"/>
  <c r="K14" i="6"/>
  <c r="L8" i="6"/>
  <c r="M8" i="6"/>
  <c r="N8" i="6"/>
  <c r="N14" i="6"/>
  <c r="O8" i="6"/>
  <c r="P8" i="6"/>
  <c r="P14" i="6"/>
  <c r="Q8" i="6"/>
  <c r="R8" i="6"/>
  <c r="S8" i="6"/>
  <c r="S14" i="6"/>
  <c r="T8" i="6"/>
  <c r="U8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H8" i="6"/>
  <c r="AI8" i="6"/>
  <c r="AI14" i="6"/>
  <c r="AJ8" i="6"/>
  <c r="AK8" i="6"/>
  <c r="AL8" i="6"/>
  <c r="AL14" i="6"/>
  <c r="AM8" i="6"/>
  <c r="AN8" i="6"/>
  <c r="AN14" i="6"/>
  <c r="AO8" i="6"/>
  <c r="AP8" i="6"/>
  <c r="AQ8" i="6"/>
  <c r="AQ14" i="6"/>
  <c r="AR8" i="6"/>
  <c r="AS8" i="6"/>
  <c r="AT8" i="6"/>
  <c r="AT14" i="6"/>
  <c r="AU8" i="6"/>
  <c r="AV8" i="6"/>
  <c r="AV14" i="6"/>
  <c r="AW8" i="6"/>
  <c r="AX8" i="6"/>
  <c r="AY8" i="6"/>
  <c r="AY14" i="6"/>
  <c r="AZ8" i="6"/>
  <c r="BA8" i="6"/>
  <c r="BB8" i="6"/>
  <c r="BB14" i="6"/>
  <c r="BC8" i="6"/>
  <c r="BD8" i="6"/>
  <c r="BD14" i="6"/>
  <c r="BE8" i="6"/>
  <c r="BF8" i="6"/>
  <c r="E9" i="6"/>
  <c r="BG9" i="6"/>
  <c r="E10" i="6"/>
  <c r="BG10" i="6"/>
  <c r="BG8" i="6"/>
  <c r="BG14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J14" i="6"/>
  <c r="L14" i="6"/>
  <c r="M14" i="6"/>
  <c r="O14" i="6"/>
  <c r="R14" i="6"/>
  <c r="T14" i="6"/>
  <c r="U14" i="6"/>
  <c r="W14" i="6"/>
  <c r="Z14" i="6"/>
  <c r="AB14" i="6"/>
  <c r="AC14" i="6"/>
  <c r="AE14" i="6"/>
  <c r="AH14" i="6"/>
  <c r="AJ14" i="6"/>
  <c r="AK14" i="6"/>
  <c r="AM14" i="6"/>
  <c r="AP14" i="6"/>
  <c r="AR14" i="6"/>
  <c r="AS14" i="6"/>
  <c r="AU14" i="6"/>
  <c r="AX14" i="6"/>
  <c r="AZ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E18" i="6"/>
  <c r="BG18" i="6"/>
  <c r="E19" i="6"/>
  <c r="BG19" i="6"/>
  <c r="BG17" i="6"/>
  <c r="D20" i="6"/>
  <c r="E20" i="6"/>
  <c r="F20" i="6"/>
  <c r="G20" i="6"/>
  <c r="H20" i="6"/>
  <c r="I20" i="6"/>
  <c r="J20" i="6"/>
  <c r="K20" i="6"/>
  <c r="K23" i="6"/>
  <c r="L20" i="6"/>
  <c r="L23" i="6"/>
  <c r="M20" i="6"/>
  <c r="M23" i="6"/>
  <c r="N20" i="6"/>
  <c r="O20" i="6"/>
  <c r="P20" i="6"/>
  <c r="Q20" i="6"/>
  <c r="R20" i="6"/>
  <c r="S20" i="6"/>
  <c r="S23" i="6"/>
  <c r="T20" i="6"/>
  <c r="T23" i="6"/>
  <c r="U20" i="6"/>
  <c r="U23" i="6"/>
  <c r="V20" i="6"/>
  <c r="W20" i="6"/>
  <c r="X20" i="6"/>
  <c r="Y20" i="6"/>
  <c r="Z20" i="6"/>
  <c r="AA20" i="6"/>
  <c r="AA23" i="6"/>
  <c r="AB20" i="6"/>
  <c r="AB23" i="6"/>
  <c r="AC20" i="6"/>
  <c r="AC23" i="6"/>
  <c r="AD20" i="6"/>
  <c r="AE20" i="6"/>
  <c r="AF20" i="6"/>
  <c r="AG20" i="6"/>
  <c r="AH20" i="6"/>
  <c r="AI20" i="6"/>
  <c r="AI23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R23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E21" i="6"/>
  <c r="BG21" i="6"/>
  <c r="BG20" i="6"/>
  <c r="BG23" i="6"/>
  <c r="E22" i="6"/>
  <c r="BG22" i="6"/>
  <c r="D23" i="6"/>
  <c r="E23" i="6"/>
  <c r="G23" i="6"/>
  <c r="H23" i="6"/>
  <c r="O23" i="6"/>
  <c r="P23" i="6"/>
  <c r="W23" i="6"/>
  <c r="X23" i="6"/>
  <c r="AE23" i="6"/>
  <c r="AF23" i="6"/>
  <c r="AM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L26" i="6"/>
  <c r="M26" i="6"/>
  <c r="N26" i="6"/>
  <c r="O26" i="6"/>
  <c r="P26" i="6"/>
  <c r="Q26" i="6"/>
  <c r="Q32" i="6"/>
  <c r="R26" i="6"/>
  <c r="S26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J26" i="6"/>
  <c r="AJ32" i="6"/>
  <c r="AK26" i="6"/>
  <c r="AL26" i="6"/>
  <c r="AM26" i="6"/>
  <c r="AN26" i="6"/>
  <c r="AO26" i="6"/>
  <c r="AO32" i="6"/>
  <c r="AP26" i="6"/>
  <c r="AQ26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E27" i="6"/>
  <c r="BG27" i="6"/>
  <c r="BG26" i="6"/>
  <c r="E28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BG29" i="6"/>
  <c r="D32" i="6"/>
  <c r="E32" i="6"/>
  <c r="H32" i="6"/>
  <c r="K32" i="6"/>
  <c r="P32" i="6"/>
  <c r="R32" i="6"/>
  <c r="S32" i="6"/>
  <c r="X32" i="6"/>
  <c r="Z32" i="6"/>
  <c r="AA32" i="6"/>
  <c r="AF32" i="6"/>
  <c r="AH32" i="6"/>
  <c r="AI32" i="6"/>
  <c r="AN32" i="6"/>
  <c r="AQ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M35" i="6"/>
  <c r="N35" i="6"/>
  <c r="O35" i="6"/>
  <c r="P35" i="6"/>
  <c r="Q35" i="6"/>
  <c r="Q41" i="6"/>
  <c r="R35" i="6"/>
  <c r="S35" i="6"/>
  <c r="T35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E36" i="6"/>
  <c r="BG36" i="6"/>
  <c r="E37" i="6"/>
  <c r="BG37" i="6"/>
  <c r="BG43" i="6"/>
  <c r="D38" i="6"/>
  <c r="E38" i="6"/>
  <c r="F38" i="6"/>
  <c r="F41" i="6"/>
  <c r="G38" i="6"/>
  <c r="H38" i="6"/>
  <c r="H41" i="6"/>
  <c r="I38" i="6"/>
  <c r="J38" i="6"/>
  <c r="K38" i="6"/>
  <c r="L38" i="6"/>
  <c r="M38" i="6"/>
  <c r="M41" i="6"/>
  <c r="N38" i="6"/>
  <c r="N41" i="6"/>
  <c r="O38" i="6"/>
  <c r="P38" i="6"/>
  <c r="P41" i="6"/>
  <c r="Q38" i="6"/>
  <c r="R38" i="6"/>
  <c r="S38" i="6"/>
  <c r="S41" i="6"/>
  <c r="T38" i="6"/>
  <c r="U38" i="6"/>
  <c r="U41" i="6"/>
  <c r="V38" i="6"/>
  <c r="V41" i="6"/>
  <c r="W38" i="6"/>
  <c r="X38" i="6"/>
  <c r="X41" i="6"/>
  <c r="Y38" i="6"/>
  <c r="Z38" i="6"/>
  <c r="AA38" i="6"/>
  <c r="AB38" i="6"/>
  <c r="AC38" i="6"/>
  <c r="AC41" i="6"/>
  <c r="AD38" i="6"/>
  <c r="AD41" i="6"/>
  <c r="AE38" i="6"/>
  <c r="AF38" i="6"/>
  <c r="AF41" i="6"/>
  <c r="AG38" i="6"/>
  <c r="AH38" i="6"/>
  <c r="AI38" i="6"/>
  <c r="AJ38" i="6"/>
  <c r="AK38" i="6"/>
  <c r="AK41" i="6"/>
  <c r="AL38" i="6"/>
  <c r="AL41" i="6"/>
  <c r="AM38" i="6"/>
  <c r="AN38" i="6"/>
  <c r="AN41" i="6"/>
  <c r="AO38" i="6"/>
  <c r="AP38" i="6"/>
  <c r="AQ38" i="6"/>
  <c r="AR38" i="6"/>
  <c r="AS38" i="6"/>
  <c r="AS41" i="6"/>
  <c r="AT38" i="6"/>
  <c r="AT41" i="6"/>
  <c r="AU38" i="6"/>
  <c r="AV38" i="6"/>
  <c r="AV41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L41" i="6"/>
  <c r="O41" i="6"/>
  <c r="R41" i="6"/>
  <c r="T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B44" i="6"/>
  <c r="AC44" i="6"/>
  <c r="AD44" i="6"/>
  <c r="AD50" i="6"/>
  <c r="AE44" i="6"/>
  <c r="AF44" i="6"/>
  <c r="AG44" i="6"/>
  <c r="AG50" i="6"/>
  <c r="AH44" i="6"/>
  <c r="AI44" i="6"/>
  <c r="AJ44" i="6"/>
  <c r="AK44" i="6"/>
  <c r="AL44" i="6"/>
  <c r="AL50" i="6"/>
  <c r="AM44" i="6"/>
  <c r="AN44" i="6"/>
  <c r="AO44" i="6"/>
  <c r="AO50" i="6"/>
  <c r="AP44" i="6"/>
  <c r="AQ44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E45" i="6"/>
  <c r="BG45" i="6"/>
  <c r="E46" i="6"/>
  <c r="BG46" i="6"/>
  <c r="BG52" i="6"/>
  <c r="D47" i="6"/>
  <c r="E47" i="6"/>
  <c r="F47" i="6"/>
  <c r="G47" i="6"/>
  <c r="G50" i="6"/>
  <c r="H47" i="6"/>
  <c r="H50" i="6"/>
  <c r="I47" i="6"/>
  <c r="J47" i="6"/>
  <c r="J50" i="6"/>
  <c r="K47" i="6"/>
  <c r="L47" i="6"/>
  <c r="M47" i="6"/>
  <c r="M50" i="6"/>
  <c r="N47" i="6"/>
  <c r="O47" i="6"/>
  <c r="O50" i="6"/>
  <c r="P47" i="6"/>
  <c r="P50" i="6"/>
  <c r="Q47" i="6"/>
  <c r="R47" i="6"/>
  <c r="R50" i="6"/>
  <c r="S47" i="6"/>
  <c r="T47" i="6"/>
  <c r="U47" i="6"/>
  <c r="U50" i="6"/>
  <c r="V47" i="6"/>
  <c r="W47" i="6"/>
  <c r="W50" i="6"/>
  <c r="X47" i="6"/>
  <c r="X50" i="6"/>
  <c r="Y47" i="6"/>
  <c r="Z47" i="6"/>
  <c r="Z50" i="6"/>
  <c r="AA47" i="6"/>
  <c r="AB47" i="6"/>
  <c r="AC47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M47" i="6"/>
  <c r="AM50" i="6"/>
  <c r="AN47" i="6"/>
  <c r="AN50" i="6"/>
  <c r="AO47" i="6"/>
  <c r="AP47" i="6"/>
  <c r="AP50" i="6"/>
  <c r="AQ47" i="6"/>
  <c r="AR47" i="6"/>
  <c r="AS47" i="6"/>
  <c r="AS50" i="6"/>
  <c r="AT47" i="6"/>
  <c r="AU47" i="6"/>
  <c r="AU50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E49" i="6"/>
  <c r="BG49" i="6"/>
  <c r="BG47" i="6"/>
  <c r="D50" i="6"/>
  <c r="E50" i="6"/>
  <c r="I50" i="6"/>
  <c r="L50" i="6"/>
  <c r="N50" i="6"/>
  <c r="Q50" i="6"/>
  <c r="T50" i="6"/>
  <c r="AA50" i="6"/>
  <c r="AB50" i="6"/>
  <c r="AC50" i="6"/>
  <c r="AI50" i="6"/>
  <c r="AJ50" i="6"/>
  <c r="AK50" i="6"/>
  <c r="AQ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S53" i="6"/>
  <c r="AT53" i="6"/>
  <c r="AT59" i="6"/>
  <c r="AU53" i="6"/>
  <c r="AU59" i="6"/>
  <c r="AV53" i="6"/>
  <c r="AV59" i="6"/>
  <c r="AW53" i="6"/>
  <c r="AX53" i="6"/>
  <c r="AY53" i="6"/>
  <c r="AZ53" i="6"/>
  <c r="BA53" i="6"/>
  <c r="BB53" i="6"/>
  <c r="BB59" i="6"/>
  <c r="BC53" i="6"/>
  <c r="BC59" i="6"/>
  <c r="BD53" i="6"/>
  <c r="BE53" i="6"/>
  <c r="BE59" i="6"/>
  <c r="BF53" i="6"/>
  <c r="E54" i="6"/>
  <c r="BG54" i="6"/>
  <c r="E55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B59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X59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R59" i="6"/>
  <c r="AS59" i="6"/>
  <c r="AW59" i="6"/>
  <c r="AY59" i="6"/>
  <c r="AZ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C62" i="6"/>
  <c r="AD62" i="6"/>
  <c r="AE62" i="6"/>
  <c r="AF62" i="6"/>
  <c r="AG62" i="6"/>
  <c r="AG68" i="6"/>
  <c r="AH62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Y62" i="6"/>
  <c r="AZ62" i="6"/>
  <c r="BA62" i="6"/>
  <c r="BA68" i="6"/>
  <c r="BB62" i="6"/>
  <c r="BC62" i="6"/>
  <c r="BD62" i="6"/>
  <c r="BE62" i="6"/>
  <c r="BE68" i="6"/>
  <c r="BF62" i="6"/>
  <c r="E63" i="6"/>
  <c r="BG63" i="6"/>
  <c r="E64" i="6"/>
  <c r="BG64" i="6"/>
  <c r="BG62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BG65" i="6"/>
  <c r="E67" i="6"/>
  <c r="BG67" i="6"/>
  <c r="D68" i="6"/>
  <c r="E68" i="6"/>
  <c r="G68" i="6"/>
  <c r="H68" i="6"/>
  <c r="J68" i="6"/>
  <c r="P68" i="6"/>
  <c r="Q68" i="6"/>
  <c r="R68" i="6"/>
  <c r="W68" i="6"/>
  <c r="X68" i="6"/>
  <c r="Z68" i="6"/>
  <c r="AE68" i="6"/>
  <c r="AF68" i="6"/>
  <c r="AH68" i="6"/>
  <c r="AM68" i="6"/>
  <c r="AP68" i="6"/>
  <c r="AU68" i="6"/>
  <c r="AV68" i="6"/>
  <c r="AX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C71" i="6"/>
  <c r="D71" i="6"/>
  <c r="E71" i="6"/>
  <c r="F71" i="6"/>
  <c r="G71" i="6"/>
  <c r="H71" i="6"/>
  <c r="I71" i="6"/>
  <c r="J71" i="6"/>
  <c r="J77" i="6"/>
  <c r="K71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E72" i="6"/>
  <c r="BG72" i="6"/>
  <c r="E73" i="6"/>
  <c r="BG73" i="6"/>
  <c r="D74" i="6"/>
  <c r="E74" i="6"/>
  <c r="F74" i="6"/>
  <c r="F77" i="6"/>
  <c r="G74" i="6"/>
  <c r="G77" i="6"/>
  <c r="H74" i="6"/>
  <c r="H77" i="6"/>
  <c r="I74" i="6"/>
  <c r="J74" i="6"/>
  <c r="K74" i="6"/>
  <c r="L74" i="6"/>
  <c r="M74" i="6"/>
  <c r="M77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W77" i="6"/>
  <c r="X74" i="6"/>
  <c r="X77" i="6"/>
  <c r="Y74" i="6"/>
  <c r="Z74" i="6"/>
  <c r="AA74" i="6"/>
  <c r="AA77" i="6"/>
  <c r="AB74" i="6"/>
  <c r="AC74" i="6"/>
  <c r="AC77" i="6"/>
  <c r="AD74" i="6"/>
  <c r="AD77" i="6"/>
  <c r="AE74" i="6"/>
  <c r="AE77" i="6"/>
  <c r="AF74" i="6"/>
  <c r="AF77" i="6"/>
  <c r="AG74" i="6"/>
  <c r="AH74" i="6"/>
  <c r="AI74" i="6"/>
  <c r="AJ74" i="6"/>
  <c r="AK74" i="6"/>
  <c r="AK77" i="6"/>
  <c r="AL74" i="6"/>
  <c r="AL77" i="6"/>
  <c r="AM74" i="6"/>
  <c r="AM77" i="6"/>
  <c r="AN74" i="6"/>
  <c r="AN77" i="6"/>
  <c r="AO74" i="6"/>
  <c r="AP74" i="6"/>
  <c r="AQ74" i="6"/>
  <c r="AR74" i="6"/>
  <c r="AS74" i="6"/>
  <c r="AS77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E75" i="6"/>
  <c r="BG75" i="6"/>
  <c r="BG78" i="6"/>
  <c r="E76" i="6"/>
  <c r="BG76" i="6"/>
  <c r="D77" i="6"/>
  <c r="E77" i="6"/>
  <c r="I77" i="6"/>
  <c r="K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E81" i="6"/>
  <c r="BG81" i="6"/>
  <c r="BG87" i="6"/>
  <c r="E82" i="6"/>
  <c r="BG82" i="6"/>
  <c r="D83" i="6"/>
  <c r="E83" i="6"/>
  <c r="F83" i="6"/>
  <c r="G83" i="6"/>
  <c r="H83" i="6"/>
  <c r="H86" i="6"/>
  <c r="I83" i="6"/>
  <c r="I86" i="6"/>
  <c r="J83" i="6"/>
  <c r="K83" i="6"/>
  <c r="K86" i="6"/>
  <c r="L83" i="6"/>
  <c r="M83" i="6"/>
  <c r="N83" i="6"/>
  <c r="O83" i="6"/>
  <c r="P83" i="6"/>
  <c r="P86" i="6"/>
  <c r="Q83" i="6"/>
  <c r="Q86" i="6"/>
  <c r="R83" i="6"/>
  <c r="S83" i="6"/>
  <c r="T83" i="6"/>
  <c r="U83" i="6"/>
  <c r="V83" i="6"/>
  <c r="W83" i="6"/>
  <c r="X83" i="6"/>
  <c r="Y83" i="6"/>
  <c r="Y86" i="6"/>
  <c r="Z83" i="6"/>
  <c r="Z86" i="6"/>
  <c r="AA83" i="6"/>
  <c r="AA86" i="6"/>
  <c r="AB83" i="6"/>
  <c r="AC83" i="6"/>
  <c r="AD83" i="6"/>
  <c r="AE83" i="6"/>
  <c r="AF83" i="6"/>
  <c r="AF86" i="6"/>
  <c r="AG83" i="6"/>
  <c r="AG86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BG83" i="6"/>
  <c r="E85" i="6"/>
  <c r="BG85" i="6"/>
  <c r="D86" i="6"/>
  <c r="E86" i="6"/>
  <c r="G86" i="6"/>
  <c r="J86" i="6"/>
  <c r="L86" i="6"/>
  <c r="O86" i="6"/>
  <c r="R86" i="6"/>
  <c r="S86" i="6"/>
  <c r="T86" i="6"/>
  <c r="U86" i="6"/>
  <c r="V86" i="6"/>
  <c r="X86" i="6"/>
  <c r="AB86" i="6"/>
  <c r="AE86" i="6"/>
  <c r="AI86" i="6"/>
  <c r="AJ86" i="6"/>
  <c r="AK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E90" i="6"/>
  <c r="BG90" i="6"/>
  <c r="BG89" i="6"/>
  <c r="BG95" i="6"/>
  <c r="E91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BA98" i="6"/>
  <c r="BB98" i="6"/>
  <c r="BB104" i="6"/>
  <c r="BC98" i="6"/>
  <c r="BD98" i="6"/>
  <c r="BE98" i="6"/>
  <c r="BF98" i="6"/>
  <c r="E99" i="6"/>
  <c r="BG99" i="6"/>
  <c r="E100" i="6"/>
  <c r="BG100" i="6"/>
  <c r="BG106" i="6"/>
  <c r="D101" i="6"/>
  <c r="E101" i="6"/>
  <c r="F101" i="6"/>
  <c r="G101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R104" i="6"/>
  <c r="S101" i="6"/>
  <c r="S104" i="6"/>
  <c r="T101" i="6"/>
  <c r="U101" i="6"/>
  <c r="U104" i="6"/>
  <c r="V101" i="6"/>
  <c r="W101" i="6"/>
  <c r="X101" i="6"/>
  <c r="Y101" i="6"/>
  <c r="Z101" i="6"/>
  <c r="Z104" i="6"/>
  <c r="AA101" i="6"/>
  <c r="AA104" i="6"/>
  <c r="AB101" i="6"/>
  <c r="AC101" i="6"/>
  <c r="AC104" i="6"/>
  <c r="AD101" i="6"/>
  <c r="AE101" i="6"/>
  <c r="AF101" i="6"/>
  <c r="AG101" i="6"/>
  <c r="AH101" i="6"/>
  <c r="AH104" i="6"/>
  <c r="AI101" i="6"/>
  <c r="AI104" i="6"/>
  <c r="AJ101" i="6"/>
  <c r="AK101" i="6"/>
  <c r="AK104" i="6"/>
  <c r="AL101" i="6"/>
  <c r="AM101" i="6"/>
  <c r="AN101" i="6"/>
  <c r="AO101" i="6"/>
  <c r="AP101" i="6"/>
  <c r="AP104" i="6"/>
  <c r="AQ101" i="6"/>
  <c r="AQ104" i="6"/>
  <c r="AR101" i="6"/>
  <c r="AS101" i="6"/>
  <c r="AS104" i="6"/>
  <c r="AT101" i="6"/>
  <c r="AU101" i="6"/>
  <c r="AV101" i="6"/>
  <c r="AV104" i="6"/>
  <c r="AW101" i="6"/>
  <c r="AX101" i="6"/>
  <c r="AX104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AZ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G113" i="6"/>
  <c r="H107" i="6"/>
  <c r="I107" i="6"/>
  <c r="J107" i="6"/>
  <c r="J113" i="6"/>
  <c r="K107" i="6"/>
  <c r="L107" i="6"/>
  <c r="L113" i="6"/>
  <c r="M107" i="6"/>
  <c r="N107" i="6"/>
  <c r="O107" i="6"/>
  <c r="O113" i="6"/>
  <c r="P107" i="6"/>
  <c r="Q107" i="6"/>
  <c r="R107" i="6"/>
  <c r="R113" i="6"/>
  <c r="S107" i="6"/>
  <c r="T107" i="6"/>
  <c r="T113" i="6"/>
  <c r="U107" i="6"/>
  <c r="V107" i="6"/>
  <c r="W107" i="6"/>
  <c r="W113" i="6"/>
  <c r="X107" i="6"/>
  <c r="Y107" i="6"/>
  <c r="Z107" i="6"/>
  <c r="Z113" i="6"/>
  <c r="AA107" i="6"/>
  <c r="AB107" i="6"/>
  <c r="AC107" i="6"/>
  <c r="AD107" i="6"/>
  <c r="AE107" i="6"/>
  <c r="AE113" i="6"/>
  <c r="AF107" i="6"/>
  <c r="AG107" i="6"/>
  <c r="AG113" i="6"/>
  <c r="AH107" i="6"/>
  <c r="AH113" i="6"/>
  <c r="AI107" i="6"/>
  <c r="AJ107" i="6"/>
  <c r="AJ113" i="6"/>
  <c r="AK107" i="6"/>
  <c r="AL107" i="6"/>
  <c r="AM107" i="6"/>
  <c r="AN107" i="6"/>
  <c r="AO107" i="6"/>
  <c r="AP107" i="6"/>
  <c r="AP113" i="6"/>
  <c r="AQ107" i="6"/>
  <c r="AR107" i="6"/>
  <c r="AR113" i="6"/>
  <c r="AS107" i="6"/>
  <c r="AT107" i="6"/>
  <c r="AU107" i="6"/>
  <c r="AV107" i="6"/>
  <c r="AW107" i="6"/>
  <c r="AW113" i="6"/>
  <c r="AX107" i="6"/>
  <c r="AX113" i="6"/>
  <c r="AY107" i="6"/>
  <c r="AZ107" i="6"/>
  <c r="AZ113" i="6"/>
  <c r="BA107" i="6"/>
  <c r="BB107" i="6"/>
  <c r="BC107" i="6"/>
  <c r="BC113" i="6"/>
  <c r="BD107" i="6"/>
  <c r="BE107" i="6"/>
  <c r="BE113" i="6"/>
  <c r="BF107" i="6"/>
  <c r="E108" i="6"/>
  <c r="BG108" i="6"/>
  <c r="E109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M113" i="6"/>
  <c r="N110" i="6"/>
  <c r="N113" i="6"/>
  <c r="O110" i="6"/>
  <c r="P110" i="6"/>
  <c r="P113" i="6"/>
  <c r="Q110" i="6"/>
  <c r="R110" i="6"/>
  <c r="S110" i="6"/>
  <c r="T110" i="6"/>
  <c r="U110" i="6"/>
  <c r="U113" i="6"/>
  <c r="V110" i="6"/>
  <c r="V113" i="6"/>
  <c r="W110" i="6"/>
  <c r="X110" i="6"/>
  <c r="X113" i="6"/>
  <c r="Y110" i="6"/>
  <c r="Z110" i="6"/>
  <c r="AA110" i="6"/>
  <c r="AB110" i="6"/>
  <c r="AC110" i="6"/>
  <c r="AC113" i="6"/>
  <c r="AD110" i="6"/>
  <c r="AD113" i="6"/>
  <c r="AE110" i="6"/>
  <c r="AF110" i="6"/>
  <c r="AF113" i="6"/>
  <c r="AG110" i="6"/>
  <c r="AH110" i="6"/>
  <c r="AI110" i="6"/>
  <c r="AJ110" i="6"/>
  <c r="AK110" i="6"/>
  <c r="AK113" i="6"/>
  <c r="AL110" i="6"/>
  <c r="AL113" i="6"/>
  <c r="AM110" i="6"/>
  <c r="AN110" i="6"/>
  <c r="AN113" i="6"/>
  <c r="AO110" i="6"/>
  <c r="AP110" i="6"/>
  <c r="AQ110" i="6"/>
  <c r="AR110" i="6"/>
  <c r="AS110" i="6"/>
  <c r="AS113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I113" i="6"/>
  <c r="Q113" i="6"/>
  <c r="Y113" i="6"/>
  <c r="AA113" i="6"/>
  <c r="AB113" i="6"/>
  <c r="AM113" i="6"/>
  <c r="AO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M122" i="6"/>
  <c r="N116" i="6"/>
  <c r="O116" i="6"/>
  <c r="P116" i="6"/>
  <c r="Q116" i="6"/>
  <c r="R116" i="6"/>
  <c r="R122" i="6"/>
  <c r="S116" i="6"/>
  <c r="T116" i="6"/>
  <c r="T122" i="6"/>
  <c r="U116" i="6"/>
  <c r="U122" i="6"/>
  <c r="V116" i="6"/>
  <c r="W116" i="6"/>
  <c r="X116" i="6"/>
  <c r="Y116" i="6"/>
  <c r="Z116" i="6"/>
  <c r="Z122" i="6"/>
  <c r="AA116" i="6"/>
  <c r="AB116" i="6"/>
  <c r="AC116" i="6"/>
  <c r="AC122" i="6"/>
  <c r="AD116" i="6"/>
  <c r="AE116" i="6"/>
  <c r="AF116" i="6"/>
  <c r="AG116" i="6"/>
  <c r="AH116" i="6"/>
  <c r="AI116" i="6"/>
  <c r="AJ116" i="6"/>
  <c r="AJ122" i="6"/>
  <c r="AK116" i="6"/>
  <c r="AK122" i="6"/>
  <c r="AL116" i="6"/>
  <c r="AM116" i="6"/>
  <c r="AN116" i="6"/>
  <c r="AO116" i="6"/>
  <c r="AP116" i="6"/>
  <c r="AQ116" i="6"/>
  <c r="AR116" i="6"/>
  <c r="AS116" i="6"/>
  <c r="AS122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E117" i="6"/>
  <c r="BG117" i="6"/>
  <c r="E118" i="6"/>
  <c r="BG118" i="6"/>
  <c r="D119" i="6"/>
  <c r="E119" i="6"/>
  <c r="F119" i="6"/>
  <c r="F122" i="6"/>
  <c r="G119" i="6"/>
  <c r="G122" i="6"/>
  <c r="H119" i="6"/>
  <c r="I119" i="6"/>
  <c r="I122" i="6"/>
  <c r="J119" i="6"/>
  <c r="K119" i="6"/>
  <c r="L119" i="6"/>
  <c r="M119" i="6"/>
  <c r="N119" i="6"/>
  <c r="N122" i="6"/>
  <c r="O119" i="6"/>
  <c r="O122" i="6"/>
  <c r="P119" i="6"/>
  <c r="Q119" i="6"/>
  <c r="Q122" i="6"/>
  <c r="R119" i="6"/>
  <c r="S119" i="6"/>
  <c r="T119" i="6"/>
  <c r="U119" i="6"/>
  <c r="V119" i="6"/>
  <c r="V122" i="6"/>
  <c r="W119" i="6"/>
  <c r="W122" i="6"/>
  <c r="X119" i="6"/>
  <c r="Y119" i="6"/>
  <c r="Y122" i="6"/>
  <c r="Z119" i="6"/>
  <c r="AA119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L122" i="6"/>
  <c r="AM119" i="6"/>
  <c r="AM122" i="6"/>
  <c r="AN119" i="6"/>
  <c r="AO119" i="6"/>
  <c r="AO122" i="6"/>
  <c r="AP119" i="6"/>
  <c r="AQ119" i="6"/>
  <c r="AR119" i="6"/>
  <c r="AS119" i="6"/>
  <c r="AT119" i="6"/>
  <c r="AT122" i="6"/>
  <c r="AU119" i="6"/>
  <c r="AU122" i="6"/>
  <c r="AV119" i="6"/>
  <c r="AW119" i="6"/>
  <c r="AW122" i="6"/>
  <c r="AX119" i="6"/>
  <c r="AY119" i="6"/>
  <c r="AZ119" i="6"/>
  <c r="BA119" i="6"/>
  <c r="BB119" i="6"/>
  <c r="BC119" i="6"/>
  <c r="BD119" i="6"/>
  <c r="BE119" i="6"/>
  <c r="BF119" i="6"/>
  <c r="E120" i="6"/>
  <c r="BG120" i="6"/>
  <c r="BG119" i="6"/>
  <c r="E121" i="6"/>
  <c r="BG121" i="6"/>
  <c r="D122" i="6"/>
  <c r="E122" i="6"/>
  <c r="H122" i="6"/>
  <c r="J122" i="6"/>
  <c r="K122" i="6"/>
  <c r="P122" i="6"/>
  <c r="S122" i="6"/>
  <c r="X122" i="6"/>
  <c r="AA122" i="6"/>
  <c r="AB122" i="6"/>
  <c r="AF122" i="6"/>
  <c r="AH122" i="6"/>
  <c r="AI122" i="6"/>
  <c r="AN122" i="6"/>
  <c r="AP122" i="6"/>
  <c r="AQ122" i="6"/>
  <c r="AR122" i="6"/>
  <c r="AV122" i="6"/>
  <c r="AY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J131" i="6"/>
  <c r="K125" i="6"/>
  <c r="L125" i="6"/>
  <c r="L131" i="6"/>
  <c r="M125" i="6"/>
  <c r="M131" i="6"/>
  <c r="N125" i="6"/>
  <c r="O125" i="6"/>
  <c r="P125" i="6"/>
  <c r="Q125" i="6"/>
  <c r="R125" i="6"/>
  <c r="S125" i="6"/>
  <c r="T125" i="6"/>
  <c r="T131" i="6"/>
  <c r="U125" i="6"/>
  <c r="V125" i="6"/>
  <c r="W125" i="6"/>
  <c r="X125" i="6"/>
  <c r="Y125" i="6"/>
  <c r="Z125" i="6"/>
  <c r="Z131" i="6"/>
  <c r="AA125" i="6"/>
  <c r="AB125" i="6"/>
  <c r="AC125" i="6"/>
  <c r="AC131" i="6"/>
  <c r="AD125" i="6"/>
  <c r="AE125" i="6"/>
  <c r="AE131" i="6"/>
  <c r="AF125" i="6"/>
  <c r="AG125" i="6"/>
  <c r="AH125" i="6"/>
  <c r="AH131" i="6"/>
  <c r="AI125" i="6"/>
  <c r="AJ125" i="6"/>
  <c r="AJ131" i="6"/>
  <c r="AK125" i="6"/>
  <c r="AK131" i="6"/>
  <c r="AL125" i="6"/>
  <c r="AM125" i="6"/>
  <c r="AN125" i="6"/>
  <c r="AO125" i="6"/>
  <c r="AP125" i="6"/>
  <c r="AQ125" i="6"/>
  <c r="AR125" i="6"/>
  <c r="AR131" i="6"/>
  <c r="AS125" i="6"/>
  <c r="AS131" i="6"/>
  <c r="AT125" i="6"/>
  <c r="AU125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E126" i="6"/>
  <c r="BG126" i="6"/>
  <c r="BG132" i="6"/>
  <c r="E127" i="6"/>
  <c r="BG127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D131" i="6"/>
  <c r="AE128" i="6"/>
  <c r="AF128" i="6"/>
  <c r="AF131" i="6"/>
  <c r="AG128" i="6"/>
  <c r="AG131" i="6"/>
  <c r="AH128" i="6"/>
  <c r="AI128" i="6"/>
  <c r="AI131" i="6"/>
  <c r="AJ128" i="6"/>
  <c r="AK128" i="6"/>
  <c r="AL128" i="6"/>
  <c r="AL131" i="6"/>
  <c r="AM128" i="6"/>
  <c r="AN128" i="6"/>
  <c r="AO128" i="6"/>
  <c r="AO131" i="6"/>
  <c r="AP128" i="6"/>
  <c r="AQ128" i="6"/>
  <c r="AR128" i="6"/>
  <c r="AS128" i="6"/>
  <c r="AT128" i="6"/>
  <c r="AT131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28" i="6"/>
  <c r="E130" i="6"/>
  <c r="BG130" i="6"/>
  <c r="D131" i="6"/>
  <c r="E131" i="6"/>
  <c r="F131" i="6"/>
  <c r="G131" i="6"/>
  <c r="O131" i="6"/>
  <c r="P131" i="6"/>
  <c r="R131" i="6"/>
  <c r="U131" i="6"/>
  <c r="W131" i="6"/>
  <c r="AB131" i="6"/>
  <c r="AM131" i="6"/>
  <c r="AP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G140" i="6"/>
  <c r="H134" i="6"/>
  <c r="H140" i="6"/>
  <c r="I134" i="6"/>
  <c r="J134" i="6"/>
  <c r="J140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X134" i="6"/>
  <c r="X140" i="6"/>
  <c r="Y134" i="6"/>
  <c r="Z134" i="6"/>
  <c r="Z140" i="6"/>
  <c r="AA134" i="6"/>
  <c r="AB134" i="6"/>
  <c r="AC134" i="6"/>
  <c r="AC140" i="6"/>
  <c r="AD134" i="6"/>
  <c r="AE134" i="6"/>
  <c r="AF134" i="6"/>
  <c r="AF140" i="6"/>
  <c r="AG134" i="6"/>
  <c r="AH134" i="6"/>
  <c r="AH140" i="6"/>
  <c r="AI134" i="6"/>
  <c r="AJ134" i="6"/>
  <c r="AK134" i="6"/>
  <c r="AK140" i="6"/>
  <c r="AL134" i="6"/>
  <c r="AM134" i="6"/>
  <c r="AM140" i="6"/>
  <c r="AN134" i="6"/>
  <c r="AN140" i="6"/>
  <c r="AO134" i="6"/>
  <c r="AP134" i="6"/>
  <c r="AQ134" i="6"/>
  <c r="AR134" i="6"/>
  <c r="AS134" i="6"/>
  <c r="AT134" i="6"/>
  <c r="AU134" i="6"/>
  <c r="AU140" i="6"/>
  <c r="AV134" i="6"/>
  <c r="AW134" i="6"/>
  <c r="AX134" i="6"/>
  <c r="AX140" i="6"/>
  <c r="AY134" i="6"/>
  <c r="AZ134" i="6"/>
  <c r="BA134" i="6"/>
  <c r="BB134" i="6"/>
  <c r="BC134" i="6"/>
  <c r="BD134" i="6"/>
  <c r="BD140" i="6"/>
  <c r="BE134" i="6"/>
  <c r="BF134" i="6"/>
  <c r="BF140" i="6"/>
  <c r="E135" i="6"/>
  <c r="BG135" i="6"/>
  <c r="BG134" i="6"/>
  <c r="E136" i="6"/>
  <c r="BG136" i="6"/>
  <c r="BG142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M140" i="6"/>
  <c r="P140" i="6"/>
  <c r="T140" i="6"/>
  <c r="W140" i="6"/>
  <c r="AD140" i="6"/>
  <c r="AE140" i="6"/>
  <c r="AP140" i="6"/>
  <c r="AS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9" i="6"/>
  <c r="G143" i="6"/>
  <c r="H143" i="6"/>
  <c r="H149" i="6"/>
  <c r="I143" i="6"/>
  <c r="J143" i="6"/>
  <c r="K143" i="6"/>
  <c r="L143" i="6"/>
  <c r="M143" i="6"/>
  <c r="M149" i="6"/>
  <c r="N143" i="6"/>
  <c r="N149" i="6"/>
  <c r="O143" i="6"/>
  <c r="O149" i="6"/>
  <c r="P143" i="6"/>
  <c r="P149" i="6"/>
  <c r="Q143" i="6"/>
  <c r="R143" i="6"/>
  <c r="S143" i="6"/>
  <c r="T143" i="6"/>
  <c r="U143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E149" i="6"/>
  <c r="AF143" i="6"/>
  <c r="AF149" i="6"/>
  <c r="AG143" i="6"/>
  <c r="AH143" i="6"/>
  <c r="AI143" i="6"/>
  <c r="AJ143" i="6"/>
  <c r="AK143" i="6"/>
  <c r="AL143" i="6"/>
  <c r="AL149" i="6"/>
  <c r="AM143" i="6"/>
  <c r="AN143" i="6"/>
  <c r="AO143" i="6"/>
  <c r="AP143" i="6"/>
  <c r="AQ143" i="6"/>
  <c r="AR143" i="6"/>
  <c r="AS143" i="6"/>
  <c r="AS149" i="6"/>
  <c r="AT143" i="6"/>
  <c r="AT149" i="6"/>
  <c r="AU143" i="6"/>
  <c r="AU149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E144" i="6"/>
  <c r="BG144" i="6"/>
  <c r="E145" i="6"/>
  <c r="BG145" i="6"/>
  <c r="D146" i="6"/>
  <c r="E146" i="6"/>
  <c r="F146" i="6"/>
  <c r="G146" i="6"/>
  <c r="H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F146" i="6"/>
  <c r="AG146" i="6"/>
  <c r="AH146" i="6"/>
  <c r="AH149" i="6"/>
  <c r="AI146" i="6"/>
  <c r="AJ146" i="6"/>
  <c r="AK146" i="6"/>
  <c r="AL146" i="6"/>
  <c r="AM146" i="6"/>
  <c r="AN146" i="6"/>
  <c r="AO146" i="6"/>
  <c r="AP146" i="6"/>
  <c r="AQ146" i="6"/>
  <c r="AR146" i="6"/>
  <c r="AR149" i="6"/>
  <c r="AS146" i="6"/>
  <c r="AT146" i="6"/>
  <c r="AU146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U149" i="6"/>
  <c r="X149" i="6"/>
  <c r="AC149" i="6"/>
  <c r="AJ149" i="6"/>
  <c r="AK149" i="6"/>
  <c r="AM149" i="6"/>
  <c r="AN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F158" i="6"/>
  <c r="G152" i="6"/>
  <c r="H152" i="6"/>
  <c r="I152" i="6"/>
  <c r="J152" i="6"/>
  <c r="K152" i="6"/>
  <c r="L152" i="6"/>
  <c r="L158" i="6"/>
  <c r="M152" i="6"/>
  <c r="N152" i="6"/>
  <c r="N158" i="6"/>
  <c r="O152" i="6"/>
  <c r="O158" i="6"/>
  <c r="P152" i="6"/>
  <c r="Q152" i="6"/>
  <c r="R152" i="6"/>
  <c r="S152" i="6"/>
  <c r="T152" i="6"/>
  <c r="U152" i="6"/>
  <c r="V152" i="6"/>
  <c r="W152" i="6"/>
  <c r="W158" i="6"/>
  <c r="X152" i="6"/>
  <c r="Y152" i="6"/>
  <c r="Z152" i="6"/>
  <c r="AA152" i="6"/>
  <c r="AB152" i="6"/>
  <c r="AC152" i="6"/>
  <c r="AD152" i="6"/>
  <c r="AD158" i="6"/>
  <c r="AE152" i="6"/>
  <c r="AE158" i="6"/>
  <c r="AF152" i="6"/>
  <c r="AG152" i="6"/>
  <c r="AG158" i="6"/>
  <c r="AH152" i="6"/>
  <c r="AI152" i="6"/>
  <c r="AJ152" i="6"/>
  <c r="AJ158" i="6"/>
  <c r="AK152" i="6"/>
  <c r="AL152" i="6"/>
  <c r="AL158" i="6"/>
  <c r="AM152" i="6"/>
  <c r="AM158" i="6"/>
  <c r="AN152" i="6"/>
  <c r="AO152" i="6"/>
  <c r="AP152" i="6"/>
  <c r="AQ152" i="6"/>
  <c r="AR152" i="6"/>
  <c r="AR158" i="6"/>
  <c r="AS152" i="6"/>
  <c r="AT152" i="6"/>
  <c r="AT158" i="6"/>
  <c r="AU152" i="6"/>
  <c r="AU158" i="6"/>
  <c r="AV152" i="6"/>
  <c r="AW152" i="6"/>
  <c r="AX152" i="6"/>
  <c r="AY152" i="6"/>
  <c r="AZ152" i="6"/>
  <c r="AZ158" i="6"/>
  <c r="BA152" i="6"/>
  <c r="BB152" i="6"/>
  <c r="BB158" i="6"/>
  <c r="BC152" i="6"/>
  <c r="BC158" i="6"/>
  <c r="BD152" i="6"/>
  <c r="BE152" i="6"/>
  <c r="BE158" i="6"/>
  <c r="BF152" i="6"/>
  <c r="E153" i="6"/>
  <c r="BG153" i="6"/>
  <c r="BG159" i="6"/>
  <c r="E154" i="6"/>
  <c r="BG154" i="6"/>
  <c r="BG160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M158" i="6"/>
  <c r="N155" i="6"/>
  <c r="O155" i="6"/>
  <c r="P155" i="6"/>
  <c r="Q155" i="6"/>
  <c r="R155" i="6"/>
  <c r="R158" i="6"/>
  <c r="S155" i="6"/>
  <c r="S158" i="6"/>
  <c r="T155" i="6"/>
  <c r="U155" i="6"/>
  <c r="U158" i="6"/>
  <c r="V155" i="6"/>
  <c r="W155" i="6"/>
  <c r="X155" i="6"/>
  <c r="Y155" i="6"/>
  <c r="Z155" i="6"/>
  <c r="Z158" i="6"/>
  <c r="AA155" i="6"/>
  <c r="AA158" i="6"/>
  <c r="AB155" i="6"/>
  <c r="AC155" i="6"/>
  <c r="AC158" i="6"/>
  <c r="AD155" i="6"/>
  <c r="AE155" i="6"/>
  <c r="AF155" i="6"/>
  <c r="AG155" i="6"/>
  <c r="AH155" i="6"/>
  <c r="AH158" i="6"/>
  <c r="AI155" i="6"/>
  <c r="AI158" i="6"/>
  <c r="AJ155" i="6"/>
  <c r="AK155" i="6"/>
  <c r="AK158" i="6"/>
  <c r="AL155" i="6"/>
  <c r="AM155" i="6"/>
  <c r="AN155" i="6"/>
  <c r="AO155" i="6"/>
  <c r="AP155" i="6"/>
  <c r="AQ155" i="6"/>
  <c r="AQ158" i="6"/>
  <c r="AR155" i="6"/>
  <c r="AS155" i="6"/>
  <c r="AS158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BG155" i="6"/>
  <c r="E157" i="6"/>
  <c r="BG157" i="6"/>
  <c r="D158" i="6"/>
  <c r="E158" i="6"/>
  <c r="G158" i="6"/>
  <c r="H158" i="6"/>
  <c r="I158" i="6"/>
  <c r="Q158" i="6"/>
  <c r="T158" i="6"/>
  <c r="V158" i="6"/>
  <c r="Y158" i="6"/>
  <c r="AB158" i="6"/>
  <c r="AF158" i="6"/>
  <c r="AN158" i="6"/>
  <c r="AO158" i="6"/>
  <c r="AP158" i="6"/>
  <c r="AW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G167" i="6"/>
  <c r="H161" i="6"/>
  <c r="I161" i="6"/>
  <c r="J161" i="6"/>
  <c r="K161" i="6"/>
  <c r="L161" i="6"/>
  <c r="L167" i="6"/>
  <c r="M161" i="6"/>
  <c r="M167" i="6"/>
  <c r="N161" i="6"/>
  <c r="O161" i="6"/>
  <c r="O167" i="6"/>
  <c r="P161" i="6"/>
  <c r="Q161" i="6"/>
  <c r="R161" i="6"/>
  <c r="S161" i="6"/>
  <c r="T161" i="6"/>
  <c r="U161" i="6"/>
  <c r="U167" i="6"/>
  <c r="V161" i="6"/>
  <c r="W161" i="6"/>
  <c r="W167" i="6"/>
  <c r="X161" i="6"/>
  <c r="Y161" i="6"/>
  <c r="Z161" i="6"/>
  <c r="AA161" i="6"/>
  <c r="AB161" i="6"/>
  <c r="AC161" i="6"/>
  <c r="AD161" i="6"/>
  <c r="AE161" i="6"/>
  <c r="AE167" i="6"/>
  <c r="AF161" i="6"/>
  <c r="AG161" i="6"/>
  <c r="AH161" i="6"/>
  <c r="AI161" i="6"/>
  <c r="AJ161" i="6"/>
  <c r="AK161" i="6"/>
  <c r="AK167" i="6"/>
  <c r="AL161" i="6"/>
  <c r="AM161" i="6"/>
  <c r="AM167" i="6"/>
  <c r="AN161" i="6"/>
  <c r="AO161" i="6"/>
  <c r="AP161" i="6"/>
  <c r="AP167" i="6"/>
  <c r="AQ161" i="6"/>
  <c r="AR161" i="6"/>
  <c r="AS161" i="6"/>
  <c r="AS167" i="6"/>
  <c r="AT161" i="6"/>
  <c r="AU161" i="6"/>
  <c r="AU167" i="6"/>
  <c r="AV161" i="6"/>
  <c r="AW161" i="6"/>
  <c r="AX161" i="6"/>
  <c r="AY161" i="6"/>
  <c r="AZ161" i="6"/>
  <c r="AZ167" i="6"/>
  <c r="BA161" i="6"/>
  <c r="BA167" i="6"/>
  <c r="BB161" i="6"/>
  <c r="BC161" i="6"/>
  <c r="BC167" i="6"/>
  <c r="BD161" i="6"/>
  <c r="BE161" i="6"/>
  <c r="BF161" i="6"/>
  <c r="E162" i="6"/>
  <c r="BG162" i="6"/>
  <c r="E163" i="6"/>
  <c r="BG163" i="6"/>
  <c r="BG169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M170" i="6"/>
  <c r="BA170" i="6"/>
  <c r="BA176" i="6"/>
  <c r="E171" i="6"/>
  <c r="F171" i="6"/>
  <c r="G171" i="6"/>
  <c r="G170" i="6"/>
  <c r="H171" i="6"/>
  <c r="I171" i="6"/>
  <c r="J171" i="6"/>
  <c r="J170" i="6"/>
  <c r="K171" i="6"/>
  <c r="L171" i="6"/>
  <c r="M171" i="6"/>
  <c r="N171" i="6"/>
  <c r="O171" i="6"/>
  <c r="P171" i="6"/>
  <c r="P170" i="6"/>
  <c r="Q171" i="6"/>
  <c r="Q177" i="6"/>
  <c r="R171" i="6"/>
  <c r="R170" i="6"/>
  <c r="S171" i="6"/>
  <c r="T171" i="6"/>
  <c r="U171" i="6"/>
  <c r="V171" i="6"/>
  <c r="V170" i="6"/>
  <c r="W171" i="6"/>
  <c r="W170" i="6"/>
  <c r="X171" i="6"/>
  <c r="Y171" i="6"/>
  <c r="Z171" i="6"/>
  <c r="Z177" i="6"/>
  <c r="Z170" i="6"/>
  <c r="AA171" i="6"/>
  <c r="AB171" i="6"/>
  <c r="AC171" i="6"/>
  <c r="AD171" i="6"/>
  <c r="AE171" i="6"/>
  <c r="AF171" i="6"/>
  <c r="AF170" i="6"/>
  <c r="AG171" i="6"/>
  <c r="AH171" i="6"/>
  <c r="AI171" i="6"/>
  <c r="AI170" i="6"/>
  <c r="AJ171" i="6"/>
  <c r="AJ170" i="6"/>
  <c r="AK171" i="6"/>
  <c r="AL171" i="6"/>
  <c r="AM171" i="6"/>
  <c r="AN171" i="6"/>
  <c r="AO171" i="6"/>
  <c r="AP171" i="6"/>
  <c r="AQ171" i="6"/>
  <c r="AQ177" i="6"/>
  <c r="AQ170" i="6"/>
  <c r="AR171" i="6"/>
  <c r="AS171" i="6"/>
  <c r="AS170" i="6"/>
  <c r="AT171" i="6"/>
  <c r="AU171" i="6"/>
  <c r="AV171" i="6"/>
  <c r="AW171" i="6"/>
  <c r="AX171" i="6"/>
  <c r="AX170" i="6"/>
  <c r="AY171" i="6"/>
  <c r="AY170" i="6"/>
  <c r="AZ171" i="6"/>
  <c r="BA171" i="6"/>
  <c r="BB171" i="6"/>
  <c r="BC171" i="6"/>
  <c r="BC170" i="6"/>
  <c r="BC176" i="6"/>
  <c r="BD171" i="6"/>
  <c r="BE171" i="6"/>
  <c r="BE170" i="6"/>
  <c r="BE176" i="6"/>
  <c r="BF171" i="6"/>
  <c r="BG171" i="6"/>
  <c r="E172" i="6"/>
  <c r="F172" i="6"/>
  <c r="G172" i="6"/>
  <c r="H172" i="6"/>
  <c r="H170" i="6"/>
  <c r="I172" i="6"/>
  <c r="I170" i="6"/>
  <c r="J172" i="6"/>
  <c r="K172" i="6"/>
  <c r="K178" i="6"/>
  <c r="L172" i="6"/>
  <c r="L170" i="6"/>
  <c r="M172" i="6"/>
  <c r="N172" i="6"/>
  <c r="O172" i="6"/>
  <c r="P172" i="6"/>
  <c r="Q172" i="6"/>
  <c r="Q178" i="6"/>
  <c r="R172" i="6"/>
  <c r="S172" i="6"/>
  <c r="S178" i="6"/>
  <c r="T172" i="6"/>
  <c r="T170" i="6"/>
  <c r="U172" i="6"/>
  <c r="U178" i="6"/>
  <c r="V172" i="6"/>
  <c r="W172" i="6"/>
  <c r="X172" i="6"/>
  <c r="X170" i="6"/>
  <c r="Y172" i="6"/>
  <c r="Y178" i="6"/>
  <c r="Z172" i="6"/>
  <c r="AA172" i="6"/>
  <c r="AB172" i="6"/>
  <c r="AC172" i="6"/>
  <c r="AC170" i="6"/>
  <c r="AD172" i="6"/>
  <c r="AD170" i="6"/>
  <c r="AE172" i="6"/>
  <c r="AF172" i="6"/>
  <c r="AF178" i="6"/>
  <c r="AG172" i="6"/>
  <c r="AH172" i="6"/>
  <c r="AI172" i="6"/>
  <c r="AJ172" i="6"/>
  <c r="AK172" i="6"/>
  <c r="AK178" i="6"/>
  <c r="AL172" i="6"/>
  <c r="AM172" i="6"/>
  <c r="AN172" i="6"/>
  <c r="AN178" i="6"/>
  <c r="AO172" i="6"/>
  <c r="AO170" i="6"/>
  <c r="AO176" i="6"/>
  <c r="AP172" i="6"/>
  <c r="AQ172" i="6"/>
  <c r="AR172" i="6"/>
  <c r="AS172" i="6"/>
  <c r="AT172" i="6"/>
  <c r="AT170" i="6"/>
  <c r="AU172" i="6"/>
  <c r="AV172" i="6"/>
  <c r="AV178" i="6"/>
  <c r="AW172" i="6"/>
  <c r="AW170" i="6"/>
  <c r="AX172" i="6"/>
  <c r="AY172" i="6"/>
  <c r="AY178" i="6"/>
  <c r="AZ172" i="6"/>
  <c r="AZ170" i="6"/>
  <c r="BA172" i="6"/>
  <c r="BB172" i="6"/>
  <c r="BC172" i="6"/>
  <c r="BD172" i="6"/>
  <c r="BD170" i="6"/>
  <c r="BD176" i="6"/>
  <c r="BE172" i="6"/>
  <c r="BF172" i="6"/>
  <c r="BG172" i="6"/>
  <c r="BG170" i="6"/>
  <c r="D173" i="6"/>
  <c r="E173" i="6"/>
  <c r="K173" i="6"/>
  <c r="AE173" i="6"/>
  <c r="AI173" i="6"/>
  <c r="E174" i="6"/>
  <c r="F174" i="6"/>
  <c r="F173" i="6"/>
  <c r="G174" i="6"/>
  <c r="H174" i="6"/>
  <c r="I174" i="6"/>
  <c r="J174" i="6"/>
  <c r="K174" i="6"/>
  <c r="L174" i="6"/>
  <c r="M174" i="6"/>
  <c r="M173" i="6"/>
  <c r="M176" i="6"/>
  <c r="N174" i="6"/>
  <c r="O174" i="6"/>
  <c r="P174" i="6"/>
  <c r="Q174" i="6"/>
  <c r="Q173" i="6"/>
  <c r="R174" i="6"/>
  <c r="R173" i="6"/>
  <c r="S174" i="6"/>
  <c r="T174" i="6"/>
  <c r="U174" i="6"/>
  <c r="U173" i="6"/>
  <c r="V174" i="6"/>
  <c r="W174" i="6"/>
  <c r="W173" i="6"/>
  <c r="X174" i="6"/>
  <c r="Y174" i="6"/>
  <c r="Z174" i="6"/>
  <c r="AA174" i="6"/>
  <c r="AA173" i="6"/>
  <c r="AB174" i="6"/>
  <c r="AC174" i="6"/>
  <c r="AD174" i="6"/>
  <c r="AE174" i="6"/>
  <c r="AF174" i="6"/>
  <c r="AG174" i="6"/>
  <c r="AH174" i="6"/>
  <c r="AH173" i="6"/>
  <c r="AI174" i="6"/>
  <c r="AJ174" i="6"/>
  <c r="AK174" i="6"/>
  <c r="AL174" i="6"/>
  <c r="AL173" i="6"/>
  <c r="AM174" i="6"/>
  <c r="AN174" i="6"/>
  <c r="AO174" i="6"/>
  <c r="AO177" i="6"/>
  <c r="AO173" i="6"/>
  <c r="AP174" i="6"/>
  <c r="AP173" i="6"/>
  <c r="AQ174" i="6"/>
  <c r="AR174" i="6"/>
  <c r="AS174" i="6"/>
  <c r="AT174" i="6"/>
  <c r="AT173" i="6"/>
  <c r="AU174" i="6"/>
  <c r="AV174" i="6"/>
  <c r="AW174" i="6"/>
  <c r="AW176" i="6"/>
  <c r="AX174" i="6"/>
  <c r="AX177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I178" i="6"/>
  <c r="J175" i="6"/>
  <c r="K175" i="6"/>
  <c r="L175" i="6"/>
  <c r="M175" i="6"/>
  <c r="M178" i="6"/>
  <c r="N175" i="6"/>
  <c r="N173" i="6"/>
  <c r="O175" i="6"/>
  <c r="O173" i="6"/>
  <c r="P175" i="6"/>
  <c r="Q175" i="6"/>
  <c r="R175" i="6"/>
  <c r="S175" i="6"/>
  <c r="T175" i="6"/>
  <c r="U175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E178" i="6"/>
  <c r="AF175" i="6"/>
  <c r="AG175" i="6"/>
  <c r="AH175" i="6"/>
  <c r="AI175" i="6"/>
  <c r="AI178" i="6"/>
  <c r="AJ175" i="6"/>
  <c r="AK175" i="6"/>
  <c r="AL175" i="6"/>
  <c r="AM175" i="6"/>
  <c r="AM178" i="6"/>
  <c r="AN175" i="6"/>
  <c r="AO175" i="6"/>
  <c r="AP175" i="6"/>
  <c r="AQ175" i="6"/>
  <c r="AR175" i="6"/>
  <c r="AS175" i="6"/>
  <c r="AS178" i="6"/>
  <c r="AT175" i="6"/>
  <c r="AU175" i="6"/>
  <c r="AU173" i="6"/>
  <c r="AV175" i="6"/>
  <c r="AW175" i="6"/>
  <c r="AW173" i="6"/>
  <c r="AW178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D176" i="6"/>
  <c r="E176" i="6"/>
  <c r="E177" i="6"/>
  <c r="I177" i="6"/>
  <c r="K177" i="6"/>
  <c r="M177" i="6"/>
  <c r="N177" i="6"/>
  <c r="R177" i="6"/>
  <c r="AG177" i="6"/>
  <c r="AH177" i="6"/>
  <c r="AI177" i="6"/>
  <c r="AT177" i="6"/>
  <c r="AU177" i="6"/>
  <c r="AW177" i="6"/>
  <c r="BA177" i="6"/>
  <c r="BB177" i="6"/>
  <c r="BC177" i="6"/>
  <c r="BD177" i="6"/>
  <c r="BE177" i="6"/>
  <c r="BF177" i="6"/>
  <c r="E178" i="6"/>
  <c r="F178" i="6"/>
  <c r="G178" i="6"/>
  <c r="H178" i="6"/>
  <c r="J178" i="6"/>
  <c r="N178" i="6"/>
  <c r="P178" i="6"/>
  <c r="R178" i="6"/>
  <c r="T178" i="6"/>
  <c r="AJ178" i="6"/>
  <c r="AL178" i="6"/>
  <c r="AP178" i="6"/>
  <c r="AT178" i="6"/>
  <c r="AX178" i="6"/>
  <c r="AZ178" i="6"/>
  <c r="BA178" i="6"/>
  <c r="BC178" i="6"/>
  <c r="BD178" i="6"/>
  <c r="BE178" i="6"/>
  <c r="C179" i="6"/>
  <c r="D179" i="6"/>
  <c r="E179" i="6"/>
  <c r="W179" i="6"/>
  <c r="W185" i="6"/>
  <c r="AV179" i="6"/>
  <c r="AZ179" i="6"/>
  <c r="E180" i="6"/>
  <c r="F180" i="6"/>
  <c r="G180" i="6"/>
  <c r="H180" i="6"/>
  <c r="H179" i="6"/>
  <c r="I180" i="6"/>
  <c r="J180" i="6"/>
  <c r="K180" i="6"/>
  <c r="K179" i="6"/>
  <c r="L180" i="6"/>
  <c r="M180" i="6"/>
  <c r="N180" i="6"/>
  <c r="O180" i="6"/>
  <c r="P180" i="6"/>
  <c r="P179" i="6"/>
  <c r="Q180" i="6"/>
  <c r="R180" i="6"/>
  <c r="S180" i="6"/>
  <c r="S179" i="6"/>
  <c r="T180" i="6"/>
  <c r="U180" i="6"/>
  <c r="V180" i="6"/>
  <c r="W180" i="6"/>
  <c r="X180" i="6"/>
  <c r="Y180" i="6"/>
  <c r="Y186" i="6"/>
  <c r="Y179" i="6"/>
  <c r="Z180" i="6"/>
  <c r="AA180" i="6"/>
  <c r="AB180" i="6"/>
  <c r="AC180" i="6"/>
  <c r="AD180" i="6"/>
  <c r="AE180" i="6"/>
  <c r="AF180" i="6"/>
  <c r="AG180" i="6"/>
  <c r="AG179" i="6"/>
  <c r="AG185" i="6"/>
  <c r="AH180" i="6"/>
  <c r="AI180" i="6"/>
  <c r="AJ180" i="6"/>
  <c r="AK180" i="6"/>
  <c r="AK179" i="6"/>
  <c r="AL180" i="6"/>
  <c r="AM180" i="6"/>
  <c r="AM179" i="6"/>
  <c r="AN180" i="6"/>
  <c r="AN179" i="6"/>
  <c r="AO180" i="6"/>
  <c r="AP180" i="6"/>
  <c r="AQ180" i="6"/>
  <c r="AQ179" i="6"/>
  <c r="AQ185" i="6"/>
  <c r="AR180" i="6"/>
  <c r="AS180" i="6"/>
  <c r="AS179" i="6"/>
  <c r="AT180" i="6"/>
  <c r="AT179" i="6"/>
  <c r="AT185" i="6"/>
  <c r="AU180" i="6"/>
  <c r="AV180" i="6"/>
  <c r="AW180" i="6"/>
  <c r="AX180" i="6"/>
  <c r="AY180" i="6"/>
  <c r="AZ180" i="6"/>
  <c r="BA180" i="6"/>
  <c r="BB180" i="6"/>
  <c r="BB179" i="6"/>
  <c r="BB185" i="6"/>
  <c r="BC180" i="6"/>
  <c r="BD180" i="6"/>
  <c r="BE180" i="6"/>
  <c r="BE186" i="6"/>
  <c r="BF180" i="6"/>
  <c r="BG180" i="6"/>
  <c r="E181" i="6"/>
  <c r="F181" i="6"/>
  <c r="F179" i="6"/>
  <c r="F185" i="6"/>
  <c r="G181" i="6"/>
  <c r="G187" i="6"/>
  <c r="H181" i="6"/>
  <c r="I181" i="6"/>
  <c r="J181" i="6"/>
  <c r="K181" i="6"/>
  <c r="L181" i="6"/>
  <c r="M181" i="6"/>
  <c r="N181" i="6"/>
  <c r="N179" i="6"/>
  <c r="O181" i="6"/>
  <c r="P181" i="6"/>
  <c r="Q181" i="6"/>
  <c r="Q187" i="6"/>
  <c r="R181" i="6"/>
  <c r="R179" i="6"/>
  <c r="S181" i="6"/>
  <c r="T181" i="6"/>
  <c r="U181" i="6"/>
  <c r="U187" i="6"/>
  <c r="V181" i="6"/>
  <c r="V179" i="6"/>
  <c r="V185" i="6"/>
  <c r="W181" i="6"/>
  <c r="X181" i="6"/>
  <c r="Y181" i="6"/>
  <c r="Z181" i="6"/>
  <c r="AA181" i="6"/>
  <c r="AA179" i="6"/>
  <c r="AB181" i="6"/>
  <c r="AC181" i="6"/>
  <c r="AC187" i="6"/>
  <c r="AD181" i="6"/>
  <c r="AE181" i="6"/>
  <c r="AF181" i="6"/>
  <c r="AF187" i="6"/>
  <c r="AG181" i="6"/>
  <c r="AH181" i="6"/>
  <c r="AH179" i="6"/>
  <c r="AI181" i="6"/>
  <c r="AJ181" i="6"/>
  <c r="AJ187" i="6"/>
  <c r="AK181" i="6"/>
  <c r="AL181" i="6"/>
  <c r="AM181" i="6"/>
  <c r="AN181" i="6"/>
  <c r="AO181" i="6"/>
  <c r="AO179" i="6"/>
  <c r="AP181" i="6"/>
  <c r="AQ181" i="6"/>
  <c r="AQ187" i="6"/>
  <c r="AR181" i="6"/>
  <c r="AR187" i="6"/>
  <c r="AS181" i="6"/>
  <c r="AT181" i="6"/>
  <c r="AU181" i="6"/>
  <c r="AV181" i="6"/>
  <c r="AW181" i="6"/>
  <c r="AX181" i="6"/>
  <c r="AX187" i="6"/>
  <c r="AY181" i="6"/>
  <c r="AY187" i="6"/>
  <c r="AZ181" i="6"/>
  <c r="BA181" i="6"/>
  <c r="BB181" i="6"/>
  <c r="BC181" i="6"/>
  <c r="BD181" i="6"/>
  <c r="BE181" i="6"/>
  <c r="BE187" i="6"/>
  <c r="BF181" i="6"/>
  <c r="BF187" i="6"/>
  <c r="D182" i="6"/>
  <c r="E182" i="6"/>
  <c r="M182" i="6"/>
  <c r="R182" i="6"/>
  <c r="R185" i="6"/>
  <c r="Y182" i="6"/>
  <c r="AC182" i="6"/>
  <c r="AH182" i="6"/>
  <c r="AT182" i="6"/>
  <c r="AX182" i="6"/>
  <c r="BF182" i="6"/>
  <c r="E183" i="6"/>
  <c r="F183" i="6"/>
  <c r="F182" i="6"/>
  <c r="G183" i="6"/>
  <c r="G182" i="6"/>
  <c r="H183" i="6"/>
  <c r="I183" i="6"/>
  <c r="J183" i="6"/>
  <c r="K183" i="6"/>
  <c r="L183" i="6"/>
  <c r="L182" i="6"/>
  <c r="M183" i="6"/>
  <c r="N183" i="6"/>
  <c r="O183" i="6"/>
  <c r="O182" i="6"/>
  <c r="P183" i="6"/>
  <c r="P182" i="6"/>
  <c r="Q183" i="6"/>
  <c r="Q182" i="6"/>
  <c r="R183" i="6"/>
  <c r="S183" i="6"/>
  <c r="S182" i="6"/>
  <c r="T183" i="6"/>
  <c r="T182" i="6"/>
  <c r="U183" i="6"/>
  <c r="U182" i="6"/>
  <c r="V183" i="6"/>
  <c r="V182" i="6"/>
  <c r="W183" i="6"/>
  <c r="X183" i="6"/>
  <c r="Y183" i="6"/>
  <c r="Z183" i="6"/>
  <c r="Z182" i="6"/>
  <c r="AA183" i="6"/>
  <c r="AB183" i="6"/>
  <c r="AB182" i="6"/>
  <c r="AC183" i="6"/>
  <c r="AD183" i="6"/>
  <c r="AD182" i="6"/>
  <c r="AE183" i="6"/>
  <c r="AF183" i="6"/>
  <c r="AF182" i="6"/>
  <c r="AG183" i="6"/>
  <c r="AG182" i="6"/>
  <c r="AH183" i="6"/>
  <c r="AI183" i="6"/>
  <c r="AJ183" i="6"/>
  <c r="AJ182" i="6"/>
  <c r="AK183" i="6"/>
  <c r="AL183" i="6"/>
  <c r="AL182" i="6"/>
  <c r="AM183" i="6"/>
  <c r="AM182" i="6"/>
  <c r="AN183" i="6"/>
  <c r="AO183" i="6"/>
  <c r="AP183" i="6"/>
  <c r="AQ183" i="6"/>
  <c r="AQ182" i="6"/>
  <c r="AR183" i="6"/>
  <c r="AR182" i="6"/>
  <c r="AS183" i="6"/>
  <c r="AT183" i="6"/>
  <c r="AU183" i="6"/>
  <c r="AV183" i="6"/>
  <c r="AW183" i="6"/>
  <c r="AX183" i="6"/>
  <c r="AY183" i="6"/>
  <c r="AY182" i="6"/>
  <c r="AZ183" i="6"/>
  <c r="AZ182" i="6"/>
  <c r="BA183" i="6"/>
  <c r="BB183" i="6"/>
  <c r="BB182" i="6"/>
  <c r="BC183" i="6"/>
  <c r="BC182" i="6"/>
  <c r="BD183" i="6"/>
  <c r="BE183" i="6"/>
  <c r="BF183" i="6"/>
  <c r="BG183" i="6"/>
  <c r="E184" i="6"/>
  <c r="F184" i="6"/>
  <c r="G184" i="6"/>
  <c r="H184" i="6"/>
  <c r="H187" i="6"/>
  <c r="I184" i="6"/>
  <c r="I182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W182" i="6"/>
  <c r="X184" i="6"/>
  <c r="X182" i="6"/>
  <c r="Y184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O182" i="6"/>
  <c r="AP184" i="6"/>
  <c r="AQ184" i="6"/>
  <c r="AR184" i="6"/>
  <c r="AS184" i="6"/>
  <c r="AT184" i="6"/>
  <c r="AU184" i="6"/>
  <c r="AU182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D185" i="6"/>
  <c r="E185" i="6"/>
  <c r="E186" i="6"/>
  <c r="F186" i="6"/>
  <c r="I186" i="6"/>
  <c r="J186" i="6"/>
  <c r="L186" i="6"/>
  <c r="N186" i="6"/>
  <c r="P186" i="6"/>
  <c r="R186" i="6"/>
  <c r="AC186" i="6"/>
  <c r="AF186" i="6"/>
  <c r="AG186" i="6"/>
  <c r="AN186" i="6"/>
  <c r="AO186" i="6"/>
  <c r="AR186" i="6"/>
  <c r="AV186" i="6"/>
  <c r="AZ186" i="6"/>
  <c r="E187" i="6"/>
  <c r="F187" i="6"/>
  <c r="M187" i="6"/>
  <c r="R187" i="6"/>
  <c r="S187" i="6"/>
  <c r="W187" i="6"/>
  <c r="Y187" i="6"/>
  <c r="Z187" i="6"/>
  <c r="AH187" i="6"/>
  <c r="AL187" i="6"/>
  <c r="AM187" i="6"/>
  <c r="AS187" i="6"/>
  <c r="AT187" i="6"/>
  <c r="AW187" i="6"/>
  <c r="BA187" i="6"/>
  <c r="BB187" i="6"/>
  <c r="BC187" i="6"/>
  <c r="BD187" i="6"/>
  <c r="C188" i="6"/>
  <c r="D188" i="6"/>
  <c r="E188" i="6"/>
  <c r="AK188" i="6"/>
  <c r="AK194" i="6"/>
  <c r="AS188" i="6"/>
  <c r="AW188" i="6"/>
  <c r="BA188" i="6"/>
  <c r="BA194" i="6"/>
  <c r="E189" i="6"/>
  <c r="F189" i="6"/>
  <c r="G189" i="6"/>
  <c r="G188" i="6"/>
  <c r="H189" i="6"/>
  <c r="I189" i="6"/>
  <c r="I195" i="6"/>
  <c r="J189" i="6"/>
  <c r="K189" i="6"/>
  <c r="K188" i="6"/>
  <c r="L189" i="6"/>
  <c r="M189" i="6"/>
  <c r="N189" i="6"/>
  <c r="N188" i="6"/>
  <c r="N194" i="6"/>
  <c r="O189" i="6"/>
  <c r="O188" i="6"/>
  <c r="P189" i="6"/>
  <c r="Q189" i="6"/>
  <c r="Q188" i="6"/>
  <c r="R189" i="6"/>
  <c r="S189" i="6"/>
  <c r="S195" i="6"/>
  <c r="S188" i="6"/>
  <c r="S194" i="6"/>
  <c r="T189" i="6"/>
  <c r="U189" i="6"/>
  <c r="V189" i="6"/>
  <c r="V188" i="6"/>
  <c r="W189" i="6"/>
  <c r="W188" i="6"/>
  <c r="X189" i="6"/>
  <c r="Y189" i="6"/>
  <c r="Z189" i="6"/>
  <c r="AA189" i="6"/>
  <c r="AB189" i="6"/>
  <c r="AC189" i="6"/>
  <c r="AC188" i="6"/>
  <c r="AD189" i="6"/>
  <c r="AD188" i="6"/>
  <c r="AE189" i="6"/>
  <c r="AF189" i="6"/>
  <c r="AG189" i="6"/>
  <c r="AG188" i="6"/>
  <c r="AH189" i="6"/>
  <c r="AI189" i="6"/>
  <c r="AJ189" i="6"/>
  <c r="AJ188" i="6"/>
  <c r="AK189" i="6"/>
  <c r="AL189" i="6"/>
  <c r="AM189" i="6"/>
  <c r="AN189" i="6"/>
  <c r="AO189" i="6"/>
  <c r="AP189" i="6"/>
  <c r="AP188" i="6"/>
  <c r="AQ189" i="6"/>
  <c r="AR189" i="6"/>
  <c r="AS189" i="6"/>
  <c r="AT189" i="6"/>
  <c r="AU189" i="6"/>
  <c r="AV189" i="6"/>
  <c r="AW189" i="6"/>
  <c r="AX189" i="6"/>
  <c r="AX188" i="6"/>
  <c r="AY189" i="6"/>
  <c r="AZ189" i="6"/>
  <c r="BA189" i="6"/>
  <c r="BA195" i="6"/>
  <c r="BB189" i="6"/>
  <c r="BC189" i="6"/>
  <c r="BD189" i="6"/>
  <c r="BE189" i="6"/>
  <c r="BE188" i="6"/>
  <c r="BF189" i="6"/>
  <c r="BG189" i="6"/>
  <c r="E190" i="6"/>
  <c r="F190" i="6"/>
  <c r="F188" i="6"/>
  <c r="G190" i="6"/>
  <c r="H190" i="6"/>
  <c r="I190" i="6"/>
  <c r="I196" i="6"/>
  <c r="J190" i="6"/>
  <c r="K190" i="6"/>
  <c r="L190" i="6"/>
  <c r="L188" i="6"/>
  <c r="M190" i="6"/>
  <c r="N190" i="6"/>
  <c r="N196" i="6"/>
  <c r="O190" i="6"/>
  <c r="P190" i="6"/>
  <c r="Q190" i="6"/>
  <c r="R190" i="6"/>
  <c r="R188" i="6"/>
  <c r="S190" i="6"/>
  <c r="T190" i="6"/>
  <c r="T196" i="6"/>
  <c r="U190" i="6"/>
  <c r="U188" i="6"/>
  <c r="U194" i="6"/>
  <c r="V190" i="6"/>
  <c r="W190" i="6"/>
  <c r="X190" i="6"/>
  <c r="Y190" i="6"/>
  <c r="Z190" i="6"/>
  <c r="Z196" i="6"/>
  <c r="AA190" i="6"/>
  <c r="AB190" i="6"/>
  <c r="AB188" i="6"/>
  <c r="AC190" i="6"/>
  <c r="AD190" i="6"/>
  <c r="AE190" i="6"/>
  <c r="AF190" i="6"/>
  <c r="AF188" i="6"/>
  <c r="AG190" i="6"/>
  <c r="AH190" i="6"/>
  <c r="AH196" i="6"/>
  <c r="AI190" i="6"/>
  <c r="AJ190" i="6"/>
  <c r="AK190" i="6"/>
  <c r="AK196" i="6"/>
  <c r="AL190" i="6"/>
  <c r="AM190" i="6"/>
  <c r="AN190" i="6"/>
  <c r="AO190" i="6"/>
  <c r="AO196" i="6"/>
  <c r="AP190" i="6"/>
  <c r="AQ190" i="6"/>
  <c r="AR190" i="6"/>
  <c r="AR196" i="6"/>
  <c r="AS190" i="6"/>
  <c r="AT190" i="6"/>
  <c r="AT196" i="6"/>
  <c r="AU190" i="6"/>
  <c r="AV190" i="6"/>
  <c r="AV196" i="6"/>
  <c r="AW190" i="6"/>
  <c r="AX190" i="6"/>
  <c r="AY190" i="6"/>
  <c r="AZ190" i="6"/>
  <c r="BA190" i="6"/>
  <c r="BA196" i="6"/>
  <c r="BB190" i="6"/>
  <c r="BC190" i="6"/>
  <c r="BD190" i="6"/>
  <c r="BE190" i="6"/>
  <c r="BE196" i="6"/>
  <c r="BF190" i="6"/>
  <c r="BF188" i="6"/>
  <c r="BF194" i="6"/>
  <c r="D191" i="6"/>
  <c r="E191" i="6"/>
  <c r="AD191" i="6"/>
  <c r="AI191" i="6"/>
  <c r="AM191" i="6"/>
  <c r="AU191" i="6"/>
  <c r="E192" i="6"/>
  <c r="F192" i="6"/>
  <c r="G192" i="6"/>
  <c r="H192" i="6"/>
  <c r="I192" i="6"/>
  <c r="J192" i="6"/>
  <c r="J191" i="6"/>
  <c r="K192" i="6"/>
  <c r="K191" i="6"/>
  <c r="L192" i="6"/>
  <c r="L195" i="6"/>
  <c r="M192" i="6"/>
  <c r="N192" i="6"/>
  <c r="N191" i="6"/>
  <c r="O192" i="6"/>
  <c r="O191" i="6"/>
  <c r="O194" i="6"/>
  <c r="P192" i="6"/>
  <c r="P191" i="6"/>
  <c r="Q192" i="6"/>
  <c r="Q195" i="6"/>
  <c r="R192" i="6"/>
  <c r="S192" i="6"/>
  <c r="S191" i="6"/>
  <c r="T192" i="6"/>
  <c r="T195" i="6"/>
  <c r="U192" i="6"/>
  <c r="V192" i="6"/>
  <c r="W192" i="6"/>
  <c r="W195" i="6"/>
  <c r="X192" i="6"/>
  <c r="Y192" i="6"/>
  <c r="Z192" i="6"/>
  <c r="Z191" i="6"/>
  <c r="AA192" i="6"/>
  <c r="AA195" i="6"/>
  <c r="AB192" i="6"/>
  <c r="AB195" i="6"/>
  <c r="AC192" i="6"/>
  <c r="AD192" i="6"/>
  <c r="AE192" i="6"/>
  <c r="AE195" i="6"/>
  <c r="AF192" i="6"/>
  <c r="AF195" i="6"/>
  <c r="AG192" i="6"/>
  <c r="AH192" i="6"/>
  <c r="AH191" i="6"/>
  <c r="AI192" i="6"/>
  <c r="AI195" i="6"/>
  <c r="AJ192" i="6"/>
  <c r="AJ195" i="6"/>
  <c r="AK192" i="6"/>
  <c r="AK191" i="6"/>
  <c r="AL192" i="6"/>
  <c r="AL191" i="6"/>
  <c r="AM192" i="6"/>
  <c r="AM195" i="6"/>
  <c r="AN192" i="6"/>
  <c r="AO192" i="6"/>
  <c r="AO191" i="6"/>
  <c r="AP192" i="6"/>
  <c r="AP191" i="6"/>
  <c r="AQ192" i="6"/>
  <c r="AQ195" i="6"/>
  <c r="AR192" i="6"/>
  <c r="AS192" i="6"/>
  <c r="AT192" i="6"/>
  <c r="AT191" i="6"/>
  <c r="AU192" i="6"/>
  <c r="AU195" i="6"/>
  <c r="AV192" i="6"/>
  <c r="AV195" i="6"/>
  <c r="AW192" i="6"/>
  <c r="AX192" i="6"/>
  <c r="AY192" i="6"/>
  <c r="AY191" i="6"/>
  <c r="AY195" i="6"/>
  <c r="AZ192" i="6"/>
  <c r="AZ195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G191" i="6"/>
  <c r="H193" i="6"/>
  <c r="H196" i="6"/>
  <c r="I193" i="6"/>
  <c r="J193" i="6"/>
  <c r="K193" i="6"/>
  <c r="L193" i="6"/>
  <c r="L196" i="6"/>
  <c r="M193" i="6"/>
  <c r="N193" i="6"/>
  <c r="O193" i="6"/>
  <c r="P193" i="6"/>
  <c r="P196" i="6"/>
  <c r="Q193" i="6"/>
  <c r="Q196" i="6"/>
  <c r="R193" i="6"/>
  <c r="S193" i="6"/>
  <c r="T193" i="6"/>
  <c r="U193" i="6"/>
  <c r="U191" i="6"/>
  <c r="V193" i="6"/>
  <c r="V196" i="6"/>
  <c r="W193" i="6"/>
  <c r="W196" i="6"/>
  <c r="X193" i="6"/>
  <c r="X196" i="6"/>
  <c r="Y193" i="6"/>
  <c r="Y191" i="6"/>
  <c r="Z193" i="6"/>
  <c r="AA193" i="6"/>
  <c r="AA191" i="6"/>
  <c r="AB193" i="6"/>
  <c r="AC193" i="6"/>
  <c r="AC196" i="6"/>
  <c r="AD193" i="6"/>
  <c r="AD196" i="6"/>
  <c r="AE193" i="6"/>
  <c r="AE191" i="6"/>
  <c r="AF193" i="6"/>
  <c r="AF196" i="6"/>
  <c r="AG193" i="6"/>
  <c r="AG196" i="6"/>
  <c r="AH193" i="6"/>
  <c r="AI193" i="6"/>
  <c r="AJ193" i="6"/>
  <c r="AJ196" i="6"/>
  <c r="AK193" i="6"/>
  <c r="AL193" i="6"/>
  <c r="AL196" i="6"/>
  <c r="AM193" i="6"/>
  <c r="AN193" i="6"/>
  <c r="AO193" i="6"/>
  <c r="AP193" i="6"/>
  <c r="AQ193" i="6"/>
  <c r="AQ191" i="6"/>
  <c r="AR193" i="6"/>
  <c r="AS193" i="6"/>
  <c r="AT193" i="6"/>
  <c r="AU193" i="6"/>
  <c r="AV193" i="6"/>
  <c r="AW193" i="6"/>
  <c r="AW196" i="6"/>
  <c r="AX193" i="6"/>
  <c r="AX196" i="6"/>
  <c r="AY193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N195" i="6"/>
  <c r="U195" i="6"/>
  <c r="AC195" i="6"/>
  <c r="AD195" i="6"/>
  <c r="AG195" i="6"/>
  <c r="AH195" i="6"/>
  <c r="AS195" i="6"/>
  <c r="AT195" i="6"/>
  <c r="AX195" i="6"/>
  <c r="BB195" i="6"/>
  <c r="BC195" i="6"/>
  <c r="BE195" i="6"/>
  <c r="BF195" i="6"/>
  <c r="E196" i="6"/>
  <c r="J196" i="6"/>
  <c r="K196" i="6"/>
  <c r="O196" i="6"/>
  <c r="R196" i="6"/>
  <c r="S196" i="6"/>
  <c r="AE196" i="6"/>
  <c r="AI196" i="6"/>
  <c r="AP196" i="6"/>
  <c r="AQ196" i="6"/>
  <c r="AY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/>
  <c r="BK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P283" i="6"/>
  <c r="AQ286" i="6"/>
  <c r="AR286" i="6"/>
  <c r="AR283" i="6"/>
  <c r="AS286" i="6"/>
  <c r="AT286" i="6"/>
  <c r="AU286" i="6"/>
  <c r="AV286" i="6"/>
  <c r="AV283" i="6"/>
  <c r="AW286" i="6"/>
  <c r="AX286" i="6"/>
  <c r="AX283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/>
  <c r="X298" i="6"/>
  <c r="Y298" i="6"/>
  <c r="Z298" i="6"/>
  <c r="AA298" i="6"/>
  <c r="AB298" i="6"/>
  <c r="AC298" i="6"/>
  <c r="AD298" i="6"/>
  <c r="AE298" i="6"/>
  <c r="AE283" i="6"/>
  <c r="AF298" i="6"/>
  <c r="AF283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/>
  <c r="AU310" i="6"/>
  <c r="AV310" i="6"/>
  <c r="AW310" i="6"/>
  <c r="AX310" i="6"/>
  <c r="AY310" i="6"/>
  <c r="AZ310" i="6"/>
  <c r="BA310" i="6"/>
  <c r="BB310" i="6"/>
  <c r="BB283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/>
  <c r="L361" i="6"/>
  <c r="M361" i="6"/>
  <c r="N361" i="6"/>
  <c r="N358" i="6"/>
  <c r="O361" i="6"/>
  <c r="P361" i="6"/>
  <c r="Q361" i="6"/>
  <c r="Q358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F358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/>
  <c r="AO373" i="6"/>
  <c r="AO358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J358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/>
  <c r="AY385" i="6"/>
  <c r="AY358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/>
  <c r="P397" i="6"/>
  <c r="Q397" i="6"/>
  <c r="R397" i="6"/>
  <c r="R358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/>
  <c r="BK435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/>
  <c r="D469" i="6"/>
  <c r="E469" i="6"/>
  <c r="F469" i="6"/>
  <c r="G469" i="6"/>
  <c r="H469" i="6"/>
  <c r="I469" i="6"/>
  <c r="J469" i="6"/>
  <c r="BG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/>
  <c r="BK511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/>
  <c r="K511" i="6"/>
  <c r="L511" i="6"/>
  <c r="M511" i="6"/>
  <c r="M508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W508" i="6"/>
  <c r="X511" i="6"/>
  <c r="Y511" i="6"/>
  <c r="Z511" i="6"/>
  <c r="AA511" i="6"/>
  <c r="AB511" i="6"/>
  <c r="AC511" i="6"/>
  <c r="AD511" i="6"/>
  <c r="AE511" i="6"/>
  <c r="AE508" i="6"/>
  <c r="AF511" i="6"/>
  <c r="AG511" i="6"/>
  <c r="AH511" i="6"/>
  <c r="AH508" i="6"/>
  <c r="AI511" i="6"/>
  <c r="AJ511" i="6"/>
  <c r="AK511" i="6"/>
  <c r="AL511" i="6"/>
  <c r="AM511" i="6"/>
  <c r="AN511" i="6"/>
  <c r="AN508" i="6"/>
  <c r="AO511" i="6"/>
  <c r="AP511" i="6"/>
  <c r="AQ511" i="6"/>
  <c r="AR511" i="6"/>
  <c r="AS511" i="6"/>
  <c r="AT511" i="6"/>
  <c r="AU511" i="6"/>
  <c r="AV511" i="6"/>
  <c r="AW511" i="6"/>
  <c r="AX511" i="6"/>
  <c r="AX508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/>
  <c r="AQ523" i="6"/>
  <c r="AR523" i="6"/>
  <c r="AS523" i="6"/>
  <c r="AT523" i="6"/>
  <c r="AU523" i="6"/>
  <c r="AU508" i="6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M508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/>
  <c r="E11" i="2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/>
  <c r="AP559" i="6"/>
  <c r="AQ559" i="6"/>
  <c r="AR559" i="6"/>
  <c r="AS559" i="6"/>
  <c r="AT559" i="6"/>
  <c r="AU559" i="6"/>
  <c r="AV559" i="6"/>
  <c r="AW559" i="6"/>
  <c r="AX559" i="6"/>
  <c r="AY559" i="6"/>
  <c r="AZ559" i="6"/>
  <c r="AZ508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/>
  <c r="BK586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/>
  <c r="O586" i="6"/>
  <c r="P586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A583" i="6"/>
  <c r="AB586" i="6"/>
  <c r="AC586" i="6"/>
  <c r="AD586" i="6"/>
  <c r="AD583" i="6"/>
  <c r="AE586" i="6"/>
  <c r="AF586" i="6"/>
  <c r="AF583" i="6"/>
  <c r="AG586" i="6"/>
  <c r="AH586" i="6"/>
  <c r="AH583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/>
  <c r="AH598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/>
  <c r="D12" i="21"/>
  <c r="N610" i="6"/>
  <c r="O610" i="6"/>
  <c r="O583" i="6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/>
  <c r="AR622" i="6"/>
  <c r="AS622" i="6"/>
  <c r="AT622" i="6"/>
  <c r="AU622" i="6"/>
  <c r="AV622" i="6"/>
  <c r="AW622" i="6"/>
  <c r="AX622" i="6"/>
  <c r="AY622" i="6"/>
  <c r="AY583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BG659" i="6"/>
  <c r="BK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/>
  <c r="W661" i="6"/>
  <c r="W658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/>
  <c r="AL661" i="6"/>
  <c r="AM661" i="6"/>
  <c r="AN661" i="6"/>
  <c r="AO661" i="6"/>
  <c r="AP661" i="6"/>
  <c r="AQ661" i="6"/>
  <c r="AR661" i="6"/>
  <c r="AR658" i="6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/>
  <c r="H673" i="6"/>
  <c r="I673" i="6"/>
  <c r="I658" i="6"/>
  <c r="J673" i="6"/>
  <c r="K673" i="6"/>
  <c r="L673" i="6"/>
  <c r="L658" i="6"/>
  <c r="M673" i="6"/>
  <c r="M658" i="6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/>
  <c r="AN673" i="6"/>
  <c r="AO673" i="6"/>
  <c r="AO658" i="6"/>
  <c r="AP673" i="6"/>
  <c r="AQ673" i="6"/>
  <c r="AR673" i="6"/>
  <c r="AS673" i="6"/>
  <c r="AS658" i="6"/>
  <c r="AT673" i="6"/>
  <c r="AT658" i="6"/>
  <c r="AU673" i="6"/>
  <c r="AV673" i="6"/>
  <c r="AW673" i="6"/>
  <c r="AX673" i="6"/>
  <c r="AY673" i="6"/>
  <c r="AY658" i="6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/>
  <c r="D694" i="6"/>
  <c r="E694" i="6"/>
  <c r="F694" i="6"/>
  <c r="G694" i="6"/>
  <c r="H694" i="6"/>
  <c r="I694" i="6"/>
  <c r="J694" i="6"/>
  <c r="K694" i="6"/>
  <c r="L694" i="6"/>
  <c r="M694" i="6"/>
  <c r="N694" i="6"/>
  <c r="BG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BG734" i="6"/>
  <c r="BK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/>
  <c r="J736" i="6"/>
  <c r="K736" i="6"/>
  <c r="L736" i="6"/>
  <c r="M736" i="6"/>
  <c r="N736" i="6"/>
  <c r="O736" i="6"/>
  <c r="P736" i="6"/>
  <c r="Q736" i="6"/>
  <c r="Q733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R733" i="6"/>
  <c r="AS736" i="6"/>
  <c r="AT736" i="6"/>
  <c r="AU736" i="6"/>
  <c r="AU733" i="6"/>
  <c r="AV736" i="6"/>
  <c r="AW736" i="6"/>
  <c r="AX736" i="6"/>
  <c r="AY736" i="6"/>
  <c r="AZ736" i="6"/>
  <c r="AZ733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/>
  <c r="G748" i="6"/>
  <c r="G733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8" i="6"/>
  <c r="C14" i="2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/>
  <c r="BK811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/>
  <c r="AA811" i="6"/>
  <c r="AB811" i="6"/>
  <c r="AC811" i="6"/>
  <c r="AD811" i="6"/>
  <c r="AE811" i="6"/>
  <c r="AE808" i="6"/>
  <c r="AF811" i="6"/>
  <c r="AG811" i="6"/>
  <c r="AH811" i="6"/>
  <c r="AH808" i="6"/>
  <c r="AI811" i="6"/>
  <c r="AJ811" i="6"/>
  <c r="AK811" i="6"/>
  <c r="AL811" i="6"/>
  <c r="AM811" i="6"/>
  <c r="AM808" i="6"/>
  <c r="AN811" i="6"/>
  <c r="AO811" i="6"/>
  <c r="AP811" i="6"/>
  <c r="AQ811" i="6"/>
  <c r="AR811" i="6"/>
  <c r="AS811" i="6"/>
  <c r="AT811" i="6"/>
  <c r="AU811" i="6"/>
  <c r="AU808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/>
  <c r="AD823" i="6"/>
  <c r="AE823" i="6"/>
  <c r="AF823" i="6"/>
  <c r="AF808" i="6"/>
  <c r="AG823" i="6"/>
  <c r="AH823" i="6"/>
  <c r="AI823" i="6"/>
  <c r="AJ823" i="6"/>
  <c r="AK823" i="6"/>
  <c r="AK808" i="6"/>
  <c r="AL823" i="6"/>
  <c r="AM823" i="6"/>
  <c r="AN823" i="6"/>
  <c r="AN808" i="6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/>
  <c r="E834" i="6"/>
  <c r="BG834" i="6"/>
  <c r="C835" i="6"/>
  <c r="D835" i="6"/>
  <c r="E835" i="6"/>
  <c r="F835" i="6"/>
  <c r="G835" i="6"/>
  <c r="H835" i="6"/>
  <c r="BG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/>
  <c r="D856" i="6"/>
  <c r="E856" i="6"/>
  <c r="F856" i="6"/>
  <c r="BG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/>
  <c r="R859" i="6"/>
  <c r="S859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Y883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/>
  <c r="D16" i="2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/>
  <c r="AD973" i="6"/>
  <c r="AE973" i="6"/>
  <c r="AF973" i="6"/>
  <c r="AG973" i="6"/>
  <c r="AH973" i="6"/>
  <c r="AI973" i="6"/>
  <c r="AJ973" i="6"/>
  <c r="AJ958" i="6"/>
  <c r="AK973" i="6"/>
  <c r="AL973" i="6"/>
  <c r="AM973" i="6"/>
  <c r="AN973" i="6"/>
  <c r="AO973" i="6"/>
  <c r="AP973" i="6"/>
  <c r="AQ973" i="6"/>
  <c r="AR973" i="6"/>
  <c r="AR958" i="6"/>
  <c r="AS973" i="6"/>
  <c r="AS958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AZ958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/>
  <c r="E1020" i="6"/>
  <c r="BG1020" i="6"/>
  <c r="C1021" i="6"/>
  <c r="D1021" i="6"/>
  <c r="E1021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M1021" i="6"/>
  <c r="AM958" i="6"/>
  <c r="AN1021" i="6"/>
  <c r="AO1021" i="6"/>
  <c r="AP1021" i="6"/>
  <c r="AQ1021" i="6"/>
  <c r="AR1021" i="6"/>
  <c r="AS1021" i="6"/>
  <c r="AT1021" i="6"/>
  <c r="AU1021" i="6"/>
  <c r="AU958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U1260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/>
  <c r="E1089" i="6"/>
  <c r="BG1089" i="6"/>
  <c r="D1090" i="6"/>
  <c r="E1090" i="6"/>
  <c r="F1090" i="6"/>
  <c r="BG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S1108" i="6"/>
  <c r="T1109" i="6"/>
  <c r="T1108" i="6"/>
  <c r="U1109" i="6"/>
  <c r="U1108" i="6"/>
  <c r="V1109" i="6"/>
  <c r="W1109" i="6"/>
  <c r="X1109" i="6"/>
  <c r="X1108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H1108" i="6"/>
  <c r="I1110" i="6"/>
  <c r="J1110" i="6"/>
  <c r="K1110" i="6"/>
  <c r="L1110" i="6"/>
  <c r="M1110" i="6"/>
  <c r="M1108" i="6"/>
  <c r="N1110" i="6"/>
  <c r="O1110" i="6"/>
  <c r="P1110" i="6"/>
  <c r="Q1110" i="6"/>
  <c r="R1110" i="6"/>
  <c r="S1110" i="6"/>
  <c r="T1110" i="6"/>
  <c r="U1110" i="6"/>
  <c r="V1110" i="6"/>
  <c r="W1110" i="6"/>
  <c r="W1108" i="6"/>
  <c r="X1110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Z1183" i="6"/>
  <c r="BF1183" i="6"/>
  <c r="E1184" i="6"/>
  <c r="F1184" i="6"/>
  <c r="F1183" i="6"/>
  <c r="G1184" i="6"/>
  <c r="H1184" i="6"/>
  <c r="I1184" i="6"/>
  <c r="J1184" i="6"/>
  <c r="K1184" i="6"/>
  <c r="L1184" i="6"/>
  <c r="M1184" i="6"/>
  <c r="M1183" i="6"/>
  <c r="N1184" i="6"/>
  <c r="N1183" i="6"/>
  <c r="O1184" i="6"/>
  <c r="P1184" i="6"/>
  <c r="Q1184" i="6"/>
  <c r="R1184" i="6"/>
  <c r="S1184" i="6"/>
  <c r="T1184" i="6"/>
  <c r="U1184" i="6"/>
  <c r="U1183" i="6"/>
  <c r="V1184" i="6"/>
  <c r="V1183" i="6"/>
  <c r="W1184" i="6"/>
  <c r="X1184" i="6"/>
  <c r="Y1184" i="6"/>
  <c r="Y1183" i="6"/>
  <c r="Z1184" i="6"/>
  <c r="AA1184" i="6"/>
  <c r="AB1184" i="6"/>
  <c r="AC1184" i="6"/>
  <c r="AC1183" i="6"/>
  <c r="AD1184" i="6"/>
  <c r="AD1183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L1183" i="6"/>
  <c r="AM1184" i="6"/>
  <c r="AN1184" i="6"/>
  <c r="AO1184" i="6"/>
  <c r="AO1183" i="6"/>
  <c r="AP1184" i="6"/>
  <c r="AQ1184" i="6"/>
  <c r="AR1184" i="6"/>
  <c r="AS1184" i="6"/>
  <c r="AS1183" i="6"/>
  <c r="AT1184" i="6"/>
  <c r="AT1183" i="6"/>
  <c r="AU1184" i="6"/>
  <c r="AV1184" i="6"/>
  <c r="AW1184" i="6"/>
  <c r="AX1184" i="6"/>
  <c r="AX1183" i="6"/>
  <c r="AY1184" i="6"/>
  <c r="AZ1184" i="6"/>
  <c r="BA1184" i="6"/>
  <c r="BA1183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/>
  <c r="K1185" i="6"/>
  <c r="L1185" i="6"/>
  <c r="L1183" i="6"/>
  <c r="M1185" i="6"/>
  <c r="N1185" i="6"/>
  <c r="O1185" i="6"/>
  <c r="P1185" i="6"/>
  <c r="Q1185" i="6"/>
  <c r="Q1183" i="6"/>
  <c r="R1185" i="6"/>
  <c r="S1185" i="6"/>
  <c r="T1185" i="6"/>
  <c r="T1183" i="6"/>
  <c r="U1185" i="6"/>
  <c r="V1185" i="6"/>
  <c r="W1185" i="6"/>
  <c r="X1185" i="6"/>
  <c r="Y1185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BG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/>
  <c r="E1215" i="6"/>
  <c r="BG1215" i="6"/>
  <c r="D1216" i="6"/>
  <c r="E1216" i="6"/>
  <c r="F1216" i="6"/>
  <c r="G1216" i="6"/>
  <c r="H1216" i="6"/>
  <c r="BG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G11" i="22"/>
  <c r="M11" i="22"/>
  <c r="S11" i="22"/>
  <c r="C13" i="22"/>
  <c r="C14" i="18"/>
  <c r="E13" i="22"/>
  <c r="F13" i="22"/>
  <c r="F14" i="18"/>
  <c r="I13" i="22"/>
  <c r="I14" i="18"/>
  <c r="K13" i="22"/>
  <c r="K14" i="18"/>
  <c r="O13" i="22"/>
  <c r="O14" i="18"/>
  <c r="Q13" i="22"/>
  <c r="R13" i="22"/>
  <c r="R14" i="18"/>
  <c r="D14" i="22"/>
  <c r="D15" i="18"/>
  <c r="F14" i="22"/>
  <c r="F15" i="18"/>
  <c r="G14" i="22"/>
  <c r="G15" i="18"/>
  <c r="J14" i="22"/>
  <c r="J15" i="18"/>
  <c r="L14" i="22"/>
  <c r="L15" i="18"/>
  <c r="M14" i="22"/>
  <c r="M15" i="18"/>
  <c r="P14" i="22"/>
  <c r="P15" i="18"/>
  <c r="R14" i="22"/>
  <c r="R15" i="18"/>
  <c r="S14" i="22"/>
  <c r="S15" i="18"/>
  <c r="D15" i="22"/>
  <c r="D16" i="18"/>
  <c r="F15" i="22"/>
  <c r="F16" i="18"/>
  <c r="G15" i="22"/>
  <c r="J15" i="22"/>
  <c r="J16" i="18"/>
  <c r="L15" i="22"/>
  <c r="L16" i="18"/>
  <c r="M15" i="22"/>
  <c r="M16" i="18"/>
  <c r="P15" i="22"/>
  <c r="P16" i="18"/>
  <c r="R15" i="22"/>
  <c r="R16" i="18"/>
  <c r="S15" i="22"/>
  <c r="S16" i="18"/>
  <c r="D16" i="22"/>
  <c r="D17" i="18"/>
  <c r="F16" i="22"/>
  <c r="F17" i="18"/>
  <c r="G16" i="22"/>
  <c r="J16" i="22"/>
  <c r="J17" i="18"/>
  <c r="L16" i="22"/>
  <c r="L17" i="18"/>
  <c r="M16" i="22"/>
  <c r="M17" i="18"/>
  <c r="P16" i="22"/>
  <c r="P17" i="18"/>
  <c r="R16" i="22"/>
  <c r="R17" i="18"/>
  <c r="S16" i="22"/>
  <c r="S17" i="18"/>
  <c r="D17" i="22"/>
  <c r="D18" i="18"/>
  <c r="F17" i="22"/>
  <c r="F18" i="18"/>
  <c r="G17" i="22"/>
  <c r="G18" i="18"/>
  <c r="J17" i="22"/>
  <c r="J18" i="18"/>
  <c r="L17" i="22"/>
  <c r="L18" i="18"/>
  <c r="M17" i="22"/>
  <c r="P17" i="22"/>
  <c r="P18" i="18"/>
  <c r="R17" i="22"/>
  <c r="R18" i="18"/>
  <c r="S17" i="22"/>
  <c r="S18" i="18"/>
  <c r="D18" i="22"/>
  <c r="D19" i="18"/>
  <c r="F18" i="22"/>
  <c r="F19" i="18"/>
  <c r="G18" i="22"/>
  <c r="G19" i="18"/>
  <c r="J18" i="22"/>
  <c r="J19" i="18"/>
  <c r="L18" i="22"/>
  <c r="L19" i="18"/>
  <c r="M18" i="22"/>
  <c r="M19" i="18"/>
  <c r="P18" i="22"/>
  <c r="P19" i="18"/>
  <c r="R18" i="22"/>
  <c r="S18" i="22"/>
  <c r="S19" i="18"/>
  <c r="D19" i="22"/>
  <c r="D20" i="18"/>
  <c r="F19" i="22"/>
  <c r="F20" i="18"/>
  <c r="G19" i="22"/>
  <c r="J19" i="22"/>
  <c r="J20" i="18"/>
  <c r="L19" i="22"/>
  <c r="L20" i="18"/>
  <c r="M19" i="22"/>
  <c r="M20" i="18"/>
  <c r="P19" i="22"/>
  <c r="P20" i="18"/>
  <c r="R19" i="22"/>
  <c r="R20" i="18"/>
  <c r="S19" i="22"/>
  <c r="S20" i="18"/>
  <c r="D20" i="22"/>
  <c r="D21" i="18"/>
  <c r="F20" i="22"/>
  <c r="F21" i="18"/>
  <c r="G20" i="22"/>
  <c r="G21" i="18"/>
  <c r="J20" i="22"/>
  <c r="J21" i="18"/>
  <c r="L20" i="22"/>
  <c r="L21" i="18"/>
  <c r="M20" i="22"/>
  <c r="P20" i="22"/>
  <c r="P21" i="18"/>
  <c r="R20" i="22"/>
  <c r="R21" i="18"/>
  <c r="S20" i="22"/>
  <c r="S21" i="18"/>
  <c r="D21" i="22"/>
  <c r="D22" i="18"/>
  <c r="F21" i="22"/>
  <c r="F22" i="18"/>
  <c r="G21" i="22"/>
  <c r="G22" i="18"/>
  <c r="J21" i="22"/>
  <c r="J22" i="18"/>
  <c r="L21" i="22"/>
  <c r="L22" i="18"/>
  <c r="M21" i="22"/>
  <c r="P21" i="22"/>
  <c r="P22" i="18"/>
  <c r="R21" i="22"/>
  <c r="R22" i="18"/>
  <c r="S21" i="22"/>
  <c r="S22" i="18"/>
  <c r="D22" i="22"/>
  <c r="D23" i="18"/>
  <c r="F22" i="22"/>
  <c r="F23" i="18"/>
  <c r="G22" i="22"/>
  <c r="G23" i="18"/>
  <c r="J22" i="22"/>
  <c r="J23" i="18"/>
  <c r="L22" i="22"/>
  <c r="L23" i="18"/>
  <c r="M22" i="22"/>
  <c r="P22" i="22"/>
  <c r="P23" i="18"/>
  <c r="R22" i="22"/>
  <c r="R23" i="18"/>
  <c r="S22" i="22"/>
  <c r="S23" i="18"/>
  <c r="D25" i="22"/>
  <c r="D26" i="18"/>
  <c r="F25" i="22"/>
  <c r="F26" i="18"/>
  <c r="G25" i="22"/>
  <c r="J25" i="22"/>
  <c r="J26" i="18"/>
  <c r="L25" i="22"/>
  <c r="L26" i="18"/>
  <c r="M25" i="22"/>
  <c r="P25" i="22"/>
  <c r="P26" i="18"/>
  <c r="R25" i="22"/>
  <c r="R26" i="18"/>
  <c r="S25" i="22"/>
  <c r="S26" i="18"/>
  <c r="D26" i="22"/>
  <c r="D27" i="18"/>
  <c r="F26" i="22"/>
  <c r="F27" i="18"/>
  <c r="G26" i="22"/>
  <c r="G27" i="18"/>
  <c r="J26" i="22"/>
  <c r="J27" i="18"/>
  <c r="L26" i="22"/>
  <c r="L27" i="18"/>
  <c r="M26" i="22"/>
  <c r="M27" i="18"/>
  <c r="P26" i="22"/>
  <c r="P27" i="18"/>
  <c r="R26" i="22"/>
  <c r="R27" i="18"/>
  <c r="S26" i="22"/>
  <c r="S27" i="18"/>
  <c r="D27" i="22"/>
  <c r="D28" i="18"/>
  <c r="J27" i="22"/>
  <c r="J28" i="18"/>
  <c r="L28" i="22"/>
  <c r="L29" i="18"/>
  <c r="P27" i="22"/>
  <c r="P28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D31" i="22"/>
  <c r="D32" i="18"/>
  <c r="F31" i="22"/>
  <c r="F32" i="18"/>
  <c r="G31" i="22"/>
  <c r="G32" i="18"/>
  <c r="J31" i="22"/>
  <c r="J32" i="18"/>
  <c r="L31" i="22"/>
  <c r="L32" i="18"/>
  <c r="P31" i="22"/>
  <c r="P32" i="18"/>
  <c r="R31" i="22"/>
  <c r="R32" i="18"/>
  <c r="D37" i="18"/>
  <c r="J34" i="18"/>
  <c r="P34" i="18"/>
  <c r="D37" i="22"/>
  <c r="D38" i="18"/>
  <c r="J37" i="22"/>
  <c r="J38" i="18"/>
  <c r="P37" i="22"/>
  <c r="P38" i="18"/>
  <c r="D38" i="22"/>
  <c r="D39" i="18"/>
  <c r="F38" i="22"/>
  <c r="F39" i="18"/>
  <c r="G38" i="22"/>
  <c r="G39" i="18"/>
  <c r="J38" i="22"/>
  <c r="J39" i="18"/>
  <c r="L38" i="22"/>
  <c r="L39" i="18"/>
  <c r="M38" i="22"/>
  <c r="P38" i="22"/>
  <c r="P39" i="18"/>
  <c r="R38" i="22"/>
  <c r="R39" i="18"/>
  <c r="S38" i="22"/>
  <c r="D42" i="18"/>
  <c r="L42" i="18"/>
  <c r="M42" i="18"/>
  <c r="N42" i="18"/>
  <c r="P42" i="18"/>
  <c r="S42" i="18"/>
  <c r="F43" i="18"/>
  <c r="L43" i="18"/>
  <c r="S43" i="18"/>
  <c r="C48" i="22"/>
  <c r="D48" i="22"/>
  <c r="E48" i="22"/>
  <c r="F48" i="22"/>
  <c r="I48" i="22"/>
  <c r="J48" i="22"/>
  <c r="K48" i="22"/>
  <c r="L48" i="22"/>
  <c r="O48" i="22"/>
  <c r="P48" i="22"/>
  <c r="Q48" i="22"/>
  <c r="R48" i="22"/>
  <c r="C49" i="22"/>
  <c r="D49" i="22"/>
  <c r="E49" i="22"/>
  <c r="F49" i="22"/>
  <c r="I49" i="22"/>
  <c r="J49" i="22"/>
  <c r="K49" i="22"/>
  <c r="L49" i="22"/>
  <c r="O49" i="22"/>
  <c r="P49" i="22"/>
  <c r="Q49" i="22"/>
  <c r="R49" i="22"/>
  <c r="E50" i="22"/>
  <c r="F50" i="22"/>
  <c r="I50" i="22"/>
  <c r="J50" i="22"/>
  <c r="C51" i="22"/>
  <c r="D51" i="22"/>
  <c r="E51" i="22"/>
  <c r="F51" i="22"/>
  <c r="I51" i="22"/>
  <c r="J51" i="22"/>
  <c r="K51" i="22"/>
  <c r="L51" i="22"/>
  <c r="O51" i="22"/>
  <c r="P51" i="22"/>
  <c r="Q51" i="22"/>
  <c r="R51" i="22"/>
  <c r="A2" i="16"/>
  <c r="A3" i="16"/>
  <c r="A7" i="16"/>
  <c r="B7" i="16"/>
  <c r="D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C13" i="16"/>
  <c r="A14" i="16"/>
  <c r="B14" i="16"/>
  <c r="C14" i="16"/>
  <c r="A15" i="16"/>
  <c r="B15" i="16"/>
  <c r="A16" i="16"/>
  <c r="B16" i="16"/>
  <c r="E16" i="16"/>
  <c r="A17" i="16"/>
  <c r="B17" i="16"/>
  <c r="A18" i="16"/>
  <c r="B18" i="16"/>
  <c r="A19" i="16"/>
  <c r="B19" i="16"/>
  <c r="A20" i="16"/>
  <c r="B20" i="16"/>
  <c r="D20" i="16"/>
  <c r="A21" i="16"/>
  <c r="B21" i="16"/>
  <c r="A22" i="16"/>
  <c r="B22" i="16"/>
  <c r="E22" i="16"/>
  <c r="A23" i="16"/>
  <c r="B23" i="16"/>
  <c r="D23" i="16"/>
  <c r="A24" i="16"/>
  <c r="B24" i="16"/>
  <c r="A25" i="16"/>
  <c r="B25" i="16"/>
  <c r="C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E32" i="16"/>
  <c r="A33" i="16"/>
  <c r="B33" i="16"/>
  <c r="C33" i="16"/>
  <c r="A34" i="16"/>
  <c r="B34" i="16"/>
  <c r="D34" i="16"/>
  <c r="A35" i="16"/>
  <c r="B35" i="16"/>
  <c r="A36" i="16"/>
  <c r="B36" i="16"/>
  <c r="E36" i="16"/>
  <c r="A37" i="16"/>
  <c r="B37" i="16"/>
  <c r="C37" i="16"/>
  <c r="A38" i="16"/>
  <c r="B38" i="16"/>
  <c r="A39" i="16"/>
  <c r="B39" i="16"/>
  <c r="A40" i="16"/>
  <c r="B40" i="16"/>
  <c r="A41" i="16"/>
  <c r="B41" i="16"/>
  <c r="A42" i="16"/>
  <c r="B42" i="16"/>
  <c r="C42" i="16"/>
  <c r="A43" i="16"/>
  <c r="B43" i="16"/>
  <c r="A44" i="16"/>
  <c r="B44" i="16"/>
  <c r="E44" i="16"/>
  <c r="A45" i="16"/>
  <c r="B45" i="16"/>
  <c r="A46" i="16"/>
  <c r="B46" i="16"/>
  <c r="A47" i="16"/>
  <c r="B47" i="16"/>
  <c r="D47" i="16"/>
  <c r="A48" i="16"/>
  <c r="B48" i="16"/>
  <c r="A49" i="16"/>
  <c r="B49" i="16"/>
  <c r="A50" i="16"/>
  <c r="B50" i="16"/>
  <c r="C50" i="16"/>
  <c r="A51" i="16"/>
  <c r="B51" i="16"/>
  <c r="C51" i="16"/>
  <c r="A52" i="16"/>
  <c r="B52" i="16"/>
  <c r="A53" i="16"/>
  <c r="B53" i="16"/>
  <c r="A54" i="16"/>
  <c r="B54" i="16"/>
  <c r="C54" i="16"/>
  <c r="A55" i="16"/>
  <c r="B55" i="16"/>
  <c r="A56" i="16"/>
  <c r="B56" i="16"/>
  <c r="D56" i="16"/>
  <c r="A57" i="16"/>
  <c r="B57" i="16"/>
  <c r="C57" i="16"/>
  <c r="A58" i="16"/>
  <c r="B58" i="16"/>
  <c r="E58" i="16"/>
  <c r="A59" i="16"/>
  <c r="B59" i="16"/>
  <c r="A2" i="17"/>
  <c r="A3" i="17"/>
  <c r="A8" i="17"/>
  <c r="B8" i="17"/>
  <c r="Q8" i="17"/>
  <c r="A9" i="17"/>
  <c r="B9" i="17"/>
  <c r="G9" i="17"/>
  <c r="A10" i="17"/>
  <c r="B10" i="17"/>
  <c r="J10" i="17"/>
  <c r="A11" i="17"/>
  <c r="B11" i="17"/>
  <c r="I11" i="17"/>
  <c r="A12" i="17"/>
  <c r="B12" i="17"/>
  <c r="A13" i="17"/>
  <c r="B13" i="17"/>
  <c r="C13" i="17"/>
  <c r="A14" i="17"/>
  <c r="B14" i="17"/>
  <c r="T14" i="17"/>
  <c r="A15" i="17"/>
  <c r="B15" i="17"/>
  <c r="C15" i="17"/>
  <c r="A16" i="17"/>
  <c r="B16" i="17"/>
  <c r="L16" i="17"/>
  <c r="A17" i="17"/>
  <c r="B17" i="17"/>
  <c r="N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O22" i="17"/>
  <c r="A23" i="17"/>
  <c r="B23" i="17"/>
  <c r="A24" i="17"/>
  <c r="B24" i="17"/>
  <c r="I24" i="17"/>
  <c r="A25" i="17"/>
  <c r="B25" i="17"/>
  <c r="C25" i="17"/>
  <c r="A26" i="17"/>
  <c r="B26" i="17"/>
  <c r="F26" i="17"/>
  <c r="A27" i="17"/>
  <c r="B27" i="17"/>
  <c r="G27" i="17"/>
  <c r="A28" i="17"/>
  <c r="B28" i="17"/>
  <c r="M28" i="17"/>
  <c r="A29" i="17"/>
  <c r="B29" i="17"/>
  <c r="O29" i="17"/>
  <c r="A30" i="17"/>
  <c r="B30" i="17"/>
  <c r="M30" i="17"/>
  <c r="A31" i="17"/>
  <c r="B31" i="17"/>
  <c r="G31" i="17"/>
  <c r="A32" i="17"/>
  <c r="B32" i="17"/>
  <c r="A33" i="17"/>
  <c r="B33" i="17"/>
  <c r="C33" i="17"/>
  <c r="A34" i="17"/>
  <c r="B34" i="17"/>
  <c r="J34" i="17"/>
  <c r="A35" i="17"/>
  <c r="B35" i="17"/>
  <c r="K35" i="17"/>
  <c r="A36" i="17"/>
  <c r="B36" i="17"/>
  <c r="E36" i="17"/>
  <c r="A37" i="17"/>
  <c r="B37" i="17"/>
  <c r="E37" i="17"/>
  <c r="A38" i="17"/>
  <c r="B38" i="17"/>
  <c r="E38" i="17"/>
  <c r="A39" i="17"/>
  <c r="B39" i="17"/>
  <c r="M39" i="17"/>
  <c r="A40" i="17"/>
  <c r="B40" i="17"/>
  <c r="F40" i="17"/>
  <c r="A41" i="17"/>
  <c r="B41" i="17"/>
  <c r="G41" i="17"/>
  <c r="A42" i="17"/>
  <c r="B42" i="17"/>
  <c r="O42" i="17"/>
  <c r="A43" i="17"/>
  <c r="B43" i="17"/>
  <c r="N43" i="17"/>
  <c r="A44" i="17"/>
  <c r="B44" i="17"/>
  <c r="D44" i="17"/>
  <c r="A45" i="17"/>
  <c r="B45" i="17"/>
  <c r="I45" i="17"/>
  <c r="A46" i="17"/>
  <c r="B46" i="17"/>
  <c r="Q46" i="17"/>
  <c r="A47" i="17"/>
  <c r="B47" i="17"/>
  <c r="A48" i="17"/>
  <c r="B48" i="17"/>
  <c r="S48" i="17"/>
  <c r="A49" i="17"/>
  <c r="B49" i="17"/>
  <c r="Q49" i="17"/>
  <c r="A50" i="17"/>
  <c r="B50" i="17"/>
  <c r="T50" i="17"/>
  <c r="A51" i="17"/>
  <c r="B51" i="17"/>
  <c r="A52" i="17"/>
  <c r="B52" i="17"/>
  <c r="N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C12" i="18"/>
  <c r="D12" i="18"/>
  <c r="E12" i="18"/>
  <c r="F12" i="18"/>
  <c r="H12" i="18"/>
  <c r="I12" i="18"/>
  <c r="J12" i="18"/>
  <c r="K12" i="18"/>
  <c r="L12" i="18"/>
  <c r="M12" i="18"/>
  <c r="N12" i="18"/>
  <c r="O12" i="18"/>
  <c r="P12" i="18"/>
  <c r="Q12" i="18"/>
  <c r="R12" i="18"/>
  <c r="T12" i="18"/>
  <c r="A14" i="18"/>
  <c r="E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R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H33" i="18"/>
  <c r="M33" i="18"/>
  <c r="N33" i="18"/>
  <c r="S33" i="18"/>
  <c r="T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/>
  <c r="A8" i="19"/>
  <c r="B8" i="19"/>
  <c r="F8" i="19"/>
  <c r="A9" i="19"/>
  <c r="B9" i="19"/>
  <c r="D9" i="19"/>
  <c r="A10" i="19"/>
  <c r="B10" i="19"/>
  <c r="F10" i="19"/>
  <c r="A11" i="19"/>
  <c r="B11" i="19"/>
  <c r="A12" i="19"/>
  <c r="B12" i="19"/>
  <c r="H12" i="19"/>
  <c r="A13" i="19"/>
  <c r="B13" i="19"/>
  <c r="F13" i="19"/>
  <c r="A14" i="19"/>
  <c r="B14" i="19"/>
  <c r="F14" i="19"/>
  <c r="A15" i="19"/>
  <c r="B15" i="19"/>
  <c r="E15" i="19"/>
  <c r="A16" i="19"/>
  <c r="B16" i="19"/>
  <c r="D16" i="19"/>
  <c r="A17" i="19"/>
  <c r="B17" i="19"/>
  <c r="F17" i="19"/>
  <c r="A18" i="19"/>
  <c r="B18" i="19"/>
  <c r="A19" i="19"/>
  <c r="B19" i="19"/>
  <c r="H19" i="19"/>
  <c r="A20" i="19"/>
  <c r="B20" i="19"/>
  <c r="F20" i="19"/>
  <c r="A21" i="19"/>
  <c r="B21" i="19"/>
  <c r="D21" i="19"/>
  <c r="A22" i="19"/>
  <c r="B22" i="19"/>
  <c r="D22" i="19"/>
  <c r="A23" i="19"/>
  <c r="B23" i="19"/>
  <c r="D23" i="19"/>
  <c r="A24" i="19"/>
  <c r="B24" i="19"/>
  <c r="E24" i="19"/>
  <c r="A25" i="19"/>
  <c r="B25" i="19"/>
  <c r="F25" i="19"/>
  <c r="A26" i="19"/>
  <c r="B26" i="19"/>
  <c r="H26" i="19"/>
  <c r="A27" i="19"/>
  <c r="B27" i="19"/>
  <c r="D27" i="19"/>
  <c r="A28" i="19"/>
  <c r="B28" i="19"/>
  <c r="I28" i="19"/>
  <c r="A29" i="19"/>
  <c r="B29" i="19"/>
  <c r="C29" i="19"/>
  <c r="A30" i="19"/>
  <c r="B30" i="19"/>
  <c r="E30" i="19"/>
  <c r="A31" i="19"/>
  <c r="B31" i="19"/>
  <c r="F31" i="19"/>
  <c r="A32" i="19"/>
  <c r="B32" i="19"/>
  <c r="F32" i="19"/>
  <c r="A33" i="19"/>
  <c r="B33" i="19"/>
  <c r="C33" i="19"/>
  <c r="A34" i="19"/>
  <c r="B34" i="19"/>
  <c r="A35" i="19"/>
  <c r="B35" i="19"/>
  <c r="C35" i="19"/>
  <c r="A36" i="19"/>
  <c r="B36" i="19"/>
  <c r="A37" i="19"/>
  <c r="B37" i="19"/>
  <c r="F37" i="19"/>
  <c r="A38" i="19"/>
  <c r="B38" i="19"/>
  <c r="F38" i="19"/>
  <c r="A39" i="19"/>
  <c r="B39" i="19"/>
  <c r="H39" i="19"/>
  <c r="A40" i="19"/>
  <c r="B40" i="19"/>
  <c r="A41" i="19"/>
  <c r="B41" i="19"/>
  <c r="A42" i="19"/>
  <c r="B42" i="19"/>
  <c r="H42" i="19"/>
  <c r="A43" i="19"/>
  <c r="B43" i="19"/>
  <c r="A44" i="19"/>
  <c r="B44" i="19"/>
  <c r="H44" i="19"/>
  <c r="A45" i="19"/>
  <c r="B45" i="19"/>
  <c r="I45" i="19"/>
  <c r="A46" i="19"/>
  <c r="B46" i="19"/>
  <c r="F46" i="19"/>
  <c r="A47" i="19"/>
  <c r="B47" i="19"/>
  <c r="A48" i="19"/>
  <c r="B48" i="19"/>
  <c r="G48" i="19"/>
  <c r="A49" i="19"/>
  <c r="B49" i="19"/>
  <c r="C49" i="19"/>
  <c r="A50" i="19"/>
  <c r="B50" i="19"/>
  <c r="I50" i="19"/>
  <c r="A51" i="19"/>
  <c r="B51" i="19"/>
  <c r="A52" i="19"/>
  <c r="B52" i="19"/>
  <c r="A53" i="19"/>
  <c r="B53" i="19"/>
  <c r="F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I7" i="20"/>
  <c r="A8" i="20"/>
  <c r="B8" i="20"/>
  <c r="A9" i="20"/>
  <c r="B9" i="20"/>
  <c r="C9" i="20"/>
  <c r="A10" i="20"/>
  <c r="B10" i="20"/>
  <c r="N10" i="20"/>
  <c r="A11" i="20"/>
  <c r="B11" i="20"/>
  <c r="G11" i="20"/>
  <c r="A12" i="20"/>
  <c r="B12" i="20"/>
  <c r="O12" i="20"/>
  <c r="A13" i="20"/>
  <c r="B13" i="20"/>
  <c r="N13" i="20"/>
  <c r="A14" i="20"/>
  <c r="B14" i="20"/>
  <c r="O14" i="20"/>
  <c r="A15" i="20"/>
  <c r="B15" i="20"/>
  <c r="H15" i="20"/>
  <c r="A16" i="20"/>
  <c r="B16" i="20"/>
  <c r="A17" i="20"/>
  <c r="B17" i="20"/>
  <c r="C17" i="20"/>
  <c r="A18" i="20"/>
  <c r="B18" i="20"/>
  <c r="E18" i="20"/>
  <c r="A19" i="20"/>
  <c r="B19" i="20"/>
  <c r="A20" i="20"/>
  <c r="B20" i="20"/>
  <c r="F20" i="20"/>
  <c r="A21" i="20"/>
  <c r="B21" i="20"/>
  <c r="F21" i="20"/>
  <c r="A22" i="20"/>
  <c r="B22" i="20"/>
  <c r="F22" i="20"/>
  <c r="A23" i="20"/>
  <c r="B23" i="20"/>
  <c r="D23" i="20"/>
  <c r="A24" i="20"/>
  <c r="B24" i="20"/>
  <c r="D24" i="20"/>
  <c r="A25" i="20"/>
  <c r="B25" i="20"/>
  <c r="A26" i="20"/>
  <c r="B26" i="20"/>
  <c r="K26" i="20"/>
  <c r="A27" i="20"/>
  <c r="B27" i="20"/>
  <c r="O27" i="20"/>
  <c r="A28" i="20"/>
  <c r="B28" i="20"/>
  <c r="E28" i="20"/>
  <c r="A29" i="20"/>
  <c r="B29" i="20"/>
  <c r="C29" i="20"/>
  <c r="A30" i="20"/>
  <c r="B30" i="20"/>
  <c r="L30" i="20"/>
  <c r="A31" i="20"/>
  <c r="B31" i="20"/>
  <c r="A32" i="20"/>
  <c r="B32" i="20"/>
  <c r="G32" i="20"/>
  <c r="A33" i="20"/>
  <c r="B33" i="20"/>
  <c r="A34" i="20"/>
  <c r="B34" i="20"/>
  <c r="K34" i="20"/>
  <c r="A35" i="20"/>
  <c r="B35" i="20"/>
  <c r="F35" i="20"/>
  <c r="A36" i="20"/>
  <c r="B36" i="20"/>
  <c r="M36" i="20"/>
  <c r="A37" i="20"/>
  <c r="B37" i="20"/>
  <c r="J37" i="20"/>
  <c r="A38" i="20"/>
  <c r="B38" i="20"/>
  <c r="H38" i="20"/>
  <c r="A39" i="20"/>
  <c r="B39" i="20"/>
  <c r="C39" i="20"/>
  <c r="A40" i="20"/>
  <c r="B40" i="20"/>
  <c r="K40" i="20"/>
  <c r="A41" i="20"/>
  <c r="B41" i="20"/>
  <c r="G41" i="20"/>
  <c r="A42" i="20"/>
  <c r="B42" i="20"/>
  <c r="O42" i="20"/>
  <c r="A43" i="20"/>
  <c r="B43" i="20"/>
  <c r="A44" i="20"/>
  <c r="B44" i="20"/>
  <c r="A45" i="20"/>
  <c r="B45" i="20"/>
  <c r="J45" i="20"/>
  <c r="A46" i="20"/>
  <c r="B46" i="20"/>
  <c r="F46" i="20"/>
  <c r="A47" i="20"/>
  <c r="B47" i="20"/>
  <c r="I47" i="20"/>
  <c r="A48" i="20"/>
  <c r="B48" i="20"/>
  <c r="M48" i="20"/>
  <c r="A49" i="20"/>
  <c r="B49" i="20"/>
  <c r="C49" i="20"/>
  <c r="A50" i="20"/>
  <c r="B50" i="20"/>
  <c r="A51" i="20"/>
  <c r="B51" i="20"/>
  <c r="K51" i="20"/>
  <c r="A52" i="20"/>
  <c r="B52" i="20"/>
  <c r="H52" i="20"/>
  <c r="A53" i="20"/>
  <c r="B53" i="20"/>
  <c r="A54" i="20"/>
  <c r="B54" i="20"/>
  <c r="F54" i="20"/>
  <c r="A55" i="20"/>
  <c r="B55" i="20"/>
  <c r="L55" i="20"/>
  <c r="A56" i="20"/>
  <c r="B56" i="20"/>
  <c r="J56" i="20"/>
  <c r="A57" i="20"/>
  <c r="B57" i="20"/>
  <c r="L57" i="20"/>
  <c r="A58" i="20"/>
  <c r="B58" i="20"/>
  <c r="D58" i="20"/>
  <c r="A59" i="20"/>
  <c r="B59" i="20"/>
  <c r="D59" i="20"/>
  <c r="A2" i="21"/>
  <c r="A3" i="21"/>
  <c r="E8" i="21"/>
  <c r="B10" i="21"/>
  <c r="D10" i="21"/>
  <c r="D13" i="21"/>
  <c r="D15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/>
  <c r="G1033" i="6"/>
  <c r="BG1035" i="6"/>
  <c r="BK1036" i="6"/>
  <c r="BG988" i="6"/>
  <c r="BK970" i="6"/>
  <c r="BF958" i="6"/>
  <c r="BB958" i="6"/>
  <c r="AX958" i="6"/>
  <c r="AP958" i="6"/>
  <c r="AH958" i="6"/>
  <c r="AD958" i="6"/>
  <c r="V958" i="6"/>
  <c r="F958" i="6"/>
  <c r="K50" i="22"/>
  <c r="L50" i="22"/>
  <c r="C50" i="22"/>
  <c r="D50" i="22"/>
  <c r="P37" i="18"/>
  <c r="L27" i="22"/>
  <c r="L28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K216" i="6"/>
  <c r="AJ194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K217" i="6"/>
  <c r="BF208" i="6"/>
  <c r="BB208" i="6"/>
  <c r="AX208" i="6"/>
  <c r="AT208" i="6"/>
  <c r="AP208" i="6"/>
  <c r="AL208" i="6"/>
  <c r="AH208" i="6"/>
  <c r="AD208" i="6"/>
  <c r="Z208" i="6"/>
  <c r="O195" i="6"/>
  <c r="K195" i="6"/>
  <c r="G195" i="6"/>
  <c r="Q191" i="6"/>
  <c r="Q194" i="6"/>
  <c r="M191" i="6"/>
  <c r="I191" i="6"/>
  <c r="AZ191" i="6"/>
  <c r="AV191" i="6"/>
  <c r="AR191" i="6"/>
  <c r="AN191" i="6"/>
  <c r="AJ191" i="6"/>
  <c r="AF191" i="6"/>
  <c r="AF194" i="6"/>
  <c r="AB191" i="6"/>
  <c r="AB194" i="6"/>
  <c r="X191" i="6"/>
  <c r="T191" i="6"/>
  <c r="S185" i="6"/>
  <c r="H191" i="6"/>
  <c r="BC188" i="6"/>
  <c r="BC194" i="6"/>
  <c r="AY188" i="6"/>
  <c r="AY194" i="6"/>
  <c r="AU188" i="6"/>
  <c r="AU194" i="6"/>
  <c r="AQ188" i="6"/>
  <c r="AQ194" i="6"/>
  <c r="AM188" i="6"/>
  <c r="AM194" i="6"/>
  <c r="AI188" i="6"/>
  <c r="AI194" i="6"/>
  <c r="AE188" i="6"/>
  <c r="AE194" i="6"/>
  <c r="L191" i="6"/>
  <c r="L194" i="6"/>
  <c r="Y196" i="6"/>
  <c r="U196" i="6"/>
  <c r="P195" i="6"/>
  <c r="AZ173" i="6"/>
  <c r="AZ177" i="6"/>
  <c r="AV173" i="6"/>
  <c r="AV177" i="6"/>
  <c r="AR173" i="6"/>
  <c r="AR177" i="6"/>
  <c r="AN173" i="6"/>
  <c r="AN177" i="6"/>
  <c r="AJ173" i="6"/>
  <c r="AJ177" i="6"/>
  <c r="AF173" i="6"/>
  <c r="AF176" i="6"/>
  <c r="AB173" i="6"/>
  <c r="AB177" i="6"/>
  <c r="X173" i="6"/>
  <c r="X177" i="6"/>
  <c r="T173" i="6"/>
  <c r="T176" i="6"/>
  <c r="T177" i="6"/>
  <c r="P173" i="6"/>
  <c r="P176" i="6"/>
  <c r="P177" i="6"/>
  <c r="L173" i="6"/>
  <c r="L177" i="6"/>
  <c r="H173" i="6"/>
  <c r="H177" i="6"/>
  <c r="AX176" i="6"/>
  <c r="AT176" i="6"/>
  <c r="R176" i="6"/>
  <c r="BG140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AJ176" i="6"/>
  <c r="X176" i="6"/>
  <c r="L176" i="6"/>
  <c r="H176" i="6"/>
  <c r="BG152" i="6"/>
  <c r="BG158" i="6"/>
  <c r="BG98" i="6"/>
  <c r="BG104" i="6"/>
  <c r="BG44" i="6"/>
  <c r="BG50" i="6"/>
  <c r="BG125" i="6"/>
  <c r="BG131" i="6"/>
  <c r="BG74" i="6"/>
  <c r="BE1260" i="6"/>
  <c r="BE1261" i="6"/>
  <c r="BC1260" i="6"/>
  <c r="T45" i="22"/>
  <c r="N45" i="22"/>
  <c r="H45" i="22"/>
  <c r="D34" i="18"/>
  <c r="T39" i="22"/>
  <c r="M51" i="22"/>
  <c r="N51" i="22"/>
  <c r="N39" i="22"/>
  <c r="H39" i="22"/>
  <c r="N15" i="22"/>
  <c r="N16" i="18"/>
  <c r="T20" i="22"/>
  <c r="T21" i="18"/>
  <c r="C33" i="18"/>
  <c r="H16" i="22"/>
  <c r="H17" i="18"/>
  <c r="D33" i="18"/>
  <c r="N14" i="22"/>
  <c r="N15" i="18"/>
  <c r="P33" i="18"/>
  <c r="O52" i="22"/>
  <c r="P52" i="22"/>
  <c r="P36" i="18"/>
  <c r="O33" i="18"/>
  <c r="G51" i="22"/>
  <c r="H51" i="22"/>
  <c r="H38" i="22"/>
  <c r="H39" i="18"/>
  <c r="N27" i="22"/>
  <c r="N28" i="18"/>
  <c r="N25" i="22"/>
  <c r="N26" i="18"/>
  <c r="N26" i="22"/>
  <c r="N27" i="18"/>
  <c r="N22" i="22"/>
  <c r="N23" i="18"/>
  <c r="H31" i="22"/>
  <c r="H32" i="18"/>
  <c r="C52" i="22"/>
  <c r="D52" i="22"/>
  <c r="M13" i="22"/>
  <c r="M14" i="18"/>
  <c r="J36" i="18"/>
  <c r="N31" i="22"/>
  <c r="N32" i="18"/>
  <c r="J13" i="22"/>
  <c r="J14" i="18"/>
  <c r="D35" i="18"/>
  <c r="N17" i="22"/>
  <c r="N18" i="18"/>
  <c r="N18" i="22"/>
  <c r="N19" i="18"/>
  <c r="D36" i="18"/>
  <c r="H21" i="22"/>
  <c r="H22" i="18"/>
  <c r="G12" i="18"/>
  <c r="P35" i="18"/>
  <c r="N16" i="22"/>
  <c r="N17" i="18"/>
  <c r="N19" i="22"/>
  <c r="N20" i="18"/>
  <c r="M49" i="22"/>
  <c r="N49" i="22"/>
  <c r="N21" i="22"/>
  <c r="N22" i="18"/>
  <c r="H20" i="22"/>
  <c r="H21" i="18"/>
  <c r="Q14" i="18"/>
  <c r="T15" i="22"/>
  <c r="T16" i="18"/>
  <c r="L13" i="22"/>
  <c r="L14" i="18"/>
  <c r="H26" i="22"/>
  <c r="H27" i="18"/>
  <c r="G49" i="22"/>
  <c r="H49" i="22"/>
  <c r="H18" i="22"/>
  <c r="H19" i="18"/>
  <c r="H17" i="22"/>
  <c r="H18" i="18"/>
  <c r="H14" i="22"/>
  <c r="H15" i="18"/>
  <c r="H22" i="22"/>
  <c r="H23" i="18"/>
  <c r="D30" i="17"/>
  <c r="S10" i="17"/>
  <c r="I22" i="17"/>
  <c r="G37" i="17"/>
  <c r="S37" i="17"/>
  <c r="C47" i="16"/>
  <c r="N24" i="17"/>
  <c r="T31" i="17"/>
  <c r="F33" i="17"/>
  <c r="F8" i="17"/>
  <c r="Q10" i="17"/>
  <c r="J7" i="20"/>
  <c r="C37" i="17"/>
  <c r="K23" i="20"/>
  <c r="T15" i="17"/>
  <c r="N28" i="22"/>
  <c r="N29" i="18"/>
  <c r="N29" i="22"/>
  <c r="N30" i="18"/>
  <c r="C35" i="17"/>
  <c r="D31" i="17"/>
  <c r="N41" i="17"/>
  <c r="E11" i="17"/>
  <c r="P14" i="17"/>
  <c r="N18" i="17"/>
  <c r="O10" i="17"/>
  <c r="H33" i="19"/>
  <c r="E20" i="16"/>
  <c r="F11" i="17"/>
  <c r="I42" i="19"/>
  <c r="M10" i="17"/>
  <c r="H37" i="17"/>
  <c r="M37" i="17"/>
  <c r="M28" i="18"/>
  <c r="E10" i="17"/>
  <c r="K24" i="20"/>
  <c r="Q37" i="17"/>
  <c r="E40" i="16"/>
  <c r="P11" i="17"/>
  <c r="Q18" i="17"/>
  <c r="J26" i="17"/>
  <c r="Q22" i="17"/>
  <c r="I23" i="20"/>
  <c r="P15" i="17"/>
  <c r="H42" i="17"/>
  <c r="M50" i="22"/>
  <c r="N50" i="22"/>
  <c r="K57" i="17"/>
  <c r="G11" i="17"/>
  <c r="F33" i="19"/>
  <c r="N30" i="22"/>
  <c r="N31" i="18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C17" i="16"/>
  <c r="P33" i="17"/>
  <c r="D50" i="19"/>
  <c r="G21" i="17"/>
  <c r="C43" i="17"/>
  <c r="F12" i="19"/>
  <c r="O52" i="17"/>
  <c r="Q44" i="17"/>
  <c r="M15" i="20"/>
  <c r="P45" i="17"/>
  <c r="N8" i="17"/>
  <c r="E48" i="19"/>
  <c r="S24" i="17"/>
  <c r="K58" i="20"/>
  <c r="G58" i="20"/>
  <c r="I20" i="19"/>
  <c r="C44" i="19"/>
  <c r="O44" i="17"/>
  <c r="H7" i="20"/>
  <c r="C9" i="16"/>
  <c r="C21" i="16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S25" i="17"/>
  <c r="C24" i="20"/>
  <c r="F28" i="20"/>
  <c r="N24" i="20"/>
  <c r="F13" i="20"/>
  <c r="E13" i="16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N36" i="20"/>
  <c r="E33" i="16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E48" i="16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O52" i="20"/>
  <c r="O32" i="20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D57" i="16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N22" i="17"/>
  <c r="O15" i="17"/>
  <c r="T28" i="17"/>
  <c r="C27" i="17"/>
  <c r="O38" i="20"/>
  <c r="N28" i="17"/>
  <c r="J26" i="20"/>
  <c r="H19" i="17"/>
  <c r="H15" i="17"/>
  <c r="N19" i="17"/>
  <c r="E18" i="16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R25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F15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D58" i="16"/>
  <c r="C58" i="16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G33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E52" i="16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D19" i="16"/>
  <c r="C19" i="16"/>
  <c r="M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C59" i="16"/>
  <c r="D59" i="16"/>
  <c r="C55" i="16"/>
  <c r="D55" i="16"/>
  <c r="E55" i="16"/>
  <c r="C41" i="20"/>
  <c r="C58" i="20"/>
  <c r="J58" i="20"/>
  <c r="E51" i="20"/>
  <c r="O51" i="20"/>
  <c r="E2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G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Q9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E37" i="16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P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E15" i="16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D41" i="16"/>
  <c r="C41" i="16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T38" i="22"/>
  <c r="T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D33" i="16"/>
  <c r="BG1222" i="6"/>
  <c r="BG1189" i="6"/>
  <c r="BG757" i="6"/>
  <c r="F177" i="6"/>
  <c r="F170" i="6"/>
  <c r="F176" i="6"/>
  <c r="C7" i="16"/>
  <c r="M46" i="17"/>
  <c r="R46" i="17"/>
  <c r="S46" i="17"/>
  <c r="G46" i="17"/>
  <c r="O46" i="17"/>
  <c r="H46" i="17"/>
  <c r="C46" i="17"/>
  <c r="I46" i="17"/>
  <c r="E46" i="17"/>
  <c r="C18" i="17"/>
  <c r="D44" i="16"/>
  <c r="BG1237" i="6"/>
  <c r="M1033" i="6"/>
  <c r="BG115" i="6"/>
  <c r="BG110" i="6"/>
  <c r="BG193" i="6"/>
  <c r="C45" i="20"/>
  <c r="C31" i="19"/>
  <c r="M7" i="20"/>
  <c r="C12" i="19"/>
  <c r="C38" i="19"/>
  <c r="L46" i="17"/>
  <c r="N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BK812" i="6"/>
  <c r="B29" i="21"/>
  <c r="P808" i="6"/>
  <c r="BG559" i="6"/>
  <c r="F11" i="21"/>
  <c r="BD195" i="6"/>
  <c r="BD188" i="6"/>
  <c r="BD194" i="6"/>
  <c r="AX179" i="6"/>
  <c r="AX185" i="6"/>
  <c r="D51" i="16"/>
  <c r="AX186" i="6"/>
  <c r="K185" i="6"/>
  <c r="D12" i="16"/>
  <c r="AE177" i="6"/>
  <c r="AE170" i="6"/>
  <c r="AE176" i="6"/>
  <c r="C32" i="16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/>
  <c r="D46" i="17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T22" i="22"/>
  <c r="T23" i="18"/>
  <c r="N20" i="22"/>
  <c r="N21" i="18"/>
  <c r="M21" i="18"/>
  <c r="P13" i="22"/>
  <c r="P14" i="18"/>
  <c r="D13" i="22"/>
  <c r="D14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K437" i="6"/>
  <c r="B24" i="21"/>
  <c r="BG424" i="6"/>
  <c r="I179" i="6"/>
  <c r="I185" i="6"/>
  <c r="D10" i="16"/>
  <c r="I187" i="6"/>
  <c r="BD186" i="6"/>
  <c r="BD179" i="6"/>
  <c r="BD185" i="6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R45" i="17"/>
  <c r="E45" i="17"/>
  <c r="H45" i="17"/>
  <c r="D45" i="17"/>
  <c r="Q45" i="17"/>
  <c r="M45" i="17"/>
  <c r="T45" i="17"/>
  <c r="D53" i="16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BG433" i="6"/>
  <c r="BK434" i="6"/>
  <c r="C43" i="19"/>
  <c r="F15" i="19"/>
  <c r="AY1260" i="6"/>
  <c r="F43" i="20"/>
  <c r="G13" i="22"/>
  <c r="J40" i="17"/>
  <c r="H55" i="19"/>
  <c r="D18" i="20"/>
  <c r="I55" i="19"/>
  <c r="K55" i="19"/>
  <c r="N51" i="20"/>
  <c r="E57" i="16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D24" i="16"/>
  <c r="M26" i="18"/>
  <c r="M48" i="22"/>
  <c r="N48" i="22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E31" i="19"/>
  <c r="O40" i="17"/>
  <c r="G40" i="17"/>
  <c r="L40" i="17"/>
  <c r="K40" i="17"/>
  <c r="N40" i="17"/>
  <c r="H40" i="17"/>
  <c r="BG1048" i="6"/>
  <c r="H1033" i="6"/>
  <c r="BG1034" i="6"/>
  <c r="BK1035" i="6"/>
  <c r="BG79" i="6"/>
  <c r="BG181" i="6"/>
  <c r="F44" i="19"/>
  <c r="I8" i="19"/>
  <c r="I59" i="19"/>
  <c r="K59" i="19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/>
  <c r="R1033" i="6"/>
  <c r="BK1045" i="6"/>
  <c r="AV808" i="6"/>
  <c r="K49" i="20"/>
  <c r="H195" i="6"/>
  <c r="H188" i="6"/>
  <c r="H194" i="6"/>
  <c r="E9" i="16"/>
  <c r="J173" i="6"/>
  <c r="J176" i="6"/>
  <c r="C11" i="16"/>
  <c r="J177" i="6"/>
  <c r="AM170" i="6"/>
  <c r="AM176" i="6"/>
  <c r="C40" i="16"/>
  <c r="AM177" i="6"/>
  <c r="G31" i="19"/>
  <c r="F46" i="17"/>
  <c r="F11" i="20"/>
  <c r="D11" i="20"/>
  <c r="C11" i="20"/>
  <c r="I11" i="20"/>
  <c r="O11" i="20"/>
  <c r="Q26" i="17"/>
  <c r="D26" i="17"/>
  <c r="M26" i="17"/>
  <c r="C26" i="17"/>
  <c r="P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C53" i="16"/>
  <c r="AF177" i="6"/>
  <c r="F40" i="20"/>
  <c r="K14" i="20"/>
  <c r="K11" i="20"/>
  <c r="S13" i="22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L51" i="17"/>
  <c r="C51" i="17"/>
  <c r="K51" i="17"/>
  <c r="H51" i="17"/>
  <c r="H49" i="17"/>
  <c r="R49" i="17"/>
  <c r="N49" i="17"/>
  <c r="T49" i="17"/>
  <c r="F49" i="17"/>
  <c r="J49" i="17"/>
  <c r="L49" i="17"/>
  <c r="I49" i="17"/>
  <c r="E49" i="17"/>
  <c r="M49" i="17"/>
  <c r="S49" i="17"/>
  <c r="G44" i="17"/>
  <c r="K44" i="17"/>
  <c r="I44" i="17"/>
  <c r="N44" i="17"/>
  <c r="L44" i="17"/>
  <c r="J44" i="17"/>
  <c r="R44" i="17"/>
  <c r="C44" i="17"/>
  <c r="M44" i="17"/>
  <c r="S44" i="17"/>
  <c r="R40" i="17"/>
  <c r="R10" i="17"/>
  <c r="N10" i="17"/>
  <c r="P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F39" i="17"/>
  <c r="D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S15" i="17"/>
  <c r="L15" i="17"/>
  <c r="N15" i="17"/>
  <c r="E15" i="17"/>
  <c r="E29" i="16"/>
  <c r="H43" i="18"/>
  <c r="I52" i="22"/>
  <c r="J52" i="22"/>
  <c r="J35" i="18"/>
  <c r="J37" i="18"/>
  <c r="I33" i="18"/>
  <c r="J33" i="18"/>
  <c r="H15" i="22"/>
  <c r="H16" i="18"/>
  <c r="G16" i="18"/>
  <c r="T18" i="22"/>
  <c r="T19" i="18"/>
  <c r="T21" i="22"/>
  <c r="T22" i="18"/>
  <c r="T31" i="22"/>
  <c r="T32" i="18"/>
  <c r="T16" i="22"/>
  <c r="T17" i="18"/>
  <c r="S49" i="22"/>
  <c r="T49" i="22"/>
  <c r="T25" i="22"/>
  <c r="T26" i="18"/>
  <c r="S51" i="22"/>
  <c r="T51" i="22"/>
  <c r="T14" i="22"/>
  <c r="T15" i="18"/>
  <c r="T17" i="22"/>
  <c r="T18" i="18"/>
  <c r="T42" i="18"/>
  <c r="S48" i="22"/>
  <c r="T48" i="22"/>
  <c r="T26" i="22"/>
  <c r="T27" i="18"/>
  <c r="S12" i="18"/>
  <c r="BG1234" i="6"/>
  <c r="BG1159" i="6"/>
  <c r="BG1150" i="6"/>
  <c r="BG1138" i="6"/>
  <c r="BG1030" i="6"/>
  <c r="BG1021" i="6"/>
  <c r="BG1006" i="6"/>
  <c r="BG949" i="6"/>
  <c r="BK887" i="6"/>
  <c r="B30" i="21"/>
  <c r="BG916" i="6"/>
  <c r="AJ808" i="6"/>
  <c r="BG820" i="6"/>
  <c r="BG784" i="6"/>
  <c r="F14" i="21"/>
  <c r="AK733" i="6"/>
  <c r="J38" i="20"/>
  <c r="BG670" i="6"/>
  <c r="J583" i="6"/>
  <c r="H11" i="19"/>
  <c r="BG622" i="6"/>
  <c r="E12" i="21"/>
  <c r="BG619" i="6"/>
  <c r="BK593" i="6"/>
  <c r="D26" i="21"/>
  <c r="AW191" i="6"/>
  <c r="AW195" i="6"/>
  <c r="AA182" i="6"/>
  <c r="AA187" i="6"/>
  <c r="AZ185" i="6"/>
  <c r="AS173" i="6"/>
  <c r="AS176" i="6"/>
  <c r="C46" i="16"/>
  <c r="AS177" i="6"/>
  <c r="AD173" i="6"/>
  <c r="AD176" i="6"/>
  <c r="C31" i="16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P24" i="17"/>
  <c r="G24" i="17"/>
  <c r="T43" i="18"/>
  <c r="G27" i="22"/>
  <c r="BK1191" i="6"/>
  <c r="BK1195" i="6"/>
  <c r="BG1165" i="6"/>
  <c r="AH1033" i="6"/>
  <c r="BG1075" i="6"/>
  <c r="BK1037" i="6"/>
  <c r="BG1066" i="6"/>
  <c r="BG1060" i="6"/>
  <c r="F1033" i="6"/>
  <c r="K1033" i="6"/>
  <c r="BK967" i="6"/>
  <c r="BD958" i="6"/>
  <c r="AV958" i="6"/>
  <c r="AN958" i="6"/>
  <c r="M41" i="20"/>
  <c r="AF958" i="6"/>
  <c r="P958" i="6"/>
  <c r="M17" i="20"/>
  <c r="BG960" i="6"/>
  <c r="BK961" i="6"/>
  <c r="AY883" i="6"/>
  <c r="L52" i="20"/>
  <c r="AZ883" i="6"/>
  <c r="BG805" i="6"/>
  <c r="N733" i="6"/>
  <c r="J15" i="20"/>
  <c r="BG700" i="6"/>
  <c r="BG625" i="6"/>
  <c r="BG182" i="6"/>
  <c r="BG186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D54" i="16"/>
  <c r="E54" i="16"/>
  <c r="N38" i="22"/>
  <c r="N39" i="18"/>
  <c r="M39" i="18"/>
  <c r="S27" i="22"/>
  <c r="P29" i="22"/>
  <c r="P30" i="18"/>
  <c r="O50" i="22"/>
  <c r="P50" i="22"/>
  <c r="H25" i="22"/>
  <c r="H26" i="18"/>
  <c r="G48" i="22"/>
  <c r="H48" i="22"/>
  <c r="H19" i="22"/>
  <c r="H20" i="18"/>
  <c r="G20" i="18"/>
  <c r="BG1207" i="6"/>
  <c r="BK1193" i="6"/>
  <c r="BG1201" i="6"/>
  <c r="BG1042" i="6"/>
  <c r="BK1040" i="6"/>
  <c r="AS1033" i="6"/>
  <c r="X1033" i="6"/>
  <c r="O958" i="6"/>
  <c r="M16" i="20"/>
  <c r="BG979" i="6"/>
  <c r="BK965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5" i="6"/>
  <c r="D49" i="16"/>
  <c r="AV187" i="6"/>
  <c r="AN187" i="6"/>
  <c r="AN182" i="6"/>
  <c r="AN185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E38" i="16"/>
  <c r="C18" i="16"/>
  <c r="E7" i="16"/>
  <c r="G42" i="18"/>
  <c r="H42" i="18"/>
  <c r="T19" i="22"/>
  <c r="T20" i="18"/>
  <c r="BG1213" i="6"/>
  <c r="BK1194" i="6"/>
  <c r="BG1185" i="6"/>
  <c r="BK1186" i="6"/>
  <c r="BK1114" i="6"/>
  <c r="BG1114" i="6"/>
  <c r="BK1112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T808" i="6"/>
  <c r="L808" i="6"/>
  <c r="K13" i="20"/>
  <c r="BG809" i="6"/>
  <c r="BK810" i="6"/>
  <c r="BG766" i="6"/>
  <c r="BK740" i="6"/>
  <c r="C28" i="21"/>
  <c r="AM733" i="6"/>
  <c r="AE733" i="6"/>
  <c r="J32" i="20"/>
  <c r="O733" i="6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79" i="6"/>
  <c r="O185" i="6"/>
  <c r="D16" i="16"/>
  <c r="O187" i="6"/>
  <c r="AD186" i="6"/>
  <c r="AY173" i="6"/>
  <c r="AY176" i="6"/>
  <c r="C52" i="16"/>
  <c r="AY177" i="6"/>
  <c r="AC177" i="6"/>
  <c r="AC173" i="6"/>
  <c r="AC176" i="6"/>
  <c r="C30" i="16"/>
  <c r="AK170" i="6"/>
  <c r="AK176" i="6"/>
  <c r="C38" i="16"/>
  <c r="AK177" i="6"/>
  <c r="I19" i="17"/>
  <c r="P17" i="17"/>
  <c r="P29" i="17"/>
  <c r="I12" i="17"/>
  <c r="E31" i="17"/>
  <c r="N31" i="17"/>
  <c r="P42" i="17"/>
  <c r="S31" i="17"/>
  <c r="L56" i="17"/>
  <c r="E29" i="17"/>
  <c r="D32" i="20"/>
  <c r="S12" i="17"/>
  <c r="D26" i="19"/>
  <c r="F56" i="19"/>
  <c r="H28" i="20"/>
  <c r="M42" i="17"/>
  <c r="F38" i="17"/>
  <c r="O14" i="17"/>
  <c r="J13" i="17"/>
  <c r="J9" i="17"/>
  <c r="AP1183" i="6"/>
  <c r="BK1117" i="6"/>
  <c r="AX1033" i="6"/>
  <c r="J1033" i="6"/>
  <c r="N11" i="20"/>
  <c r="N1033" i="6"/>
  <c r="N15" i="20"/>
  <c r="BG904" i="6"/>
  <c r="BK890" i="6"/>
  <c r="C30" i="21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88" i="6"/>
  <c r="BB194" i="6"/>
  <c r="AT188" i="6"/>
  <c r="AT194" i="6"/>
  <c r="E47" i="16"/>
  <c r="AN188" i="6"/>
  <c r="AN194" i="6"/>
  <c r="E41" i="16"/>
  <c r="AN195" i="6"/>
  <c r="Y188" i="6"/>
  <c r="Y194" i="6"/>
  <c r="E26" i="16"/>
  <c r="Y195" i="6"/>
  <c r="M188" i="6"/>
  <c r="M194" i="6"/>
  <c r="E14" i="16"/>
  <c r="M195" i="6"/>
  <c r="AI179" i="6"/>
  <c r="AI187" i="6"/>
  <c r="AQ283" i="6"/>
  <c r="D44" i="19"/>
  <c r="BG274" i="6"/>
  <c r="AA185" i="6"/>
  <c r="D28" i="16"/>
  <c r="AB179" i="6"/>
  <c r="AB185" i="6"/>
  <c r="D29" i="16"/>
  <c r="AB186" i="6"/>
  <c r="Z173" i="6"/>
  <c r="Z176" i="6"/>
  <c r="C27" i="16"/>
  <c r="Z178" i="6"/>
  <c r="BF178" i="6"/>
  <c r="BF170" i="6"/>
  <c r="BF176" i="6"/>
  <c r="AR178" i="6"/>
  <c r="AR170" i="6"/>
  <c r="AR176" i="6"/>
  <c r="C45" i="16"/>
  <c r="G17" i="17"/>
  <c r="O21" i="17"/>
  <c r="S56" i="17"/>
  <c r="I42" i="17"/>
  <c r="I1183" i="6"/>
  <c r="BG1183" i="6"/>
  <c r="BK1184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K587" i="6"/>
  <c r="B26" i="21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88" i="6"/>
  <c r="AZ194" i="6"/>
  <c r="E53" i="16"/>
  <c r="AZ196" i="6"/>
  <c r="H186" i="6"/>
  <c r="H182" i="6"/>
  <c r="H185" i="6"/>
  <c r="D9" i="16"/>
  <c r="T186" i="6"/>
  <c r="T179" i="6"/>
  <c r="T185" i="6"/>
  <c r="D21" i="16"/>
  <c r="Q17" i="17"/>
  <c r="D17" i="17"/>
  <c r="M21" i="17"/>
  <c r="D29" i="17"/>
  <c r="Q31" i="17"/>
  <c r="D42" i="17"/>
  <c r="O56" i="17"/>
  <c r="F56" i="17"/>
  <c r="K42" i="17"/>
  <c r="R27" i="22"/>
  <c r="R28" i="18"/>
  <c r="Q50" i="22"/>
  <c r="R50" i="22"/>
  <c r="BG1210" i="6"/>
  <c r="AG1183" i="6"/>
  <c r="BG1111" i="6"/>
  <c r="AN1033" i="6"/>
  <c r="BG973" i="6"/>
  <c r="J958" i="6"/>
  <c r="BG913" i="6"/>
  <c r="BK814" i="6"/>
  <c r="BG796" i="6"/>
  <c r="G14" i="21"/>
  <c r="S733" i="6"/>
  <c r="J20" i="20"/>
  <c r="L733" i="6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F191" i="6"/>
  <c r="F194" i="6"/>
  <c r="AM185" i="6"/>
  <c r="D40" i="16"/>
  <c r="Z179" i="6"/>
  <c r="Z185" i="6"/>
  <c r="D27" i="16"/>
  <c r="Z186" i="6"/>
  <c r="P658" i="6"/>
  <c r="P1261" i="6"/>
  <c r="BF658" i="6"/>
  <c r="AE658" i="6"/>
  <c r="I32" i="20"/>
  <c r="AX583" i="6"/>
  <c r="H51" i="20"/>
  <c r="BG604" i="6"/>
  <c r="BK590" i="6"/>
  <c r="C26" i="21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L1260" i="6"/>
  <c r="AI358" i="6"/>
  <c r="E36" i="20"/>
  <c r="J358" i="6"/>
  <c r="E11" i="19"/>
  <c r="BK292" i="6"/>
  <c r="BG304" i="6"/>
  <c r="BK290" i="6"/>
  <c r="C22" i="21"/>
  <c r="BK294" i="6"/>
  <c r="S283" i="6"/>
  <c r="D20" i="19"/>
  <c r="AX191" i="6"/>
  <c r="AX194" i="6"/>
  <c r="E51" i="16"/>
  <c r="AG191" i="6"/>
  <c r="AO188" i="6"/>
  <c r="AO194" i="6"/>
  <c r="E42" i="16"/>
  <c r="AG194" i="6"/>
  <c r="E34" i="16"/>
  <c r="Z188" i="6"/>
  <c r="Z194" i="6"/>
  <c r="E27" i="16"/>
  <c r="Z195" i="6"/>
  <c r="G194" i="6"/>
  <c r="E8" i="16"/>
  <c r="V186" i="6"/>
  <c r="AP182" i="6"/>
  <c r="AP186" i="6"/>
  <c r="BC186" i="6"/>
  <c r="BC179" i="6"/>
  <c r="BC185" i="6"/>
  <c r="AR179" i="6"/>
  <c r="AR185" i="6"/>
  <c r="D45" i="16"/>
  <c r="AL170" i="6"/>
  <c r="AL176" i="6"/>
  <c r="C39" i="16"/>
  <c r="AL177" i="6"/>
  <c r="BD658" i="6"/>
  <c r="AQ658" i="6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P1260" i="6"/>
  <c r="BG316" i="6"/>
  <c r="AC283" i="6"/>
  <c r="D30" i="20"/>
  <c r="AY283" i="6"/>
  <c r="AD283" i="6"/>
  <c r="D31" i="19"/>
  <c r="X195" i="6"/>
  <c r="X188" i="6"/>
  <c r="X194" i="6"/>
  <c r="E25" i="16"/>
  <c r="AP187" i="6"/>
  <c r="AH185" i="6"/>
  <c r="D35" i="16"/>
  <c r="AP179" i="6"/>
  <c r="AP185" i="6"/>
  <c r="D43" i="16"/>
  <c r="Y185" i="6"/>
  <c r="D26" i="16"/>
  <c r="AH170" i="6"/>
  <c r="AH176" i="6"/>
  <c r="C35" i="16"/>
  <c r="AH178" i="6"/>
  <c r="AQ176" i="6"/>
  <c r="C44" i="16"/>
  <c r="W176" i="6"/>
  <c r="C24" i="16"/>
  <c r="Q170" i="6"/>
  <c r="Q176" i="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AI283" i="6"/>
  <c r="T188" i="6"/>
  <c r="T194" i="6"/>
  <c r="E21" i="16"/>
  <c r="M196" i="6"/>
  <c r="AL188" i="6"/>
  <c r="AL194" i="6"/>
  <c r="E39" i="16"/>
  <c r="AL195" i="6"/>
  <c r="AD194" i="6"/>
  <c r="E31" i="16"/>
  <c r="K194" i="6"/>
  <c r="E12" i="16"/>
  <c r="AS186" i="6"/>
  <c r="AS182" i="6"/>
  <c r="AS185" i="6"/>
  <c r="D46" i="16"/>
  <c r="AO185" i="6"/>
  <c r="D42" i="16"/>
  <c r="BA179" i="6"/>
  <c r="BA185" i="6"/>
  <c r="BA186" i="6"/>
  <c r="AD179" i="6"/>
  <c r="AD185" i="6"/>
  <c r="D31" i="16"/>
  <c r="M186" i="6"/>
  <c r="M179" i="6"/>
  <c r="M185" i="6"/>
  <c r="D14" i="16"/>
  <c r="AN170" i="6"/>
  <c r="AN176" i="6"/>
  <c r="AG178" i="6"/>
  <c r="BG146" i="6"/>
  <c r="BG150" i="6"/>
  <c r="BG174" i="6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K368" i="6"/>
  <c r="D23" i="21"/>
  <c r="BG340" i="6"/>
  <c r="BG334" i="6"/>
  <c r="F8" i="21"/>
  <c r="BG307" i="6"/>
  <c r="BK293" i="6"/>
  <c r="D22" i="21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88" i="6"/>
  <c r="AA194" i="6"/>
  <c r="E28" i="16"/>
  <c r="AA196" i="6"/>
  <c r="L187" i="6"/>
  <c r="L179" i="6"/>
  <c r="L185" i="6"/>
  <c r="D13" i="16"/>
  <c r="AJ179" i="6"/>
  <c r="AJ185" i="6"/>
  <c r="D37" i="16"/>
  <c r="AJ186" i="6"/>
  <c r="X186" i="6"/>
  <c r="X179" i="6"/>
  <c r="X185" i="6"/>
  <c r="D25" i="16"/>
  <c r="AQ173" i="6"/>
  <c r="AQ178" i="6"/>
  <c r="S173" i="6"/>
  <c r="S177" i="6"/>
  <c r="G173" i="6"/>
  <c r="G177" i="6"/>
  <c r="BB178" i="6"/>
  <c r="BB170" i="6"/>
  <c r="BB176" i="6"/>
  <c r="AU178" i="6"/>
  <c r="AP170" i="6"/>
  <c r="AP176" i="6"/>
  <c r="C43" i="16"/>
  <c r="AP177" i="6"/>
  <c r="O177" i="6"/>
  <c r="O170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BK663" i="6"/>
  <c r="BG664" i="6"/>
  <c r="AU658" i="6"/>
  <c r="AU1261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P1260" i="6"/>
  <c r="AK358" i="6"/>
  <c r="AK1260" i="6"/>
  <c r="AE358" i="6"/>
  <c r="E32" i="20"/>
  <c r="M358" i="6"/>
  <c r="BG346" i="6"/>
  <c r="G8" i="21"/>
  <c r="AH283" i="6"/>
  <c r="D35" i="19"/>
  <c r="BC283" i="6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94" i="6"/>
  <c r="E50" i="16"/>
  <c r="AW182" i="6"/>
  <c r="AW186" i="6"/>
  <c r="AU187" i="6"/>
  <c r="X187" i="6"/>
  <c r="P185" i="6"/>
  <c r="D17" i="16"/>
  <c r="W177" i="6"/>
  <c r="Y173" i="6"/>
  <c r="Y177" i="6"/>
  <c r="AA177" i="6"/>
  <c r="AA170" i="6"/>
  <c r="AA176" i="6"/>
  <c r="C28" i="16"/>
  <c r="U170" i="6"/>
  <c r="U176" i="6"/>
  <c r="C22" i="16"/>
  <c r="U177" i="6"/>
  <c r="G176" i="6"/>
  <c r="C8" i="1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G583" i="6"/>
  <c r="BK584" i="6"/>
  <c r="BE508" i="6"/>
  <c r="AQ508" i="6"/>
  <c r="G44" i="19"/>
  <c r="H508" i="6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88" i="6"/>
  <c r="I194" i="6"/>
  <c r="E10" i="16"/>
  <c r="AO187" i="6"/>
  <c r="N187" i="6"/>
  <c r="N182" i="6"/>
  <c r="N185" i="6"/>
  <c r="D15" i="16"/>
  <c r="BE179" i="6"/>
  <c r="BE185" i="6"/>
  <c r="AH186" i="6"/>
  <c r="AO178" i="6"/>
  <c r="AM173" i="6"/>
  <c r="AG170" i="6"/>
  <c r="T733" i="6"/>
  <c r="J21" i="20"/>
  <c r="BG718" i="6"/>
  <c r="AI658" i="6"/>
  <c r="I36" i="20"/>
  <c r="AP658" i="6"/>
  <c r="I43" i="20"/>
  <c r="J658" i="6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X358" i="6"/>
  <c r="AJ283" i="6"/>
  <c r="D37" i="19"/>
  <c r="Y283" i="6"/>
  <c r="M283" i="6"/>
  <c r="D14" i="19"/>
  <c r="BG244" i="6"/>
  <c r="BG217" i="6"/>
  <c r="BK215" i="6"/>
  <c r="C21" i="21"/>
  <c r="AS196" i="6"/>
  <c r="AR188" i="6"/>
  <c r="AR194" i="6"/>
  <c r="E45" i="16"/>
  <c r="AK195" i="6"/>
  <c r="AK182" i="6"/>
  <c r="AK185" i="6"/>
  <c r="D38" i="16"/>
  <c r="AU179" i="6"/>
  <c r="AU185" i="6"/>
  <c r="D48" i="16"/>
  <c r="AL179" i="6"/>
  <c r="AL185" i="6"/>
  <c r="D39" i="16"/>
  <c r="AL186" i="6"/>
  <c r="AC179" i="6"/>
  <c r="AC185" i="6"/>
  <c r="D30" i="16"/>
  <c r="Q179" i="6"/>
  <c r="Q185" i="6"/>
  <c r="D18" i="16"/>
  <c r="Q186" i="6"/>
  <c r="BC173" i="6"/>
  <c r="V173" i="6"/>
  <c r="V176" i="6"/>
  <c r="C23" i="16"/>
  <c r="O178" i="6"/>
  <c r="AI176" i="6"/>
  <c r="C36" i="16"/>
  <c r="K170" i="6"/>
  <c r="K176" i="6"/>
  <c r="C12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S194" i="6"/>
  <c r="E46" i="16"/>
  <c r="AC191" i="6"/>
  <c r="AC194" i="6"/>
  <c r="E30" i="16"/>
  <c r="AP194" i="6"/>
  <c r="E43" i="16"/>
  <c r="V194" i="6"/>
  <c r="E23" i="16"/>
  <c r="BB186" i="6"/>
  <c r="U186" i="6"/>
  <c r="K182" i="6"/>
  <c r="AE187" i="6"/>
  <c r="K187" i="6"/>
  <c r="BG178" i="6"/>
  <c r="AD178" i="6"/>
  <c r="V177" i="6"/>
  <c r="AB170" i="6"/>
  <c r="AB176" i="6"/>
  <c r="C29" i="16"/>
  <c r="AB178" i="6"/>
  <c r="AV170" i="6"/>
  <c r="AV176" i="6"/>
  <c r="C49" i="16"/>
  <c r="AT140" i="6"/>
  <c r="Q48" i="17"/>
  <c r="N140" i="6"/>
  <c r="Q16" i="17"/>
  <c r="BG56" i="6"/>
  <c r="BG192" i="6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AB1261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W194" i="6"/>
  <c r="E24" i="16"/>
  <c r="G196" i="6"/>
  <c r="AV188" i="6"/>
  <c r="AV194" i="6"/>
  <c r="E49" i="16"/>
  <c r="AP195" i="6"/>
  <c r="AH188" i="6"/>
  <c r="AH194" i="6"/>
  <c r="E35" i="16"/>
  <c r="P188" i="6"/>
  <c r="P194" i="6"/>
  <c r="E17" i="16"/>
  <c r="J188" i="6"/>
  <c r="J194" i="6"/>
  <c r="E11" i="16"/>
  <c r="J195" i="6"/>
  <c r="AK186" i="6"/>
  <c r="BE182" i="6"/>
  <c r="AI182" i="6"/>
  <c r="J182" i="6"/>
  <c r="J187" i="6"/>
  <c r="BF179" i="6"/>
  <c r="BF185" i="6"/>
  <c r="BF186" i="6"/>
  <c r="AY179" i="6"/>
  <c r="AY185" i="6"/>
  <c r="D52" i="16"/>
  <c r="AT186" i="6"/>
  <c r="AE179" i="6"/>
  <c r="AE185" i="6"/>
  <c r="D32" i="16"/>
  <c r="U179" i="6"/>
  <c r="U185" i="6"/>
  <c r="D22" i="16"/>
  <c r="G179" i="6"/>
  <c r="G185" i="6"/>
  <c r="D8" i="16"/>
  <c r="AG173" i="6"/>
  <c r="AA178" i="6"/>
  <c r="AU170" i="6"/>
  <c r="AU176" i="6"/>
  <c r="C48" i="16"/>
  <c r="AA167" i="6"/>
  <c r="T29" i="17"/>
  <c r="BG114" i="6"/>
  <c r="BG107" i="6"/>
  <c r="BG113" i="6"/>
  <c r="AF179" i="6"/>
  <c r="AF185" i="6"/>
  <c r="L178" i="6"/>
  <c r="AY167" i="6"/>
  <c r="T53" i="17"/>
  <c r="AQ167" i="6"/>
  <c r="K167" i="6"/>
  <c r="T13" i="17"/>
  <c r="AW179" i="6"/>
  <c r="AW185" i="6"/>
  <c r="D50" i="16"/>
  <c r="I173" i="6"/>
  <c r="I176" i="6"/>
  <c r="C10" i="16"/>
  <c r="W178" i="6"/>
  <c r="AV131" i="6"/>
  <c r="P50" i="17"/>
  <c r="AN131" i="6"/>
  <c r="X131" i="6"/>
  <c r="H131" i="6"/>
  <c r="J179" i="6"/>
  <c r="J185" i="6"/>
  <c r="D11" i="16"/>
  <c r="AK173" i="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Y170" i="6"/>
  <c r="Y176" i="6"/>
  <c r="C26" i="16"/>
  <c r="N170" i="6"/>
  <c r="N176" i="6"/>
  <c r="C15" i="16"/>
  <c r="AY149" i="6"/>
  <c r="R53" i="17"/>
  <c r="AQ149" i="6"/>
  <c r="AI149" i="6"/>
  <c r="R37" i="17"/>
  <c r="AA149" i="6"/>
  <c r="R29" i="17"/>
  <c r="S149" i="6"/>
  <c r="R21" i="17"/>
  <c r="K149" i="6"/>
  <c r="R13" i="17"/>
  <c r="BG141" i="6"/>
  <c r="BG35" i="6"/>
  <c r="BG41" i="6"/>
  <c r="BG42" i="6"/>
  <c r="S170" i="6"/>
  <c r="V131" i="6"/>
  <c r="AK68" i="6"/>
  <c r="I39" i="17"/>
  <c r="AI41" i="6"/>
  <c r="F37" i="17"/>
  <c r="AA41" i="6"/>
  <c r="F29" i="17"/>
  <c r="K41" i="6"/>
  <c r="F13" i="17"/>
  <c r="AU32" i="6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AO95" i="6"/>
  <c r="L43" i="17"/>
  <c r="AG95" i="6"/>
  <c r="L35" i="17"/>
  <c r="Y95" i="6"/>
  <c r="L27" i="17"/>
  <c r="Q95" i="6"/>
  <c r="L19" i="17"/>
  <c r="I95" i="6"/>
  <c r="L11" i="17"/>
  <c r="BG32" i="6"/>
  <c r="AR32" i="6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N13" i="22"/>
  <c r="N14" i="18"/>
  <c r="J57" i="19"/>
  <c r="J59" i="19"/>
  <c r="J58" i="19"/>
  <c r="J56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/>
  <c r="Q16" i="20"/>
  <c r="P58" i="20"/>
  <c r="Q58" i="20"/>
  <c r="F60" i="20"/>
  <c r="Q54" i="20"/>
  <c r="P54" i="20"/>
  <c r="Q24" i="20"/>
  <c r="C17" i="21"/>
  <c r="H13" i="21"/>
  <c r="J51" i="19"/>
  <c r="K51" i="19"/>
  <c r="D17" i="21"/>
  <c r="P24" i="20"/>
  <c r="J21" i="19"/>
  <c r="K21" i="19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S50" i="22"/>
  <c r="T50" i="22"/>
  <c r="AL1260" i="6"/>
  <c r="AL1261" i="6"/>
  <c r="H29" i="20"/>
  <c r="G20" i="20"/>
  <c r="G20" i="19"/>
  <c r="J20" i="19"/>
  <c r="K20" i="19"/>
  <c r="P41" i="20"/>
  <c r="Q41" i="20"/>
  <c r="I19" i="19"/>
  <c r="R1261" i="6"/>
  <c r="R1260" i="6"/>
  <c r="AI1261" i="6"/>
  <c r="D15" i="20"/>
  <c r="P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Q48" i="20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J14" i="19"/>
  <c r="E14" i="20"/>
  <c r="F17" i="21"/>
  <c r="G33" i="19"/>
  <c r="J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P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T27" i="22"/>
  <c r="T28" i="18"/>
  <c r="E11" i="20"/>
  <c r="M1261" i="6"/>
  <c r="M1260" i="6"/>
  <c r="N14" i="20"/>
  <c r="I14" i="19"/>
  <c r="E29" i="19"/>
  <c r="J29" i="19"/>
  <c r="K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J45" i="19"/>
  <c r="K45" i="19"/>
  <c r="BK287" i="6"/>
  <c r="B22" i="21"/>
  <c r="B31" i="21"/>
  <c r="BF1261" i="6"/>
  <c r="BF1260" i="6"/>
  <c r="E35" i="20"/>
  <c r="N7" i="20"/>
  <c r="F1260" i="6"/>
  <c r="BG1033" i="6"/>
  <c r="BK1034" i="6"/>
  <c r="F1261" i="6"/>
  <c r="H27" i="22"/>
  <c r="H28" i="18"/>
  <c r="G28" i="18"/>
  <c r="H28" i="22"/>
  <c r="H29" i="18"/>
  <c r="H30" i="22"/>
  <c r="H31" i="18"/>
  <c r="H29" i="22"/>
  <c r="H30" i="18"/>
  <c r="G50" i="22"/>
  <c r="H50" i="22"/>
  <c r="E13" i="19"/>
  <c r="J37" i="19"/>
  <c r="K37" i="19"/>
  <c r="N33" i="20"/>
  <c r="AF1260" i="6"/>
  <c r="I33" i="19"/>
  <c r="K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J27" i="19"/>
  <c r="K27" i="19"/>
  <c r="G21" i="20"/>
  <c r="P21" i="20"/>
  <c r="T1261" i="6"/>
  <c r="I39" i="19"/>
  <c r="G23" i="19"/>
  <c r="BD1260" i="6"/>
  <c r="BD1261" i="6"/>
  <c r="AV1261" i="6"/>
  <c r="H9" i="20"/>
  <c r="Q9" i="20"/>
  <c r="H9" i="19"/>
  <c r="H32" i="20"/>
  <c r="Q32" i="20"/>
  <c r="H32" i="19"/>
  <c r="D44" i="20"/>
  <c r="Q44" i="20"/>
  <c r="D14" i="20"/>
  <c r="S176" i="6"/>
  <c r="C20" i="16"/>
  <c r="H36" i="20"/>
  <c r="H36" i="19"/>
  <c r="BK440" i="6"/>
  <c r="C24" i="21"/>
  <c r="C31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P18" i="20"/>
  <c r="H18" i="19"/>
  <c r="J18" i="19"/>
  <c r="K18" i="19"/>
  <c r="AN1260" i="6"/>
  <c r="I41" i="19"/>
  <c r="AN1261" i="6"/>
  <c r="AI185" i="6"/>
  <c r="D36" i="16"/>
  <c r="D35" i="20"/>
  <c r="G47" i="20"/>
  <c r="Q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T13" i="22"/>
  <c r="T14" i="18"/>
  <c r="S14" i="18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Q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G14" i="18"/>
  <c r="H13" i="22"/>
  <c r="H14" i="18"/>
  <c r="E40" i="20"/>
  <c r="Q40" i="20"/>
  <c r="E49" i="19"/>
  <c r="J49" i="19"/>
  <c r="K49" i="19"/>
  <c r="AO1260" i="6"/>
  <c r="AR1261" i="6"/>
  <c r="H24" i="19"/>
  <c r="J24" i="19"/>
  <c r="K24" i="19"/>
  <c r="E17" i="20"/>
  <c r="BK1187" i="6"/>
  <c r="P55" i="20"/>
  <c r="Q55" i="20"/>
  <c r="AY1261" i="6"/>
  <c r="I9" i="20"/>
  <c r="D53" i="20"/>
  <c r="Q1261" i="6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J60" i="19"/>
  <c r="K7" i="19"/>
</calcChain>
</file>

<file path=xl/sharedStrings.xml><?xml version="1.0" encoding="utf-8"?>
<sst xmlns="http://schemas.openxmlformats.org/spreadsheetml/2006/main" count="279" uniqueCount="154">
  <si>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</si>
  <si>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</si>
  <si>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</si>
  <si>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</si>
  <si>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</si>
  <si>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</si>
  <si>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</si>
  <si>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</si>
  <si>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</si>
  <si>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</si>
  <si>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</si>
  <si>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</si>
  <si>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</si>
  <si>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</si>
  <si>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</si>
  <si>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</si>
  <si>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</si>
  <si>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</si>
  <si>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</si>
  <si>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</si>
  <si>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</si>
  <si>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</si>
  <si>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</si>
  <si>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</si>
  <si>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</si>
  <si>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</si>
  <si>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</si>
  <si>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</si>
  <si>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</si>
  <si>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</si>
  <si>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</si>
  <si>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</si>
  <si>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</si>
  <si>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</si>
  <si>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</si>
  <si>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</si>
  <si>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</si>
  <si>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</si>
  <si>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</si>
  <si>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</si>
  <si>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</si>
  <si>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</si>
  <si>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</si>
  <si>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</si>
  <si>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</si>
  <si>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</si>
  <si>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</si>
  <si>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</si>
  <si>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</si>
  <si>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</si>
  <si>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</si>
  <si>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</si>
  <si>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</si>
  <si>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</si>
  <si>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</si>
  <si>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</si>
  <si>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</si>
  <si>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</si>
  <si>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</si>
  <si>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</si>
  <si>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</si>
  <si>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</si>
  <si>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</si>
  <si>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</si>
  <si>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</si>
  <si>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</si>
  <si>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</si>
  <si>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</si>
  <si>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</si>
  <si>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</si>
  <si>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</si>
  <si>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</si>
  <si>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</si>
  <si>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</si>
  <si>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</si>
  <si>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</si>
  <si>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</si>
  <si>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</si>
  <si>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</si>
  <si>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</si>
  <si>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</si>
  <si>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</si>
  <si>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</si>
  <si>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</si>
  <si>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</si>
  <si>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</si>
  <si>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</si>
  <si>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</si>
  <si>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</si>
  <si>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</si>
  <si>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</si>
  <si>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</si>
  <si>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</si>
  <si>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</si>
  <si>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</si>
  <si>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</si>
  <si>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</si>
  <si>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</si>
  <si>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</si>
  <si>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</si>
  <si>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</si>
  <si>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</si>
  <si>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</si>
  <si>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</si>
  <si>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</si>
  <si>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</si>
  <si>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</si>
  <si>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</si>
  <si>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</si>
  <si>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</si>
  <si>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</si>
  <si>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</si>
  <si>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</si>
  <si>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</si>
  <si>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</si>
  <si>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</si>
  <si>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</si>
  <si>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</si>
  <si>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</si>
  <si>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</si>
  <si>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</si>
  <si>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</si>
  <si>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</si>
  <si>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</si>
  <si>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</si>
  <si>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</si>
  <si>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</si>
  <si>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</si>
  <si>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</si>
  <si>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</si>
  <si>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</si>
  <si>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</si>
  <si>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</si>
  <si>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</si>
  <si>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</si>
  <si>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</si>
  <si>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</si>
  <si>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</si>
  <si>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</si>
  <si>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</si>
  <si>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</si>
  <si>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</si>
  <si>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</si>
  <si>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</si>
  <si>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República de Chile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</si>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</sst>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  <xf numFmtId="0" fontId="24" fillId="0" borderId="63" xfId="0" applyFont="1" applyFill="1" applyBorder="1" applyAlignment="1">
      <alignment horizontal="center"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55552309878"/>
          <c:y val="0.10727941469373663"/>
          <c:w val="0.85194346407779031"/>
          <c:h val="0.67298490127758426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2.165196471531676E-2</c:v>
                </c:pt>
                <c:pt idx="1">
                  <c:v>1.9649722340879965E-2</c:v>
                </c:pt>
                <c:pt idx="2">
                  <c:v>1.3054830287206266E-2</c:v>
                </c:pt>
                <c:pt idx="3">
                  <c:v>1.0600706713780919E-2</c:v>
                </c:pt>
                <c:pt idx="4">
                  <c:v>1.3507219375873311E-2</c:v>
                </c:pt>
                <c:pt idx="5">
                  <c:v>1.3914656771799629E-2</c:v>
                </c:pt>
                <c:pt idx="6">
                  <c:v>1.6106764841233318E-2</c:v>
                </c:pt>
                <c:pt idx="7">
                  <c:v>2.2752497225305215E-2</c:v>
                </c:pt>
                <c:pt idx="8">
                  <c:v>1.3283520132835201E-2</c:v>
                </c:pt>
                <c:pt idx="9">
                  <c:v>2.1267361111111112E-2</c:v>
                </c:pt>
                <c:pt idx="10">
                  <c:v>2.9580936729663106E-2</c:v>
                </c:pt>
                <c:pt idx="11">
                  <c:v>2.3741690408357077E-2</c:v>
                </c:pt>
                <c:pt idx="12">
                  <c:v>2.5337837837837839E-2</c:v>
                </c:pt>
                <c:pt idx="13">
                  <c:v>3.2244196044711952E-2</c:v>
                </c:pt>
                <c:pt idx="14">
                  <c:v>2.8109028960817718E-2</c:v>
                </c:pt>
                <c:pt idx="15">
                  <c:v>3.1290743155149937E-2</c:v>
                </c:pt>
                <c:pt idx="16">
                  <c:v>3.004655099449852E-2</c:v>
                </c:pt>
                <c:pt idx="17">
                  <c:v>3.5079928952042629E-2</c:v>
                </c:pt>
                <c:pt idx="18">
                  <c:v>3.9583333333333331E-2</c:v>
                </c:pt>
                <c:pt idx="19">
                  <c:v>3.8142620232172471E-2</c:v>
                </c:pt>
                <c:pt idx="20">
                  <c:v>5.2187876354877559E-2</c:v>
                </c:pt>
                <c:pt idx="21">
                  <c:v>6.7448680351906154E-2</c:v>
                </c:pt>
                <c:pt idx="22">
                  <c:v>7.1645679548415109E-2</c:v>
                </c:pt>
                <c:pt idx="23">
                  <c:v>5.614754098360656E-2</c:v>
                </c:pt>
                <c:pt idx="24">
                  <c:v>5.9161873459326213E-2</c:v>
                </c:pt>
                <c:pt idx="25">
                  <c:v>8.1658828559213345E-2</c:v>
                </c:pt>
                <c:pt idx="26">
                  <c:v>8.1517352703793386E-2</c:v>
                </c:pt>
                <c:pt idx="27">
                  <c:v>9.3697478991596639E-2</c:v>
                </c:pt>
                <c:pt idx="28">
                  <c:v>9.5116988809766018E-2</c:v>
                </c:pt>
                <c:pt idx="29">
                  <c:v>7.6574722107863313E-2</c:v>
                </c:pt>
                <c:pt idx="30">
                  <c:v>6.2704918032786883E-2</c:v>
                </c:pt>
                <c:pt idx="31">
                  <c:v>6.7420435510887777E-2</c:v>
                </c:pt>
                <c:pt idx="32">
                  <c:v>6.8444444444444447E-2</c:v>
                </c:pt>
                <c:pt idx="33">
                  <c:v>5.1476793248945149E-2</c:v>
                </c:pt>
                <c:pt idx="34">
                  <c:v>5.359421522756274E-2</c:v>
                </c:pt>
                <c:pt idx="35">
                  <c:v>5.4709995886466474E-2</c:v>
                </c:pt>
                <c:pt idx="36">
                  <c:v>4.9172999552972732E-2</c:v>
                </c:pt>
                <c:pt idx="37">
                  <c:v>5.4273504273504275E-2</c:v>
                </c:pt>
                <c:pt idx="38">
                  <c:v>4.6920821114369501E-2</c:v>
                </c:pt>
                <c:pt idx="39">
                  <c:v>3.6828422876949742E-2</c:v>
                </c:pt>
                <c:pt idx="40">
                  <c:v>3.3057851239669422E-2</c:v>
                </c:pt>
                <c:pt idx="41">
                  <c:v>2.9437229437229439E-2</c:v>
                </c:pt>
                <c:pt idx="42">
                  <c:v>3.0776092774308653E-2</c:v>
                </c:pt>
                <c:pt idx="43">
                  <c:v>3.2967032967032968E-2</c:v>
                </c:pt>
                <c:pt idx="44">
                  <c:v>2.0137299771167048E-2</c:v>
                </c:pt>
                <c:pt idx="45">
                  <c:v>3.3989266547406083E-2</c:v>
                </c:pt>
                <c:pt idx="46">
                  <c:v>6.1403508771929821E-2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1.1627906976744186E-2</c:v>
                </c:pt>
                <c:pt idx="1">
                  <c:v>1.098901098901099E-2</c:v>
                </c:pt>
                <c:pt idx="2">
                  <c:v>7.7220077220077222E-3</c:v>
                </c:pt>
                <c:pt idx="3">
                  <c:v>1.1538461538461539E-2</c:v>
                </c:pt>
                <c:pt idx="4">
                  <c:v>1.3953488372093023E-2</c:v>
                </c:pt>
                <c:pt idx="5">
                  <c:v>8.0645161290322578E-3</c:v>
                </c:pt>
                <c:pt idx="6">
                  <c:v>1.893939393939394E-2</c:v>
                </c:pt>
                <c:pt idx="7">
                  <c:v>9.5238095238095247E-3</c:v>
                </c:pt>
                <c:pt idx="8">
                  <c:v>3.4883720930232558E-2</c:v>
                </c:pt>
                <c:pt idx="9">
                  <c:v>3.787878787878788E-2</c:v>
                </c:pt>
                <c:pt idx="10">
                  <c:v>5.2208835341365459E-2</c:v>
                </c:pt>
                <c:pt idx="11">
                  <c:v>1.5686274509803921E-2</c:v>
                </c:pt>
                <c:pt idx="12">
                  <c:v>3.5211267605633804E-2</c:v>
                </c:pt>
                <c:pt idx="13">
                  <c:v>5.8035714285714288E-2</c:v>
                </c:pt>
                <c:pt idx="14">
                  <c:v>2.5270758122743681E-2</c:v>
                </c:pt>
                <c:pt idx="15">
                  <c:v>4.9808429118773943E-2</c:v>
                </c:pt>
                <c:pt idx="16">
                  <c:v>3.2490974729241874E-2</c:v>
                </c:pt>
                <c:pt idx="17">
                  <c:v>4.6153846153846156E-2</c:v>
                </c:pt>
                <c:pt idx="18">
                  <c:v>3.0927835051546393E-2</c:v>
                </c:pt>
                <c:pt idx="19">
                  <c:v>5.016722408026756E-2</c:v>
                </c:pt>
                <c:pt idx="20">
                  <c:v>5.0541516245487361E-2</c:v>
                </c:pt>
                <c:pt idx="21">
                  <c:v>6.2043795620437957E-2</c:v>
                </c:pt>
                <c:pt idx="22">
                  <c:v>0.10752688172043011</c:v>
                </c:pt>
                <c:pt idx="23">
                  <c:v>7.0895522388059698E-2</c:v>
                </c:pt>
                <c:pt idx="24">
                  <c:v>5.0583657587548639E-2</c:v>
                </c:pt>
                <c:pt idx="25">
                  <c:v>7.5539568345323743E-2</c:v>
                </c:pt>
                <c:pt idx="26">
                  <c:v>0.10299003322259136</c:v>
                </c:pt>
                <c:pt idx="27">
                  <c:v>9.4462540716612378E-2</c:v>
                </c:pt>
                <c:pt idx="28">
                  <c:v>0.13857677902621723</c:v>
                </c:pt>
                <c:pt idx="29">
                  <c:v>7.407407407407407E-2</c:v>
                </c:pt>
                <c:pt idx="30">
                  <c:v>7.6923076923076927E-2</c:v>
                </c:pt>
                <c:pt idx="31">
                  <c:v>9.1240875912408759E-2</c:v>
                </c:pt>
                <c:pt idx="32">
                  <c:v>7.8014184397163122E-2</c:v>
                </c:pt>
                <c:pt idx="33">
                  <c:v>5.0541516245487361E-2</c:v>
                </c:pt>
                <c:pt idx="34">
                  <c:v>5.8020477815699661E-2</c:v>
                </c:pt>
                <c:pt idx="35">
                  <c:v>3.9473684210526314E-2</c:v>
                </c:pt>
                <c:pt idx="36">
                  <c:v>7.8767123287671229E-2</c:v>
                </c:pt>
                <c:pt idx="37">
                  <c:v>6.8181818181818177E-2</c:v>
                </c:pt>
                <c:pt idx="38">
                  <c:v>6.6176470588235295E-2</c:v>
                </c:pt>
                <c:pt idx="39">
                  <c:v>4.924242424242424E-2</c:v>
                </c:pt>
                <c:pt idx="40">
                  <c:v>3.0418250950570342E-2</c:v>
                </c:pt>
                <c:pt idx="41">
                  <c:v>4.7272727272727272E-2</c:v>
                </c:pt>
                <c:pt idx="42">
                  <c:v>3.9426523297491037E-2</c:v>
                </c:pt>
                <c:pt idx="43">
                  <c:v>3.0303030303030304E-2</c:v>
                </c:pt>
                <c:pt idx="44">
                  <c:v>1.646090534979424E-2</c:v>
                </c:pt>
                <c:pt idx="45">
                  <c:v>4.6875E-2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2.2988505747126436E-2</c:v>
                </c:pt>
                <c:pt idx="1">
                  <c:v>1.7241379310344827E-2</c:v>
                </c:pt>
                <c:pt idx="2">
                  <c:v>3.8461538461538464E-2</c:v>
                </c:pt>
                <c:pt idx="3">
                  <c:v>1.6129032258064516E-2</c:v>
                </c:pt>
                <c:pt idx="4">
                  <c:v>1.4705882352941176E-2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2158256"/>
        <c:axId val="-752157712"/>
      </c:lineChart>
      <c:catAx>
        <c:axId val="-75215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2665118577075101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57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52157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5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49374176548086"/>
          <c:y val="0.89469763840495553"/>
          <c:w val="0.77909771629336844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78388134491035"/>
          <c:y val="0.13673493399184031"/>
          <c:w val="0.82279850121289577"/>
          <c:h val="0.60369306777829246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513367712"/>
        <c:axId val="-513369344"/>
      </c:barChart>
      <c:catAx>
        <c:axId val="-5133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69344"/>
        <c:crosses val="autoZero"/>
        <c:auto val="1"/>
        <c:lblAlgn val="ctr"/>
        <c:lblOffset val="100"/>
        <c:noMultiLvlLbl val="0"/>
      </c:catAx>
      <c:valAx>
        <c:axId val="-51336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5.3600348223798763E-2"/>
              <c:y val="0.33440268208661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-513367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46139653335413"/>
          <c:y val="0.84819475364440922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12666288"/>
        <c:axId val="-512660848"/>
      </c:barChart>
      <c:catAx>
        <c:axId val="-5126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266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266084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266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63051500405515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0.14482758620689656</c:v>
                </c:pt>
                <c:pt idx="1">
                  <c:v>0.12925170068027211</c:v>
                </c:pt>
                <c:pt idx="2">
                  <c:v>8.2644628099173556E-2</c:v>
                </c:pt>
                <c:pt idx="3">
                  <c:v>5.4263565891472867E-2</c:v>
                </c:pt>
                <c:pt idx="4">
                  <c:v>7.8260869565217397E-2</c:v>
                </c:pt>
                <c:pt idx="5">
                  <c:v>8.3333333333333329E-2</c:v>
                </c:pt>
                <c:pt idx="6">
                  <c:v>0.12396694214876033</c:v>
                </c:pt>
                <c:pt idx="7">
                  <c:v>0.12727272727272726</c:v>
                </c:pt>
                <c:pt idx="8">
                  <c:v>0.1206896551724138</c:v>
                </c:pt>
                <c:pt idx="9">
                  <c:v>9.5238095238095233E-2</c:v>
                </c:pt>
                <c:pt idx="10">
                  <c:v>0.17117117117117117</c:v>
                </c:pt>
                <c:pt idx="11">
                  <c:v>0.14851485148514851</c:v>
                </c:pt>
                <c:pt idx="12">
                  <c:v>0.11851851851851852</c:v>
                </c:pt>
                <c:pt idx="13">
                  <c:v>0.17391304347826086</c:v>
                </c:pt>
                <c:pt idx="14">
                  <c:v>0.10526315789473684</c:v>
                </c:pt>
                <c:pt idx="15">
                  <c:v>0.1415929203539823</c:v>
                </c:pt>
                <c:pt idx="16">
                  <c:v>0.13333333333333333</c:v>
                </c:pt>
                <c:pt idx="17">
                  <c:v>0.203125</c:v>
                </c:pt>
                <c:pt idx="18">
                  <c:v>0.1437908496732026</c:v>
                </c:pt>
                <c:pt idx="19">
                  <c:v>0.15923566878980891</c:v>
                </c:pt>
                <c:pt idx="20">
                  <c:v>0.29940119760479039</c:v>
                </c:pt>
                <c:pt idx="21">
                  <c:v>0.39215686274509803</c:v>
                </c:pt>
                <c:pt idx="22">
                  <c:v>0.41333333333333333</c:v>
                </c:pt>
                <c:pt idx="23">
                  <c:v>0.35119047619047616</c:v>
                </c:pt>
                <c:pt idx="24">
                  <c:v>0.36363636363636365</c:v>
                </c:pt>
                <c:pt idx="25">
                  <c:v>0.43169398907103823</c:v>
                </c:pt>
                <c:pt idx="26">
                  <c:v>0.40703517587939697</c:v>
                </c:pt>
                <c:pt idx="27">
                  <c:v>0.43939393939393939</c:v>
                </c:pt>
                <c:pt idx="28">
                  <c:v>0.48666666666666669</c:v>
                </c:pt>
                <c:pt idx="29">
                  <c:v>0.40268456375838924</c:v>
                </c:pt>
                <c:pt idx="30">
                  <c:v>0.32116788321167883</c:v>
                </c:pt>
                <c:pt idx="31">
                  <c:v>0.21472392638036811</c:v>
                </c:pt>
                <c:pt idx="32">
                  <c:v>0.30496453900709219</c:v>
                </c:pt>
                <c:pt idx="33">
                  <c:v>0.18571428571428572</c:v>
                </c:pt>
                <c:pt idx="34">
                  <c:v>0.18493150684931506</c:v>
                </c:pt>
                <c:pt idx="35">
                  <c:v>0.24840764331210191</c:v>
                </c:pt>
                <c:pt idx="36">
                  <c:v>0.1702127659574468</c:v>
                </c:pt>
                <c:pt idx="37">
                  <c:v>0.19491525423728814</c:v>
                </c:pt>
                <c:pt idx="38">
                  <c:v>0.20382165605095542</c:v>
                </c:pt>
                <c:pt idx="39">
                  <c:v>0.19327731092436976</c:v>
                </c:pt>
                <c:pt idx="40">
                  <c:v>0.18253968253968253</c:v>
                </c:pt>
                <c:pt idx="41">
                  <c:v>0.16666666666666666</c:v>
                </c:pt>
                <c:pt idx="42">
                  <c:v>0.15151515151515152</c:v>
                </c:pt>
                <c:pt idx="43">
                  <c:v>0.12403100775193798</c:v>
                </c:pt>
                <c:pt idx="44">
                  <c:v>9.1603053435114504E-2</c:v>
                </c:pt>
                <c:pt idx="45">
                  <c:v>0.19</c:v>
                </c:pt>
                <c:pt idx="46">
                  <c:v>0.22500000000000001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1.4925373134328358E-2</c:v>
                </c:pt>
                <c:pt idx="2">
                  <c:v>1.7857142857142856E-2</c:v>
                </c:pt>
                <c:pt idx="3">
                  <c:v>3.2786885245901641E-2</c:v>
                </c:pt>
                <c:pt idx="4">
                  <c:v>2.1276595744680851E-2</c:v>
                </c:pt>
                <c:pt idx="5">
                  <c:v>0</c:v>
                </c:pt>
                <c:pt idx="6">
                  <c:v>1.5873015873015872E-2</c:v>
                </c:pt>
                <c:pt idx="7">
                  <c:v>1.9230769230769232E-2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1.5873015873015872E-2</c:v>
                </c:pt>
                <c:pt idx="12">
                  <c:v>4.2253521126760563E-2</c:v>
                </c:pt>
                <c:pt idx="13">
                  <c:v>4.6511627906976744E-2</c:v>
                </c:pt>
                <c:pt idx="14">
                  <c:v>0</c:v>
                </c:pt>
                <c:pt idx="15">
                  <c:v>5.4545454545454543E-2</c:v>
                </c:pt>
                <c:pt idx="16">
                  <c:v>5.0632911392405063E-2</c:v>
                </c:pt>
                <c:pt idx="17">
                  <c:v>5.9701492537313432E-2</c:v>
                </c:pt>
                <c:pt idx="18">
                  <c:v>1.3157894736842105E-2</c:v>
                </c:pt>
                <c:pt idx="19">
                  <c:v>2.5974025974025976E-2</c:v>
                </c:pt>
                <c:pt idx="20">
                  <c:v>6.0240963855421686E-2</c:v>
                </c:pt>
                <c:pt idx="21">
                  <c:v>9.0909090909090912E-2</c:v>
                </c:pt>
                <c:pt idx="22">
                  <c:v>0.16666666666666666</c:v>
                </c:pt>
                <c:pt idx="23">
                  <c:v>0.1111111111111111</c:v>
                </c:pt>
                <c:pt idx="24">
                  <c:v>0.10606060606060606</c:v>
                </c:pt>
                <c:pt idx="25">
                  <c:v>0.14457831325301204</c:v>
                </c:pt>
                <c:pt idx="26">
                  <c:v>0.13333333333333333</c:v>
                </c:pt>
                <c:pt idx="27">
                  <c:v>0.13186813186813187</c:v>
                </c:pt>
                <c:pt idx="28">
                  <c:v>0.27272727272727271</c:v>
                </c:pt>
                <c:pt idx="29">
                  <c:v>5.7971014492753624E-2</c:v>
                </c:pt>
                <c:pt idx="30">
                  <c:v>6.4102564102564097E-2</c:v>
                </c:pt>
                <c:pt idx="31">
                  <c:v>5.7971014492753624E-2</c:v>
                </c:pt>
                <c:pt idx="32">
                  <c:v>9.5890410958904104E-2</c:v>
                </c:pt>
                <c:pt idx="33">
                  <c:v>4.4117647058823532E-2</c:v>
                </c:pt>
                <c:pt idx="34">
                  <c:v>2.4691358024691357E-2</c:v>
                </c:pt>
                <c:pt idx="35">
                  <c:v>3.6585365853658534E-2</c:v>
                </c:pt>
                <c:pt idx="36">
                  <c:v>8.8235294117647065E-2</c:v>
                </c:pt>
                <c:pt idx="37">
                  <c:v>3.2258064516129031E-2</c:v>
                </c:pt>
                <c:pt idx="38">
                  <c:v>0.08</c:v>
                </c:pt>
                <c:pt idx="39">
                  <c:v>1.5384615384615385E-2</c:v>
                </c:pt>
                <c:pt idx="40">
                  <c:v>3.7037037037037035E-2</c:v>
                </c:pt>
                <c:pt idx="41">
                  <c:v>0.11290322580645161</c:v>
                </c:pt>
                <c:pt idx="42">
                  <c:v>3.0303030303030304E-2</c:v>
                </c:pt>
                <c:pt idx="43">
                  <c:v>1.4925373134328358E-2</c:v>
                </c:pt>
                <c:pt idx="44">
                  <c:v>1.7857142857142856E-2</c:v>
                </c:pt>
                <c:pt idx="45">
                  <c:v>4.2553191489361701E-2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2170768"/>
        <c:axId val="-752169680"/>
      </c:lineChart>
      <c:catAx>
        <c:axId val="-7521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69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521696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7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7710867802108676E-2"/>
          <c:y val="0.88561805200971055"/>
          <c:w val="0.95427818329278169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640632603406326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7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9.8765432098765427E-2</c:v>
                </c:pt>
                <c:pt idx="1">
                  <c:v>3.614457831325301E-2</c:v>
                </c:pt>
                <c:pt idx="2">
                  <c:v>4.7619047619047616E-2</c:v>
                </c:pt>
                <c:pt idx="3">
                  <c:v>8.3333333333333329E-2</c:v>
                </c:pt>
                <c:pt idx="4">
                  <c:v>6.0606060606060608E-2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2167504"/>
        <c:axId val="-752166960"/>
      </c:lineChart>
      <c:catAx>
        <c:axId val="-7521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66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5216696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6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9016867772074582"/>
          <c:w val="0.94912814274128143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6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2.766798418972332E-2</c:v>
                </c:pt>
                <c:pt idx="1">
                  <c:v>1.7793594306049824E-2</c:v>
                </c:pt>
                <c:pt idx="2">
                  <c:v>7.0671378091872791E-3</c:v>
                </c:pt>
                <c:pt idx="3">
                  <c:v>2.4291497975708502E-2</c:v>
                </c:pt>
                <c:pt idx="4">
                  <c:v>2.8688524590163935E-2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9116896"/>
        <c:axId val="-609110368"/>
      </c:lineChart>
      <c:catAx>
        <c:axId val="-6091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9110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0911036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9116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5155656934306566"/>
          <c:y val="1.3030824372759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1.5151515151515152E-3</c:v>
                </c:pt>
                <c:pt idx="1">
                  <c:v>6.5146579804560263E-3</c:v>
                </c:pt>
                <c:pt idx="2">
                  <c:v>6.7114093959731542E-3</c:v>
                </c:pt>
                <c:pt idx="3">
                  <c:v>0</c:v>
                </c:pt>
                <c:pt idx="4">
                  <c:v>3.4904013961605585E-3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374784"/>
        <c:axId val="-513364992"/>
      </c:lineChart>
      <c:catAx>
        <c:axId val="-5133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64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33649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7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89815490673154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1.0183299389002037E-2</c:v>
                </c:pt>
                <c:pt idx="1">
                  <c:v>6.4935064935064939E-3</c:v>
                </c:pt>
                <c:pt idx="2">
                  <c:v>2.232142857142857E-3</c:v>
                </c:pt>
                <c:pt idx="3">
                  <c:v>8.385744234800839E-3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3.7735849056603772E-2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376416"/>
        <c:axId val="-513379680"/>
      </c:lineChart>
      <c:catAx>
        <c:axId val="-5133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1586021505376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79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33796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7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515563665855636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114695340501792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1.3888888888888888E-2</c:v>
                </c:pt>
                <c:pt idx="1">
                  <c:v>1.5915119363395226E-2</c:v>
                </c:pt>
                <c:pt idx="2">
                  <c:v>1.2706480304955527E-2</c:v>
                </c:pt>
                <c:pt idx="3">
                  <c:v>1.3717421124828531E-3</c:v>
                </c:pt>
                <c:pt idx="4">
                  <c:v>9.6418732782369149E-3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2.247191011235955E-2</c:v>
                </c:pt>
                <c:pt idx="1">
                  <c:v>0</c:v>
                </c:pt>
                <c:pt idx="2">
                  <c:v>1.0526315789473684E-2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3.0303030303030304E-2</c:v>
                </c:pt>
                <c:pt idx="1">
                  <c:v>2.7777777777777776E-2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2.2727272727272728E-2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376960"/>
        <c:axId val="-513370432"/>
      </c:lineChart>
      <c:catAx>
        <c:axId val="-513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70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33704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7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8103225806451613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513373152"/>
        <c:axId val="-513368800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3377504"/>
        <c:axId val="-513375872"/>
      </c:lineChart>
      <c:catAx>
        <c:axId val="-5133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3368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336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82510646535036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3373152"/>
        <c:crosses val="autoZero"/>
        <c:crossBetween val="between"/>
      </c:valAx>
      <c:catAx>
        <c:axId val="-5133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3375872"/>
        <c:crosses val="autoZero"/>
        <c:auto val="1"/>
        <c:lblAlgn val="ctr"/>
        <c:lblOffset val="100"/>
        <c:noMultiLvlLbl val="0"/>
      </c:catAx>
      <c:valAx>
        <c:axId val="-51337587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51337750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513372608"/>
        <c:axId val="-513372064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3367168"/>
        <c:axId val="-513371520"/>
      </c:lineChart>
      <c:catAx>
        <c:axId val="-5133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3372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337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476321954484604E-2"/>
              <c:y val="0.24317653890824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3372608"/>
        <c:crosses val="autoZero"/>
        <c:crossBetween val="between"/>
      </c:valAx>
      <c:catAx>
        <c:axId val="-5133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3371520"/>
        <c:crosses val="autoZero"/>
        <c:auto val="1"/>
        <c:lblAlgn val="ctr"/>
        <c:lblOffset val="100"/>
        <c:noMultiLvlLbl val="0"/>
      </c:catAx>
      <c:valAx>
        <c:axId val="-513371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292189591700139"/>
              <c:y val="0.2594008904374758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51336716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16668</xdr:rowOff>
    </xdr:from>
    <xdr:to>
      <xdr:col>11</xdr:col>
      <xdr:colOff>749813</xdr:colOff>
      <xdr:row>35</xdr:row>
      <xdr:rowOff>15355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xmlns="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41</xdr:row>
      <xdr:rowOff>16669</xdr:rowOff>
    </xdr:from>
    <xdr:to>
      <xdr:col>6</xdr:col>
      <xdr:colOff>383812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xmlns="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</xdr:colOff>
      <xdr:row>41</xdr:row>
      <xdr:rowOff>16669</xdr:rowOff>
    </xdr:from>
    <xdr:to>
      <xdr:col>13</xdr:col>
      <xdr:colOff>371906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xmlns="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23813</xdr:colOff>
      <xdr:row>59</xdr:row>
      <xdr:rowOff>14288</xdr:rowOff>
    </xdr:from>
    <xdr:to>
      <xdr:col>6</xdr:col>
      <xdr:colOff>383813</xdr:colOff>
      <xdr:row>75</xdr:row>
      <xdr:rowOff>137288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xmlns="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59</xdr:row>
      <xdr:rowOff>14288</xdr:rowOff>
    </xdr:from>
    <xdr:to>
      <xdr:col>13</xdr:col>
      <xdr:colOff>371906</xdr:colOff>
      <xdr:row>75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xmlns="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23813</xdr:colOff>
      <xdr:row>77</xdr:row>
      <xdr:rowOff>9525</xdr:rowOff>
    </xdr:from>
    <xdr:to>
      <xdr:col>6</xdr:col>
      <xdr:colOff>383813</xdr:colOff>
      <xdr:row>93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xmlns="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9525</xdr:rowOff>
    </xdr:from>
    <xdr:to>
      <xdr:col>13</xdr:col>
      <xdr:colOff>376669</xdr:colOff>
      <xdr:row>93</xdr:row>
      <xdr:rowOff>132525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xmlns="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35718</xdr:rowOff>
    </xdr:from>
    <xdr:to>
      <xdr:col>12</xdr:col>
      <xdr:colOff>478631</xdr:colOff>
      <xdr:row>35</xdr:row>
      <xdr:rowOff>34405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xmlns="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202407</xdr:colOff>
      <xdr:row>4</xdr:row>
      <xdr:rowOff>23812</xdr:rowOff>
    </xdr:from>
    <xdr:to>
      <xdr:col>15</xdr:col>
      <xdr:colOff>882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xmlns="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xmlns="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xmlns="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zoomScaleNormal="100" workbookViewId="0"/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140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144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145</v>
      </c>
      <c r="B4" s="2"/>
      <c r="C4" s="2"/>
      <c r="E4" s="64"/>
      <c r="G4" s="304" t="s">
        <v>125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83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538" t="s">
        <v>20</v>
      </c>
      <c r="C6" s="539"/>
      <c r="D6" s="539"/>
      <c r="E6" s="540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66"/>
      <c r="BJ6" s="566"/>
      <c r="BK6" s="566"/>
    </row>
    <row r="7" spans="1:65" ht="15.75" customHeight="1" thickBot="1" x14ac:dyDescent="0.3">
      <c r="BG7" s="14" t="s">
        <v>24</v>
      </c>
    </row>
    <row r="8" spans="1:65" ht="15.75" customHeight="1" x14ac:dyDescent="0.2">
      <c r="A8" s="609" t="str">
        <f>BJ10</f>
        <v>Grupos de edad</v>
      </c>
      <c r="B8" s="611" t="str">
        <f>BJ11</f>
        <v>Menores de 2</v>
      </c>
      <c r="C8" s="584" t="str">
        <f>$BJ$18</f>
        <v>Hosp.</v>
      </c>
      <c r="D8" s="534" t="str">
        <f>$BJ$56</f>
        <v>Todas</v>
      </c>
      <c r="E8" s="112" t="str">
        <f>$BJ$21</f>
        <v>Total</v>
      </c>
      <c r="F8" s="18">
        <f t="shared" ref="F8:AK8" si="0">F9+F10</f>
        <v>145</v>
      </c>
      <c r="G8" s="18">
        <f t="shared" si="0"/>
        <v>147</v>
      </c>
      <c r="H8" s="18">
        <f t="shared" si="0"/>
        <v>121</v>
      </c>
      <c r="I8" s="18">
        <f t="shared" si="0"/>
        <v>129</v>
      </c>
      <c r="J8" s="18">
        <f t="shared" si="0"/>
        <v>115</v>
      </c>
      <c r="K8" s="18">
        <f t="shared" si="0"/>
        <v>120</v>
      </c>
      <c r="L8" s="18">
        <f t="shared" si="0"/>
        <v>121</v>
      </c>
      <c r="M8" s="18">
        <f t="shared" si="0"/>
        <v>110</v>
      </c>
      <c r="N8" s="18">
        <f t="shared" si="0"/>
        <v>116</v>
      </c>
      <c r="O8" s="18">
        <f t="shared" si="0"/>
        <v>126</v>
      </c>
      <c r="P8" s="18">
        <f t="shared" si="0"/>
        <v>111</v>
      </c>
      <c r="Q8" s="18">
        <f t="shared" si="0"/>
        <v>101</v>
      </c>
      <c r="R8" s="18">
        <f t="shared" si="0"/>
        <v>135</v>
      </c>
      <c r="S8" s="18">
        <f t="shared" si="0"/>
        <v>138</v>
      </c>
      <c r="T8" s="18">
        <f t="shared" si="0"/>
        <v>133</v>
      </c>
      <c r="U8" s="18">
        <f t="shared" si="0"/>
        <v>113</v>
      </c>
      <c r="V8" s="18">
        <f t="shared" si="0"/>
        <v>135</v>
      </c>
      <c r="W8" s="18">
        <f t="shared" si="0"/>
        <v>128</v>
      </c>
      <c r="X8" s="18">
        <f t="shared" si="0"/>
        <v>153</v>
      </c>
      <c r="Y8" s="18">
        <f t="shared" si="0"/>
        <v>157</v>
      </c>
      <c r="Z8" s="18">
        <f t="shared" si="0"/>
        <v>167</v>
      </c>
      <c r="AA8" s="18">
        <f t="shared" si="0"/>
        <v>153</v>
      </c>
      <c r="AB8" s="18">
        <f t="shared" si="0"/>
        <v>150</v>
      </c>
      <c r="AC8" s="18">
        <f t="shared" si="0"/>
        <v>168</v>
      </c>
      <c r="AD8" s="18">
        <f t="shared" si="0"/>
        <v>187</v>
      </c>
      <c r="AE8" s="18">
        <f t="shared" si="0"/>
        <v>183</v>
      </c>
      <c r="AF8" s="18">
        <f t="shared" si="0"/>
        <v>199</v>
      </c>
      <c r="AG8" s="18">
        <f t="shared" si="0"/>
        <v>198</v>
      </c>
      <c r="AH8" s="18">
        <f t="shared" si="0"/>
        <v>150</v>
      </c>
      <c r="AI8" s="18">
        <f t="shared" si="0"/>
        <v>149</v>
      </c>
      <c r="AJ8" s="18">
        <f t="shared" si="0"/>
        <v>137</v>
      </c>
      <c r="AK8" s="18">
        <f t="shared" si="0"/>
        <v>163</v>
      </c>
      <c r="AL8" s="18">
        <f t="shared" ref="AL8:BG8" si="1">AL9+AL10</f>
        <v>141</v>
      </c>
      <c r="AM8" s="18">
        <f t="shared" si="1"/>
        <v>140</v>
      </c>
      <c r="AN8" s="18">
        <f t="shared" si="1"/>
        <v>146</v>
      </c>
      <c r="AO8" s="18">
        <f t="shared" si="1"/>
        <v>157</v>
      </c>
      <c r="AP8" s="18">
        <f t="shared" si="1"/>
        <v>141</v>
      </c>
      <c r="AQ8" s="18">
        <f t="shared" si="1"/>
        <v>118</v>
      </c>
      <c r="AR8" s="18">
        <f t="shared" si="1"/>
        <v>157</v>
      </c>
      <c r="AS8" s="18">
        <f t="shared" si="1"/>
        <v>119</v>
      </c>
      <c r="AT8" s="18">
        <f t="shared" si="1"/>
        <v>126</v>
      </c>
      <c r="AU8" s="18">
        <f t="shared" si="1"/>
        <v>132</v>
      </c>
      <c r="AV8" s="18">
        <f t="shared" si="1"/>
        <v>132</v>
      </c>
      <c r="AW8" s="18">
        <f t="shared" si="1"/>
        <v>129</v>
      </c>
      <c r="AX8" s="18">
        <f t="shared" si="1"/>
        <v>131</v>
      </c>
      <c r="AY8" s="18">
        <f t="shared" si="1"/>
        <v>100</v>
      </c>
      <c r="AZ8" s="18">
        <f t="shared" si="1"/>
        <v>40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6467</v>
      </c>
      <c r="BI8" s="45"/>
      <c r="BJ8" s="46"/>
      <c r="BK8" s="46"/>
      <c r="BL8" s="46"/>
      <c r="BM8" s="47"/>
    </row>
    <row r="9" spans="1:65" ht="15.75" customHeight="1" x14ac:dyDescent="0.25">
      <c r="A9" s="610"/>
      <c r="B9" s="607"/>
      <c r="C9" s="585"/>
      <c r="D9" s="535"/>
      <c r="E9" s="68" t="str">
        <f>$BJ$22</f>
        <v>Fem.</v>
      </c>
      <c r="F9" s="12">
        <v>60</v>
      </c>
      <c r="G9" s="12">
        <v>62</v>
      </c>
      <c r="H9" s="12">
        <v>64</v>
      </c>
      <c r="I9" s="12">
        <v>57</v>
      </c>
      <c r="J9" s="12">
        <v>47</v>
      </c>
      <c r="K9" s="12">
        <v>49</v>
      </c>
      <c r="L9" s="12">
        <v>52</v>
      </c>
      <c r="M9" s="12">
        <v>50</v>
      </c>
      <c r="N9" s="12">
        <v>49</v>
      </c>
      <c r="O9" s="12">
        <v>58</v>
      </c>
      <c r="P9" s="12">
        <v>59</v>
      </c>
      <c r="Q9" s="12">
        <v>50</v>
      </c>
      <c r="R9" s="12">
        <v>53</v>
      </c>
      <c r="S9" s="12">
        <v>67</v>
      </c>
      <c r="T9" s="12">
        <v>63</v>
      </c>
      <c r="U9" s="12">
        <v>52</v>
      </c>
      <c r="V9" s="12">
        <v>64</v>
      </c>
      <c r="W9" s="12">
        <v>66</v>
      </c>
      <c r="X9" s="12">
        <v>65</v>
      </c>
      <c r="Y9" s="12">
        <v>74</v>
      </c>
      <c r="Z9" s="12">
        <v>75</v>
      </c>
      <c r="AA9" s="12">
        <v>74</v>
      </c>
      <c r="AB9" s="12">
        <v>72</v>
      </c>
      <c r="AC9" s="12">
        <v>67</v>
      </c>
      <c r="AD9" s="12">
        <v>79</v>
      </c>
      <c r="AE9" s="12">
        <v>87</v>
      </c>
      <c r="AF9" s="12">
        <v>94</v>
      </c>
      <c r="AG9" s="12">
        <v>87</v>
      </c>
      <c r="AH9" s="12">
        <v>52</v>
      </c>
      <c r="AI9" s="12">
        <v>66</v>
      </c>
      <c r="AJ9" s="12">
        <v>59</v>
      </c>
      <c r="AK9" s="12">
        <v>73</v>
      </c>
      <c r="AL9" s="12">
        <v>64</v>
      </c>
      <c r="AM9" s="12">
        <v>53</v>
      </c>
      <c r="AN9" s="12">
        <v>61</v>
      </c>
      <c r="AO9" s="12">
        <v>81</v>
      </c>
      <c r="AP9" s="12">
        <v>64</v>
      </c>
      <c r="AQ9" s="12">
        <v>47</v>
      </c>
      <c r="AR9" s="12">
        <v>69</v>
      </c>
      <c r="AS9" s="12">
        <v>58</v>
      </c>
      <c r="AT9" s="12">
        <v>52</v>
      </c>
      <c r="AU9" s="12">
        <v>64</v>
      </c>
      <c r="AV9" s="12">
        <v>62</v>
      </c>
      <c r="AW9" s="12">
        <v>68</v>
      </c>
      <c r="AX9" s="12">
        <v>62</v>
      </c>
      <c r="AY9" s="12">
        <v>44</v>
      </c>
      <c r="AZ9" s="12">
        <v>15</v>
      </c>
      <c r="BA9" s="12"/>
      <c r="BB9" s="12"/>
      <c r="BC9" s="12"/>
      <c r="BD9" s="12"/>
      <c r="BE9" s="12"/>
      <c r="BF9" s="12"/>
      <c r="BG9" s="20">
        <f>SUM(F9:BF9)</f>
        <v>2910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610"/>
      <c r="B10" s="607"/>
      <c r="C10" s="585"/>
      <c r="D10" s="536"/>
      <c r="E10" s="68" t="str">
        <f>$BJ$23</f>
        <v>Masc.</v>
      </c>
      <c r="F10" s="12">
        <v>85</v>
      </c>
      <c r="G10" s="12">
        <v>85</v>
      </c>
      <c r="H10" s="12">
        <v>57</v>
      </c>
      <c r="I10" s="12">
        <v>72</v>
      </c>
      <c r="J10" s="12">
        <v>68</v>
      </c>
      <c r="K10" s="12">
        <v>71</v>
      </c>
      <c r="L10" s="12">
        <v>69</v>
      </c>
      <c r="M10" s="12">
        <v>60</v>
      </c>
      <c r="N10" s="12">
        <v>67</v>
      </c>
      <c r="O10" s="12">
        <v>68</v>
      </c>
      <c r="P10" s="12">
        <v>52</v>
      </c>
      <c r="Q10" s="12">
        <v>51</v>
      </c>
      <c r="R10" s="12">
        <v>82</v>
      </c>
      <c r="S10" s="12">
        <v>71</v>
      </c>
      <c r="T10" s="12">
        <v>70</v>
      </c>
      <c r="U10" s="12">
        <v>61</v>
      </c>
      <c r="V10" s="12">
        <v>71</v>
      </c>
      <c r="W10" s="12">
        <v>62</v>
      </c>
      <c r="X10" s="12">
        <v>88</v>
      </c>
      <c r="Y10" s="12">
        <v>83</v>
      </c>
      <c r="Z10" s="12">
        <v>92</v>
      </c>
      <c r="AA10" s="12">
        <v>79</v>
      </c>
      <c r="AB10" s="12">
        <v>78</v>
      </c>
      <c r="AC10" s="12">
        <v>101</v>
      </c>
      <c r="AD10" s="12">
        <v>108</v>
      </c>
      <c r="AE10" s="12">
        <v>96</v>
      </c>
      <c r="AF10" s="12">
        <v>105</v>
      </c>
      <c r="AG10" s="12">
        <v>111</v>
      </c>
      <c r="AH10" s="12">
        <v>98</v>
      </c>
      <c r="AI10" s="12">
        <v>83</v>
      </c>
      <c r="AJ10" s="12">
        <v>78</v>
      </c>
      <c r="AK10" s="12">
        <v>90</v>
      </c>
      <c r="AL10" s="12">
        <v>77</v>
      </c>
      <c r="AM10" s="12">
        <v>87</v>
      </c>
      <c r="AN10" s="12">
        <v>85</v>
      </c>
      <c r="AO10" s="12">
        <v>76</v>
      </c>
      <c r="AP10" s="12">
        <v>77</v>
      </c>
      <c r="AQ10" s="12">
        <v>71</v>
      </c>
      <c r="AR10" s="12">
        <v>88</v>
      </c>
      <c r="AS10" s="12">
        <v>61</v>
      </c>
      <c r="AT10" s="12">
        <v>74</v>
      </c>
      <c r="AU10" s="12">
        <v>68</v>
      </c>
      <c r="AV10" s="12">
        <v>70</v>
      </c>
      <c r="AW10" s="12">
        <v>61</v>
      </c>
      <c r="AX10" s="12">
        <v>69</v>
      </c>
      <c r="AY10" s="12">
        <v>56</v>
      </c>
      <c r="AZ10" s="12">
        <v>25</v>
      </c>
      <c r="BA10" s="12"/>
      <c r="BB10" s="12"/>
      <c r="BC10" s="12"/>
      <c r="BD10" s="12"/>
      <c r="BE10" s="12"/>
      <c r="BF10" s="12"/>
      <c r="BG10" s="20">
        <f>SUM(F10:BF10)</f>
        <v>3557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610"/>
      <c r="B11" s="607"/>
      <c r="C11" s="585"/>
      <c r="D11" s="537" t="str">
        <f>$BJ$57</f>
        <v>IRAG</v>
      </c>
      <c r="E11" s="111" t="str">
        <f>$BJ$21</f>
        <v>Total</v>
      </c>
      <c r="F11" s="16">
        <f t="shared" ref="F11:AK11" si="2">F12+F13</f>
        <v>21</v>
      </c>
      <c r="G11" s="16">
        <f t="shared" si="2"/>
        <v>19</v>
      </c>
      <c r="H11" s="16">
        <f t="shared" si="2"/>
        <v>10</v>
      </c>
      <c r="I11" s="16">
        <f t="shared" si="2"/>
        <v>7</v>
      </c>
      <c r="J11" s="16">
        <f t="shared" si="2"/>
        <v>9</v>
      </c>
      <c r="K11" s="16">
        <f t="shared" si="2"/>
        <v>10</v>
      </c>
      <c r="L11" s="16">
        <f t="shared" si="2"/>
        <v>15</v>
      </c>
      <c r="M11" s="16">
        <f t="shared" si="2"/>
        <v>14</v>
      </c>
      <c r="N11" s="16">
        <f t="shared" si="2"/>
        <v>14</v>
      </c>
      <c r="O11" s="16">
        <f t="shared" si="2"/>
        <v>12</v>
      </c>
      <c r="P11" s="16">
        <f t="shared" si="2"/>
        <v>19</v>
      </c>
      <c r="Q11" s="16">
        <f t="shared" si="2"/>
        <v>15</v>
      </c>
      <c r="R11" s="16">
        <f t="shared" si="2"/>
        <v>16</v>
      </c>
      <c r="S11" s="16">
        <f t="shared" si="2"/>
        <v>24</v>
      </c>
      <c r="T11" s="16">
        <f t="shared" si="2"/>
        <v>14</v>
      </c>
      <c r="U11" s="16">
        <f t="shared" si="2"/>
        <v>16</v>
      </c>
      <c r="V11" s="16">
        <f t="shared" si="2"/>
        <v>18</v>
      </c>
      <c r="W11" s="16">
        <f t="shared" si="2"/>
        <v>26</v>
      </c>
      <c r="X11" s="16">
        <f t="shared" si="2"/>
        <v>22</v>
      </c>
      <c r="Y11" s="16">
        <f t="shared" si="2"/>
        <v>25</v>
      </c>
      <c r="Z11" s="16">
        <f t="shared" si="2"/>
        <v>50</v>
      </c>
      <c r="AA11" s="16">
        <f t="shared" si="2"/>
        <v>60</v>
      </c>
      <c r="AB11" s="16">
        <f t="shared" si="2"/>
        <v>62</v>
      </c>
      <c r="AC11" s="16">
        <f t="shared" si="2"/>
        <v>59</v>
      </c>
      <c r="AD11" s="16">
        <f t="shared" si="2"/>
        <v>68</v>
      </c>
      <c r="AE11" s="16">
        <f t="shared" si="2"/>
        <v>79</v>
      </c>
      <c r="AF11" s="16">
        <f t="shared" si="2"/>
        <v>81</v>
      </c>
      <c r="AG11" s="16">
        <f t="shared" si="2"/>
        <v>87</v>
      </c>
      <c r="AH11" s="16">
        <f t="shared" si="2"/>
        <v>73</v>
      </c>
      <c r="AI11" s="16">
        <f t="shared" si="2"/>
        <v>60</v>
      </c>
      <c r="AJ11" s="16">
        <f t="shared" si="2"/>
        <v>44</v>
      </c>
      <c r="AK11" s="16">
        <f t="shared" si="2"/>
        <v>35</v>
      </c>
      <c r="AL11" s="16">
        <f t="shared" ref="AL11:BG11" si="3">AL12+AL13</f>
        <v>43</v>
      </c>
      <c r="AM11" s="16">
        <f t="shared" si="3"/>
        <v>26</v>
      </c>
      <c r="AN11" s="16">
        <f t="shared" si="3"/>
        <v>27</v>
      </c>
      <c r="AO11" s="16">
        <f t="shared" si="3"/>
        <v>39</v>
      </c>
      <c r="AP11" s="16">
        <f t="shared" si="3"/>
        <v>24</v>
      </c>
      <c r="AQ11" s="16">
        <f t="shared" si="3"/>
        <v>23</v>
      </c>
      <c r="AR11" s="16">
        <f t="shared" si="3"/>
        <v>32</v>
      </c>
      <c r="AS11" s="16">
        <f t="shared" si="3"/>
        <v>23</v>
      </c>
      <c r="AT11" s="16">
        <f t="shared" si="3"/>
        <v>23</v>
      </c>
      <c r="AU11" s="16">
        <f t="shared" si="3"/>
        <v>22</v>
      </c>
      <c r="AV11" s="16">
        <f t="shared" si="3"/>
        <v>20</v>
      </c>
      <c r="AW11" s="16">
        <f t="shared" si="3"/>
        <v>16</v>
      </c>
      <c r="AX11" s="16">
        <f t="shared" si="3"/>
        <v>12</v>
      </c>
      <c r="AY11" s="16">
        <f t="shared" si="3"/>
        <v>19</v>
      </c>
      <c r="AZ11" s="16">
        <f t="shared" si="3"/>
        <v>9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1442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610"/>
      <c r="B12" s="607"/>
      <c r="C12" s="585"/>
      <c r="D12" s="535"/>
      <c r="E12" s="68" t="str">
        <f>$BJ$22</f>
        <v>Fem.</v>
      </c>
      <c r="F12" s="12">
        <v>7</v>
      </c>
      <c r="G12" s="12">
        <v>7</v>
      </c>
      <c r="H12" s="12">
        <v>5</v>
      </c>
      <c r="I12" s="12">
        <v>2</v>
      </c>
      <c r="J12" s="12">
        <v>5</v>
      </c>
      <c r="K12" s="12">
        <v>3</v>
      </c>
      <c r="L12" s="12">
        <v>6</v>
      </c>
      <c r="M12" s="12">
        <v>8</v>
      </c>
      <c r="N12" s="12">
        <v>5</v>
      </c>
      <c r="O12" s="12">
        <v>7</v>
      </c>
      <c r="P12" s="12">
        <v>4</v>
      </c>
      <c r="Q12" s="12">
        <v>6</v>
      </c>
      <c r="R12" s="12">
        <v>8</v>
      </c>
      <c r="S12" s="12">
        <v>10</v>
      </c>
      <c r="T12" s="12">
        <v>6</v>
      </c>
      <c r="U12" s="12">
        <v>6</v>
      </c>
      <c r="V12" s="12">
        <v>4</v>
      </c>
      <c r="W12" s="12">
        <v>9</v>
      </c>
      <c r="X12" s="12">
        <v>11</v>
      </c>
      <c r="Y12" s="12">
        <v>9</v>
      </c>
      <c r="Z12" s="12">
        <v>17</v>
      </c>
      <c r="AA12" s="12">
        <v>26</v>
      </c>
      <c r="AB12" s="12">
        <v>29</v>
      </c>
      <c r="AC12" s="12">
        <v>19</v>
      </c>
      <c r="AD12" s="12">
        <v>25</v>
      </c>
      <c r="AE12" s="12">
        <v>32</v>
      </c>
      <c r="AF12" s="12">
        <v>34</v>
      </c>
      <c r="AG12" s="12">
        <v>36</v>
      </c>
      <c r="AH12" s="12">
        <v>31</v>
      </c>
      <c r="AI12" s="12">
        <v>22</v>
      </c>
      <c r="AJ12" s="12">
        <v>17</v>
      </c>
      <c r="AK12" s="12">
        <v>13</v>
      </c>
      <c r="AL12" s="12">
        <v>19</v>
      </c>
      <c r="AM12" s="12">
        <v>10</v>
      </c>
      <c r="AN12" s="12">
        <v>11</v>
      </c>
      <c r="AO12" s="12">
        <v>16</v>
      </c>
      <c r="AP12" s="12">
        <v>10</v>
      </c>
      <c r="AQ12" s="12">
        <v>9</v>
      </c>
      <c r="AR12" s="12">
        <v>14</v>
      </c>
      <c r="AS12" s="12">
        <v>9</v>
      </c>
      <c r="AT12" s="12">
        <v>11</v>
      </c>
      <c r="AU12" s="12">
        <v>11</v>
      </c>
      <c r="AV12" s="12">
        <v>9</v>
      </c>
      <c r="AW12" s="12">
        <v>5</v>
      </c>
      <c r="AX12" s="12">
        <v>7</v>
      </c>
      <c r="AY12" s="12">
        <v>9</v>
      </c>
      <c r="AZ12" s="12">
        <v>5</v>
      </c>
      <c r="BA12" s="12"/>
      <c r="BB12" s="12"/>
      <c r="BC12" s="12"/>
      <c r="BD12" s="12"/>
      <c r="BE12" s="12"/>
      <c r="BF12" s="12"/>
      <c r="BG12" s="20">
        <f>SUM(F12:BF12)</f>
        <v>584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610"/>
      <c r="B13" s="607"/>
      <c r="C13" s="585"/>
      <c r="D13" s="536"/>
      <c r="E13" s="68" t="str">
        <f>$BJ$23</f>
        <v>Masc.</v>
      </c>
      <c r="F13" s="12">
        <v>14</v>
      </c>
      <c r="G13" s="12">
        <v>12</v>
      </c>
      <c r="H13" s="12">
        <v>5</v>
      </c>
      <c r="I13" s="12">
        <v>5</v>
      </c>
      <c r="J13" s="12">
        <v>4</v>
      </c>
      <c r="K13" s="12">
        <v>7</v>
      </c>
      <c r="L13" s="12">
        <v>9</v>
      </c>
      <c r="M13" s="12">
        <v>6</v>
      </c>
      <c r="N13" s="12">
        <v>9</v>
      </c>
      <c r="O13" s="12">
        <v>5</v>
      </c>
      <c r="P13" s="12">
        <v>15</v>
      </c>
      <c r="Q13" s="12">
        <v>9</v>
      </c>
      <c r="R13" s="12">
        <v>8</v>
      </c>
      <c r="S13" s="12">
        <v>14</v>
      </c>
      <c r="T13" s="12">
        <v>8</v>
      </c>
      <c r="U13" s="12">
        <v>10</v>
      </c>
      <c r="V13" s="12">
        <v>14</v>
      </c>
      <c r="W13" s="12">
        <v>17</v>
      </c>
      <c r="X13" s="12">
        <v>11</v>
      </c>
      <c r="Y13" s="12">
        <v>16</v>
      </c>
      <c r="Z13" s="12">
        <v>33</v>
      </c>
      <c r="AA13" s="12">
        <v>34</v>
      </c>
      <c r="AB13" s="12">
        <v>33</v>
      </c>
      <c r="AC13" s="12">
        <v>40</v>
      </c>
      <c r="AD13" s="12">
        <v>43</v>
      </c>
      <c r="AE13" s="12">
        <v>47</v>
      </c>
      <c r="AF13" s="12">
        <v>47</v>
      </c>
      <c r="AG13" s="12">
        <v>51</v>
      </c>
      <c r="AH13" s="12">
        <v>42</v>
      </c>
      <c r="AI13" s="12">
        <v>38</v>
      </c>
      <c r="AJ13" s="12">
        <v>27</v>
      </c>
      <c r="AK13" s="12">
        <v>22</v>
      </c>
      <c r="AL13" s="12">
        <v>24</v>
      </c>
      <c r="AM13" s="12">
        <v>16</v>
      </c>
      <c r="AN13" s="12">
        <v>16</v>
      </c>
      <c r="AO13" s="12">
        <v>23</v>
      </c>
      <c r="AP13" s="12">
        <v>14</v>
      </c>
      <c r="AQ13" s="12">
        <v>14</v>
      </c>
      <c r="AR13" s="12">
        <v>18</v>
      </c>
      <c r="AS13" s="12">
        <v>14</v>
      </c>
      <c r="AT13" s="12">
        <v>12</v>
      </c>
      <c r="AU13" s="12">
        <v>11</v>
      </c>
      <c r="AV13" s="12">
        <v>11</v>
      </c>
      <c r="AW13" s="12">
        <v>11</v>
      </c>
      <c r="AX13" s="12">
        <v>5</v>
      </c>
      <c r="AY13" s="12">
        <v>10</v>
      </c>
      <c r="AZ13" s="12">
        <v>4</v>
      </c>
      <c r="BA13" s="12"/>
      <c r="BB13" s="12"/>
      <c r="BC13" s="12"/>
      <c r="BD13" s="12"/>
      <c r="BE13" s="12"/>
      <c r="BF13" s="12"/>
      <c r="BG13" s="20">
        <f>SUM(F13:BF13)</f>
        <v>858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610"/>
      <c r="B14" s="607"/>
      <c r="C14" s="586"/>
      <c r="D14" s="520" t="str">
        <f>$BJ$58</f>
        <v>%</v>
      </c>
      <c r="E14" s="110" t="str">
        <f>$BJ$21</f>
        <v>Total</v>
      </c>
      <c r="F14" s="26">
        <f t="shared" ref="F14:AK14" si="4">IF(F8=0,"",F11/F8)</f>
        <v>0.14482758620689656</v>
      </c>
      <c r="G14" s="26">
        <f t="shared" si="4"/>
        <v>0.12925170068027211</v>
      </c>
      <c r="H14" s="26">
        <f t="shared" si="4"/>
        <v>8.2644628099173556E-2</v>
      </c>
      <c r="I14" s="26">
        <f t="shared" si="4"/>
        <v>5.4263565891472867E-2</v>
      </c>
      <c r="J14" s="26">
        <f t="shared" si="4"/>
        <v>7.8260869565217397E-2</v>
      </c>
      <c r="K14" s="26">
        <f t="shared" si="4"/>
        <v>8.3333333333333329E-2</v>
      </c>
      <c r="L14" s="26">
        <f t="shared" si="4"/>
        <v>0.12396694214876033</v>
      </c>
      <c r="M14" s="26">
        <f t="shared" si="4"/>
        <v>0.12727272727272726</v>
      </c>
      <c r="N14" s="26">
        <f t="shared" si="4"/>
        <v>0.1206896551724138</v>
      </c>
      <c r="O14" s="26">
        <f t="shared" si="4"/>
        <v>9.5238095238095233E-2</v>
      </c>
      <c r="P14" s="26">
        <f t="shared" si="4"/>
        <v>0.17117117117117117</v>
      </c>
      <c r="Q14" s="26">
        <f t="shared" si="4"/>
        <v>0.14851485148514851</v>
      </c>
      <c r="R14" s="26">
        <f t="shared" si="4"/>
        <v>0.11851851851851852</v>
      </c>
      <c r="S14" s="26">
        <f t="shared" si="4"/>
        <v>0.17391304347826086</v>
      </c>
      <c r="T14" s="26">
        <f t="shared" si="4"/>
        <v>0.10526315789473684</v>
      </c>
      <c r="U14" s="26">
        <f t="shared" si="4"/>
        <v>0.1415929203539823</v>
      </c>
      <c r="V14" s="26">
        <f t="shared" si="4"/>
        <v>0.13333333333333333</v>
      </c>
      <c r="W14" s="26">
        <f t="shared" si="4"/>
        <v>0.203125</v>
      </c>
      <c r="X14" s="26">
        <f t="shared" si="4"/>
        <v>0.1437908496732026</v>
      </c>
      <c r="Y14" s="26">
        <f t="shared" si="4"/>
        <v>0.15923566878980891</v>
      </c>
      <c r="Z14" s="26">
        <f t="shared" si="4"/>
        <v>0.29940119760479039</v>
      </c>
      <c r="AA14" s="26">
        <f t="shared" si="4"/>
        <v>0.39215686274509803</v>
      </c>
      <c r="AB14" s="26">
        <f t="shared" si="4"/>
        <v>0.41333333333333333</v>
      </c>
      <c r="AC14" s="26">
        <f t="shared" si="4"/>
        <v>0.35119047619047616</v>
      </c>
      <c r="AD14" s="26">
        <f t="shared" si="4"/>
        <v>0.36363636363636365</v>
      </c>
      <c r="AE14" s="26">
        <f t="shared" si="4"/>
        <v>0.43169398907103823</v>
      </c>
      <c r="AF14" s="26">
        <f t="shared" si="4"/>
        <v>0.40703517587939697</v>
      </c>
      <c r="AG14" s="26">
        <f t="shared" si="4"/>
        <v>0.43939393939393939</v>
      </c>
      <c r="AH14" s="26">
        <f t="shared" si="4"/>
        <v>0.48666666666666669</v>
      </c>
      <c r="AI14" s="26">
        <f t="shared" si="4"/>
        <v>0.40268456375838924</v>
      </c>
      <c r="AJ14" s="26">
        <f t="shared" si="4"/>
        <v>0.32116788321167883</v>
      </c>
      <c r="AK14" s="26">
        <f t="shared" si="4"/>
        <v>0.21472392638036811</v>
      </c>
      <c r="AL14" s="26">
        <f t="shared" ref="AL14:BG14" si="5">IF(AL8=0,"",AL11/AL8)</f>
        <v>0.30496453900709219</v>
      </c>
      <c r="AM14" s="26">
        <f t="shared" si="5"/>
        <v>0.18571428571428572</v>
      </c>
      <c r="AN14" s="26">
        <f t="shared" si="5"/>
        <v>0.18493150684931506</v>
      </c>
      <c r="AO14" s="26">
        <f t="shared" si="5"/>
        <v>0.24840764331210191</v>
      </c>
      <c r="AP14" s="26">
        <f t="shared" si="5"/>
        <v>0.1702127659574468</v>
      </c>
      <c r="AQ14" s="26">
        <f t="shared" si="5"/>
        <v>0.19491525423728814</v>
      </c>
      <c r="AR14" s="26">
        <f t="shared" si="5"/>
        <v>0.20382165605095542</v>
      </c>
      <c r="AS14" s="26">
        <f t="shared" si="5"/>
        <v>0.19327731092436976</v>
      </c>
      <c r="AT14" s="26">
        <f t="shared" si="5"/>
        <v>0.18253968253968253</v>
      </c>
      <c r="AU14" s="26">
        <f t="shared" si="5"/>
        <v>0.16666666666666666</v>
      </c>
      <c r="AV14" s="26">
        <f t="shared" si="5"/>
        <v>0.15151515151515152</v>
      </c>
      <c r="AW14" s="26">
        <f t="shared" si="5"/>
        <v>0.12403100775193798</v>
      </c>
      <c r="AX14" s="26">
        <f t="shared" si="5"/>
        <v>9.1603053435114504E-2</v>
      </c>
      <c r="AY14" s="26">
        <f t="shared" si="5"/>
        <v>0.19</v>
      </c>
      <c r="AZ14" s="26">
        <f t="shared" si="5"/>
        <v>0.22500000000000001</v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>
        <f t="shared" si="5"/>
        <v>0.22297819700015464</v>
      </c>
      <c r="BI14" s="52"/>
      <c r="BJ14" s="51" t="s">
        <v>139</v>
      </c>
      <c r="BK14" s="53"/>
      <c r="BL14" s="53"/>
      <c r="BM14" s="54"/>
    </row>
    <row r="15" spans="1:65" ht="15.75" customHeight="1" x14ac:dyDescent="0.2">
      <c r="A15" s="610"/>
      <c r="B15" s="607"/>
      <c r="C15" s="586"/>
      <c r="D15" s="521"/>
      <c r="E15" s="62" t="str">
        <f>$BJ$22</f>
        <v>Fem.</v>
      </c>
      <c r="F15" s="28">
        <f t="shared" ref="F15:AK15" si="6">IF(F9=0,"",F12/F9)</f>
        <v>0.11666666666666667</v>
      </c>
      <c r="G15" s="28">
        <f t="shared" si="6"/>
        <v>0.11290322580645161</v>
      </c>
      <c r="H15" s="28">
        <f t="shared" si="6"/>
        <v>7.8125E-2</v>
      </c>
      <c r="I15" s="28">
        <f t="shared" si="6"/>
        <v>3.5087719298245612E-2</v>
      </c>
      <c r="J15" s="28">
        <f t="shared" si="6"/>
        <v>0.10638297872340426</v>
      </c>
      <c r="K15" s="28">
        <f t="shared" si="6"/>
        <v>6.1224489795918366E-2</v>
      </c>
      <c r="L15" s="28">
        <f t="shared" si="6"/>
        <v>0.11538461538461539</v>
      </c>
      <c r="M15" s="28">
        <f t="shared" si="6"/>
        <v>0.16</v>
      </c>
      <c r="N15" s="28">
        <f t="shared" si="6"/>
        <v>0.10204081632653061</v>
      </c>
      <c r="O15" s="28">
        <f t="shared" si="6"/>
        <v>0.1206896551724138</v>
      </c>
      <c r="P15" s="28">
        <f t="shared" si="6"/>
        <v>6.7796610169491525E-2</v>
      </c>
      <c r="Q15" s="28">
        <f t="shared" si="6"/>
        <v>0.12</v>
      </c>
      <c r="R15" s="28">
        <f t="shared" si="6"/>
        <v>0.15094339622641509</v>
      </c>
      <c r="S15" s="28">
        <f t="shared" si="6"/>
        <v>0.14925373134328357</v>
      </c>
      <c r="T15" s="28">
        <f t="shared" si="6"/>
        <v>9.5238095238095233E-2</v>
      </c>
      <c r="U15" s="28">
        <f t="shared" si="6"/>
        <v>0.11538461538461539</v>
      </c>
      <c r="V15" s="28">
        <f t="shared" si="6"/>
        <v>6.25E-2</v>
      </c>
      <c r="W15" s="28">
        <f t="shared" si="6"/>
        <v>0.13636363636363635</v>
      </c>
      <c r="X15" s="28">
        <f t="shared" si="6"/>
        <v>0.16923076923076924</v>
      </c>
      <c r="Y15" s="28">
        <f t="shared" si="6"/>
        <v>0.12162162162162163</v>
      </c>
      <c r="Z15" s="28">
        <f t="shared" si="6"/>
        <v>0.22666666666666666</v>
      </c>
      <c r="AA15" s="28">
        <f t="shared" si="6"/>
        <v>0.35135135135135137</v>
      </c>
      <c r="AB15" s="28">
        <f t="shared" si="6"/>
        <v>0.40277777777777779</v>
      </c>
      <c r="AC15" s="28">
        <f t="shared" si="6"/>
        <v>0.28358208955223879</v>
      </c>
      <c r="AD15" s="28">
        <f t="shared" si="6"/>
        <v>0.31645569620253167</v>
      </c>
      <c r="AE15" s="28">
        <f t="shared" si="6"/>
        <v>0.36781609195402298</v>
      </c>
      <c r="AF15" s="28">
        <f t="shared" si="6"/>
        <v>0.36170212765957449</v>
      </c>
      <c r="AG15" s="28">
        <f t="shared" si="6"/>
        <v>0.41379310344827586</v>
      </c>
      <c r="AH15" s="28">
        <f t="shared" si="6"/>
        <v>0.59615384615384615</v>
      </c>
      <c r="AI15" s="28">
        <f t="shared" si="6"/>
        <v>0.33333333333333331</v>
      </c>
      <c r="AJ15" s="28">
        <f t="shared" si="6"/>
        <v>0.28813559322033899</v>
      </c>
      <c r="AK15" s="28">
        <f t="shared" si="6"/>
        <v>0.17808219178082191</v>
      </c>
      <c r="AL15" s="28">
        <f t="shared" ref="AL15:BG15" si="7">IF(AL9=0,"",AL12/AL9)</f>
        <v>0.296875</v>
      </c>
      <c r="AM15" s="28">
        <f t="shared" si="7"/>
        <v>0.18867924528301888</v>
      </c>
      <c r="AN15" s="28">
        <f t="shared" si="7"/>
        <v>0.18032786885245902</v>
      </c>
      <c r="AO15" s="28">
        <f t="shared" si="7"/>
        <v>0.19753086419753085</v>
      </c>
      <c r="AP15" s="28">
        <f t="shared" si="7"/>
        <v>0.15625</v>
      </c>
      <c r="AQ15" s="28">
        <f t="shared" si="7"/>
        <v>0.19148936170212766</v>
      </c>
      <c r="AR15" s="28">
        <f t="shared" si="7"/>
        <v>0.20289855072463769</v>
      </c>
      <c r="AS15" s="28">
        <f t="shared" si="7"/>
        <v>0.15517241379310345</v>
      </c>
      <c r="AT15" s="28">
        <f t="shared" si="7"/>
        <v>0.21153846153846154</v>
      </c>
      <c r="AU15" s="28">
        <f t="shared" si="7"/>
        <v>0.171875</v>
      </c>
      <c r="AV15" s="28">
        <f t="shared" si="7"/>
        <v>0.14516129032258066</v>
      </c>
      <c r="AW15" s="28">
        <f t="shared" si="7"/>
        <v>7.3529411764705885E-2</v>
      </c>
      <c r="AX15" s="28">
        <f t="shared" si="7"/>
        <v>0.11290322580645161</v>
      </c>
      <c r="AY15" s="28">
        <f t="shared" si="7"/>
        <v>0.20454545454545456</v>
      </c>
      <c r="AZ15" s="28">
        <f t="shared" si="7"/>
        <v>0.33333333333333331</v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>
        <f t="shared" si="7"/>
        <v>0.20068728522336771</v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610"/>
      <c r="B16" s="607"/>
      <c r="C16" s="587"/>
      <c r="D16" s="522"/>
      <c r="E16" s="63" t="str">
        <f>$BJ$23</f>
        <v>Masc.</v>
      </c>
      <c r="F16" s="30">
        <f t="shared" ref="F16:AK16" si="8">IF(F10=0,"",F13/F10)</f>
        <v>0.16470588235294117</v>
      </c>
      <c r="G16" s="30">
        <f t="shared" si="8"/>
        <v>0.14117647058823529</v>
      </c>
      <c r="H16" s="30">
        <f t="shared" si="8"/>
        <v>8.771929824561403E-2</v>
      </c>
      <c r="I16" s="30">
        <f t="shared" si="8"/>
        <v>6.9444444444444448E-2</v>
      </c>
      <c r="J16" s="30">
        <f t="shared" si="8"/>
        <v>5.8823529411764705E-2</v>
      </c>
      <c r="K16" s="30">
        <f t="shared" si="8"/>
        <v>9.8591549295774641E-2</v>
      </c>
      <c r="L16" s="30">
        <f t="shared" si="8"/>
        <v>0.13043478260869565</v>
      </c>
      <c r="M16" s="30">
        <f t="shared" si="8"/>
        <v>0.1</v>
      </c>
      <c r="N16" s="30">
        <f t="shared" si="8"/>
        <v>0.13432835820895522</v>
      </c>
      <c r="O16" s="30">
        <f t="shared" si="8"/>
        <v>7.3529411764705885E-2</v>
      </c>
      <c r="P16" s="30">
        <f t="shared" si="8"/>
        <v>0.28846153846153844</v>
      </c>
      <c r="Q16" s="30">
        <f t="shared" si="8"/>
        <v>0.17647058823529413</v>
      </c>
      <c r="R16" s="30">
        <f t="shared" si="8"/>
        <v>9.7560975609756101E-2</v>
      </c>
      <c r="S16" s="30">
        <f t="shared" si="8"/>
        <v>0.19718309859154928</v>
      </c>
      <c r="T16" s="30">
        <f t="shared" si="8"/>
        <v>0.11428571428571428</v>
      </c>
      <c r="U16" s="30">
        <f t="shared" si="8"/>
        <v>0.16393442622950818</v>
      </c>
      <c r="V16" s="30">
        <f t="shared" si="8"/>
        <v>0.19718309859154928</v>
      </c>
      <c r="W16" s="30">
        <f t="shared" si="8"/>
        <v>0.27419354838709675</v>
      </c>
      <c r="X16" s="30">
        <f t="shared" si="8"/>
        <v>0.125</v>
      </c>
      <c r="Y16" s="30">
        <f t="shared" si="8"/>
        <v>0.19277108433734941</v>
      </c>
      <c r="Z16" s="30">
        <f t="shared" si="8"/>
        <v>0.35869565217391303</v>
      </c>
      <c r="AA16" s="30">
        <f t="shared" si="8"/>
        <v>0.43037974683544306</v>
      </c>
      <c r="AB16" s="30">
        <f t="shared" si="8"/>
        <v>0.42307692307692307</v>
      </c>
      <c r="AC16" s="30">
        <f t="shared" si="8"/>
        <v>0.39603960396039606</v>
      </c>
      <c r="AD16" s="30">
        <f t="shared" si="8"/>
        <v>0.39814814814814814</v>
      </c>
      <c r="AE16" s="30">
        <f t="shared" si="8"/>
        <v>0.48958333333333331</v>
      </c>
      <c r="AF16" s="30">
        <f t="shared" si="8"/>
        <v>0.44761904761904764</v>
      </c>
      <c r="AG16" s="30">
        <f t="shared" si="8"/>
        <v>0.45945945945945948</v>
      </c>
      <c r="AH16" s="30">
        <f t="shared" si="8"/>
        <v>0.42857142857142855</v>
      </c>
      <c r="AI16" s="30">
        <f t="shared" si="8"/>
        <v>0.45783132530120479</v>
      </c>
      <c r="AJ16" s="30">
        <f t="shared" si="8"/>
        <v>0.34615384615384615</v>
      </c>
      <c r="AK16" s="30">
        <f t="shared" si="8"/>
        <v>0.24444444444444444</v>
      </c>
      <c r="AL16" s="30">
        <f t="shared" ref="AL16:BG16" si="9">IF(AL10=0,"",AL13/AL10)</f>
        <v>0.31168831168831168</v>
      </c>
      <c r="AM16" s="30">
        <f t="shared" si="9"/>
        <v>0.18390804597701149</v>
      </c>
      <c r="AN16" s="30">
        <f t="shared" si="9"/>
        <v>0.18823529411764706</v>
      </c>
      <c r="AO16" s="30">
        <f t="shared" si="9"/>
        <v>0.30263157894736842</v>
      </c>
      <c r="AP16" s="30">
        <f t="shared" si="9"/>
        <v>0.18181818181818182</v>
      </c>
      <c r="AQ16" s="30">
        <f t="shared" si="9"/>
        <v>0.19718309859154928</v>
      </c>
      <c r="AR16" s="30">
        <f t="shared" si="9"/>
        <v>0.20454545454545456</v>
      </c>
      <c r="AS16" s="30">
        <f t="shared" si="9"/>
        <v>0.22950819672131148</v>
      </c>
      <c r="AT16" s="30">
        <f t="shared" si="9"/>
        <v>0.16216216216216217</v>
      </c>
      <c r="AU16" s="30">
        <f t="shared" si="9"/>
        <v>0.16176470588235295</v>
      </c>
      <c r="AV16" s="30">
        <f t="shared" si="9"/>
        <v>0.15714285714285714</v>
      </c>
      <c r="AW16" s="30">
        <f t="shared" si="9"/>
        <v>0.18032786885245902</v>
      </c>
      <c r="AX16" s="30">
        <f t="shared" si="9"/>
        <v>7.2463768115942032E-2</v>
      </c>
      <c r="AY16" s="30">
        <f t="shared" si="9"/>
        <v>0.17857142857142858</v>
      </c>
      <c r="AZ16" s="30">
        <f t="shared" si="9"/>
        <v>0.16</v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>
        <f t="shared" si="9"/>
        <v>0.24121450660669103</v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610"/>
      <c r="B17" s="607"/>
      <c r="C17" s="585" t="str">
        <f>$BJ$19</f>
        <v>UCI</v>
      </c>
      <c r="D17" s="534" t="str">
        <f>$BJ$56</f>
        <v>Todas</v>
      </c>
      <c r="E17" s="112" t="str">
        <f>$BJ$21</f>
        <v>Total</v>
      </c>
      <c r="F17" s="18">
        <f t="shared" ref="F17:AK17" si="10">F18+F19</f>
        <v>69</v>
      </c>
      <c r="G17" s="18">
        <f t="shared" si="10"/>
        <v>67</v>
      </c>
      <c r="H17" s="18">
        <f t="shared" si="10"/>
        <v>56</v>
      </c>
      <c r="I17" s="18">
        <f t="shared" si="10"/>
        <v>61</v>
      </c>
      <c r="J17" s="18">
        <f t="shared" si="10"/>
        <v>47</v>
      </c>
      <c r="K17" s="18">
        <f t="shared" si="10"/>
        <v>73</v>
      </c>
      <c r="L17" s="18">
        <f t="shared" si="10"/>
        <v>63</v>
      </c>
      <c r="M17" s="18">
        <f t="shared" si="10"/>
        <v>52</v>
      </c>
      <c r="N17" s="18">
        <f t="shared" si="10"/>
        <v>57</v>
      </c>
      <c r="O17" s="18">
        <f t="shared" si="10"/>
        <v>63</v>
      </c>
      <c r="P17" s="18">
        <f t="shared" si="10"/>
        <v>54</v>
      </c>
      <c r="Q17" s="18">
        <f t="shared" si="10"/>
        <v>63</v>
      </c>
      <c r="R17" s="18">
        <f t="shared" si="10"/>
        <v>71</v>
      </c>
      <c r="S17" s="18">
        <f t="shared" si="10"/>
        <v>43</v>
      </c>
      <c r="T17" s="18">
        <f t="shared" si="10"/>
        <v>89</v>
      </c>
      <c r="U17" s="18">
        <f t="shared" si="10"/>
        <v>55</v>
      </c>
      <c r="V17" s="18">
        <f t="shared" si="10"/>
        <v>79</v>
      </c>
      <c r="W17" s="18">
        <f t="shared" si="10"/>
        <v>67</v>
      </c>
      <c r="X17" s="18">
        <f t="shared" si="10"/>
        <v>76</v>
      </c>
      <c r="Y17" s="18">
        <f t="shared" si="10"/>
        <v>77</v>
      </c>
      <c r="Z17" s="18">
        <f t="shared" si="10"/>
        <v>83</v>
      </c>
      <c r="AA17" s="18">
        <f t="shared" si="10"/>
        <v>44</v>
      </c>
      <c r="AB17" s="18">
        <f t="shared" si="10"/>
        <v>84</v>
      </c>
      <c r="AC17" s="18">
        <f t="shared" si="10"/>
        <v>63</v>
      </c>
      <c r="AD17" s="18">
        <f t="shared" si="10"/>
        <v>66</v>
      </c>
      <c r="AE17" s="18">
        <f t="shared" si="10"/>
        <v>83</v>
      </c>
      <c r="AF17" s="18">
        <f t="shared" si="10"/>
        <v>90</v>
      </c>
      <c r="AG17" s="18">
        <f t="shared" si="10"/>
        <v>91</v>
      </c>
      <c r="AH17" s="18">
        <f t="shared" si="10"/>
        <v>66</v>
      </c>
      <c r="AI17" s="18">
        <f t="shared" si="10"/>
        <v>69</v>
      </c>
      <c r="AJ17" s="18">
        <f t="shared" si="10"/>
        <v>78</v>
      </c>
      <c r="AK17" s="18">
        <f t="shared" si="10"/>
        <v>69</v>
      </c>
      <c r="AL17" s="18">
        <f t="shared" ref="AL17:BG17" si="11">AL18+AL19</f>
        <v>73</v>
      </c>
      <c r="AM17" s="18">
        <f t="shared" si="11"/>
        <v>68</v>
      </c>
      <c r="AN17" s="18">
        <f t="shared" si="11"/>
        <v>81</v>
      </c>
      <c r="AO17" s="18">
        <f t="shared" si="11"/>
        <v>82</v>
      </c>
      <c r="AP17" s="18">
        <f t="shared" si="11"/>
        <v>68</v>
      </c>
      <c r="AQ17" s="18">
        <f t="shared" si="11"/>
        <v>62</v>
      </c>
      <c r="AR17" s="18">
        <f t="shared" si="11"/>
        <v>75</v>
      </c>
      <c r="AS17" s="18">
        <f t="shared" si="11"/>
        <v>65</v>
      </c>
      <c r="AT17" s="18">
        <f t="shared" si="11"/>
        <v>54</v>
      </c>
      <c r="AU17" s="18">
        <f t="shared" si="11"/>
        <v>62</v>
      </c>
      <c r="AV17" s="18">
        <f t="shared" si="11"/>
        <v>66</v>
      </c>
      <c r="AW17" s="18">
        <f t="shared" si="11"/>
        <v>67</v>
      </c>
      <c r="AX17" s="18">
        <f t="shared" si="11"/>
        <v>56</v>
      </c>
      <c r="AY17" s="18">
        <f t="shared" si="11"/>
        <v>47</v>
      </c>
      <c r="AZ17" s="18">
        <f t="shared" si="11"/>
        <v>20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3114</v>
      </c>
      <c r="BI17" s="52"/>
      <c r="BJ17" s="51" t="s">
        <v>89</v>
      </c>
      <c r="BK17" s="53"/>
      <c r="BL17" s="53"/>
      <c r="BM17" s="54"/>
    </row>
    <row r="18" spans="1:65" ht="15.75" customHeight="1" x14ac:dyDescent="0.2">
      <c r="A18" s="610"/>
      <c r="B18" s="607"/>
      <c r="C18" s="585"/>
      <c r="D18" s="535"/>
      <c r="E18" s="68" t="str">
        <f>$BJ$22</f>
        <v>Fem.</v>
      </c>
      <c r="F18" s="12">
        <v>36</v>
      </c>
      <c r="G18" s="12">
        <v>33</v>
      </c>
      <c r="H18" s="12">
        <v>31</v>
      </c>
      <c r="I18" s="12">
        <v>24</v>
      </c>
      <c r="J18" s="12">
        <v>23</v>
      </c>
      <c r="K18" s="12">
        <v>34</v>
      </c>
      <c r="L18" s="12">
        <v>26</v>
      </c>
      <c r="M18" s="12">
        <v>23</v>
      </c>
      <c r="N18" s="12">
        <v>21</v>
      </c>
      <c r="O18" s="12">
        <v>23</v>
      </c>
      <c r="P18" s="12">
        <v>25</v>
      </c>
      <c r="Q18" s="12">
        <v>22</v>
      </c>
      <c r="R18" s="12">
        <v>30</v>
      </c>
      <c r="S18" s="12">
        <v>19</v>
      </c>
      <c r="T18" s="12">
        <v>35</v>
      </c>
      <c r="U18" s="12">
        <v>25</v>
      </c>
      <c r="V18" s="12">
        <v>36</v>
      </c>
      <c r="W18" s="12">
        <v>43</v>
      </c>
      <c r="X18" s="12">
        <v>35</v>
      </c>
      <c r="Y18" s="12">
        <v>32</v>
      </c>
      <c r="Z18" s="12">
        <v>35</v>
      </c>
      <c r="AA18" s="12">
        <v>25</v>
      </c>
      <c r="AB18" s="12">
        <v>43</v>
      </c>
      <c r="AC18" s="12">
        <v>38</v>
      </c>
      <c r="AD18" s="12">
        <v>31</v>
      </c>
      <c r="AE18" s="12">
        <v>40</v>
      </c>
      <c r="AF18" s="12">
        <v>47</v>
      </c>
      <c r="AG18" s="12">
        <v>49</v>
      </c>
      <c r="AH18" s="12">
        <v>23</v>
      </c>
      <c r="AI18" s="12">
        <v>35</v>
      </c>
      <c r="AJ18" s="12">
        <v>34</v>
      </c>
      <c r="AK18" s="12">
        <v>34</v>
      </c>
      <c r="AL18" s="12">
        <v>35</v>
      </c>
      <c r="AM18" s="12">
        <v>26</v>
      </c>
      <c r="AN18" s="12">
        <v>35</v>
      </c>
      <c r="AO18" s="12">
        <v>34</v>
      </c>
      <c r="AP18" s="12">
        <v>26</v>
      </c>
      <c r="AQ18" s="12">
        <v>26</v>
      </c>
      <c r="AR18" s="12">
        <v>37</v>
      </c>
      <c r="AS18" s="12">
        <v>35</v>
      </c>
      <c r="AT18" s="12">
        <v>24</v>
      </c>
      <c r="AU18" s="12">
        <v>35</v>
      </c>
      <c r="AV18" s="12">
        <v>35</v>
      </c>
      <c r="AW18" s="12">
        <v>34</v>
      </c>
      <c r="AX18" s="12">
        <v>31</v>
      </c>
      <c r="AY18" s="12">
        <v>18</v>
      </c>
      <c r="AZ18" s="12">
        <v>9</v>
      </c>
      <c r="BA18" s="12"/>
      <c r="BB18" s="12"/>
      <c r="BC18" s="12"/>
      <c r="BD18" s="12"/>
      <c r="BE18" s="12"/>
      <c r="BF18" s="12"/>
      <c r="BG18" s="20">
        <f>SUM(F18:BF18)</f>
        <v>1450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610"/>
      <c r="B19" s="607"/>
      <c r="C19" s="585"/>
      <c r="D19" s="536"/>
      <c r="E19" s="68" t="str">
        <f>$BJ$23</f>
        <v>Masc.</v>
      </c>
      <c r="F19" s="12">
        <v>33</v>
      </c>
      <c r="G19" s="12">
        <v>34</v>
      </c>
      <c r="H19" s="12">
        <v>25</v>
      </c>
      <c r="I19" s="12">
        <v>37</v>
      </c>
      <c r="J19" s="12">
        <v>24</v>
      </c>
      <c r="K19" s="12">
        <v>39</v>
      </c>
      <c r="L19" s="12">
        <v>37</v>
      </c>
      <c r="M19" s="12">
        <v>29</v>
      </c>
      <c r="N19" s="12">
        <v>36</v>
      </c>
      <c r="O19" s="12">
        <v>40</v>
      </c>
      <c r="P19" s="12">
        <v>29</v>
      </c>
      <c r="Q19" s="12">
        <v>41</v>
      </c>
      <c r="R19" s="12">
        <v>41</v>
      </c>
      <c r="S19" s="12">
        <v>24</v>
      </c>
      <c r="T19" s="12">
        <v>54</v>
      </c>
      <c r="U19" s="12">
        <v>30</v>
      </c>
      <c r="V19" s="12">
        <v>43</v>
      </c>
      <c r="W19" s="12">
        <v>24</v>
      </c>
      <c r="X19" s="12">
        <v>41</v>
      </c>
      <c r="Y19" s="12">
        <v>45</v>
      </c>
      <c r="Z19" s="12">
        <v>48</v>
      </c>
      <c r="AA19" s="12">
        <v>19</v>
      </c>
      <c r="AB19" s="12">
        <v>41</v>
      </c>
      <c r="AC19" s="12">
        <v>25</v>
      </c>
      <c r="AD19" s="12">
        <v>35</v>
      </c>
      <c r="AE19" s="12">
        <v>43</v>
      </c>
      <c r="AF19" s="12">
        <v>43</v>
      </c>
      <c r="AG19" s="12">
        <v>42</v>
      </c>
      <c r="AH19" s="12">
        <v>43</v>
      </c>
      <c r="AI19" s="12">
        <v>34</v>
      </c>
      <c r="AJ19" s="12">
        <v>44</v>
      </c>
      <c r="AK19" s="12">
        <v>35</v>
      </c>
      <c r="AL19" s="12">
        <v>38</v>
      </c>
      <c r="AM19" s="12">
        <v>42</v>
      </c>
      <c r="AN19" s="12">
        <v>46</v>
      </c>
      <c r="AO19" s="12">
        <v>48</v>
      </c>
      <c r="AP19" s="12">
        <v>42</v>
      </c>
      <c r="AQ19" s="12">
        <v>36</v>
      </c>
      <c r="AR19" s="12">
        <v>38</v>
      </c>
      <c r="AS19" s="12">
        <v>30</v>
      </c>
      <c r="AT19" s="12">
        <v>30</v>
      </c>
      <c r="AU19" s="12">
        <v>27</v>
      </c>
      <c r="AV19" s="12">
        <v>31</v>
      </c>
      <c r="AW19" s="12">
        <v>33</v>
      </c>
      <c r="AX19" s="12">
        <v>25</v>
      </c>
      <c r="AY19" s="12">
        <v>29</v>
      </c>
      <c r="AZ19" s="12">
        <v>11</v>
      </c>
      <c r="BA19" s="12"/>
      <c r="BB19" s="12"/>
      <c r="BC19" s="12"/>
      <c r="BD19" s="12"/>
      <c r="BE19" s="12"/>
      <c r="BF19" s="12"/>
      <c r="BG19" s="20">
        <f>SUM(F19:BF19)</f>
        <v>1664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610"/>
      <c r="B20" s="607"/>
      <c r="C20" s="585"/>
      <c r="D20" s="537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1</v>
      </c>
      <c r="H20" s="16">
        <f t="shared" si="12"/>
        <v>1</v>
      </c>
      <c r="I20" s="16">
        <f t="shared" si="12"/>
        <v>2</v>
      </c>
      <c r="J20" s="16">
        <f t="shared" si="12"/>
        <v>1</v>
      </c>
      <c r="K20" s="16">
        <f t="shared" si="12"/>
        <v>0</v>
      </c>
      <c r="L20" s="16">
        <f t="shared" si="12"/>
        <v>1</v>
      </c>
      <c r="M20" s="16">
        <f t="shared" si="12"/>
        <v>1</v>
      </c>
      <c r="N20" s="16">
        <f t="shared" si="12"/>
        <v>3</v>
      </c>
      <c r="O20" s="16">
        <f t="shared" si="12"/>
        <v>0</v>
      </c>
      <c r="P20" s="16">
        <f t="shared" si="12"/>
        <v>2</v>
      </c>
      <c r="Q20" s="16">
        <f t="shared" si="12"/>
        <v>1</v>
      </c>
      <c r="R20" s="16">
        <f t="shared" si="12"/>
        <v>3</v>
      </c>
      <c r="S20" s="16">
        <f t="shared" si="12"/>
        <v>2</v>
      </c>
      <c r="T20" s="16">
        <f t="shared" si="12"/>
        <v>0</v>
      </c>
      <c r="U20" s="16">
        <f t="shared" si="12"/>
        <v>3</v>
      </c>
      <c r="V20" s="16">
        <f t="shared" si="12"/>
        <v>4</v>
      </c>
      <c r="W20" s="16">
        <f t="shared" si="12"/>
        <v>4</v>
      </c>
      <c r="X20" s="16">
        <f t="shared" si="12"/>
        <v>1</v>
      </c>
      <c r="Y20" s="16">
        <f t="shared" si="12"/>
        <v>2</v>
      </c>
      <c r="Z20" s="16">
        <f t="shared" si="12"/>
        <v>5</v>
      </c>
      <c r="AA20" s="16">
        <f t="shared" si="12"/>
        <v>4</v>
      </c>
      <c r="AB20" s="16">
        <f t="shared" si="12"/>
        <v>14</v>
      </c>
      <c r="AC20" s="16">
        <f t="shared" si="12"/>
        <v>7</v>
      </c>
      <c r="AD20" s="16">
        <f t="shared" si="12"/>
        <v>7</v>
      </c>
      <c r="AE20" s="16">
        <f t="shared" si="12"/>
        <v>12</v>
      </c>
      <c r="AF20" s="16">
        <f t="shared" si="12"/>
        <v>12</v>
      </c>
      <c r="AG20" s="16">
        <f t="shared" si="12"/>
        <v>12</v>
      </c>
      <c r="AH20" s="16">
        <f t="shared" si="12"/>
        <v>18</v>
      </c>
      <c r="AI20" s="16">
        <f t="shared" si="12"/>
        <v>4</v>
      </c>
      <c r="AJ20" s="16">
        <f t="shared" si="12"/>
        <v>5</v>
      </c>
      <c r="AK20" s="16">
        <f t="shared" si="12"/>
        <v>4</v>
      </c>
      <c r="AL20" s="16">
        <f t="shared" ref="AL20:BG20" si="13">AL21+AL22</f>
        <v>7</v>
      </c>
      <c r="AM20" s="16">
        <f t="shared" si="13"/>
        <v>3</v>
      </c>
      <c r="AN20" s="16">
        <f t="shared" si="13"/>
        <v>2</v>
      </c>
      <c r="AO20" s="16">
        <f t="shared" si="13"/>
        <v>3</v>
      </c>
      <c r="AP20" s="16">
        <f t="shared" si="13"/>
        <v>6</v>
      </c>
      <c r="AQ20" s="16">
        <f t="shared" si="13"/>
        <v>2</v>
      </c>
      <c r="AR20" s="16">
        <f t="shared" si="13"/>
        <v>6</v>
      </c>
      <c r="AS20" s="16">
        <f t="shared" si="13"/>
        <v>1</v>
      </c>
      <c r="AT20" s="16">
        <f t="shared" si="13"/>
        <v>2</v>
      </c>
      <c r="AU20" s="16">
        <f t="shared" si="13"/>
        <v>7</v>
      </c>
      <c r="AV20" s="16">
        <f t="shared" si="13"/>
        <v>2</v>
      </c>
      <c r="AW20" s="16">
        <f t="shared" si="13"/>
        <v>1</v>
      </c>
      <c r="AX20" s="16">
        <f t="shared" si="13"/>
        <v>1</v>
      </c>
      <c r="AY20" s="16">
        <f t="shared" si="13"/>
        <v>2</v>
      </c>
      <c r="AZ20" s="16">
        <f t="shared" si="13"/>
        <v>1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182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610"/>
      <c r="B21" s="607"/>
      <c r="C21" s="585"/>
      <c r="D21" s="535"/>
      <c r="E21" s="68" t="str">
        <f>$BJ$22</f>
        <v>Fem.</v>
      </c>
      <c r="F21" s="12">
        <v>0</v>
      </c>
      <c r="G21" s="12">
        <v>1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1</v>
      </c>
      <c r="X21" s="12">
        <v>0</v>
      </c>
      <c r="Y21" s="12">
        <v>0</v>
      </c>
      <c r="Z21" s="12">
        <v>1</v>
      </c>
      <c r="AA21" s="12">
        <v>2</v>
      </c>
      <c r="AB21" s="12">
        <v>8</v>
      </c>
      <c r="AC21" s="12">
        <v>4</v>
      </c>
      <c r="AD21" s="12">
        <v>0</v>
      </c>
      <c r="AE21" s="12">
        <v>9</v>
      </c>
      <c r="AF21" s="12">
        <v>5</v>
      </c>
      <c r="AG21" s="12">
        <v>4</v>
      </c>
      <c r="AH21" s="12">
        <v>7</v>
      </c>
      <c r="AI21" s="12">
        <v>2</v>
      </c>
      <c r="AJ21" s="12">
        <v>1</v>
      </c>
      <c r="AK21" s="12">
        <v>1</v>
      </c>
      <c r="AL21" s="12">
        <v>4</v>
      </c>
      <c r="AM21" s="12">
        <v>2</v>
      </c>
      <c r="AN21" s="12">
        <v>1</v>
      </c>
      <c r="AO21" s="12">
        <v>0</v>
      </c>
      <c r="AP21" s="12">
        <v>2</v>
      </c>
      <c r="AQ21" s="12">
        <v>0</v>
      </c>
      <c r="AR21" s="12">
        <v>2</v>
      </c>
      <c r="AS21" s="12">
        <v>0</v>
      </c>
      <c r="AT21" s="12">
        <v>0</v>
      </c>
      <c r="AU21" s="12">
        <v>3</v>
      </c>
      <c r="AV21" s="12">
        <v>1</v>
      </c>
      <c r="AW21" s="12">
        <v>0</v>
      </c>
      <c r="AX21" s="12">
        <v>1</v>
      </c>
      <c r="AY21" s="12">
        <v>1</v>
      </c>
      <c r="AZ21" s="12">
        <v>0</v>
      </c>
      <c r="BA21" s="12"/>
      <c r="BB21" s="12"/>
      <c r="BC21" s="12"/>
      <c r="BD21" s="12"/>
      <c r="BE21" s="12"/>
      <c r="BF21" s="12"/>
      <c r="BG21" s="20">
        <f>SUM(F21:BF21)</f>
        <v>68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610"/>
      <c r="B22" s="607"/>
      <c r="C22" s="585"/>
      <c r="D22" s="536"/>
      <c r="E22" s="68" t="str">
        <f>$BJ$23</f>
        <v>Masc.</v>
      </c>
      <c r="F22" s="12">
        <v>0</v>
      </c>
      <c r="G22" s="12">
        <v>0</v>
      </c>
      <c r="H22" s="12">
        <v>0</v>
      </c>
      <c r="I22" s="12">
        <v>2</v>
      </c>
      <c r="J22" s="12">
        <v>1</v>
      </c>
      <c r="K22" s="12">
        <v>0</v>
      </c>
      <c r="L22" s="12">
        <v>1</v>
      </c>
      <c r="M22" s="12">
        <v>1</v>
      </c>
      <c r="N22" s="12">
        <v>2</v>
      </c>
      <c r="O22" s="12">
        <v>0</v>
      </c>
      <c r="P22" s="12">
        <v>1</v>
      </c>
      <c r="Q22" s="12">
        <v>1</v>
      </c>
      <c r="R22" s="12">
        <v>2</v>
      </c>
      <c r="S22" s="12">
        <v>2</v>
      </c>
      <c r="T22" s="12">
        <v>0</v>
      </c>
      <c r="U22" s="12">
        <v>2</v>
      </c>
      <c r="V22" s="12">
        <v>4</v>
      </c>
      <c r="W22" s="12">
        <v>3</v>
      </c>
      <c r="X22" s="12">
        <v>1</v>
      </c>
      <c r="Y22" s="12">
        <v>2</v>
      </c>
      <c r="Z22" s="12">
        <v>4</v>
      </c>
      <c r="AA22" s="12">
        <v>2</v>
      </c>
      <c r="AB22" s="12">
        <v>6</v>
      </c>
      <c r="AC22" s="12">
        <v>3</v>
      </c>
      <c r="AD22" s="12">
        <v>7</v>
      </c>
      <c r="AE22" s="12">
        <v>3</v>
      </c>
      <c r="AF22" s="12">
        <v>7</v>
      </c>
      <c r="AG22" s="12">
        <v>8</v>
      </c>
      <c r="AH22" s="12">
        <v>11</v>
      </c>
      <c r="AI22" s="12">
        <v>2</v>
      </c>
      <c r="AJ22" s="12">
        <v>4</v>
      </c>
      <c r="AK22" s="12">
        <v>3</v>
      </c>
      <c r="AL22" s="12">
        <v>3</v>
      </c>
      <c r="AM22" s="12">
        <v>1</v>
      </c>
      <c r="AN22" s="12">
        <v>1</v>
      </c>
      <c r="AO22" s="12">
        <v>3</v>
      </c>
      <c r="AP22" s="12">
        <v>4</v>
      </c>
      <c r="AQ22" s="12">
        <v>2</v>
      </c>
      <c r="AR22" s="12">
        <v>4</v>
      </c>
      <c r="AS22" s="12">
        <v>1</v>
      </c>
      <c r="AT22" s="12">
        <v>2</v>
      </c>
      <c r="AU22" s="12">
        <v>4</v>
      </c>
      <c r="AV22" s="12">
        <v>1</v>
      </c>
      <c r="AW22" s="12">
        <v>1</v>
      </c>
      <c r="AX22" s="12">
        <v>0</v>
      </c>
      <c r="AY22" s="12">
        <v>1</v>
      </c>
      <c r="AZ22" s="12">
        <v>1</v>
      </c>
      <c r="BA22" s="12"/>
      <c r="BB22" s="12"/>
      <c r="BC22" s="12"/>
      <c r="BD22" s="12"/>
      <c r="BE22" s="12"/>
      <c r="BF22" s="12"/>
      <c r="BG22" s="20">
        <f>SUM(F22:BF22)</f>
        <v>114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610"/>
      <c r="B23" s="607"/>
      <c r="C23" s="586"/>
      <c r="D23" s="520" t="str">
        <f>$BJ$58</f>
        <v>%</v>
      </c>
      <c r="E23" s="110" t="str">
        <f>$BJ$21</f>
        <v>Total</v>
      </c>
      <c r="F23" s="26">
        <f t="shared" ref="F23:AK23" si="14">IF(F17=0,"",F20/F17)</f>
        <v>0</v>
      </c>
      <c r="G23" s="26">
        <f t="shared" si="14"/>
        <v>1.4925373134328358E-2</v>
      </c>
      <c r="H23" s="26">
        <f t="shared" si="14"/>
        <v>1.7857142857142856E-2</v>
      </c>
      <c r="I23" s="26">
        <f t="shared" si="14"/>
        <v>3.2786885245901641E-2</v>
      </c>
      <c r="J23" s="26">
        <f t="shared" si="14"/>
        <v>2.1276595744680851E-2</v>
      </c>
      <c r="K23" s="26">
        <f t="shared" si="14"/>
        <v>0</v>
      </c>
      <c r="L23" s="26">
        <f t="shared" si="14"/>
        <v>1.5873015873015872E-2</v>
      </c>
      <c r="M23" s="26">
        <f t="shared" si="14"/>
        <v>1.9230769230769232E-2</v>
      </c>
      <c r="N23" s="26">
        <f t="shared" si="14"/>
        <v>5.2631578947368418E-2</v>
      </c>
      <c r="O23" s="26">
        <f t="shared" si="14"/>
        <v>0</v>
      </c>
      <c r="P23" s="26">
        <f t="shared" si="14"/>
        <v>3.7037037037037035E-2</v>
      </c>
      <c r="Q23" s="26">
        <f t="shared" si="14"/>
        <v>1.5873015873015872E-2</v>
      </c>
      <c r="R23" s="26">
        <f t="shared" si="14"/>
        <v>4.2253521126760563E-2</v>
      </c>
      <c r="S23" s="26">
        <f t="shared" si="14"/>
        <v>4.6511627906976744E-2</v>
      </c>
      <c r="T23" s="26">
        <f t="shared" si="14"/>
        <v>0</v>
      </c>
      <c r="U23" s="26">
        <f t="shared" si="14"/>
        <v>5.4545454545454543E-2</v>
      </c>
      <c r="V23" s="26">
        <f t="shared" si="14"/>
        <v>5.0632911392405063E-2</v>
      </c>
      <c r="W23" s="26">
        <f t="shared" si="14"/>
        <v>5.9701492537313432E-2</v>
      </c>
      <c r="X23" s="26">
        <f t="shared" si="14"/>
        <v>1.3157894736842105E-2</v>
      </c>
      <c r="Y23" s="26">
        <f t="shared" si="14"/>
        <v>2.5974025974025976E-2</v>
      </c>
      <c r="Z23" s="26">
        <f t="shared" si="14"/>
        <v>6.0240963855421686E-2</v>
      </c>
      <c r="AA23" s="26">
        <f t="shared" si="14"/>
        <v>9.0909090909090912E-2</v>
      </c>
      <c r="AB23" s="26">
        <f t="shared" si="14"/>
        <v>0.16666666666666666</v>
      </c>
      <c r="AC23" s="26">
        <f t="shared" si="14"/>
        <v>0.1111111111111111</v>
      </c>
      <c r="AD23" s="26">
        <f t="shared" si="14"/>
        <v>0.10606060606060606</v>
      </c>
      <c r="AE23" s="26">
        <f t="shared" si="14"/>
        <v>0.14457831325301204</v>
      </c>
      <c r="AF23" s="26">
        <f t="shared" si="14"/>
        <v>0.13333333333333333</v>
      </c>
      <c r="AG23" s="26">
        <f t="shared" si="14"/>
        <v>0.13186813186813187</v>
      </c>
      <c r="AH23" s="26">
        <f t="shared" si="14"/>
        <v>0.27272727272727271</v>
      </c>
      <c r="AI23" s="26">
        <f t="shared" si="14"/>
        <v>5.7971014492753624E-2</v>
      </c>
      <c r="AJ23" s="26">
        <f t="shared" si="14"/>
        <v>6.4102564102564097E-2</v>
      </c>
      <c r="AK23" s="26">
        <f t="shared" si="14"/>
        <v>5.7971014492753624E-2</v>
      </c>
      <c r="AL23" s="26">
        <f t="shared" ref="AL23:BG23" si="15">IF(AL17=0,"",AL20/AL17)</f>
        <v>9.5890410958904104E-2</v>
      </c>
      <c r="AM23" s="26">
        <f t="shared" si="15"/>
        <v>4.4117647058823532E-2</v>
      </c>
      <c r="AN23" s="26">
        <f t="shared" si="15"/>
        <v>2.4691358024691357E-2</v>
      </c>
      <c r="AO23" s="26">
        <f t="shared" si="15"/>
        <v>3.6585365853658534E-2</v>
      </c>
      <c r="AP23" s="26">
        <f t="shared" si="15"/>
        <v>8.8235294117647065E-2</v>
      </c>
      <c r="AQ23" s="26">
        <f t="shared" si="15"/>
        <v>3.2258064516129031E-2</v>
      </c>
      <c r="AR23" s="26">
        <f t="shared" si="15"/>
        <v>0.08</v>
      </c>
      <c r="AS23" s="26">
        <f t="shared" si="15"/>
        <v>1.5384615384615385E-2</v>
      </c>
      <c r="AT23" s="26">
        <f t="shared" si="15"/>
        <v>3.7037037037037035E-2</v>
      </c>
      <c r="AU23" s="26">
        <f t="shared" si="15"/>
        <v>0.11290322580645161</v>
      </c>
      <c r="AV23" s="26">
        <f t="shared" si="15"/>
        <v>3.0303030303030304E-2</v>
      </c>
      <c r="AW23" s="26">
        <f t="shared" si="15"/>
        <v>1.4925373134328358E-2</v>
      </c>
      <c r="AX23" s="26">
        <f t="shared" si="15"/>
        <v>1.7857142857142856E-2</v>
      </c>
      <c r="AY23" s="26">
        <f t="shared" si="15"/>
        <v>4.2553191489361701E-2</v>
      </c>
      <c r="AZ23" s="26">
        <f t="shared" si="15"/>
        <v>0.05</v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>
        <f t="shared" si="15"/>
        <v>5.8445728965960182E-2</v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610"/>
      <c r="B24" s="607"/>
      <c r="C24" s="586"/>
      <c r="D24" s="521"/>
      <c r="E24" s="62" t="str">
        <f>$BJ$22</f>
        <v>Fem.</v>
      </c>
      <c r="F24" s="28">
        <f t="shared" ref="F24:AK24" si="16">IF(F18=0,"",F21/F18)</f>
        <v>0</v>
      </c>
      <c r="G24" s="28">
        <f t="shared" si="16"/>
        <v>3.0303030303030304E-2</v>
      </c>
      <c r="H24" s="28">
        <f t="shared" si="16"/>
        <v>3.2258064516129031E-2</v>
      </c>
      <c r="I24" s="28">
        <f t="shared" si="16"/>
        <v>0</v>
      </c>
      <c r="J24" s="28">
        <f t="shared" si="16"/>
        <v>0</v>
      </c>
      <c r="K24" s="28">
        <f t="shared" si="16"/>
        <v>0</v>
      </c>
      <c r="L24" s="28">
        <f t="shared" si="16"/>
        <v>0</v>
      </c>
      <c r="M24" s="28">
        <f t="shared" si="16"/>
        <v>0</v>
      </c>
      <c r="N24" s="28">
        <f t="shared" si="16"/>
        <v>4.7619047619047616E-2</v>
      </c>
      <c r="O24" s="28">
        <f t="shared" si="16"/>
        <v>0</v>
      </c>
      <c r="P24" s="28">
        <f t="shared" si="16"/>
        <v>0.04</v>
      </c>
      <c r="Q24" s="28">
        <f t="shared" si="16"/>
        <v>0</v>
      </c>
      <c r="R24" s="28">
        <f t="shared" si="16"/>
        <v>3.3333333333333333E-2</v>
      </c>
      <c r="S24" s="28">
        <f t="shared" si="16"/>
        <v>0</v>
      </c>
      <c r="T24" s="28">
        <f t="shared" si="16"/>
        <v>0</v>
      </c>
      <c r="U24" s="28">
        <f t="shared" si="16"/>
        <v>0.04</v>
      </c>
      <c r="V24" s="28">
        <f t="shared" si="16"/>
        <v>0</v>
      </c>
      <c r="W24" s="28">
        <f t="shared" si="16"/>
        <v>2.3255813953488372E-2</v>
      </c>
      <c r="X24" s="28">
        <f t="shared" si="16"/>
        <v>0</v>
      </c>
      <c r="Y24" s="28">
        <f t="shared" si="16"/>
        <v>0</v>
      </c>
      <c r="Z24" s="28">
        <f t="shared" si="16"/>
        <v>2.8571428571428571E-2</v>
      </c>
      <c r="AA24" s="28">
        <f t="shared" si="16"/>
        <v>0.08</v>
      </c>
      <c r="AB24" s="28">
        <f t="shared" si="16"/>
        <v>0.18604651162790697</v>
      </c>
      <c r="AC24" s="28">
        <f t="shared" si="16"/>
        <v>0.10526315789473684</v>
      </c>
      <c r="AD24" s="28">
        <f t="shared" si="16"/>
        <v>0</v>
      </c>
      <c r="AE24" s="28">
        <f t="shared" si="16"/>
        <v>0.22500000000000001</v>
      </c>
      <c r="AF24" s="28">
        <f t="shared" si="16"/>
        <v>0.10638297872340426</v>
      </c>
      <c r="AG24" s="28">
        <f t="shared" si="16"/>
        <v>8.1632653061224483E-2</v>
      </c>
      <c r="AH24" s="28">
        <f t="shared" si="16"/>
        <v>0.30434782608695654</v>
      </c>
      <c r="AI24" s="28">
        <f t="shared" si="16"/>
        <v>5.7142857142857141E-2</v>
      </c>
      <c r="AJ24" s="28">
        <f t="shared" si="16"/>
        <v>2.9411764705882353E-2</v>
      </c>
      <c r="AK24" s="28">
        <f t="shared" si="16"/>
        <v>2.9411764705882353E-2</v>
      </c>
      <c r="AL24" s="28">
        <f t="shared" ref="AL24:BG24" si="17">IF(AL18=0,"",AL21/AL18)</f>
        <v>0.11428571428571428</v>
      </c>
      <c r="AM24" s="28">
        <f t="shared" si="17"/>
        <v>7.6923076923076927E-2</v>
      </c>
      <c r="AN24" s="28">
        <f t="shared" si="17"/>
        <v>2.8571428571428571E-2</v>
      </c>
      <c r="AO24" s="28">
        <f t="shared" si="17"/>
        <v>0</v>
      </c>
      <c r="AP24" s="28">
        <f t="shared" si="17"/>
        <v>7.6923076923076927E-2</v>
      </c>
      <c r="AQ24" s="28">
        <f t="shared" si="17"/>
        <v>0</v>
      </c>
      <c r="AR24" s="28">
        <f t="shared" si="17"/>
        <v>5.4054054054054057E-2</v>
      </c>
      <c r="AS24" s="28">
        <f t="shared" si="17"/>
        <v>0</v>
      </c>
      <c r="AT24" s="28">
        <f t="shared" si="17"/>
        <v>0</v>
      </c>
      <c r="AU24" s="28">
        <f t="shared" si="17"/>
        <v>8.5714285714285715E-2</v>
      </c>
      <c r="AV24" s="28">
        <f t="shared" si="17"/>
        <v>2.8571428571428571E-2</v>
      </c>
      <c r="AW24" s="28">
        <f t="shared" si="17"/>
        <v>0</v>
      </c>
      <c r="AX24" s="28">
        <f t="shared" si="17"/>
        <v>3.2258064516129031E-2</v>
      </c>
      <c r="AY24" s="28">
        <f t="shared" si="17"/>
        <v>5.5555555555555552E-2</v>
      </c>
      <c r="AZ24" s="28">
        <f t="shared" si="17"/>
        <v>0</v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>
        <f t="shared" si="17"/>
        <v>4.6896551724137932E-2</v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610"/>
      <c r="B25" s="607"/>
      <c r="C25" s="587"/>
      <c r="D25" s="522"/>
      <c r="E25" s="63" t="str">
        <f>$BJ$23</f>
        <v>Masc.</v>
      </c>
      <c r="F25" s="28">
        <f t="shared" ref="F25:AK25" si="18">IF(F19=0,"",F22/F19)</f>
        <v>0</v>
      </c>
      <c r="G25" s="28">
        <f t="shared" si="18"/>
        <v>0</v>
      </c>
      <c r="H25" s="28">
        <f t="shared" si="18"/>
        <v>0</v>
      </c>
      <c r="I25" s="28">
        <f t="shared" si="18"/>
        <v>5.4054054054054057E-2</v>
      </c>
      <c r="J25" s="28">
        <f t="shared" si="18"/>
        <v>4.1666666666666664E-2</v>
      </c>
      <c r="K25" s="28">
        <f t="shared" si="18"/>
        <v>0</v>
      </c>
      <c r="L25" s="28">
        <f t="shared" si="18"/>
        <v>2.7027027027027029E-2</v>
      </c>
      <c r="M25" s="28">
        <f t="shared" si="18"/>
        <v>3.4482758620689655E-2</v>
      </c>
      <c r="N25" s="28">
        <f t="shared" si="18"/>
        <v>5.5555555555555552E-2</v>
      </c>
      <c r="O25" s="28">
        <f t="shared" si="18"/>
        <v>0</v>
      </c>
      <c r="P25" s="28">
        <f t="shared" si="18"/>
        <v>3.4482758620689655E-2</v>
      </c>
      <c r="Q25" s="28">
        <f t="shared" si="18"/>
        <v>2.4390243902439025E-2</v>
      </c>
      <c r="R25" s="28">
        <f t="shared" si="18"/>
        <v>4.878048780487805E-2</v>
      </c>
      <c r="S25" s="28">
        <f t="shared" si="18"/>
        <v>8.3333333333333329E-2</v>
      </c>
      <c r="T25" s="28">
        <f t="shared" si="18"/>
        <v>0</v>
      </c>
      <c r="U25" s="28">
        <f t="shared" si="18"/>
        <v>6.6666666666666666E-2</v>
      </c>
      <c r="V25" s="28">
        <f t="shared" si="18"/>
        <v>9.3023255813953487E-2</v>
      </c>
      <c r="W25" s="28">
        <f t="shared" si="18"/>
        <v>0.125</v>
      </c>
      <c r="X25" s="28">
        <f t="shared" si="18"/>
        <v>2.4390243902439025E-2</v>
      </c>
      <c r="Y25" s="28">
        <f t="shared" si="18"/>
        <v>4.4444444444444446E-2</v>
      </c>
      <c r="Z25" s="28">
        <f t="shared" si="18"/>
        <v>8.3333333333333329E-2</v>
      </c>
      <c r="AA25" s="28">
        <f t="shared" si="18"/>
        <v>0.10526315789473684</v>
      </c>
      <c r="AB25" s="28">
        <f t="shared" si="18"/>
        <v>0.14634146341463414</v>
      </c>
      <c r="AC25" s="28">
        <f t="shared" si="18"/>
        <v>0.12</v>
      </c>
      <c r="AD25" s="28">
        <f t="shared" si="18"/>
        <v>0.2</v>
      </c>
      <c r="AE25" s="28">
        <f t="shared" si="18"/>
        <v>6.9767441860465115E-2</v>
      </c>
      <c r="AF25" s="28">
        <f t="shared" si="18"/>
        <v>0.16279069767441862</v>
      </c>
      <c r="AG25" s="28">
        <f t="shared" si="18"/>
        <v>0.19047619047619047</v>
      </c>
      <c r="AH25" s="28">
        <f t="shared" si="18"/>
        <v>0.2558139534883721</v>
      </c>
      <c r="AI25" s="28">
        <f t="shared" si="18"/>
        <v>5.8823529411764705E-2</v>
      </c>
      <c r="AJ25" s="28">
        <f t="shared" si="18"/>
        <v>9.0909090909090912E-2</v>
      </c>
      <c r="AK25" s="28">
        <f t="shared" si="18"/>
        <v>8.5714285714285715E-2</v>
      </c>
      <c r="AL25" s="28">
        <f t="shared" ref="AL25:BG25" si="19">IF(AL19=0,"",AL22/AL19)</f>
        <v>7.8947368421052627E-2</v>
      </c>
      <c r="AM25" s="28">
        <f t="shared" si="19"/>
        <v>2.3809523809523808E-2</v>
      </c>
      <c r="AN25" s="28">
        <f t="shared" si="19"/>
        <v>2.1739130434782608E-2</v>
      </c>
      <c r="AO25" s="28">
        <f t="shared" si="19"/>
        <v>6.25E-2</v>
      </c>
      <c r="AP25" s="28">
        <f t="shared" si="19"/>
        <v>9.5238095238095233E-2</v>
      </c>
      <c r="AQ25" s="28">
        <f t="shared" si="19"/>
        <v>5.5555555555555552E-2</v>
      </c>
      <c r="AR25" s="28">
        <f t="shared" si="19"/>
        <v>0.10526315789473684</v>
      </c>
      <c r="AS25" s="28">
        <f t="shared" si="19"/>
        <v>3.3333333333333333E-2</v>
      </c>
      <c r="AT25" s="28">
        <f t="shared" si="19"/>
        <v>6.6666666666666666E-2</v>
      </c>
      <c r="AU25" s="28">
        <f t="shared" si="19"/>
        <v>0.14814814814814814</v>
      </c>
      <c r="AV25" s="28">
        <f t="shared" si="19"/>
        <v>3.2258064516129031E-2</v>
      </c>
      <c r="AW25" s="28">
        <f t="shared" si="19"/>
        <v>3.0303030303030304E-2</v>
      </c>
      <c r="AX25" s="28">
        <f t="shared" si="19"/>
        <v>0</v>
      </c>
      <c r="AY25" s="28">
        <f t="shared" si="19"/>
        <v>3.4482758620689655E-2</v>
      </c>
      <c r="AZ25" s="28">
        <f t="shared" si="19"/>
        <v>9.0909090909090912E-2</v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>
        <f t="shared" si="19"/>
        <v>6.8509615384615391E-2</v>
      </c>
      <c r="BI25" s="52"/>
      <c r="BJ25" s="51" t="s">
        <v>132</v>
      </c>
      <c r="BK25" s="53"/>
      <c r="BL25" s="53"/>
      <c r="BM25" s="54"/>
    </row>
    <row r="26" spans="1:65" ht="15.75" customHeight="1" x14ac:dyDescent="0.2">
      <c r="A26" s="610"/>
      <c r="B26" s="607"/>
      <c r="C26" s="585" t="str">
        <f>$BJ$20</f>
        <v>Def.</v>
      </c>
      <c r="D26" s="534" t="str">
        <f>$BJ$56</f>
        <v>Todas</v>
      </c>
      <c r="E26" s="112" t="str">
        <f>$BJ$21</f>
        <v>Total</v>
      </c>
      <c r="F26" s="18">
        <f t="shared" ref="F26:AK26" si="20">F27+F28</f>
        <v>1</v>
      </c>
      <c r="G26" s="18">
        <f t="shared" si="20"/>
        <v>1</v>
      </c>
      <c r="H26" s="18">
        <f t="shared" si="20"/>
        <v>5</v>
      </c>
      <c r="I26" s="18">
        <f t="shared" si="20"/>
        <v>2</v>
      </c>
      <c r="J26" s="18">
        <f t="shared" si="20"/>
        <v>3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110</v>
      </c>
      <c r="BI26" s="52"/>
      <c r="BJ26" s="51" t="s">
        <v>84</v>
      </c>
      <c r="BK26" s="53"/>
      <c r="BL26" s="53"/>
      <c r="BM26" s="54"/>
    </row>
    <row r="27" spans="1:65" ht="15.75" customHeight="1" x14ac:dyDescent="0.2">
      <c r="A27" s="610"/>
      <c r="B27" s="607"/>
      <c r="C27" s="585"/>
      <c r="D27" s="535"/>
      <c r="E27" s="68" t="str">
        <f>$BJ$22</f>
        <v>Fem.</v>
      </c>
      <c r="F27" s="12">
        <v>1</v>
      </c>
      <c r="G27" s="12">
        <v>1</v>
      </c>
      <c r="H27" s="12">
        <v>2</v>
      </c>
      <c r="I27" s="12">
        <v>0</v>
      </c>
      <c r="J27" s="12">
        <v>1</v>
      </c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44</v>
      </c>
      <c r="BI27" s="52"/>
      <c r="BJ27" s="51" t="s">
        <v>85</v>
      </c>
      <c r="BK27" s="53"/>
      <c r="BL27" s="53"/>
      <c r="BM27" s="54"/>
    </row>
    <row r="28" spans="1:65" ht="15.75" customHeight="1" x14ac:dyDescent="0.2">
      <c r="A28" s="610"/>
      <c r="B28" s="607"/>
      <c r="C28" s="585"/>
      <c r="D28" s="536"/>
      <c r="E28" s="68" t="str">
        <f>$BJ$23</f>
        <v>Masc.</v>
      </c>
      <c r="F28" s="12">
        <v>0</v>
      </c>
      <c r="G28" s="12">
        <v>0</v>
      </c>
      <c r="H28" s="12">
        <v>3</v>
      </c>
      <c r="I28" s="12">
        <v>2</v>
      </c>
      <c r="J28" s="12">
        <v>2</v>
      </c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66</v>
      </c>
      <c r="BI28" s="52"/>
      <c r="BJ28" s="51" t="s">
        <v>86</v>
      </c>
      <c r="BK28" s="53"/>
      <c r="BL28" s="53"/>
      <c r="BM28" s="54"/>
    </row>
    <row r="29" spans="1:65" ht="15.75" customHeight="1" x14ac:dyDescent="0.2">
      <c r="A29" s="610"/>
      <c r="B29" s="607"/>
      <c r="C29" s="585"/>
      <c r="D29" s="537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1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8</v>
      </c>
      <c r="BI29" s="52"/>
      <c r="BJ29" s="51" t="s">
        <v>87</v>
      </c>
      <c r="BK29" s="53"/>
      <c r="BL29" s="53"/>
      <c r="BM29" s="54"/>
    </row>
    <row r="30" spans="1:65" ht="15.75" customHeight="1" x14ac:dyDescent="0.2">
      <c r="A30" s="610"/>
      <c r="B30" s="607"/>
      <c r="C30" s="585"/>
      <c r="D30" s="535"/>
      <c r="E30" s="68" t="str">
        <f>$BJ$22</f>
        <v>Fem.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610"/>
      <c r="B31" s="607"/>
      <c r="C31" s="585"/>
      <c r="D31" s="536"/>
      <c r="E31" s="68" t="str">
        <f>$BJ$23</f>
        <v>Masc.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6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610"/>
      <c r="B32" s="607"/>
      <c r="C32" s="586"/>
      <c r="D32" s="520" t="str">
        <f>$BJ$58</f>
        <v>%</v>
      </c>
      <c r="E32" s="110" t="str">
        <f>$BJ$21</f>
        <v>Total</v>
      </c>
      <c r="F32" s="26">
        <f t="shared" ref="F32:AK32" si="24">IF(F26=0,"",F29/F26)</f>
        <v>0</v>
      </c>
      <c r="G32" s="26">
        <f t="shared" si="24"/>
        <v>0</v>
      </c>
      <c r="H32" s="26">
        <f t="shared" si="24"/>
        <v>0</v>
      </c>
      <c r="I32" s="26">
        <f t="shared" si="24"/>
        <v>0.5</v>
      </c>
      <c r="J32" s="26">
        <f t="shared" si="24"/>
        <v>0</v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7.2727272727272724E-2</v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610"/>
      <c r="B33" s="607"/>
      <c r="C33" s="586"/>
      <c r="D33" s="521"/>
      <c r="E33" s="62" t="str">
        <f>$BJ$22</f>
        <v>Fem.</v>
      </c>
      <c r="F33" s="28">
        <f t="shared" ref="F33:AK33" si="26">IF(F27=0,"",F30/F27)</f>
        <v>0</v>
      </c>
      <c r="G33" s="28">
        <f t="shared" si="26"/>
        <v>0</v>
      </c>
      <c r="H33" s="28">
        <f t="shared" si="26"/>
        <v>0</v>
      </c>
      <c r="I33" s="28" t="str">
        <f t="shared" si="26"/>
        <v/>
      </c>
      <c r="J33" s="28">
        <f t="shared" si="26"/>
        <v>0</v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4.5454545454545456E-2</v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610"/>
      <c r="B34" s="608"/>
      <c r="C34" s="587"/>
      <c r="D34" s="522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>
        <f t="shared" si="28"/>
        <v>0</v>
      </c>
      <c r="I34" s="30">
        <f t="shared" si="28"/>
        <v>0.5</v>
      </c>
      <c r="J34" s="30">
        <f t="shared" si="28"/>
        <v>0</v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9.0909090909090912E-2</v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610"/>
      <c r="B35" s="607" t="str">
        <f>BJ12</f>
        <v>2 a 4</v>
      </c>
      <c r="C35" s="584" t="str">
        <f>$BJ$18</f>
        <v>Hosp.</v>
      </c>
      <c r="D35" s="534" t="str">
        <f>$BJ$56</f>
        <v>Todas</v>
      </c>
      <c r="E35" s="112" t="str">
        <f>$BJ$21</f>
        <v>Total</v>
      </c>
      <c r="F35" s="18">
        <f t="shared" ref="F35:AK35" si="30">F36+F37</f>
        <v>81</v>
      </c>
      <c r="G35" s="18">
        <f t="shared" si="30"/>
        <v>83</v>
      </c>
      <c r="H35" s="18">
        <f t="shared" si="30"/>
        <v>63</v>
      </c>
      <c r="I35" s="18">
        <f t="shared" si="30"/>
        <v>72</v>
      </c>
      <c r="J35" s="18">
        <f t="shared" si="30"/>
        <v>66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3209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610"/>
      <c r="B36" s="607"/>
      <c r="C36" s="585"/>
      <c r="D36" s="535"/>
      <c r="E36" s="68" t="str">
        <f>$BJ$22</f>
        <v>Fem.</v>
      </c>
      <c r="F36" s="12">
        <v>38</v>
      </c>
      <c r="G36" s="12">
        <v>40</v>
      </c>
      <c r="H36" s="12">
        <v>41</v>
      </c>
      <c r="I36" s="12">
        <v>33</v>
      </c>
      <c r="J36" s="12">
        <v>26</v>
      </c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1444</v>
      </c>
      <c r="BI36" s="52"/>
      <c r="BJ36" s="51" t="s">
        <v>91</v>
      </c>
      <c r="BK36" s="53"/>
      <c r="BL36" s="53"/>
      <c r="BM36" s="54"/>
    </row>
    <row r="37" spans="1:65" ht="15.75" customHeight="1" x14ac:dyDescent="0.2">
      <c r="A37" s="610"/>
      <c r="B37" s="607"/>
      <c r="C37" s="585"/>
      <c r="D37" s="536"/>
      <c r="E37" s="68" t="str">
        <f>$BJ$23</f>
        <v>Masc.</v>
      </c>
      <c r="F37" s="12">
        <v>43</v>
      </c>
      <c r="G37" s="12">
        <v>43</v>
      </c>
      <c r="H37" s="12">
        <v>22</v>
      </c>
      <c r="I37" s="12">
        <v>39</v>
      </c>
      <c r="J37" s="12">
        <v>40</v>
      </c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1765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610"/>
      <c r="B38" s="607"/>
      <c r="C38" s="585"/>
      <c r="D38" s="537" t="str">
        <f>$BJ$57</f>
        <v>IRAG</v>
      </c>
      <c r="E38" s="111" t="str">
        <f>$BJ$21</f>
        <v>Total</v>
      </c>
      <c r="F38" s="16">
        <f t="shared" ref="F38:AK38" si="32">F39+F40</f>
        <v>8</v>
      </c>
      <c r="G38" s="16">
        <f t="shared" si="32"/>
        <v>3</v>
      </c>
      <c r="H38" s="16">
        <f t="shared" si="32"/>
        <v>3</v>
      </c>
      <c r="I38" s="16">
        <f t="shared" si="32"/>
        <v>6</v>
      </c>
      <c r="J38" s="16">
        <f t="shared" si="32"/>
        <v>4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427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610"/>
      <c r="B39" s="607"/>
      <c r="C39" s="585"/>
      <c r="D39" s="535"/>
      <c r="E39" s="68" t="str">
        <f>$BJ$22</f>
        <v>Fem.</v>
      </c>
      <c r="F39" s="12">
        <v>4</v>
      </c>
      <c r="G39" s="12">
        <v>2</v>
      </c>
      <c r="H39" s="12">
        <v>1</v>
      </c>
      <c r="I39" s="12">
        <v>2</v>
      </c>
      <c r="J39" s="12">
        <v>2</v>
      </c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212</v>
      </c>
      <c r="BI39" s="52"/>
      <c r="BJ39" s="51" t="s">
        <v>90</v>
      </c>
      <c r="BK39" s="53"/>
      <c r="BL39" s="53"/>
      <c r="BM39" s="54"/>
    </row>
    <row r="40" spans="1:65" ht="15.75" customHeight="1" x14ac:dyDescent="0.2">
      <c r="A40" s="610"/>
      <c r="B40" s="607"/>
      <c r="C40" s="585"/>
      <c r="D40" s="536"/>
      <c r="E40" s="68" t="str">
        <f>$BJ$23</f>
        <v>Masc.</v>
      </c>
      <c r="F40" s="12">
        <v>4</v>
      </c>
      <c r="G40" s="12">
        <v>1</v>
      </c>
      <c r="H40" s="12">
        <v>2</v>
      </c>
      <c r="I40" s="12">
        <v>4</v>
      </c>
      <c r="J40" s="12">
        <v>2</v>
      </c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215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610"/>
      <c r="B41" s="607"/>
      <c r="C41" s="586"/>
      <c r="D41" s="520" t="str">
        <f>$BJ$58</f>
        <v>%</v>
      </c>
      <c r="E41" s="110" t="str">
        <f>$BJ$21</f>
        <v>Total</v>
      </c>
      <c r="F41" s="26">
        <f t="shared" ref="F41:AK41" si="34">IF(F35=0,"",F38/F35)</f>
        <v>9.8765432098765427E-2</v>
      </c>
      <c r="G41" s="26">
        <f t="shared" si="34"/>
        <v>3.614457831325301E-2</v>
      </c>
      <c r="H41" s="26">
        <f t="shared" si="34"/>
        <v>4.7619047619047616E-2</v>
      </c>
      <c r="I41" s="26">
        <f t="shared" si="34"/>
        <v>8.3333333333333329E-2</v>
      </c>
      <c r="J41" s="26">
        <f t="shared" si="34"/>
        <v>6.0606060606060608E-2</v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0.13306325958242443</v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610"/>
      <c r="B42" s="607"/>
      <c r="C42" s="586"/>
      <c r="D42" s="521"/>
      <c r="E42" s="62" t="str">
        <f>$BJ$22</f>
        <v>Fem.</v>
      </c>
      <c r="F42" s="28">
        <f t="shared" ref="F42:AK42" si="36">IF(F36=0,"",F39/F36)</f>
        <v>0.10526315789473684</v>
      </c>
      <c r="G42" s="28">
        <f t="shared" si="36"/>
        <v>0.05</v>
      </c>
      <c r="H42" s="28">
        <f t="shared" si="36"/>
        <v>2.4390243902439025E-2</v>
      </c>
      <c r="I42" s="28">
        <f t="shared" si="36"/>
        <v>6.0606060606060608E-2</v>
      </c>
      <c r="J42" s="28">
        <f t="shared" si="36"/>
        <v>7.6923076923076927E-2</v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0.14681440443213298</v>
      </c>
      <c r="BI42" s="52"/>
      <c r="BJ42" s="51" t="s">
        <v>88</v>
      </c>
      <c r="BK42" s="53"/>
      <c r="BL42" s="53"/>
      <c r="BM42" s="54"/>
    </row>
    <row r="43" spans="1:65" ht="15.75" customHeight="1" thickBot="1" x14ac:dyDescent="0.25">
      <c r="A43" s="610"/>
      <c r="B43" s="607"/>
      <c r="C43" s="587"/>
      <c r="D43" s="522"/>
      <c r="E43" s="63" t="str">
        <f>$BJ$23</f>
        <v>Masc.</v>
      </c>
      <c r="F43" s="28">
        <f t="shared" ref="F43:AK43" si="38">IF(F37=0,"",F40/F37)</f>
        <v>9.3023255813953487E-2</v>
      </c>
      <c r="G43" s="28">
        <f t="shared" si="38"/>
        <v>2.3255813953488372E-2</v>
      </c>
      <c r="H43" s="28">
        <f t="shared" si="38"/>
        <v>9.0909090909090912E-2</v>
      </c>
      <c r="I43" s="28">
        <f t="shared" si="38"/>
        <v>0.10256410256410256</v>
      </c>
      <c r="J43" s="28">
        <f t="shared" si="38"/>
        <v>0.05</v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0.12181303116147309</v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610"/>
      <c r="B44" s="607"/>
      <c r="C44" s="585" t="str">
        <f>$BJ$19</f>
        <v>UCI</v>
      </c>
      <c r="D44" s="534" t="str">
        <f>$BJ$56</f>
        <v>Todas</v>
      </c>
      <c r="E44" s="112" t="str">
        <f>$BJ$21</f>
        <v>Total</v>
      </c>
      <c r="F44" s="18">
        <f t="shared" ref="F44:AK44" si="40">F45+F46</f>
        <v>6</v>
      </c>
      <c r="G44" s="18">
        <f t="shared" si="40"/>
        <v>8</v>
      </c>
      <c r="H44" s="18">
        <f t="shared" si="40"/>
        <v>12</v>
      </c>
      <c r="I44" s="18">
        <f t="shared" si="40"/>
        <v>9</v>
      </c>
      <c r="J44" s="18">
        <f t="shared" si="40"/>
        <v>5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434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610"/>
      <c r="B45" s="607"/>
      <c r="C45" s="585"/>
      <c r="D45" s="535"/>
      <c r="E45" s="68" t="str">
        <f>$BJ$22</f>
        <v>Fem.</v>
      </c>
      <c r="F45" s="12">
        <v>2</v>
      </c>
      <c r="G45" s="12">
        <v>6</v>
      </c>
      <c r="H45" s="12">
        <v>6</v>
      </c>
      <c r="I45" s="12">
        <v>7</v>
      </c>
      <c r="J45" s="12">
        <v>5</v>
      </c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230</v>
      </c>
      <c r="BI45" s="52"/>
      <c r="BJ45" s="51" t="s">
        <v>133</v>
      </c>
      <c r="BK45" s="53"/>
      <c r="BL45" s="53"/>
      <c r="BM45" s="54"/>
    </row>
    <row r="46" spans="1:65" ht="15.75" customHeight="1" x14ac:dyDescent="0.2">
      <c r="A46" s="610"/>
      <c r="B46" s="607"/>
      <c r="C46" s="585"/>
      <c r="D46" s="536"/>
      <c r="E46" s="68" t="str">
        <f>$BJ$23</f>
        <v>Masc.</v>
      </c>
      <c r="F46" s="12">
        <v>4</v>
      </c>
      <c r="G46" s="12">
        <v>2</v>
      </c>
      <c r="H46" s="12">
        <v>6</v>
      </c>
      <c r="I46" s="12">
        <v>2</v>
      </c>
      <c r="J46" s="12">
        <v>0</v>
      </c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204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610"/>
      <c r="B47" s="607"/>
      <c r="C47" s="585"/>
      <c r="D47" s="537" t="str">
        <f>$BJ$57</f>
        <v>IRAG</v>
      </c>
      <c r="E47" s="111" t="str">
        <f>$BJ$21</f>
        <v>Total</v>
      </c>
      <c r="F47" s="16">
        <f t="shared" ref="F47:AK47" si="42">F48+F49</f>
        <v>1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30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610"/>
      <c r="B48" s="607"/>
      <c r="C48" s="585"/>
      <c r="D48" s="535"/>
      <c r="E48" s="68" t="str">
        <f>$BJ$22</f>
        <v>Fem.</v>
      </c>
      <c r="F48" s="12">
        <v>1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21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610"/>
      <c r="B49" s="607"/>
      <c r="C49" s="585"/>
      <c r="D49" s="536"/>
      <c r="E49" s="68" t="str">
        <f>$BJ$23</f>
        <v>Masc.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610"/>
      <c r="B50" s="607"/>
      <c r="C50" s="586"/>
      <c r="D50" s="520" t="str">
        <f>$BJ$58</f>
        <v>%</v>
      </c>
      <c r="E50" s="110" t="str">
        <f>$BJ$21</f>
        <v>Total</v>
      </c>
      <c r="F50" s="26">
        <f t="shared" ref="F50:AK50" si="44">IF(F44=0,"",F47/F44)</f>
        <v>0.16666666666666666</v>
      </c>
      <c r="G50" s="26">
        <f t="shared" si="44"/>
        <v>0</v>
      </c>
      <c r="H50" s="26">
        <f t="shared" si="44"/>
        <v>0</v>
      </c>
      <c r="I50" s="26">
        <f t="shared" si="44"/>
        <v>0</v>
      </c>
      <c r="J50" s="26">
        <f t="shared" si="44"/>
        <v>0</v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6.9124423963133647E-2</v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610"/>
      <c r="B51" s="607"/>
      <c r="C51" s="586"/>
      <c r="D51" s="521"/>
      <c r="E51" s="62" t="str">
        <f>$BJ$22</f>
        <v>Fem.</v>
      </c>
      <c r="F51" s="28">
        <f t="shared" ref="F51:AK51" si="46">IF(F45=0,"",F48/F45)</f>
        <v>0.5</v>
      </c>
      <c r="G51" s="28">
        <f t="shared" si="46"/>
        <v>0</v>
      </c>
      <c r="H51" s="28">
        <f t="shared" si="46"/>
        <v>0</v>
      </c>
      <c r="I51" s="28">
        <f t="shared" si="46"/>
        <v>0</v>
      </c>
      <c r="J51" s="28">
        <f t="shared" si="46"/>
        <v>0</v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9.1304347826086957E-2</v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610"/>
      <c r="B52" s="607"/>
      <c r="C52" s="587"/>
      <c r="D52" s="522"/>
      <c r="E52" s="63" t="str">
        <f>$BJ$23</f>
        <v>Masc.</v>
      </c>
      <c r="F52" s="28">
        <f t="shared" ref="F52:AK52" si="48">IF(F46=0,"",F49/F46)</f>
        <v>0</v>
      </c>
      <c r="G52" s="28">
        <f t="shared" si="48"/>
        <v>0</v>
      </c>
      <c r="H52" s="28">
        <f t="shared" si="48"/>
        <v>0</v>
      </c>
      <c r="I52" s="28">
        <f t="shared" si="48"/>
        <v>0</v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4.4117647058823532E-2</v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610"/>
      <c r="B53" s="607"/>
      <c r="C53" s="585" t="str">
        <f>$BJ$20</f>
        <v>Def.</v>
      </c>
      <c r="D53" s="534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610"/>
      <c r="B54" s="607"/>
      <c r="C54" s="585"/>
      <c r="D54" s="535"/>
      <c r="E54" s="68" t="str">
        <f>$BJ$22</f>
        <v>Fem.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610"/>
      <c r="B55" s="607"/>
      <c r="C55" s="585"/>
      <c r="D55" s="536"/>
      <c r="E55" s="68" t="str">
        <f>$BJ$23</f>
        <v>Masc.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610"/>
      <c r="B56" s="607"/>
      <c r="C56" s="585"/>
      <c r="D56" s="537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610"/>
      <c r="B57" s="607"/>
      <c r="C57" s="585"/>
      <c r="D57" s="535"/>
      <c r="E57" s="68" t="str">
        <f>$BJ$22</f>
        <v>Fem.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610"/>
      <c r="B58" s="607"/>
      <c r="C58" s="585"/>
      <c r="D58" s="536"/>
      <c r="E58" s="68" t="str">
        <f>$BJ$23</f>
        <v>Masc.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610"/>
      <c r="B59" s="607"/>
      <c r="C59" s="586"/>
      <c r="D59" s="520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610"/>
      <c r="B60" s="607"/>
      <c r="C60" s="586"/>
      <c r="D60" s="521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610"/>
      <c r="B61" s="608"/>
      <c r="C61" s="587"/>
      <c r="D61" s="522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149</v>
      </c>
      <c r="BK61" s="53"/>
      <c r="BL61" s="53"/>
      <c r="BM61" s="54"/>
    </row>
    <row r="62" spans="1:65" ht="15.75" customHeight="1" x14ac:dyDescent="0.2">
      <c r="A62" s="610"/>
      <c r="B62" s="607" t="str">
        <f>BJ13</f>
        <v>5 a 19</v>
      </c>
      <c r="C62" s="584" t="str">
        <f>$BJ$18</f>
        <v>Hosp.</v>
      </c>
      <c r="D62" s="534" t="str">
        <f>$BJ$56</f>
        <v>Todas</v>
      </c>
      <c r="E62" s="112" t="str">
        <f>$BJ$21</f>
        <v>Total</v>
      </c>
      <c r="F62" s="18">
        <f t="shared" ref="F62:AK62" si="60">F63+F64</f>
        <v>253</v>
      </c>
      <c r="G62" s="18">
        <f t="shared" si="60"/>
        <v>281</v>
      </c>
      <c r="H62" s="18">
        <f t="shared" si="60"/>
        <v>283</v>
      </c>
      <c r="I62" s="18">
        <f t="shared" si="60"/>
        <v>247</v>
      </c>
      <c r="J62" s="18">
        <f t="shared" si="60"/>
        <v>244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11778</v>
      </c>
      <c r="BI62" s="52"/>
      <c r="BJ62" s="51" t="s">
        <v>150</v>
      </c>
      <c r="BK62" s="53"/>
      <c r="BL62" s="53"/>
      <c r="BM62" s="54"/>
    </row>
    <row r="63" spans="1:65" ht="15.75" customHeight="1" x14ac:dyDescent="0.2">
      <c r="A63" s="610"/>
      <c r="B63" s="607"/>
      <c r="C63" s="585"/>
      <c r="D63" s="535"/>
      <c r="E63" s="68" t="str">
        <f>$BJ$22</f>
        <v>Fem.</v>
      </c>
      <c r="F63" s="12">
        <v>127</v>
      </c>
      <c r="G63" s="12">
        <v>139</v>
      </c>
      <c r="H63" s="12">
        <v>143</v>
      </c>
      <c r="I63" s="12">
        <v>138</v>
      </c>
      <c r="J63" s="12">
        <v>135</v>
      </c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6366</v>
      </c>
      <c r="BI63" s="52"/>
      <c r="BJ63" s="51" t="s">
        <v>151</v>
      </c>
      <c r="BK63" s="53"/>
      <c r="BL63" s="53"/>
      <c r="BM63" s="54"/>
    </row>
    <row r="64" spans="1:65" ht="15.75" customHeight="1" thickBot="1" x14ac:dyDescent="0.25">
      <c r="A64" s="610"/>
      <c r="B64" s="607"/>
      <c r="C64" s="585"/>
      <c r="D64" s="536"/>
      <c r="E64" s="68" t="str">
        <f>$BJ$23</f>
        <v>Masc.</v>
      </c>
      <c r="F64" s="12">
        <v>126</v>
      </c>
      <c r="G64" s="12">
        <v>142</v>
      </c>
      <c r="H64" s="12">
        <v>140</v>
      </c>
      <c r="I64" s="12">
        <v>109</v>
      </c>
      <c r="J64" s="12">
        <v>109</v>
      </c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5412</v>
      </c>
      <c r="BI64" s="56"/>
      <c r="BJ64" s="57"/>
      <c r="BK64" s="57"/>
      <c r="BL64" s="57"/>
      <c r="BM64" s="58"/>
    </row>
    <row r="65" spans="1:59" ht="15.75" customHeight="1" x14ac:dyDescent="0.2">
      <c r="A65" s="610"/>
      <c r="B65" s="607"/>
      <c r="C65" s="585"/>
      <c r="D65" s="537" t="str">
        <f>$BJ$57</f>
        <v>IRAG</v>
      </c>
      <c r="E65" s="111" t="str">
        <f>$BJ$21</f>
        <v>Total</v>
      </c>
      <c r="F65" s="16">
        <f t="shared" ref="F65:AK65" si="62">F66+F67</f>
        <v>7</v>
      </c>
      <c r="G65" s="16">
        <f t="shared" si="62"/>
        <v>5</v>
      </c>
      <c r="H65" s="16">
        <f t="shared" si="62"/>
        <v>2</v>
      </c>
      <c r="I65" s="16">
        <f t="shared" si="62"/>
        <v>6</v>
      </c>
      <c r="J65" s="16">
        <f t="shared" si="62"/>
        <v>7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413</v>
      </c>
    </row>
    <row r="66" spans="1:59" ht="15.75" customHeight="1" x14ac:dyDescent="0.2">
      <c r="A66" s="610"/>
      <c r="B66" s="607"/>
      <c r="C66" s="585"/>
      <c r="D66" s="535"/>
      <c r="E66" s="68" t="str">
        <f>$BJ$22</f>
        <v>Fem.</v>
      </c>
      <c r="F66" s="12">
        <v>3</v>
      </c>
      <c r="G66" s="12">
        <v>2</v>
      </c>
      <c r="H66" s="12">
        <v>2</v>
      </c>
      <c r="I66" s="12">
        <v>2</v>
      </c>
      <c r="J66" s="12">
        <v>4</v>
      </c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211</v>
      </c>
    </row>
    <row r="67" spans="1:59" ht="15.75" customHeight="1" x14ac:dyDescent="0.2">
      <c r="A67" s="610"/>
      <c r="B67" s="607"/>
      <c r="C67" s="585"/>
      <c r="D67" s="536"/>
      <c r="E67" s="68" t="str">
        <f>$BJ$23</f>
        <v>Masc.</v>
      </c>
      <c r="F67" s="12">
        <v>4</v>
      </c>
      <c r="G67" s="12">
        <v>3</v>
      </c>
      <c r="H67" s="12">
        <v>0</v>
      </c>
      <c r="I67" s="12">
        <v>4</v>
      </c>
      <c r="J67" s="12">
        <v>3</v>
      </c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202</v>
      </c>
    </row>
    <row r="68" spans="1:59" ht="15.75" customHeight="1" x14ac:dyDescent="0.2">
      <c r="A68" s="610"/>
      <c r="B68" s="607"/>
      <c r="C68" s="586"/>
      <c r="D68" s="520" t="str">
        <f>$BJ$58</f>
        <v>%</v>
      </c>
      <c r="E68" s="110" t="str">
        <f>$BJ$21</f>
        <v>Total</v>
      </c>
      <c r="F68" s="26">
        <f t="shared" ref="F68:AK68" si="64">IF(F62=0,"",F65/F62)</f>
        <v>2.766798418972332E-2</v>
      </c>
      <c r="G68" s="26">
        <f t="shared" si="64"/>
        <v>1.7793594306049824E-2</v>
      </c>
      <c r="H68" s="26">
        <f t="shared" si="64"/>
        <v>7.0671378091872791E-3</v>
      </c>
      <c r="I68" s="26">
        <f t="shared" si="64"/>
        <v>2.4291497975708502E-2</v>
      </c>
      <c r="J68" s="26">
        <f t="shared" si="64"/>
        <v>2.8688524590163935E-2</v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3.5065376124978773E-2</v>
      </c>
    </row>
    <row r="69" spans="1:59" ht="15.75" customHeight="1" x14ac:dyDescent="0.2">
      <c r="A69" s="610"/>
      <c r="B69" s="607"/>
      <c r="C69" s="586"/>
      <c r="D69" s="521"/>
      <c r="E69" s="62" t="str">
        <f>$BJ$22</f>
        <v>Fem.</v>
      </c>
      <c r="F69" s="28">
        <f t="shared" ref="F69:AK69" si="66">IF(F63=0,"",F66/F63)</f>
        <v>2.3622047244094488E-2</v>
      </c>
      <c r="G69" s="28">
        <f t="shared" si="66"/>
        <v>1.4388489208633094E-2</v>
      </c>
      <c r="H69" s="28">
        <f t="shared" si="66"/>
        <v>1.3986013986013986E-2</v>
      </c>
      <c r="I69" s="28">
        <f t="shared" si="66"/>
        <v>1.4492753623188406E-2</v>
      </c>
      <c r="J69" s="28">
        <f t="shared" si="66"/>
        <v>2.9629629629629631E-2</v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3.314483191957273E-2</v>
      </c>
    </row>
    <row r="70" spans="1:59" ht="15.75" customHeight="1" thickBot="1" x14ac:dyDescent="0.25">
      <c r="A70" s="610"/>
      <c r="B70" s="607"/>
      <c r="C70" s="587"/>
      <c r="D70" s="522"/>
      <c r="E70" s="63" t="str">
        <f>$BJ$23</f>
        <v>Masc.</v>
      </c>
      <c r="F70" s="28">
        <f t="shared" ref="F70:AK70" si="68">IF(F64=0,"",F67/F64)</f>
        <v>3.1746031746031744E-2</v>
      </c>
      <c r="G70" s="28">
        <f t="shared" si="68"/>
        <v>2.1126760563380281E-2</v>
      </c>
      <c r="H70" s="28">
        <f t="shared" si="68"/>
        <v>0</v>
      </c>
      <c r="I70" s="28">
        <f t="shared" si="68"/>
        <v>3.669724770642202E-2</v>
      </c>
      <c r="J70" s="28">
        <f t="shared" si="68"/>
        <v>2.7522935779816515E-2</v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3.7324464153732445E-2</v>
      </c>
    </row>
    <row r="71" spans="1:59" ht="15.75" customHeight="1" x14ac:dyDescent="0.2">
      <c r="A71" s="610"/>
      <c r="B71" s="607"/>
      <c r="C71" s="585" t="str">
        <f>$BJ$19</f>
        <v>UCI</v>
      </c>
      <c r="D71" s="534" t="str">
        <f>$BJ$56</f>
        <v>Todas</v>
      </c>
      <c r="E71" s="112" t="str">
        <f>$BJ$21</f>
        <v>Total</v>
      </c>
      <c r="F71" s="18">
        <f t="shared" ref="F71:AK71" si="70">F72+F73</f>
        <v>17</v>
      </c>
      <c r="G71" s="18">
        <f t="shared" si="70"/>
        <v>26</v>
      </c>
      <c r="H71" s="18">
        <f t="shared" si="70"/>
        <v>21</v>
      </c>
      <c r="I71" s="18">
        <f t="shared" si="70"/>
        <v>20</v>
      </c>
      <c r="J71" s="18">
        <f t="shared" si="70"/>
        <v>17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921</v>
      </c>
    </row>
    <row r="72" spans="1:59" ht="15.75" customHeight="1" x14ac:dyDescent="0.2">
      <c r="A72" s="610"/>
      <c r="B72" s="607"/>
      <c r="C72" s="585"/>
      <c r="D72" s="535"/>
      <c r="E72" s="68" t="str">
        <f>$BJ$22</f>
        <v>Fem.</v>
      </c>
      <c r="F72" s="12">
        <v>6</v>
      </c>
      <c r="G72" s="12">
        <v>9</v>
      </c>
      <c r="H72" s="12">
        <v>9</v>
      </c>
      <c r="I72" s="12">
        <v>5</v>
      </c>
      <c r="J72" s="12">
        <v>6</v>
      </c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437</v>
      </c>
    </row>
    <row r="73" spans="1:59" ht="15.75" customHeight="1" x14ac:dyDescent="0.2">
      <c r="A73" s="610"/>
      <c r="B73" s="607"/>
      <c r="C73" s="585"/>
      <c r="D73" s="536"/>
      <c r="E73" s="68" t="str">
        <f>$BJ$23</f>
        <v>Masc.</v>
      </c>
      <c r="F73" s="12">
        <v>11</v>
      </c>
      <c r="G73" s="12">
        <v>17</v>
      </c>
      <c r="H73" s="12">
        <v>12</v>
      </c>
      <c r="I73" s="12">
        <v>15</v>
      </c>
      <c r="J73" s="12">
        <v>11</v>
      </c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484</v>
      </c>
    </row>
    <row r="74" spans="1:59" ht="15.75" customHeight="1" x14ac:dyDescent="0.2">
      <c r="A74" s="610"/>
      <c r="B74" s="607"/>
      <c r="C74" s="585"/>
      <c r="D74" s="537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15.75" customHeight="1" x14ac:dyDescent="0.2">
      <c r="A75" s="610"/>
      <c r="B75" s="607"/>
      <c r="C75" s="585"/>
      <c r="D75" s="535"/>
      <c r="E75" s="68" t="str">
        <f>$BJ$22</f>
        <v>Fem.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15.75" customHeight="1" x14ac:dyDescent="0.2">
      <c r="A76" s="610"/>
      <c r="B76" s="607"/>
      <c r="C76" s="585"/>
      <c r="D76" s="536"/>
      <c r="E76" s="68" t="str">
        <f>$BJ$23</f>
        <v>Masc.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15.75" customHeight="1" x14ac:dyDescent="0.2">
      <c r="A77" s="610"/>
      <c r="B77" s="607"/>
      <c r="C77" s="586"/>
      <c r="D77" s="520" t="str">
        <f>$BJ$58</f>
        <v>%</v>
      </c>
      <c r="E77" s="110" t="str">
        <f>$BJ$21</f>
        <v>Total</v>
      </c>
      <c r="F77" s="26">
        <f t="shared" ref="F77:AK77" si="74">IF(F71=0,"",F74/F71)</f>
        <v>0</v>
      </c>
      <c r="G77" s="26">
        <f t="shared" si="74"/>
        <v>0</v>
      </c>
      <c r="H77" s="26">
        <f t="shared" si="74"/>
        <v>0</v>
      </c>
      <c r="I77" s="26">
        <f t="shared" si="74"/>
        <v>0</v>
      </c>
      <c r="J77" s="26">
        <f t="shared" si="74"/>
        <v>0</v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4.8859934853420196E-2</v>
      </c>
    </row>
    <row r="78" spans="1:59" ht="15.75" customHeight="1" x14ac:dyDescent="0.2">
      <c r="A78" s="610"/>
      <c r="B78" s="607"/>
      <c r="C78" s="586"/>
      <c r="D78" s="521"/>
      <c r="E78" s="62" t="str">
        <f>$BJ$22</f>
        <v>Fem.</v>
      </c>
      <c r="F78" s="28">
        <f t="shared" ref="F78:AK78" si="76">IF(F72=0,"",F75/F72)</f>
        <v>0</v>
      </c>
      <c r="G78" s="28">
        <f t="shared" si="76"/>
        <v>0</v>
      </c>
      <c r="H78" s="28">
        <f t="shared" si="76"/>
        <v>0</v>
      </c>
      <c r="I78" s="28">
        <f t="shared" si="76"/>
        <v>0</v>
      </c>
      <c r="J78" s="28">
        <f t="shared" si="76"/>
        <v>0</v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4.5766590389016017E-2</v>
      </c>
    </row>
    <row r="79" spans="1:59" ht="15.75" customHeight="1" thickBot="1" x14ac:dyDescent="0.25">
      <c r="A79" s="610"/>
      <c r="B79" s="607"/>
      <c r="C79" s="587"/>
      <c r="D79" s="522"/>
      <c r="E79" s="63" t="str">
        <f>$BJ$23</f>
        <v>Masc.</v>
      </c>
      <c r="F79" s="28">
        <f t="shared" ref="F79:AK79" si="78">IF(F73=0,"",F76/F73)</f>
        <v>0</v>
      </c>
      <c r="G79" s="28">
        <f t="shared" si="78"/>
        <v>0</v>
      </c>
      <c r="H79" s="28">
        <f t="shared" si="78"/>
        <v>0</v>
      </c>
      <c r="I79" s="28">
        <f t="shared" si="78"/>
        <v>0</v>
      </c>
      <c r="J79" s="28">
        <f t="shared" si="78"/>
        <v>0</v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5.1652892561983473E-2</v>
      </c>
    </row>
    <row r="80" spans="1:59" ht="15.75" customHeight="1" x14ac:dyDescent="0.2">
      <c r="A80" s="610"/>
      <c r="B80" s="607"/>
      <c r="C80" s="585" t="str">
        <f>$BJ$20</f>
        <v>Def.</v>
      </c>
      <c r="D80" s="534" t="str">
        <f>$BJ$56</f>
        <v>Todas</v>
      </c>
      <c r="E80" s="112" t="str">
        <f>$BJ$21</f>
        <v>Total</v>
      </c>
      <c r="F80" s="18">
        <f t="shared" ref="F80:AK80" si="80">F81+F82</f>
        <v>1</v>
      </c>
      <c r="G80" s="18">
        <f t="shared" si="80"/>
        <v>0</v>
      </c>
      <c r="H80" s="18">
        <f t="shared" si="80"/>
        <v>2</v>
      </c>
      <c r="I80" s="18">
        <f t="shared" si="80"/>
        <v>1</v>
      </c>
      <c r="J80" s="18">
        <f t="shared" si="80"/>
        <v>3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45</v>
      </c>
    </row>
    <row r="81" spans="1:59" ht="15.75" customHeight="1" x14ac:dyDescent="0.2">
      <c r="A81" s="610"/>
      <c r="B81" s="607"/>
      <c r="C81" s="585"/>
      <c r="D81" s="535"/>
      <c r="E81" s="68" t="str">
        <f>$BJ$22</f>
        <v>Fem.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16</v>
      </c>
    </row>
    <row r="82" spans="1:59" ht="15.75" customHeight="1" x14ac:dyDescent="0.2">
      <c r="A82" s="610"/>
      <c r="B82" s="607"/>
      <c r="C82" s="585"/>
      <c r="D82" s="536"/>
      <c r="E82" s="68" t="str">
        <f>$BJ$23</f>
        <v>Masc.</v>
      </c>
      <c r="F82" s="12">
        <v>1</v>
      </c>
      <c r="G82" s="12">
        <v>0</v>
      </c>
      <c r="H82" s="12">
        <v>2</v>
      </c>
      <c r="I82" s="12">
        <v>1</v>
      </c>
      <c r="J82" s="12">
        <v>2</v>
      </c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29</v>
      </c>
    </row>
    <row r="83" spans="1:59" ht="15.75" customHeight="1" x14ac:dyDescent="0.2">
      <c r="A83" s="610"/>
      <c r="B83" s="607"/>
      <c r="C83" s="585"/>
      <c r="D83" s="537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15.75" customHeight="1" x14ac:dyDescent="0.2">
      <c r="A84" s="610"/>
      <c r="B84" s="607"/>
      <c r="C84" s="585"/>
      <c r="D84" s="535"/>
      <c r="E84" s="68" t="str">
        <f>$BJ$22</f>
        <v>Fem.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15.75" customHeight="1" x14ac:dyDescent="0.2">
      <c r="A85" s="610"/>
      <c r="B85" s="607"/>
      <c r="C85" s="585"/>
      <c r="D85" s="536"/>
      <c r="E85" s="68" t="str">
        <f>$BJ$23</f>
        <v>Masc.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15.75" customHeight="1" x14ac:dyDescent="0.2">
      <c r="A86" s="610"/>
      <c r="B86" s="607"/>
      <c r="C86" s="586"/>
      <c r="D86" s="520" t="str">
        <f>$BJ$58</f>
        <v>%</v>
      </c>
      <c r="E86" s="110" t="str">
        <f>$BJ$21</f>
        <v>Total</v>
      </c>
      <c r="F86" s="26">
        <f t="shared" ref="F86:AK86" si="84">IF(F80=0,"",F83/F80)</f>
        <v>0</v>
      </c>
      <c r="G86" s="26" t="str">
        <f t="shared" si="84"/>
        <v/>
      </c>
      <c r="H86" s="26">
        <f t="shared" si="84"/>
        <v>0</v>
      </c>
      <c r="I86" s="26">
        <f t="shared" si="84"/>
        <v>0</v>
      </c>
      <c r="J86" s="26">
        <f t="shared" si="84"/>
        <v>0</v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6.6666666666666666E-2</v>
      </c>
    </row>
    <row r="87" spans="1:59" ht="15.75" customHeight="1" x14ac:dyDescent="0.2">
      <c r="A87" s="610"/>
      <c r="B87" s="607"/>
      <c r="C87" s="586"/>
      <c r="D87" s="521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>
        <f t="shared" si="86"/>
        <v>0</v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0.125</v>
      </c>
    </row>
    <row r="88" spans="1:59" ht="15.75" customHeight="1" thickBot="1" x14ac:dyDescent="0.25">
      <c r="A88" s="610"/>
      <c r="B88" s="608"/>
      <c r="C88" s="587"/>
      <c r="D88" s="522"/>
      <c r="E88" s="63" t="str">
        <f>$BJ$23</f>
        <v>Masc.</v>
      </c>
      <c r="F88" s="28">
        <f t="shared" ref="F88:AK88" si="88">IF(F82=0,"",F85/F82)</f>
        <v>0</v>
      </c>
      <c r="G88" s="28" t="str">
        <f t="shared" si="88"/>
        <v/>
      </c>
      <c r="H88" s="28">
        <f t="shared" si="88"/>
        <v>0</v>
      </c>
      <c r="I88" s="28">
        <f t="shared" si="88"/>
        <v>0</v>
      </c>
      <c r="J88" s="28">
        <f t="shared" si="88"/>
        <v>0</v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3.4482758620689655E-2</v>
      </c>
    </row>
    <row r="89" spans="1:59" ht="15.75" customHeight="1" x14ac:dyDescent="0.2">
      <c r="A89" s="610"/>
      <c r="B89" s="607" t="str">
        <f>BJ14</f>
        <v>20 a 39</v>
      </c>
      <c r="C89" s="584" t="str">
        <f>$BJ$18</f>
        <v>Hosp.</v>
      </c>
      <c r="D89" s="534" t="str">
        <f>$BJ$56</f>
        <v>Todas</v>
      </c>
      <c r="E89" s="112" t="str">
        <f>$BJ$21</f>
        <v>Total</v>
      </c>
      <c r="F89" s="18">
        <f t="shared" ref="F89:AK89" si="90">F90+F91</f>
        <v>660</v>
      </c>
      <c r="G89" s="18">
        <f t="shared" si="90"/>
        <v>614</v>
      </c>
      <c r="H89" s="18">
        <f t="shared" si="90"/>
        <v>596</v>
      </c>
      <c r="I89" s="18">
        <f t="shared" si="90"/>
        <v>610</v>
      </c>
      <c r="J89" s="18">
        <f t="shared" si="90"/>
        <v>573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27652</v>
      </c>
    </row>
    <row r="90" spans="1:59" ht="15.75" customHeight="1" x14ac:dyDescent="0.2">
      <c r="A90" s="610"/>
      <c r="B90" s="607"/>
      <c r="C90" s="585"/>
      <c r="D90" s="535"/>
      <c r="E90" s="68" t="str">
        <f>$BJ$22</f>
        <v>Fem.</v>
      </c>
      <c r="F90" s="12">
        <v>517</v>
      </c>
      <c r="G90" s="12">
        <v>470</v>
      </c>
      <c r="H90" s="12">
        <v>464</v>
      </c>
      <c r="I90" s="12">
        <v>468</v>
      </c>
      <c r="J90" s="12">
        <v>447</v>
      </c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21338</v>
      </c>
    </row>
    <row r="91" spans="1:59" ht="15.75" customHeight="1" x14ac:dyDescent="0.2">
      <c r="A91" s="610"/>
      <c r="B91" s="607"/>
      <c r="C91" s="585"/>
      <c r="D91" s="536"/>
      <c r="E91" s="68" t="str">
        <f>$BJ$23</f>
        <v>Masc.</v>
      </c>
      <c r="F91" s="12">
        <v>143</v>
      </c>
      <c r="G91" s="12">
        <v>144</v>
      </c>
      <c r="H91" s="12">
        <v>132</v>
      </c>
      <c r="I91" s="12">
        <v>142</v>
      </c>
      <c r="J91" s="12">
        <v>126</v>
      </c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6314</v>
      </c>
    </row>
    <row r="92" spans="1:59" ht="15.75" customHeight="1" x14ac:dyDescent="0.2">
      <c r="A92" s="610"/>
      <c r="B92" s="607"/>
      <c r="C92" s="585"/>
      <c r="D92" s="537" t="str">
        <f>$BJ$57</f>
        <v>IRAG</v>
      </c>
      <c r="E92" s="111" t="str">
        <f>$BJ$21</f>
        <v>Total</v>
      </c>
      <c r="F92" s="16">
        <f t="shared" ref="F92:AK92" si="92">F93+F94</f>
        <v>1</v>
      </c>
      <c r="G92" s="16">
        <f t="shared" si="92"/>
        <v>4</v>
      </c>
      <c r="H92" s="16">
        <f t="shared" si="92"/>
        <v>4</v>
      </c>
      <c r="I92" s="16">
        <f t="shared" si="92"/>
        <v>0</v>
      </c>
      <c r="J92" s="16">
        <f t="shared" si="92"/>
        <v>2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206</v>
      </c>
    </row>
    <row r="93" spans="1:59" ht="15.75" customHeight="1" x14ac:dyDescent="0.2">
      <c r="A93" s="610"/>
      <c r="B93" s="607"/>
      <c r="C93" s="585"/>
      <c r="D93" s="535"/>
      <c r="E93" s="68" t="str">
        <f>$BJ$22</f>
        <v>Fem.</v>
      </c>
      <c r="F93" s="12">
        <v>0</v>
      </c>
      <c r="G93" s="12">
        <v>0</v>
      </c>
      <c r="H93" s="12">
        <v>3</v>
      </c>
      <c r="I93" s="12">
        <v>0</v>
      </c>
      <c r="J93" s="12">
        <v>2</v>
      </c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88</v>
      </c>
    </row>
    <row r="94" spans="1:59" ht="15.75" customHeight="1" x14ac:dyDescent="0.2">
      <c r="A94" s="610"/>
      <c r="B94" s="607"/>
      <c r="C94" s="585"/>
      <c r="D94" s="536"/>
      <c r="E94" s="68" t="str">
        <f>$BJ$23</f>
        <v>Masc.</v>
      </c>
      <c r="F94" s="12">
        <v>1</v>
      </c>
      <c r="G94" s="12">
        <v>4</v>
      </c>
      <c r="H94" s="12">
        <v>1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118</v>
      </c>
    </row>
    <row r="95" spans="1:59" ht="15.75" customHeight="1" x14ac:dyDescent="0.2">
      <c r="A95" s="610"/>
      <c r="B95" s="607"/>
      <c r="C95" s="586"/>
      <c r="D95" s="520" t="str">
        <f>$BJ$58</f>
        <v>%</v>
      </c>
      <c r="E95" s="110" t="str">
        <f>$BJ$21</f>
        <v>Total</v>
      </c>
      <c r="F95" s="26">
        <f t="shared" ref="F95:AK95" si="94">IF(F89=0,"",F92/F89)</f>
        <v>1.5151515151515152E-3</v>
      </c>
      <c r="G95" s="26">
        <f t="shared" si="94"/>
        <v>6.5146579804560263E-3</v>
      </c>
      <c r="H95" s="26">
        <f t="shared" si="94"/>
        <v>6.7114093959731542E-3</v>
      </c>
      <c r="I95" s="26">
        <f t="shared" si="94"/>
        <v>0</v>
      </c>
      <c r="J95" s="26">
        <f t="shared" si="94"/>
        <v>3.4904013961605585E-3</v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7.4497323882540146E-3</v>
      </c>
    </row>
    <row r="96" spans="1:59" ht="15.75" customHeight="1" x14ac:dyDescent="0.2">
      <c r="A96" s="610"/>
      <c r="B96" s="607"/>
      <c r="C96" s="586"/>
      <c r="D96" s="521"/>
      <c r="E96" s="62" t="str">
        <f>$BJ$22</f>
        <v>Fem.</v>
      </c>
      <c r="F96" s="28">
        <f t="shared" ref="F96:AK96" si="96">IF(F90=0,"",F93/F90)</f>
        <v>0</v>
      </c>
      <c r="G96" s="28">
        <f t="shared" si="96"/>
        <v>0</v>
      </c>
      <c r="H96" s="28">
        <f t="shared" si="96"/>
        <v>6.4655172413793103E-3</v>
      </c>
      <c r="I96" s="28">
        <f t="shared" si="96"/>
        <v>0</v>
      </c>
      <c r="J96" s="28">
        <f t="shared" si="96"/>
        <v>4.4742729306487695E-3</v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4.124097853594526E-3</v>
      </c>
    </row>
    <row r="97" spans="1:62" ht="15.75" customHeight="1" thickBot="1" x14ac:dyDescent="0.25">
      <c r="A97" s="610"/>
      <c r="B97" s="607"/>
      <c r="C97" s="587"/>
      <c r="D97" s="522"/>
      <c r="E97" s="63" t="str">
        <f>$BJ$23</f>
        <v>Masc.</v>
      </c>
      <c r="F97" s="28">
        <f t="shared" ref="F97:AK97" si="98">IF(F91=0,"",F94/F91)</f>
        <v>6.993006993006993E-3</v>
      </c>
      <c r="G97" s="28">
        <f t="shared" si="98"/>
        <v>2.7777777777777776E-2</v>
      </c>
      <c r="H97" s="28">
        <f t="shared" si="98"/>
        <v>7.575757575757576E-3</v>
      </c>
      <c r="I97" s="28">
        <f t="shared" si="98"/>
        <v>0</v>
      </c>
      <c r="J97" s="28">
        <f t="shared" si="98"/>
        <v>0</v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1.8688628444726005E-2</v>
      </c>
    </row>
    <row r="98" spans="1:62" ht="15.75" customHeight="1" x14ac:dyDescent="0.2">
      <c r="A98" s="610"/>
      <c r="B98" s="607"/>
      <c r="C98" s="585" t="str">
        <f>$BJ$19</f>
        <v>UCI</v>
      </c>
      <c r="D98" s="534" t="str">
        <f>$BJ$56</f>
        <v>Todas</v>
      </c>
      <c r="E98" s="112" t="str">
        <f>$BJ$21</f>
        <v>Total</v>
      </c>
      <c r="F98" s="18">
        <f t="shared" ref="F98:AK98" si="100">F99+F100</f>
        <v>23</v>
      </c>
      <c r="G98" s="18">
        <f t="shared" si="100"/>
        <v>25</v>
      </c>
      <c r="H98" s="18">
        <f t="shared" si="100"/>
        <v>24</v>
      </c>
      <c r="I98" s="18">
        <f t="shared" si="100"/>
        <v>27</v>
      </c>
      <c r="J98" s="18">
        <f t="shared" si="100"/>
        <v>12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1055</v>
      </c>
    </row>
    <row r="99" spans="1:62" ht="15.75" customHeight="1" x14ac:dyDescent="0.2">
      <c r="A99" s="610"/>
      <c r="B99" s="607"/>
      <c r="C99" s="585"/>
      <c r="D99" s="535"/>
      <c r="E99" s="68" t="str">
        <f>$BJ$22</f>
        <v>Fem.</v>
      </c>
      <c r="F99" s="12">
        <v>8</v>
      </c>
      <c r="G99" s="12">
        <v>12</v>
      </c>
      <c r="H99" s="12">
        <v>14</v>
      </c>
      <c r="I99" s="12">
        <v>17</v>
      </c>
      <c r="J99" s="12">
        <v>7</v>
      </c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498</v>
      </c>
    </row>
    <row r="100" spans="1:62" ht="15.75" customHeight="1" x14ac:dyDescent="0.2">
      <c r="A100" s="610"/>
      <c r="B100" s="607"/>
      <c r="C100" s="585"/>
      <c r="D100" s="536"/>
      <c r="E100" s="68" t="str">
        <f>$BJ$23</f>
        <v>Masc.</v>
      </c>
      <c r="F100" s="12">
        <v>15</v>
      </c>
      <c r="G100" s="12">
        <v>13</v>
      </c>
      <c r="H100" s="12">
        <v>10</v>
      </c>
      <c r="I100" s="12">
        <v>10</v>
      </c>
      <c r="J100" s="12">
        <v>5</v>
      </c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557</v>
      </c>
    </row>
    <row r="101" spans="1:62" ht="15.75" customHeight="1" x14ac:dyDescent="0.2">
      <c r="A101" s="610"/>
      <c r="B101" s="607"/>
      <c r="C101" s="585"/>
      <c r="D101" s="537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15.75" customHeight="1" x14ac:dyDescent="0.2">
      <c r="A102" s="610"/>
      <c r="B102" s="607"/>
      <c r="C102" s="585"/>
      <c r="D102" s="535"/>
      <c r="E102" s="68" t="str">
        <f>$BJ$22</f>
        <v>Fem.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15.75" customHeight="1" x14ac:dyDescent="0.2">
      <c r="A103" s="610"/>
      <c r="B103" s="607"/>
      <c r="C103" s="585"/>
      <c r="D103" s="536"/>
      <c r="E103" s="68" t="str">
        <f>$BJ$23</f>
        <v>Masc.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15.75" customHeight="1" x14ac:dyDescent="0.2">
      <c r="A104" s="610"/>
      <c r="B104" s="607"/>
      <c r="C104" s="586"/>
      <c r="D104" s="520" t="str">
        <f>$BJ$58</f>
        <v>%</v>
      </c>
      <c r="E104" s="110" t="str">
        <f>$BJ$21</f>
        <v>Total</v>
      </c>
      <c r="F104" s="26">
        <f t="shared" ref="F104:AK104" si="104">IF(F98=0,"",F101/F98)</f>
        <v>0</v>
      </c>
      <c r="G104" s="26">
        <f t="shared" si="104"/>
        <v>0</v>
      </c>
      <c r="H104" s="26">
        <f t="shared" si="104"/>
        <v>0</v>
      </c>
      <c r="I104" s="26">
        <f t="shared" si="104"/>
        <v>0</v>
      </c>
      <c r="J104" s="26">
        <f t="shared" si="104"/>
        <v>0</v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4.0758293838862557E-2</v>
      </c>
    </row>
    <row r="105" spans="1:62" s="1" customFormat="1" ht="15.75" customHeight="1" x14ac:dyDescent="0.25">
      <c r="A105" s="610"/>
      <c r="B105" s="607"/>
      <c r="C105" s="586"/>
      <c r="D105" s="521"/>
      <c r="E105" s="62" t="str">
        <f>$BJ$22</f>
        <v>Fem.</v>
      </c>
      <c r="F105" s="28">
        <f t="shared" ref="F105:AK105" si="106">IF(F99=0,"",F102/F99)</f>
        <v>0</v>
      </c>
      <c r="G105" s="28">
        <f t="shared" si="106"/>
        <v>0</v>
      </c>
      <c r="H105" s="28">
        <f t="shared" si="106"/>
        <v>0</v>
      </c>
      <c r="I105" s="28">
        <f t="shared" si="106"/>
        <v>0</v>
      </c>
      <c r="J105" s="28">
        <f t="shared" si="106"/>
        <v>0</v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4.2168674698795178E-2</v>
      </c>
      <c r="BJ105" s="64"/>
    </row>
    <row r="106" spans="1:62" ht="15.75" customHeight="1" thickBot="1" x14ac:dyDescent="0.25">
      <c r="A106" s="610"/>
      <c r="B106" s="607"/>
      <c r="C106" s="587"/>
      <c r="D106" s="522"/>
      <c r="E106" s="63" t="str">
        <f>$BJ$23</f>
        <v>Masc.</v>
      </c>
      <c r="F106" s="28">
        <f t="shared" ref="F106:AK106" si="108">IF(F100=0,"",F103/F100)</f>
        <v>0</v>
      </c>
      <c r="G106" s="28">
        <f t="shared" si="108"/>
        <v>0</v>
      </c>
      <c r="H106" s="28">
        <f t="shared" si="108"/>
        <v>0</v>
      </c>
      <c r="I106" s="28">
        <f t="shared" si="108"/>
        <v>0</v>
      </c>
      <c r="J106" s="28">
        <f t="shared" si="108"/>
        <v>0</v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3.949730700179533E-2</v>
      </c>
    </row>
    <row r="107" spans="1:62" ht="15.75" customHeight="1" x14ac:dyDescent="0.2">
      <c r="A107" s="610"/>
      <c r="B107" s="607"/>
      <c r="C107" s="585" t="str">
        <f>$BJ$20</f>
        <v>Def.</v>
      </c>
      <c r="D107" s="534" t="str">
        <f>$BJ$56</f>
        <v>Todas</v>
      </c>
      <c r="E107" s="112" t="str">
        <f>$BJ$21</f>
        <v>Total</v>
      </c>
      <c r="F107" s="18">
        <f t="shared" ref="F107:AK107" si="110">F108+F109</f>
        <v>4</v>
      </c>
      <c r="G107" s="18">
        <f t="shared" si="110"/>
        <v>5</v>
      </c>
      <c r="H107" s="18">
        <f t="shared" si="110"/>
        <v>3</v>
      </c>
      <c r="I107" s="18">
        <f t="shared" si="110"/>
        <v>1</v>
      </c>
      <c r="J107" s="18">
        <f t="shared" si="110"/>
        <v>2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190</v>
      </c>
    </row>
    <row r="108" spans="1:62" ht="15.75" customHeight="1" x14ac:dyDescent="0.2">
      <c r="A108" s="610"/>
      <c r="B108" s="607"/>
      <c r="C108" s="585"/>
      <c r="D108" s="535"/>
      <c r="E108" s="68" t="str">
        <f>$BJ$22</f>
        <v>Fem.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65</v>
      </c>
    </row>
    <row r="109" spans="1:62" ht="15.75" customHeight="1" x14ac:dyDescent="0.2">
      <c r="A109" s="610"/>
      <c r="B109" s="607"/>
      <c r="C109" s="585"/>
      <c r="D109" s="536"/>
      <c r="E109" s="68" t="str">
        <f>$BJ$23</f>
        <v>Masc.</v>
      </c>
      <c r="F109" s="12">
        <v>4</v>
      </c>
      <c r="G109" s="12">
        <v>5</v>
      </c>
      <c r="H109" s="12">
        <v>2</v>
      </c>
      <c r="I109" s="12">
        <v>1</v>
      </c>
      <c r="J109" s="12">
        <v>2</v>
      </c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125</v>
      </c>
    </row>
    <row r="110" spans="1:62" ht="15.75" customHeight="1" x14ac:dyDescent="0.2">
      <c r="A110" s="610"/>
      <c r="B110" s="607"/>
      <c r="C110" s="585"/>
      <c r="D110" s="537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15.75" customHeight="1" x14ac:dyDescent="0.2">
      <c r="A111" s="610"/>
      <c r="B111" s="607"/>
      <c r="C111" s="585"/>
      <c r="D111" s="535"/>
      <c r="E111" s="68" t="str">
        <f>$BJ$22</f>
        <v>Fem.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15.75" customHeight="1" x14ac:dyDescent="0.2">
      <c r="A112" s="610"/>
      <c r="B112" s="607"/>
      <c r="C112" s="585"/>
      <c r="D112" s="536"/>
      <c r="E112" s="68" t="str">
        <f>$BJ$23</f>
        <v>Masc.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15.75" customHeight="1" x14ac:dyDescent="0.2">
      <c r="A113" s="610"/>
      <c r="B113" s="607"/>
      <c r="C113" s="586"/>
      <c r="D113" s="520" t="str">
        <f>$BJ$58</f>
        <v>%</v>
      </c>
      <c r="E113" s="110" t="str">
        <f>$BJ$21</f>
        <v>Total</v>
      </c>
      <c r="F113" s="26">
        <f t="shared" ref="F113:AK113" si="114">IF(F107=0,"",F110/F107)</f>
        <v>0</v>
      </c>
      <c r="G113" s="26">
        <f t="shared" si="114"/>
        <v>0</v>
      </c>
      <c r="H113" s="26">
        <f t="shared" si="114"/>
        <v>0</v>
      </c>
      <c r="I113" s="26">
        <f t="shared" si="114"/>
        <v>0</v>
      </c>
      <c r="J113" s="26">
        <f t="shared" si="114"/>
        <v>0</v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4.736842105263158E-2</v>
      </c>
    </row>
    <row r="114" spans="1:62" ht="15.75" customHeight="1" x14ac:dyDescent="0.2">
      <c r="A114" s="610"/>
      <c r="B114" s="607"/>
      <c r="C114" s="586"/>
      <c r="D114" s="521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>
        <f t="shared" si="116"/>
        <v>0</v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4.6153846153846156E-2</v>
      </c>
    </row>
    <row r="115" spans="1:62" ht="15.75" customHeight="1" thickBot="1" x14ac:dyDescent="0.25">
      <c r="A115" s="610"/>
      <c r="B115" s="608"/>
      <c r="C115" s="587"/>
      <c r="D115" s="522"/>
      <c r="E115" s="63" t="str">
        <f>$BJ$23</f>
        <v>Masc.</v>
      </c>
      <c r="F115" s="28">
        <f t="shared" ref="F115:AK115" si="118">IF(F109=0,"",F112/F109)</f>
        <v>0</v>
      </c>
      <c r="G115" s="28">
        <f t="shared" si="118"/>
        <v>0</v>
      </c>
      <c r="H115" s="28">
        <f t="shared" si="118"/>
        <v>0</v>
      </c>
      <c r="I115" s="28">
        <f t="shared" si="118"/>
        <v>0</v>
      </c>
      <c r="J115" s="28">
        <f t="shared" si="118"/>
        <v>0</v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4.8000000000000001E-2</v>
      </c>
    </row>
    <row r="116" spans="1:62" ht="15.75" customHeight="1" x14ac:dyDescent="0.2">
      <c r="A116" s="610"/>
      <c r="B116" s="607" t="str">
        <f>BJ15</f>
        <v>40 a 59</v>
      </c>
      <c r="C116" s="584" t="str">
        <f>$BJ$18</f>
        <v>Hosp.</v>
      </c>
      <c r="D116" s="534" t="str">
        <f>$BJ$56</f>
        <v>Todas</v>
      </c>
      <c r="E116" s="112" t="str">
        <f>$BJ$21</f>
        <v>Total</v>
      </c>
      <c r="F116" s="18">
        <f t="shared" ref="F116:AK116" si="120">F117+F118</f>
        <v>491</v>
      </c>
      <c r="G116" s="18">
        <f t="shared" si="120"/>
        <v>462</v>
      </c>
      <c r="H116" s="18">
        <f t="shared" si="120"/>
        <v>448</v>
      </c>
      <c r="I116" s="18">
        <f t="shared" si="120"/>
        <v>477</v>
      </c>
      <c r="J116" s="18">
        <f t="shared" si="120"/>
        <v>423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21442</v>
      </c>
    </row>
    <row r="117" spans="1:62" ht="15.75" customHeight="1" x14ac:dyDescent="0.2">
      <c r="A117" s="610"/>
      <c r="B117" s="607"/>
      <c r="C117" s="585"/>
      <c r="D117" s="535"/>
      <c r="E117" s="68" t="str">
        <f>$BJ$22</f>
        <v>Fem.</v>
      </c>
      <c r="F117" s="12">
        <v>268</v>
      </c>
      <c r="G117" s="12">
        <v>269</v>
      </c>
      <c r="H117" s="12">
        <v>253</v>
      </c>
      <c r="I117" s="12">
        <v>265</v>
      </c>
      <c r="J117" s="12">
        <v>242</v>
      </c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11892</v>
      </c>
    </row>
    <row r="118" spans="1:62" ht="15.75" customHeight="1" x14ac:dyDescent="0.2">
      <c r="A118" s="610"/>
      <c r="B118" s="607"/>
      <c r="C118" s="585"/>
      <c r="D118" s="536"/>
      <c r="E118" s="68" t="str">
        <f>$BJ$23</f>
        <v>Masc.</v>
      </c>
      <c r="F118" s="12">
        <v>223</v>
      </c>
      <c r="G118" s="12">
        <v>193</v>
      </c>
      <c r="H118" s="12">
        <v>195</v>
      </c>
      <c r="I118" s="12">
        <v>212</v>
      </c>
      <c r="J118" s="12">
        <v>181</v>
      </c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9550</v>
      </c>
    </row>
    <row r="119" spans="1:62" ht="15.75" customHeight="1" x14ac:dyDescent="0.2">
      <c r="A119" s="610"/>
      <c r="B119" s="607"/>
      <c r="C119" s="585"/>
      <c r="D119" s="537" t="str">
        <f>$BJ$57</f>
        <v>IRAG</v>
      </c>
      <c r="E119" s="111" t="str">
        <f>$BJ$21</f>
        <v>Total</v>
      </c>
      <c r="F119" s="16">
        <f t="shared" ref="F119:AK119" si="122">F120+F121</f>
        <v>5</v>
      </c>
      <c r="G119" s="16">
        <f t="shared" si="122"/>
        <v>3</v>
      </c>
      <c r="H119" s="16">
        <f t="shared" si="122"/>
        <v>1</v>
      </c>
      <c r="I119" s="16">
        <f t="shared" si="122"/>
        <v>4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491</v>
      </c>
    </row>
    <row r="120" spans="1:62" ht="15.75" customHeight="1" x14ac:dyDescent="0.2">
      <c r="A120" s="610"/>
      <c r="B120" s="607"/>
      <c r="C120" s="585"/>
      <c r="D120" s="535"/>
      <c r="E120" s="68" t="str">
        <f>$BJ$22</f>
        <v>Fem.</v>
      </c>
      <c r="F120" s="12">
        <v>2</v>
      </c>
      <c r="G120" s="12">
        <v>1</v>
      </c>
      <c r="H120" s="12">
        <v>1</v>
      </c>
      <c r="I120" s="12">
        <v>1</v>
      </c>
      <c r="J120" s="12">
        <v>0</v>
      </c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215</v>
      </c>
    </row>
    <row r="121" spans="1:62" ht="15.75" customHeight="1" x14ac:dyDescent="0.2">
      <c r="A121" s="610"/>
      <c r="B121" s="607"/>
      <c r="C121" s="585"/>
      <c r="D121" s="536"/>
      <c r="E121" s="68" t="str">
        <f>$BJ$23</f>
        <v>Masc.</v>
      </c>
      <c r="F121" s="12">
        <v>3</v>
      </c>
      <c r="G121" s="12">
        <v>2</v>
      </c>
      <c r="H121" s="12">
        <v>0</v>
      </c>
      <c r="I121" s="12">
        <v>3</v>
      </c>
      <c r="J121" s="12">
        <v>0</v>
      </c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276</v>
      </c>
    </row>
    <row r="122" spans="1:62" ht="15.75" customHeight="1" x14ac:dyDescent="0.2">
      <c r="A122" s="610"/>
      <c r="B122" s="607"/>
      <c r="C122" s="586"/>
      <c r="D122" s="520" t="str">
        <f>$BJ$58</f>
        <v>%</v>
      </c>
      <c r="E122" s="116" t="str">
        <f>$BJ$21</f>
        <v>Total</v>
      </c>
      <c r="F122" s="26">
        <f t="shared" ref="F122:AK122" si="124">IF(F116=0,"",F119/F116)</f>
        <v>1.0183299389002037E-2</v>
      </c>
      <c r="G122" s="26">
        <f t="shared" si="124"/>
        <v>6.4935064935064939E-3</v>
      </c>
      <c r="H122" s="26">
        <f t="shared" si="124"/>
        <v>2.232142857142857E-3</v>
      </c>
      <c r="I122" s="26">
        <f t="shared" si="124"/>
        <v>8.385744234800839E-3</v>
      </c>
      <c r="J122" s="26">
        <f t="shared" si="124"/>
        <v>0</v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2.2898983303796288E-2</v>
      </c>
    </row>
    <row r="123" spans="1:62" ht="15.75" customHeight="1" x14ac:dyDescent="0.2">
      <c r="A123" s="610"/>
      <c r="B123" s="607"/>
      <c r="C123" s="586"/>
      <c r="D123" s="521"/>
      <c r="E123" s="62" t="str">
        <f>$BJ$22</f>
        <v>Fem.</v>
      </c>
      <c r="F123" s="28">
        <f t="shared" ref="F123:AK123" si="126">IF(F117=0,"",F120/F117)</f>
        <v>7.462686567164179E-3</v>
      </c>
      <c r="G123" s="28">
        <f t="shared" si="126"/>
        <v>3.7174721189591076E-3</v>
      </c>
      <c r="H123" s="28">
        <f t="shared" si="126"/>
        <v>3.952569169960474E-3</v>
      </c>
      <c r="I123" s="28">
        <f t="shared" si="126"/>
        <v>3.7735849056603774E-3</v>
      </c>
      <c r="J123" s="28">
        <f t="shared" si="126"/>
        <v>0</v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1.8079381096535486E-2</v>
      </c>
    </row>
    <row r="124" spans="1:62" ht="15.75" customHeight="1" thickBot="1" x14ac:dyDescent="0.25">
      <c r="A124" s="610"/>
      <c r="B124" s="607"/>
      <c r="C124" s="587"/>
      <c r="D124" s="522"/>
      <c r="E124" s="63" t="str">
        <f>$BJ$23</f>
        <v>Masc.</v>
      </c>
      <c r="F124" s="28">
        <f t="shared" ref="F124:AK124" si="128">IF(F118=0,"",F121/F118)</f>
        <v>1.3452914798206279E-2</v>
      </c>
      <c r="G124" s="28">
        <f t="shared" si="128"/>
        <v>1.0362694300518135E-2</v>
      </c>
      <c r="H124" s="28">
        <f t="shared" si="128"/>
        <v>0</v>
      </c>
      <c r="I124" s="28">
        <f t="shared" si="128"/>
        <v>1.4150943396226415E-2</v>
      </c>
      <c r="J124" s="28">
        <f t="shared" si="128"/>
        <v>0</v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2.8900523560209425E-2</v>
      </c>
    </row>
    <row r="125" spans="1:62" ht="15.75" customHeight="1" x14ac:dyDescent="0.2">
      <c r="A125" s="610"/>
      <c r="B125" s="607"/>
      <c r="C125" s="585" t="str">
        <f>$BJ$19</f>
        <v>UCI</v>
      </c>
      <c r="D125" s="534" t="str">
        <f>$BJ$56</f>
        <v>Todas</v>
      </c>
      <c r="E125" s="112" t="str">
        <f>$BJ$21</f>
        <v>Total</v>
      </c>
      <c r="F125" s="18">
        <f t="shared" ref="F125:AK125" si="130">F126+F127</f>
        <v>54</v>
      </c>
      <c r="G125" s="18">
        <f t="shared" si="130"/>
        <v>53</v>
      </c>
      <c r="H125" s="18">
        <f t="shared" si="130"/>
        <v>51</v>
      </c>
      <c r="I125" s="18">
        <f t="shared" si="130"/>
        <v>54</v>
      </c>
      <c r="J125" s="18">
        <f t="shared" si="130"/>
        <v>54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2486</v>
      </c>
    </row>
    <row r="126" spans="1:62" ht="15.75" customHeight="1" x14ac:dyDescent="0.2">
      <c r="A126" s="610"/>
      <c r="B126" s="607"/>
      <c r="C126" s="585"/>
      <c r="D126" s="535"/>
      <c r="E126" s="68" t="str">
        <f>$BJ$22</f>
        <v>Fem.</v>
      </c>
      <c r="F126" s="12">
        <v>22</v>
      </c>
      <c r="G126" s="12">
        <v>25</v>
      </c>
      <c r="H126" s="12">
        <v>21</v>
      </c>
      <c r="I126" s="12">
        <v>19</v>
      </c>
      <c r="J126" s="12">
        <v>24</v>
      </c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976</v>
      </c>
    </row>
    <row r="127" spans="1:62" ht="15.75" customHeight="1" x14ac:dyDescent="0.2">
      <c r="A127" s="610"/>
      <c r="B127" s="607"/>
      <c r="C127" s="585"/>
      <c r="D127" s="536"/>
      <c r="E127" s="68" t="str">
        <f>$BJ$23</f>
        <v>Masc.</v>
      </c>
      <c r="F127" s="12">
        <v>32</v>
      </c>
      <c r="G127" s="12">
        <v>28</v>
      </c>
      <c r="H127" s="12">
        <v>30</v>
      </c>
      <c r="I127" s="12">
        <v>35</v>
      </c>
      <c r="J127" s="12">
        <v>30</v>
      </c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1510</v>
      </c>
      <c r="BJ127" s="114"/>
    </row>
    <row r="128" spans="1:62" ht="15.75" customHeight="1" x14ac:dyDescent="0.2">
      <c r="A128" s="610"/>
      <c r="B128" s="607"/>
      <c r="C128" s="585"/>
      <c r="D128" s="537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2</v>
      </c>
      <c r="H128" s="16">
        <f t="shared" si="132"/>
        <v>0</v>
      </c>
      <c r="I128" s="16">
        <f t="shared" si="132"/>
        <v>1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111</v>
      </c>
    </row>
    <row r="129" spans="1:59" ht="15.75" customHeight="1" x14ac:dyDescent="0.2">
      <c r="A129" s="610"/>
      <c r="B129" s="607"/>
      <c r="C129" s="585"/>
      <c r="D129" s="535"/>
      <c r="E129" s="68" t="str">
        <f>$BJ$22</f>
        <v>Fem.</v>
      </c>
      <c r="F129" s="12">
        <v>0</v>
      </c>
      <c r="G129" s="12">
        <v>2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48</v>
      </c>
    </row>
    <row r="130" spans="1:59" ht="15.75" customHeight="1" x14ac:dyDescent="0.2">
      <c r="A130" s="610"/>
      <c r="B130" s="607"/>
      <c r="C130" s="585"/>
      <c r="D130" s="536"/>
      <c r="E130" s="68" t="str">
        <f>$BJ$23</f>
        <v>Masc.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63</v>
      </c>
    </row>
    <row r="131" spans="1:59" ht="15.75" customHeight="1" x14ac:dyDescent="0.2">
      <c r="A131" s="610"/>
      <c r="B131" s="607"/>
      <c r="C131" s="586"/>
      <c r="D131" s="521" t="str">
        <f>$BJ$58</f>
        <v>%</v>
      </c>
      <c r="E131" s="72" t="str">
        <f>$BJ$21</f>
        <v>Total</v>
      </c>
      <c r="F131" s="26">
        <f t="shared" ref="F131:AK131" si="134">IF(F125=0,"",F128/F125)</f>
        <v>0</v>
      </c>
      <c r="G131" s="26">
        <f t="shared" si="134"/>
        <v>3.7735849056603772E-2</v>
      </c>
      <c r="H131" s="26">
        <f t="shared" si="134"/>
        <v>0</v>
      </c>
      <c r="I131" s="26">
        <f t="shared" si="134"/>
        <v>1.8518518518518517E-2</v>
      </c>
      <c r="J131" s="26">
        <f t="shared" si="134"/>
        <v>0</v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4.4650040225261464E-2</v>
      </c>
    </row>
    <row r="132" spans="1:59" ht="15.75" customHeight="1" x14ac:dyDescent="0.2">
      <c r="A132" s="610"/>
      <c r="B132" s="607"/>
      <c r="C132" s="586"/>
      <c r="D132" s="521"/>
      <c r="E132" s="62" t="str">
        <f>$BJ$22</f>
        <v>Fem.</v>
      </c>
      <c r="F132" s="28">
        <f t="shared" ref="F132:AK132" si="136">IF(F126=0,"",F129/F126)</f>
        <v>0</v>
      </c>
      <c r="G132" s="28">
        <f t="shared" si="136"/>
        <v>0.08</v>
      </c>
      <c r="H132" s="28">
        <f t="shared" si="136"/>
        <v>0</v>
      </c>
      <c r="I132" s="28">
        <f t="shared" si="136"/>
        <v>0</v>
      </c>
      <c r="J132" s="28">
        <f t="shared" si="136"/>
        <v>0</v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4.9180327868852458E-2</v>
      </c>
    </row>
    <row r="133" spans="1:59" ht="15.75" customHeight="1" thickBot="1" x14ac:dyDescent="0.25">
      <c r="A133" s="610"/>
      <c r="B133" s="607"/>
      <c r="C133" s="587"/>
      <c r="D133" s="522"/>
      <c r="E133" s="63" t="str">
        <f>$BJ$23</f>
        <v>Masc.</v>
      </c>
      <c r="F133" s="28">
        <f t="shared" ref="F133:AK133" si="138">IF(F127=0,"",F130/F127)</f>
        <v>0</v>
      </c>
      <c r="G133" s="28">
        <f t="shared" si="138"/>
        <v>0</v>
      </c>
      <c r="H133" s="28">
        <f t="shared" si="138"/>
        <v>0</v>
      </c>
      <c r="I133" s="28">
        <f t="shared" si="138"/>
        <v>2.8571428571428571E-2</v>
      </c>
      <c r="J133" s="28">
        <f t="shared" si="138"/>
        <v>0</v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4.1721854304635764E-2</v>
      </c>
    </row>
    <row r="134" spans="1:59" ht="15.75" customHeight="1" x14ac:dyDescent="0.2">
      <c r="A134" s="610"/>
      <c r="B134" s="607"/>
      <c r="C134" s="585" t="str">
        <f>$BJ$20</f>
        <v>Def.</v>
      </c>
      <c r="D134" s="534" t="str">
        <f>$BJ$56</f>
        <v>Todas</v>
      </c>
      <c r="E134" s="112" t="str">
        <f>$BJ$21</f>
        <v>Total</v>
      </c>
      <c r="F134" s="18">
        <f t="shared" ref="F134:AK134" si="140">F135+F136</f>
        <v>15</v>
      </c>
      <c r="G134" s="18">
        <f t="shared" si="140"/>
        <v>16</v>
      </c>
      <c r="H134" s="18">
        <f t="shared" si="140"/>
        <v>12</v>
      </c>
      <c r="I134" s="18">
        <f t="shared" si="140"/>
        <v>11</v>
      </c>
      <c r="J134" s="18">
        <f t="shared" si="140"/>
        <v>16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612</v>
      </c>
    </row>
    <row r="135" spans="1:59" ht="15.75" customHeight="1" x14ac:dyDescent="0.2">
      <c r="A135" s="610"/>
      <c r="B135" s="607"/>
      <c r="C135" s="585"/>
      <c r="D135" s="535"/>
      <c r="E135" s="68" t="str">
        <f>$BJ$22</f>
        <v>Fem.</v>
      </c>
      <c r="F135" s="12">
        <v>10</v>
      </c>
      <c r="G135" s="12">
        <v>8</v>
      </c>
      <c r="H135" s="12">
        <v>5</v>
      </c>
      <c r="I135" s="12">
        <v>5</v>
      </c>
      <c r="J135" s="12">
        <v>6</v>
      </c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258</v>
      </c>
    </row>
    <row r="136" spans="1:59" ht="15.75" customHeight="1" x14ac:dyDescent="0.2">
      <c r="A136" s="610"/>
      <c r="B136" s="607"/>
      <c r="C136" s="585"/>
      <c r="D136" s="536"/>
      <c r="E136" s="115" t="str">
        <f>$BJ$23</f>
        <v>Masc.</v>
      </c>
      <c r="F136" s="12">
        <v>5</v>
      </c>
      <c r="G136" s="12">
        <v>8</v>
      </c>
      <c r="H136" s="12">
        <v>7</v>
      </c>
      <c r="I136" s="12">
        <v>6</v>
      </c>
      <c r="J136" s="12">
        <v>10</v>
      </c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354</v>
      </c>
    </row>
    <row r="137" spans="1:59" ht="15.75" customHeight="1" x14ac:dyDescent="0.2">
      <c r="A137" s="610"/>
      <c r="B137" s="607"/>
      <c r="C137" s="585"/>
      <c r="D137" s="537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1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38</v>
      </c>
    </row>
    <row r="138" spans="1:59" ht="15.75" customHeight="1" x14ac:dyDescent="0.2">
      <c r="A138" s="610"/>
      <c r="B138" s="607"/>
      <c r="C138" s="585"/>
      <c r="D138" s="535"/>
      <c r="E138" s="68" t="str">
        <f>$BJ$22</f>
        <v>Fem.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15.75" customHeight="1" x14ac:dyDescent="0.2">
      <c r="A139" s="610"/>
      <c r="B139" s="607"/>
      <c r="C139" s="585"/>
      <c r="D139" s="536"/>
      <c r="E139" s="68" t="str">
        <f>$BJ$23</f>
        <v>Masc.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25</v>
      </c>
    </row>
    <row r="140" spans="1:59" ht="15.75" customHeight="1" x14ac:dyDescent="0.2">
      <c r="A140" s="610"/>
      <c r="B140" s="607"/>
      <c r="C140" s="586"/>
      <c r="D140" s="520" t="str">
        <f>$BJ$58</f>
        <v>%</v>
      </c>
      <c r="E140" s="110" t="str">
        <f>$BJ$21</f>
        <v>Total</v>
      </c>
      <c r="F140" s="26">
        <f t="shared" ref="F140:AK140" si="144">IF(F134=0,"",F137/F134)</f>
        <v>0</v>
      </c>
      <c r="G140" s="26">
        <f t="shared" si="144"/>
        <v>0</v>
      </c>
      <c r="H140" s="26">
        <f t="shared" si="144"/>
        <v>8.3333333333333329E-2</v>
      </c>
      <c r="I140" s="26">
        <f t="shared" si="144"/>
        <v>0</v>
      </c>
      <c r="J140" s="26">
        <f t="shared" si="144"/>
        <v>0</v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6.2091503267973858E-2</v>
      </c>
    </row>
    <row r="141" spans="1:59" ht="15.75" customHeight="1" x14ac:dyDescent="0.2">
      <c r="A141" s="610"/>
      <c r="B141" s="607"/>
      <c r="C141" s="586"/>
      <c r="D141" s="521"/>
      <c r="E141" s="62" t="str">
        <f>$BJ$22</f>
        <v>Fem.</v>
      </c>
      <c r="F141" s="28">
        <f t="shared" ref="F141:AK141" si="146">IF(F135=0,"",F138/F135)</f>
        <v>0</v>
      </c>
      <c r="G141" s="28">
        <f t="shared" si="146"/>
        <v>0</v>
      </c>
      <c r="H141" s="28">
        <f t="shared" si="146"/>
        <v>0</v>
      </c>
      <c r="I141" s="28">
        <f t="shared" si="146"/>
        <v>0</v>
      </c>
      <c r="J141" s="28">
        <f t="shared" si="146"/>
        <v>0</v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5.0387596899224806E-2</v>
      </c>
    </row>
    <row r="142" spans="1:59" ht="15.75" customHeight="1" thickBot="1" x14ac:dyDescent="0.25">
      <c r="A142" s="610"/>
      <c r="B142" s="608"/>
      <c r="C142" s="587"/>
      <c r="D142" s="522"/>
      <c r="E142" s="63" t="str">
        <f>$BJ$23</f>
        <v>Masc.</v>
      </c>
      <c r="F142" s="28">
        <f t="shared" ref="F142:AK142" si="148">IF(F136=0,"",F139/F136)</f>
        <v>0</v>
      </c>
      <c r="G142" s="28">
        <f t="shared" si="148"/>
        <v>0</v>
      </c>
      <c r="H142" s="28">
        <f t="shared" si="148"/>
        <v>0.14285714285714285</v>
      </c>
      <c r="I142" s="28">
        <f t="shared" si="148"/>
        <v>0</v>
      </c>
      <c r="J142" s="28">
        <f t="shared" si="148"/>
        <v>0</v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7.0621468926553674E-2</v>
      </c>
    </row>
    <row r="143" spans="1:59" ht="15.75" customHeight="1" x14ac:dyDescent="0.2">
      <c r="A143" s="610"/>
      <c r="B143" s="607" t="str">
        <f>BJ16</f>
        <v>60 y +</v>
      </c>
      <c r="C143" s="584" t="str">
        <f>$BJ$18</f>
        <v>Hosp.</v>
      </c>
      <c r="D143" s="534" t="str">
        <f>$BJ$56</f>
        <v>Todas</v>
      </c>
      <c r="E143" s="112" t="str">
        <f>$BJ$21</f>
        <v>Total</v>
      </c>
      <c r="F143" s="18">
        <f t="shared" ref="F143:AK143" si="150">F144+F145</f>
        <v>864</v>
      </c>
      <c r="G143" s="18">
        <f t="shared" si="150"/>
        <v>754</v>
      </c>
      <c r="H143" s="18">
        <f t="shared" si="150"/>
        <v>787</v>
      </c>
      <c r="I143" s="18">
        <f t="shared" si="150"/>
        <v>729</v>
      </c>
      <c r="J143" s="18">
        <f t="shared" si="150"/>
        <v>726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35493</v>
      </c>
    </row>
    <row r="144" spans="1:59" ht="15.75" customHeight="1" x14ac:dyDescent="0.2">
      <c r="A144" s="610"/>
      <c r="B144" s="607"/>
      <c r="C144" s="585"/>
      <c r="D144" s="535"/>
      <c r="E144" s="68" t="str">
        <f>$BJ$22</f>
        <v>Fem.</v>
      </c>
      <c r="F144" s="12">
        <v>442</v>
      </c>
      <c r="G144" s="12">
        <v>388</v>
      </c>
      <c r="H144" s="12">
        <v>422</v>
      </c>
      <c r="I144" s="12">
        <v>377</v>
      </c>
      <c r="J144" s="12">
        <v>361</v>
      </c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17981</v>
      </c>
    </row>
    <row r="145" spans="1:59" ht="15.75" customHeight="1" x14ac:dyDescent="0.2">
      <c r="A145" s="610"/>
      <c r="B145" s="607"/>
      <c r="C145" s="585"/>
      <c r="D145" s="536"/>
      <c r="E145" s="68" t="str">
        <f>$BJ$23</f>
        <v>Masc.</v>
      </c>
      <c r="F145" s="12">
        <v>422</v>
      </c>
      <c r="G145" s="12">
        <v>366</v>
      </c>
      <c r="H145" s="12">
        <v>365</v>
      </c>
      <c r="I145" s="12">
        <v>352</v>
      </c>
      <c r="J145" s="12">
        <v>365</v>
      </c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17512</v>
      </c>
    </row>
    <row r="146" spans="1:59" ht="15.75" customHeight="1" x14ac:dyDescent="0.2">
      <c r="A146" s="610"/>
      <c r="B146" s="607"/>
      <c r="C146" s="585"/>
      <c r="D146" s="537" t="str">
        <f>$BJ$57</f>
        <v>IRAG</v>
      </c>
      <c r="E146" s="111" t="str">
        <f>$BJ$21</f>
        <v>Total</v>
      </c>
      <c r="F146" s="16">
        <f t="shared" ref="F146:AK146" si="152">F147+F148</f>
        <v>12</v>
      </c>
      <c r="G146" s="16">
        <f t="shared" si="152"/>
        <v>12</v>
      </c>
      <c r="H146" s="16">
        <f t="shared" si="152"/>
        <v>10</v>
      </c>
      <c r="I146" s="16">
        <f t="shared" si="152"/>
        <v>1</v>
      </c>
      <c r="J146" s="16">
        <f t="shared" si="152"/>
        <v>7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1544</v>
      </c>
    </row>
    <row r="147" spans="1:59" ht="15.75" customHeight="1" x14ac:dyDescent="0.2">
      <c r="A147" s="610"/>
      <c r="B147" s="607"/>
      <c r="C147" s="585"/>
      <c r="D147" s="535"/>
      <c r="E147" s="68" t="str">
        <f>$BJ$22</f>
        <v>Fem.</v>
      </c>
      <c r="F147" s="12">
        <v>1</v>
      </c>
      <c r="G147" s="12">
        <v>5</v>
      </c>
      <c r="H147" s="12">
        <v>7</v>
      </c>
      <c r="I147" s="12">
        <v>1</v>
      </c>
      <c r="J147" s="12">
        <v>1</v>
      </c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865</v>
      </c>
    </row>
    <row r="148" spans="1:59" ht="15.75" customHeight="1" x14ac:dyDescent="0.2">
      <c r="A148" s="610"/>
      <c r="B148" s="607"/>
      <c r="C148" s="585"/>
      <c r="D148" s="536"/>
      <c r="E148" s="68" t="str">
        <f>$BJ$23</f>
        <v>Masc.</v>
      </c>
      <c r="F148" s="12">
        <v>11</v>
      </c>
      <c r="G148" s="12">
        <v>7</v>
      </c>
      <c r="H148" s="12">
        <v>3</v>
      </c>
      <c r="I148" s="12">
        <v>0</v>
      </c>
      <c r="J148" s="12">
        <v>6</v>
      </c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679</v>
      </c>
    </row>
    <row r="149" spans="1:59" ht="15.75" customHeight="1" x14ac:dyDescent="0.2">
      <c r="A149" s="610"/>
      <c r="B149" s="607"/>
      <c r="C149" s="586"/>
      <c r="D149" s="520" t="str">
        <f>$BJ$58</f>
        <v>%</v>
      </c>
      <c r="E149" s="110" t="str">
        <f>$BJ$21</f>
        <v>Total</v>
      </c>
      <c r="F149" s="26">
        <f t="shared" ref="F149:AK149" si="154">IF(F143=0,"",F146/F143)</f>
        <v>1.3888888888888888E-2</v>
      </c>
      <c r="G149" s="26">
        <f t="shared" si="154"/>
        <v>1.5915119363395226E-2</v>
      </c>
      <c r="H149" s="26">
        <f t="shared" si="154"/>
        <v>1.2706480304955527E-2</v>
      </c>
      <c r="I149" s="26">
        <f t="shared" si="154"/>
        <v>1.3717421124828531E-3</v>
      </c>
      <c r="J149" s="26">
        <f t="shared" si="154"/>
        <v>9.6418732782369149E-3</v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4.3501535514045023E-2</v>
      </c>
    </row>
    <row r="150" spans="1:59" ht="15.75" customHeight="1" x14ac:dyDescent="0.2">
      <c r="A150" s="610"/>
      <c r="B150" s="607"/>
      <c r="C150" s="586"/>
      <c r="D150" s="521"/>
      <c r="E150" s="62" t="str">
        <f>$BJ$22</f>
        <v>Fem.</v>
      </c>
      <c r="F150" s="28">
        <f t="shared" ref="F150:AK150" si="156">IF(F144=0,"",F147/F144)</f>
        <v>2.2624434389140274E-3</v>
      </c>
      <c r="G150" s="28">
        <f t="shared" si="156"/>
        <v>1.2886597938144329E-2</v>
      </c>
      <c r="H150" s="28">
        <f t="shared" si="156"/>
        <v>1.6587677725118485E-2</v>
      </c>
      <c r="I150" s="28">
        <f t="shared" si="156"/>
        <v>2.6525198938992041E-3</v>
      </c>
      <c r="J150" s="28">
        <f t="shared" si="156"/>
        <v>2.7700831024930748E-3</v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4.810633446415661E-2</v>
      </c>
    </row>
    <row r="151" spans="1:59" ht="15.75" customHeight="1" thickBot="1" x14ac:dyDescent="0.25">
      <c r="A151" s="610"/>
      <c r="B151" s="607"/>
      <c r="C151" s="587"/>
      <c r="D151" s="522"/>
      <c r="E151" s="63" t="str">
        <f>$BJ$23</f>
        <v>Masc.</v>
      </c>
      <c r="F151" s="28">
        <f t="shared" ref="F151:AK151" si="158">IF(F145=0,"",F148/F145)</f>
        <v>2.6066350710900472E-2</v>
      </c>
      <c r="G151" s="28">
        <f t="shared" si="158"/>
        <v>1.912568306010929E-2</v>
      </c>
      <c r="H151" s="28">
        <f t="shared" si="158"/>
        <v>8.21917808219178E-3</v>
      </c>
      <c r="I151" s="28">
        <f t="shared" si="158"/>
        <v>0</v>
      </c>
      <c r="J151" s="28">
        <f t="shared" si="158"/>
        <v>1.643835616438356E-2</v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3.8773412517131109E-2</v>
      </c>
    </row>
    <row r="152" spans="1:59" ht="15.75" customHeight="1" x14ac:dyDescent="0.2">
      <c r="A152" s="610"/>
      <c r="B152" s="607"/>
      <c r="C152" s="585" t="str">
        <f>$BJ$19</f>
        <v>UCI</v>
      </c>
      <c r="D152" s="534" t="str">
        <f>$BJ$56</f>
        <v>Todas</v>
      </c>
      <c r="E152" s="112" t="str">
        <f>$BJ$21</f>
        <v>Total</v>
      </c>
      <c r="F152" s="18">
        <f t="shared" ref="F152:AK152" si="160">F153+F154</f>
        <v>89</v>
      </c>
      <c r="G152" s="18">
        <f t="shared" si="160"/>
        <v>94</v>
      </c>
      <c r="H152" s="18">
        <f t="shared" si="160"/>
        <v>95</v>
      </c>
      <c r="I152" s="18">
        <f t="shared" si="160"/>
        <v>89</v>
      </c>
      <c r="J152" s="18">
        <f t="shared" si="160"/>
        <v>80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4331</v>
      </c>
    </row>
    <row r="153" spans="1:59" ht="15.75" customHeight="1" x14ac:dyDescent="0.2">
      <c r="A153" s="610"/>
      <c r="B153" s="607"/>
      <c r="C153" s="585"/>
      <c r="D153" s="535"/>
      <c r="E153" s="68" t="str">
        <f>$BJ$22</f>
        <v>Fem.</v>
      </c>
      <c r="F153" s="12">
        <v>33</v>
      </c>
      <c r="G153" s="12">
        <v>45</v>
      </c>
      <c r="H153" s="12">
        <v>45</v>
      </c>
      <c r="I153" s="12">
        <v>43</v>
      </c>
      <c r="J153" s="12">
        <v>39</v>
      </c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1906</v>
      </c>
    </row>
    <row r="154" spans="1:59" ht="15.75" customHeight="1" x14ac:dyDescent="0.2">
      <c r="A154" s="610"/>
      <c r="B154" s="607"/>
      <c r="C154" s="585"/>
      <c r="D154" s="536"/>
      <c r="E154" s="68" t="str">
        <f>$BJ$23</f>
        <v>Masc.</v>
      </c>
      <c r="F154" s="12">
        <v>56</v>
      </c>
      <c r="G154" s="12">
        <v>49</v>
      </c>
      <c r="H154" s="12">
        <v>50</v>
      </c>
      <c r="I154" s="12">
        <v>46</v>
      </c>
      <c r="J154" s="12">
        <v>41</v>
      </c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2425</v>
      </c>
    </row>
    <row r="155" spans="1:59" ht="15.75" customHeight="1" x14ac:dyDescent="0.2">
      <c r="A155" s="610"/>
      <c r="B155" s="607"/>
      <c r="C155" s="585"/>
      <c r="D155" s="537" t="str">
        <f>$BJ$57</f>
        <v>IRAG</v>
      </c>
      <c r="E155" s="111" t="str">
        <f>$BJ$21</f>
        <v>Total</v>
      </c>
      <c r="F155" s="16">
        <f t="shared" ref="F155:AK155" si="162">F156+F157</f>
        <v>2</v>
      </c>
      <c r="G155" s="16">
        <f t="shared" si="162"/>
        <v>0</v>
      </c>
      <c r="H155" s="16">
        <f t="shared" si="162"/>
        <v>1</v>
      </c>
      <c r="I155" s="16">
        <f t="shared" si="162"/>
        <v>0</v>
      </c>
      <c r="J155" s="16">
        <f t="shared" si="162"/>
        <v>2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206</v>
      </c>
    </row>
    <row r="156" spans="1:59" ht="15.75" customHeight="1" x14ac:dyDescent="0.2">
      <c r="A156" s="610"/>
      <c r="B156" s="607"/>
      <c r="C156" s="585"/>
      <c r="D156" s="535"/>
      <c r="E156" s="68" t="str">
        <f>$BJ$22</f>
        <v>Fem.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105</v>
      </c>
    </row>
    <row r="157" spans="1:59" ht="15.75" customHeight="1" x14ac:dyDescent="0.2">
      <c r="A157" s="610"/>
      <c r="B157" s="607"/>
      <c r="C157" s="585"/>
      <c r="D157" s="536"/>
      <c r="E157" s="68" t="str">
        <f>$BJ$23</f>
        <v>Masc.</v>
      </c>
      <c r="F157" s="12">
        <v>2</v>
      </c>
      <c r="G157" s="12">
        <v>0</v>
      </c>
      <c r="H157" s="12">
        <v>0</v>
      </c>
      <c r="I157" s="12">
        <v>0</v>
      </c>
      <c r="J157" s="12">
        <v>2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101</v>
      </c>
    </row>
    <row r="158" spans="1:59" ht="15.75" customHeight="1" x14ac:dyDescent="0.2">
      <c r="A158" s="610"/>
      <c r="B158" s="607"/>
      <c r="C158" s="586"/>
      <c r="D158" s="520" t="str">
        <f>$BJ$58</f>
        <v>%</v>
      </c>
      <c r="E158" s="110" t="str">
        <f>$BJ$21</f>
        <v>Total</v>
      </c>
      <c r="F158" s="26">
        <f t="shared" ref="F158:AK158" si="164">IF(F152=0,"",F155/F152)</f>
        <v>2.247191011235955E-2</v>
      </c>
      <c r="G158" s="26">
        <f t="shared" si="164"/>
        <v>0</v>
      </c>
      <c r="H158" s="26">
        <f t="shared" si="164"/>
        <v>1.0526315789473684E-2</v>
      </c>
      <c r="I158" s="26">
        <f t="shared" si="164"/>
        <v>0</v>
      </c>
      <c r="J158" s="26">
        <f t="shared" si="164"/>
        <v>2.5000000000000001E-2</v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4.7564072962364347E-2</v>
      </c>
    </row>
    <row r="159" spans="1:59" ht="15.75" customHeight="1" x14ac:dyDescent="0.2">
      <c r="A159" s="610"/>
      <c r="B159" s="607"/>
      <c r="C159" s="586"/>
      <c r="D159" s="521"/>
      <c r="E159" s="62" t="str">
        <f>$BJ$22</f>
        <v>Fem.</v>
      </c>
      <c r="F159" s="28">
        <f t="shared" ref="F159:AK159" si="166">IF(F153=0,"",F156/F153)</f>
        <v>0</v>
      </c>
      <c r="G159" s="28">
        <f t="shared" si="166"/>
        <v>0</v>
      </c>
      <c r="H159" s="28">
        <f t="shared" si="166"/>
        <v>2.2222222222222223E-2</v>
      </c>
      <c r="I159" s="28">
        <f t="shared" si="166"/>
        <v>0</v>
      </c>
      <c r="J159" s="28">
        <f t="shared" si="166"/>
        <v>0</v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5.5089192025183628E-2</v>
      </c>
    </row>
    <row r="160" spans="1:59" ht="15.75" customHeight="1" thickBot="1" x14ac:dyDescent="0.25">
      <c r="A160" s="610"/>
      <c r="B160" s="607"/>
      <c r="C160" s="587"/>
      <c r="D160" s="522"/>
      <c r="E160" s="63" t="str">
        <f>$BJ$23</f>
        <v>Masc.</v>
      </c>
      <c r="F160" s="28">
        <f t="shared" ref="F160:AK160" si="168">IF(F154=0,"",F157/F154)</f>
        <v>3.5714285714285712E-2</v>
      </c>
      <c r="G160" s="28">
        <f t="shared" si="168"/>
        <v>0</v>
      </c>
      <c r="H160" s="28">
        <f t="shared" si="168"/>
        <v>0</v>
      </c>
      <c r="I160" s="28">
        <f t="shared" si="168"/>
        <v>0</v>
      </c>
      <c r="J160" s="28">
        <f t="shared" si="168"/>
        <v>4.878048780487805E-2</v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4.1649484536082478E-2</v>
      </c>
    </row>
    <row r="161" spans="1:63" ht="15.75" customHeight="1" x14ac:dyDescent="0.2">
      <c r="A161" s="610"/>
      <c r="B161" s="607"/>
      <c r="C161" s="585" t="str">
        <f>$BJ$20</f>
        <v>Def.</v>
      </c>
      <c r="D161" s="534" t="str">
        <f>$BJ$56</f>
        <v>Todas</v>
      </c>
      <c r="E161" s="112" t="str">
        <f>$BJ$21</f>
        <v>Total</v>
      </c>
      <c r="F161" s="18">
        <f t="shared" ref="F161:AK161" si="170">F162+F163</f>
        <v>66</v>
      </c>
      <c r="G161" s="18">
        <f t="shared" si="170"/>
        <v>36</v>
      </c>
      <c r="H161" s="18">
        <f t="shared" si="170"/>
        <v>56</v>
      </c>
      <c r="I161" s="18">
        <f t="shared" si="170"/>
        <v>47</v>
      </c>
      <c r="J161" s="18">
        <f t="shared" si="170"/>
        <v>44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2460</v>
      </c>
    </row>
    <row r="162" spans="1:63" ht="15.75" customHeight="1" x14ac:dyDescent="0.2">
      <c r="A162" s="610"/>
      <c r="B162" s="607"/>
      <c r="C162" s="585"/>
      <c r="D162" s="535"/>
      <c r="E162" s="68" t="str">
        <f>$BJ$22</f>
        <v>Fem.</v>
      </c>
      <c r="F162" s="12">
        <v>36</v>
      </c>
      <c r="G162" s="12">
        <v>18</v>
      </c>
      <c r="H162" s="12">
        <v>23</v>
      </c>
      <c r="I162" s="12">
        <v>29</v>
      </c>
      <c r="J162" s="12">
        <v>28</v>
      </c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1213</v>
      </c>
    </row>
    <row r="163" spans="1:63" ht="15.75" customHeight="1" x14ac:dyDescent="0.2">
      <c r="A163" s="610"/>
      <c r="B163" s="607"/>
      <c r="C163" s="585"/>
      <c r="D163" s="536"/>
      <c r="E163" s="68" t="str">
        <f>$BJ$23</f>
        <v>Masc.</v>
      </c>
      <c r="F163" s="12">
        <v>30</v>
      </c>
      <c r="G163" s="12">
        <v>18</v>
      </c>
      <c r="H163" s="12">
        <v>33</v>
      </c>
      <c r="I163" s="12">
        <v>18</v>
      </c>
      <c r="J163" s="12">
        <v>16</v>
      </c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1247</v>
      </c>
    </row>
    <row r="164" spans="1:63" ht="15.75" customHeight="1" x14ac:dyDescent="0.2">
      <c r="A164" s="610"/>
      <c r="B164" s="607"/>
      <c r="C164" s="585"/>
      <c r="D164" s="537" t="str">
        <f>$BJ$57</f>
        <v>IRAG</v>
      </c>
      <c r="E164" s="111" t="str">
        <f>$BJ$21</f>
        <v>Total</v>
      </c>
      <c r="F164" s="16">
        <f t="shared" ref="F164:AK164" si="172">F165+F166</f>
        <v>2</v>
      </c>
      <c r="G164" s="16">
        <f t="shared" si="172"/>
        <v>1</v>
      </c>
      <c r="H164" s="16">
        <f t="shared" si="172"/>
        <v>2</v>
      </c>
      <c r="I164" s="16">
        <f t="shared" si="172"/>
        <v>0</v>
      </c>
      <c r="J164" s="16">
        <f t="shared" si="172"/>
        <v>1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158</v>
      </c>
    </row>
    <row r="165" spans="1:63" ht="15.75" customHeight="1" x14ac:dyDescent="0.2">
      <c r="A165" s="610"/>
      <c r="B165" s="607"/>
      <c r="C165" s="585"/>
      <c r="D165" s="535"/>
      <c r="E165" s="68" t="str">
        <f>$BJ$22</f>
        <v>Fem.</v>
      </c>
      <c r="F165" s="12">
        <v>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68</v>
      </c>
    </row>
    <row r="166" spans="1:63" ht="15.75" customHeight="1" x14ac:dyDescent="0.2">
      <c r="A166" s="610"/>
      <c r="B166" s="607"/>
      <c r="C166" s="585"/>
      <c r="D166" s="536"/>
      <c r="E166" s="68" t="str">
        <f>$BJ$23</f>
        <v>Masc.</v>
      </c>
      <c r="F166" s="12">
        <v>1</v>
      </c>
      <c r="G166" s="12">
        <v>1</v>
      </c>
      <c r="H166" s="12">
        <v>2</v>
      </c>
      <c r="I166" s="12">
        <v>0</v>
      </c>
      <c r="J166" s="12">
        <v>1</v>
      </c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90</v>
      </c>
    </row>
    <row r="167" spans="1:63" ht="15.75" customHeight="1" x14ac:dyDescent="0.2">
      <c r="A167" s="610"/>
      <c r="B167" s="607"/>
      <c r="C167" s="586"/>
      <c r="D167" s="520" t="str">
        <f>$BJ$58</f>
        <v>%</v>
      </c>
      <c r="E167" s="110" t="str">
        <f>$BJ$21</f>
        <v>Total</v>
      </c>
      <c r="F167" s="26">
        <f t="shared" ref="F167:AK167" si="174">IF(F161=0,"",F164/F161)</f>
        <v>3.0303030303030304E-2</v>
      </c>
      <c r="G167" s="26">
        <f t="shared" si="174"/>
        <v>2.7777777777777776E-2</v>
      </c>
      <c r="H167" s="26">
        <f t="shared" si="174"/>
        <v>3.5714285714285712E-2</v>
      </c>
      <c r="I167" s="26">
        <f t="shared" si="174"/>
        <v>0</v>
      </c>
      <c r="J167" s="26">
        <f t="shared" si="174"/>
        <v>2.2727272727272728E-2</v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6.4227642276422761E-2</v>
      </c>
    </row>
    <row r="168" spans="1:63" ht="15.75" customHeight="1" x14ac:dyDescent="0.2">
      <c r="A168" s="610"/>
      <c r="B168" s="607"/>
      <c r="C168" s="586"/>
      <c r="D168" s="521"/>
      <c r="E168" s="62" t="str">
        <f>$BJ$22</f>
        <v>Fem.</v>
      </c>
      <c r="F168" s="28">
        <f t="shared" ref="F168:AK168" si="176">IF(F162=0,"",F165/F162)</f>
        <v>2.7777777777777776E-2</v>
      </c>
      <c r="G168" s="28">
        <f t="shared" si="176"/>
        <v>0</v>
      </c>
      <c r="H168" s="28">
        <f t="shared" si="176"/>
        <v>0</v>
      </c>
      <c r="I168" s="28">
        <f t="shared" si="176"/>
        <v>0</v>
      </c>
      <c r="J168" s="28">
        <f t="shared" si="176"/>
        <v>0</v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5.6059356966199507E-2</v>
      </c>
    </row>
    <row r="169" spans="1:63" ht="15.75" customHeight="1" thickBot="1" x14ac:dyDescent="0.25">
      <c r="A169" s="610"/>
      <c r="B169" s="608"/>
      <c r="C169" s="587"/>
      <c r="D169" s="522"/>
      <c r="E169" s="63" t="str">
        <f>$BJ$23</f>
        <v>Masc.</v>
      </c>
      <c r="F169" s="28">
        <f t="shared" ref="F169:AK169" si="178">IF(F163=0,"",F166/F163)</f>
        <v>3.3333333333333333E-2</v>
      </c>
      <c r="G169" s="28">
        <f t="shared" si="178"/>
        <v>5.5555555555555552E-2</v>
      </c>
      <c r="H169" s="28">
        <f t="shared" si="178"/>
        <v>6.0606060606060608E-2</v>
      </c>
      <c r="I169" s="28">
        <f t="shared" si="178"/>
        <v>0</v>
      </c>
      <c r="J169" s="28">
        <f t="shared" si="178"/>
        <v>6.25E-2</v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7.2173215717722533E-2</v>
      </c>
    </row>
    <row r="170" spans="1:63" ht="15.75" customHeight="1" x14ac:dyDescent="0.2">
      <c r="A170" s="514" t="s">
        <v>24</v>
      </c>
      <c r="B170" s="515"/>
      <c r="C170" s="584" t="str">
        <f>$BJ$18</f>
        <v>Hosp.</v>
      </c>
      <c r="D170" s="534" t="str">
        <f>$BJ$56</f>
        <v>Todas</v>
      </c>
      <c r="E170" s="112" t="str">
        <f>$BJ$21</f>
        <v>Total</v>
      </c>
      <c r="F170" s="18">
        <f t="shared" ref="F170:AK170" si="180">F171+F172</f>
        <v>2494</v>
      </c>
      <c r="G170" s="18">
        <f t="shared" si="180"/>
        <v>2341</v>
      </c>
      <c r="H170" s="18">
        <f t="shared" si="180"/>
        <v>2298</v>
      </c>
      <c r="I170" s="18">
        <f t="shared" si="180"/>
        <v>2264</v>
      </c>
      <c r="J170" s="18">
        <f t="shared" si="180"/>
        <v>2147</v>
      </c>
      <c r="K170" s="18">
        <f t="shared" si="180"/>
        <v>2156</v>
      </c>
      <c r="L170" s="18">
        <f t="shared" si="180"/>
        <v>2173</v>
      </c>
      <c r="M170" s="18">
        <f t="shared" si="180"/>
        <v>1802</v>
      </c>
      <c r="N170" s="18">
        <f t="shared" si="180"/>
        <v>2409</v>
      </c>
      <c r="O170" s="18">
        <f t="shared" si="180"/>
        <v>2304</v>
      </c>
      <c r="P170" s="18">
        <f t="shared" si="180"/>
        <v>2434</v>
      </c>
      <c r="Q170" s="18">
        <f t="shared" si="180"/>
        <v>2106</v>
      </c>
      <c r="R170" s="18">
        <f t="shared" si="180"/>
        <v>2368</v>
      </c>
      <c r="S170" s="18">
        <f t="shared" si="180"/>
        <v>2326</v>
      </c>
      <c r="T170" s="18">
        <f t="shared" si="180"/>
        <v>2348</v>
      </c>
      <c r="U170" s="18">
        <f t="shared" si="180"/>
        <v>2301</v>
      </c>
      <c r="V170" s="18">
        <f t="shared" si="180"/>
        <v>2363</v>
      </c>
      <c r="W170" s="18">
        <f t="shared" si="180"/>
        <v>2252</v>
      </c>
      <c r="X170" s="18">
        <f t="shared" si="180"/>
        <v>2400</v>
      </c>
      <c r="Y170" s="18">
        <f t="shared" si="180"/>
        <v>2412</v>
      </c>
      <c r="Z170" s="18">
        <f t="shared" si="180"/>
        <v>2491</v>
      </c>
      <c r="AA170" s="18">
        <f t="shared" si="180"/>
        <v>2387</v>
      </c>
      <c r="AB170" s="18">
        <f t="shared" si="180"/>
        <v>2303</v>
      </c>
      <c r="AC170" s="18">
        <f t="shared" si="180"/>
        <v>2440</v>
      </c>
      <c r="AD170" s="18">
        <f t="shared" si="180"/>
        <v>2434</v>
      </c>
      <c r="AE170" s="18">
        <f t="shared" si="180"/>
        <v>2339</v>
      </c>
      <c r="AF170" s="18">
        <f t="shared" si="180"/>
        <v>2478</v>
      </c>
      <c r="AG170" s="18">
        <f t="shared" si="180"/>
        <v>2380</v>
      </c>
      <c r="AH170" s="18">
        <f t="shared" si="180"/>
        <v>1966</v>
      </c>
      <c r="AI170" s="18">
        <f t="shared" si="180"/>
        <v>2429</v>
      </c>
      <c r="AJ170" s="18">
        <f t="shared" si="180"/>
        <v>2440</v>
      </c>
      <c r="AK170" s="18">
        <f t="shared" si="180"/>
        <v>2388</v>
      </c>
      <c r="AL170" s="18">
        <f t="shared" ref="AL170:BG170" si="181">AL171+AL172</f>
        <v>2250</v>
      </c>
      <c r="AM170" s="18">
        <f t="shared" si="181"/>
        <v>2370</v>
      </c>
      <c r="AN170" s="18">
        <f t="shared" si="181"/>
        <v>2351</v>
      </c>
      <c r="AO170" s="18">
        <f t="shared" si="181"/>
        <v>2431</v>
      </c>
      <c r="AP170" s="18">
        <f t="shared" si="181"/>
        <v>2237</v>
      </c>
      <c r="AQ170" s="18">
        <f t="shared" si="181"/>
        <v>2340</v>
      </c>
      <c r="AR170" s="18">
        <f t="shared" si="181"/>
        <v>2387</v>
      </c>
      <c r="AS170" s="18">
        <f t="shared" si="181"/>
        <v>2308</v>
      </c>
      <c r="AT170" s="18">
        <f t="shared" si="181"/>
        <v>2299</v>
      </c>
      <c r="AU170" s="18">
        <f t="shared" si="181"/>
        <v>2310</v>
      </c>
      <c r="AV170" s="18">
        <f t="shared" si="181"/>
        <v>2242</v>
      </c>
      <c r="AW170" s="18">
        <f t="shared" si="181"/>
        <v>1911</v>
      </c>
      <c r="AX170" s="18">
        <f t="shared" si="181"/>
        <v>2185</v>
      </c>
      <c r="AY170" s="18">
        <f t="shared" si="181"/>
        <v>1677</v>
      </c>
      <c r="AZ170" s="18">
        <f t="shared" si="181"/>
        <v>570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106041</v>
      </c>
      <c r="BI170" s="566"/>
      <c r="BJ170" s="566"/>
      <c r="BK170" s="566"/>
    </row>
    <row r="171" spans="1:63" ht="15.75" customHeight="1" x14ac:dyDescent="0.2">
      <c r="A171" s="516"/>
      <c r="B171" s="517"/>
      <c r="C171" s="585"/>
      <c r="D171" s="535"/>
      <c r="E171" s="68" t="str">
        <f>$BJ$22</f>
        <v>Fem.</v>
      </c>
      <c r="F171" s="12">
        <f t="shared" ref="F171:AK171" si="182">F9+F36+F63+F90+F117+F144</f>
        <v>1452</v>
      </c>
      <c r="G171" s="12">
        <f t="shared" si="182"/>
        <v>1368</v>
      </c>
      <c r="H171" s="12">
        <f t="shared" si="182"/>
        <v>1387</v>
      </c>
      <c r="I171" s="12">
        <f t="shared" si="182"/>
        <v>1338</v>
      </c>
      <c r="J171" s="12">
        <f t="shared" si="182"/>
        <v>1258</v>
      </c>
      <c r="K171" s="12">
        <f t="shared" si="182"/>
        <v>1294</v>
      </c>
      <c r="L171" s="12">
        <f t="shared" si="182"/>
        <v>1300</v>
      </c>
      <c r="M171" s="12">
        <f t="shared" si="182"/>
        <v>1034</v>
      </c>
      <c r="N171" s="12">
        <f t="shared" si="182"/>
        <v>1431</v>
      </c>
      <c r="O171" s="12">
        <f t="shared" si="182"/>
        <v>1357</v>
      </c>
      <c r="P171" s="12">
        <f t="shared" si="182"/>
        <v>1474</v>
      </c>
      <c r="Q171" s="12">
        <f t="shared" si="182"/>
        <v>1214</v>
      </c>
      <c r="R171" s="12">
        <f t="shared" si="182"/>
        <v>1385</v>
      </c>
      <c r="S171" s="12">
        <f t="shared" si="182"/>
        <v>1376</v>
      </c>
      <c r="T171" s="12">
        <f t="shared" si="182"/>
        <v>1366</v>
      </c>
      <c r="U171" s="12">
        <f t="shared" si="182"/>
        <v>1364</v>
      </c>
      <c r="V171" s="12">
        <f t="shared" si="182"/>
        <v>1383</v>
      </c>
      <c r="W171" s="12">
        <f t="shared" si="182"/>
        <v>1305</v>
      </c>
      <c r="X171" s="12">
        <f t="shared" si="182"/>
        <v>1393</v>
      </c>
      <c r="Y171" s="12">
        <f t="shared" si="182"/>
        <v>1402</v>
      </c>
      <c r="Z171" s="12">
        <f t="shared" si="182"/>
        <v>1451</v>
      </c>
      <c r="AA171" s="12">
        <f t="shared" si="182"/>
        <v>1400</v>
      </c>
      <c r="AB171" s="12">
        <f t="shared" si="182"/>
        <v>1326</v>
      </c>
      <c r="AC171" s="12">
        <f t="shared" si="182"/>
        <v>1409</v>
      </c>
      <c r="AD171" s="12">
        <f t="shared" si="182"/>
        <v>1377</v>
      </c>
      <c r="AE171" s="12">
        <f t="shared" si="182"/>
        <v>1376</v>
      </c>
      <c r="AF171" s="12">
        <f t="shared" si="182"/>
        <v>1438</v>
      </c>
      <c r="AG171" s="12">
        <f t="shared" si="182"/>
        <v>1357</v>
      </c>
      <c r="AH171" s="12">
        <f t="shared" si="182"/>
        <v>1113</v>
      </c>
      <c r="AI171" s="12">
        <f t="shared" si="182"/>
        <v>1399</v>
      </c>
      <c r="AJ171" s="12">
        <f t="shared" si="182"/>
        <v>1415</v>
      </c>
      <c r="AK171" s="12">
        <f t="shared" si="182"/>
        <v>1390</v>
      </c>
      <c r="AL171" s="12">
        <f t="shared" ref="AL171:BG171" si="183">AL9+AL36+AL63+AL90+AL117+AL144</f>
        <v>1340</v>
      </c>
      <c r="AM171" s="12">
        <f t="shared" si="183"/>
        <v>1383</v>
      </c>
      <c r="AN171" s="12">
        <f t="shared" si="183"/>
        <v>1395</v>
      </c>
      <c r="AO171" s="12">
        <f t="shared" si="183"/>
        <v>1415</v>
      </c>
      <c r="AP171" s="12">
        <f t="shared" si="183"/>
        <v>1279</v>
      </c>
      <c r="AQ171" s="12">
        <f t="shared" si="183"/>
        <v>1379</v>
      </c>
      <c r="AR171" s="12">
        <f t="shared" si="183"/>
        <v>1365</v>
      </c>
      <c r="AS171" s="12">
        <f t="shared" si="183"/>
        <v>1378</v>
      </c>
      <c r="AT171" s="12">
        <f t="shared" si="183"/>
        <v>1340</v>
      </c>
      <c r="AU171" s="12">
        <f t="shared" si="183"/>
        <v>1344</v>
      </c>
      <c r="AV171" s="12">
        <f t="shared" si="183"/>
        <v>1325</v>
      </c>
      <c r="AW171" s="12">
        <f t="shared" si="183"/>
        <v>1144</v>
      </c>
      <c r="AX171" s="12">
        <f t="shared" si="183"/>
        <v>1272</v>
      </c>
      <c r="AY171" s="12">
        <f t="shared" si="183"/>
        <v>914</v>
      </c>
      <c r="AZ171" s="12">
        <f t="shared" si="183"/>
        <v>326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61931</v>
      </c>
    </row>
    <row r="172" spans="1:63" ht="15.75" customHeight="1" x14ac:dyDescent="0.2">
      <c r="A172" s="516"/>
      <c r="B172" s="517"/>
      <c r="C172" s="585"/>
      <c r="D172" s="536"/>
      <c r="E172" s="68" t="str">
        <f>$BJ$23</f>
        <v>Masc.</v>
      </c>
      <c r="F172" s="12">
        <f t="shared" ref="F172:AK172" si="184">F10+F37+F64+F91+F118+F145</f>
        <v>1042</v>
      </c>
      <c r="G172" s="12">
        <f t="shared" si="184"/>
        <v>973</v>
      </c>
      <c r="H172" s="12">
        <f t="shared" si="184"/>
        <v>911</v>
      </c>
      <c r="I172" s="12">
        <f t="shared" si="184"/>
        <v>926</v>
      </c>
      <c r="J172" s="12">
        <f t="shared" si="184"/>
        <v>889</v>
      </c>
      <c r="K172" s="12">
        <f t="shared" si="184"/>
        <v>862</v>
      </c>
      <c r="L172" s="12">
        <f t="shared" si="184"/>
        <v>873</v>
      </c>
      <c r="M172" s="12">
        <f t="shared" si="184"/>
        <v>768</v>
      </c>
      <c r="N172" s="12">
        <f t="shared" si="184"/>
        <v>978</v>
      </c>
      <c r="O172" s="12">
        <f t="shared" si="184"/>
        <v>947</v>
      </c>
      <c r="P172" s="12">
        <f t="shared" si="184"/>
        <v>960</v>
      </c>
      <c r="Q172" s="12">
        <f t="shared" si="184"/>
        <v>892</v>
      </c>
      <c r="R172" s="12">
        <f t="shared" si="184"/>
        <v>983</v>
      </c>
      <c r="S172" s="12">
        <f t="shared" si="184"/>
        <v>950</v>
      </c>
      <c r="T172" s="12">
        <f t="shared" si="184"/>
        <v>982</v>
      </c>
      <c r="U172" s="12">
        <f t="shared" si="184"/>
        <v>937</v>
      </c>
      <c r="V172" s="12">
        <f t="shared" si="184"/>
        <v>980</v>
      </c>
      <c r="W172" s="12">
        <f t="shared" si="184"/>
        <v>947</v>
      </c>
      <c r="X172" s="12">
        <f t="shared" si="184"/>
        <v>1007</v>
      </c>
      <c r="Y172" s="12">
        <f t="shared" si="184"/>
        <v>1010</v>
      </c>
      <c r="Z172" s="12">
        <f t="shared" si="184"/>
        <v>1040</v>
      </c>
      <c r="AA172" s="12">
        <f t="shared" si="184"/>
        <v>987</v>
      </c>
      <c r="AB172" s="12">
        <f t="shared" si="184"/>
        <v>977</v>
      </c>
      <c r="AC172" s="12">
        <f t="shared" si="184"/>
        <v>1031</v>
      </c>
      <c r="AD172" s="12">
        <f t="shared" si="184"/>
        <v>1057</v>
      </c>
      <c r="AE172" s="12">
        <f t="shared" si="184"/>
        <v>963</v>
      </c>
      <c r="AF172" s="12">
        <f t="shared" si="184"/>
        <v>1040</v>
      </c>
      <c r="AG172" s="12">
        <f t="shared" si="184"/>
        <v>1023</v>
      </c>
      <c r="AH172" s="12">
        <f t="shared" si="184"/>
        <v>853</v>
      </c>
      <c r="AI172" s="12">
        <f t="shared" si="184"/>
        <v>1030</v>
      </c>
      <c r="AJ172" s="12">
        <f t="shared" si="184"/>
        <v>1025</v>
      </c>
      <c r="AK172" s="12">
        <f t="shared" si="184"/>
        <v>998</v>
      </c>
      <c r="AL172" s="12">
        <f t="shared" ref="AL172:BG172" si="185">AL10+AL37+AL64+AL91+AL118+AL145</f>
        <v>910</v>
      </c>
      <c r="AM172" s="12">
        <f t="shared" si="185"/>
        <v>987</v>
      </c>
      <c r="AN172" s="12">
        <f t="shared" si="185"/>
        <v>956</v>
      </c>
      <c r="AO172" s="12">
        <f t="shared" si="185"/>
        <v>1016</v>
      </c>
      <c r="AP172" s="12">
        <f t="shared" si="185"/>
        <v>958</v>
      </c>
      <c r="AQ172" s="12">
        <f t="shared" si="185"/>
        <v>961</v>
      </c>
      <c r="AR172" s="12">
        <f t="shared" si="185"/>
        <v>1022</v>
      </c>
      <c r="AS172" s="12">
        <f t="shared" si="185"/>
        <v>930</v>
      </c>
      <c r="AT172" s="12">
        <f t="shared" si="185"/>
        <v>959</v>
      </c>
      <c r="AU172" s="12">
        <f t="shared" si="185"/>
        <v>966</v>
      </c>
      <c r="AV172" s="12">
        <f t="shared" si="185"/>
        <v>917</v>
      </c>
      <c r="AW172" s="12">
        <f t="shared" si="185"/>
        <v>767</v>
      </c>
      <c r="AX172" s="12">
        <f t="shared" si="185"/>
        <v>913</v>
      </c>
      <c r="AY172" s="12">
        <f t="shared" si="185"/>
        <v>763</v>
      </c>
      <c r="AZ172" s="12">
        <f t="shared" si="185"/>
        <v>244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44110</v>
      </c>
    </row>
    <row r="173" spans="1:63" ht="15.75" customHeight="1" x14ac:dyDescent="0.2">
      <c r="A173" s="516"/>
      <c r="B173" s="517"/>
      <c r="C173" s="585"/>
      <c r="D173" s="537" t="str">
        <f>$BJ$57</f>
        <v>IRAG</v>
      </c>
      <c r="E173" s="111" t="str">
        <f>$BJ$21</f>
        <v>Total</v>
      </c>
      <c r="F173" s="16">
        <f t="shared" ref="F173:AK173" si="186">F174+F175</f>
        <v>54</v>
      </c>
      <c r="G173" s="16">
        <f t="shared" si="186"/>
        <v>46</v>
      </c>
      <c r="H173" s="16">
        <f t="shared" si="186"/>
        <v>30</v>
      </c>
      <c r="I173" s="16">
        <f t="shared" si="186"/>
        <v>24</v>
      </c>
      <c r="J173" s="16">
        <f t="shared" si="186"/>
        <v>29</v>
      </c>
      <c r="K173" s="16">
        <f t="shared" si="186"/>
        <v>30</v>
      </c>
      <c r="L173" s="16">
        <f t="shared" si="186"/>
        <v>35</v>
      </c>
      <c r="M173" s="16">
        <f t="shared" si="186"/>
        <v>41</v>
      </c>
      <c r="N173" s="16">
        <f t="shared" si="186"/>
        <v>32</v>
      </c>
      <c r="O173" s="16">
        <f t="shared" si="186"/>
        <v>49</v>
      </c>
      <c r="P173" s="16">
        <f t="shared" si="186"/>
        <v>72</v>
      </c>
      <c r="Q173" s="16">
        <f t="shared" si="186"/>
        <v>50</v>
      </c>
      <c r="R173" s="16">
        <f t="shared" si="186"/>
        <v>60</v>
      </c>
      <c r="S173" s="16">
        <f t="shared" si="186"/>
        <v>75</v>
      </c>
      <c r="T173" s="16">
        <f t="shared" si="186"/>
        <v>66</v>
      </c>
      <c r="U173" s="16">
        <f t="shared" si="186"/>
        <v>72</v>
      </c>
      <c r="V173" s="16">
        <f t="shared" si="186"/>
        <v>71</v>
      </c>
      <c r="W173" s="16">
        <f t="shared" si="186"/>
        <v>79</v>
      </c>
      <c r="X173" s="16">
        <f t="shared" si="186"/>
        <v>95</v>
      </c>
      <c r="Y173" s="16">
        <f t="shared" si="186"/>
        <v>92</v>
      </c>
      <c r="Z173" s="16">
        <f t="shared" si="186"/>
        <v>130</v>
      </c>
      <c r="AA173" s="16">
        <f t="shared" si="186"/>
        <v>161</v>
      </c>
      <c r="AB173" s="16">
        <f t="shared" si="186"/>
        <v>165</v>
      </c>
      <c r="AC173" s="16">
        <f t="shared" si="186"/>
        <v>137</v>
      </c>
      <c r="AD173" s="16">
        <f t="shared" si="186"/>
        <v>144</v>
      </c>
      <c r="AE173" s="16">
        <f t="shared" si="186"/>
        <v>191</v>
      </c>
      <c r="AF173" s="16">
        <f t="shared" si="186"/>
        <v>202</v>
      </c>
      <c r="AG173" s="16">
        <f t="shared" si="186"/>
        <v>223</v>
      </c>
      <c r="AH173" s="16">
        <f t="shared" si="186"/>
        <v>187</v>
      </c>
      <c r="AI173" s="16">
        <f t="shared" si="186"/>
        <v>186</v>
      </c>
      <c r="AJ173" s="16">
        <f t="shared" si="186"/>
        <v>153</v>
      </c>
      <c r="AK173" s="16">
        <f t="shared" si="186"/>
        <v>161</v>
      </c>
      <c r="AL173" s="16">
        <f t="shared" ref="AL173:BG173" si="187">AL174+AL175</f>
        <v>154</v>
      </c>
      <c r="AM173" s="16">
        <f t="shared" si="187"/>
        <v>122</v>
      </c>
      <c r="AN173" s="16">
        <f t="shared" si="187"/>
        <v>126</v>
      </c>
      <c r="AO173" s="16">
        <f t="shared" si="187"/>
        <v>133</v>
      </c>
      <c r="AP173" s="16">
        <f t="shared" si="187"/>
        <v>110</v>
      </c>
      <c r="AQ173" s="16">
        <f t="shared" si="187"/>
        <v>127</v>
      </c>
      <c r="AR173" s="16">
        <f t="shared" si="187"/>
        <v>112</v>
      </c>
      <c r="AS173" s="16">
        <f t="shared" si="187"/>
        <v>85</v>
      </c>
      <c r="AT173" s="16">
        <f t="shared" si="187"/>
        <v>76</v>
      </c>
      <c r="AU173" s="16">
        <f t="shared" si="187"/>
        <v>68</v>
      </c>
      <c r="AV173" s="16">
        <f t="shared" si="187"/>
        <v>69</v>
      </c>
      <c r="AW173" s="16">
        <f t="shared" si="187"/>
        <v>63</v>
      </c>
      <c r="AX173" s="16">
        <f t="shared" si="187"/>
        <v>44</v>
      </c>
      <c r="AY173" s="16">
        <f t="shared" si="187"/>
        <v>57</v>
      </c>
      <c r="AZ173" s="16">
        <f t="shared" si="187"/>
        <v>35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4523</v>
      </c>
    </row>
    <row r="174" spans="1:63" ht="15.75" customHeight="1" x14ac:dyDescent="0.2">
      <c r="A174" s="516"/>
      <c r="B174" s="517"/>
      <c r="C174" s="585"/>
      <c r="D174" s="535"/>
      <c r="E174" s="68" t="str">
        <f>$BJ$22</f>
        <v>Fem.</v>
      </c>
      <c r="F174" s="12">
        <f t="shared" ref="F174:AK174" si="188">F12+F39+F66+F93+F120+F147</f>
        <v>17</v>
      </c>
      <c r="G174" s="12">
        <f t="shared" si="188"/>
        <v>17</v>
      </c>
      <c r="H174" s="12">
        <f t="shared" si="188"/>
        <v>19</v>
      </c>
      <c r="I174" s="12">
        <f t="shared" si="188"/>
        <v>8</v>
      </c>
      <c r="J174" s="12">
        <f t="shared" si="188"/>
        <v>14</v>
      </c>
      <c r="K174" s="12">
        <f t="shared" si="188"/>
        <v>14</v>
      </c>
      <c r="L174" s="12">
        <f t="shared" si="188"/>
        <v>14</v>
      </c>
      <c r="M174" s="12">
        <f t="shared" si="188"/>
        <v>24</v>
      </c>
      <c r="N174" s="12">
        <f t="shared" si="188"/>
        <v>15</v>
      </c>
      <c r="O174" s="12">
        <f t="shared" si="188"/>
        <v>25</v>
      </c>
      <c r="P174" s="12">
        <f t="shared" si="188"/>
        <v>36</v>
      </c>
      <c r="Q174" s="12">
        <f t="shared" si="188"/>
        <v>24</v>
      </c>
      <c r="R174" s="12">
        <f t="shared" si="188"/>
        <v>28</v>
      </c>
      <c r="S174" s="12">
        <f t="shared" si="188"/>
        <v>34</v>
      </c>
      <c r="T174" s="12">
        <f t="shared" si="188"/>
        <v>25</v>
      </c>
      <c r="U174" s="12">
        <f t="shared" si="188"/>
        <v>32</v>
      </c>
      <c r="V174" s="12">
        <f t="shared" si="188"/>
        <v>28</v>
      </c>
      <c r="W174" s="12">
        <f t="shared" si="188"/>
        <v>37</v>
      </c>
      <c r="X174" s="12">
        <f t="shared" si="188"/>
        <v>56</v>
      </c>
      <c r="Y174" s="12">
        <f t="shared" si="188"/>
        <v>43</v>
      </c>
      <c r="Z174" s="12">
        <f t="shared" si="188"/>
        <v>51</v>
      </c>
      <c r="AA174" s="12">
        <f t="shared" si="188"/>
        <v>75</v>
      </c>
      <c r="AB174" s="12">
        <f t="shared" si="188"/>
        <v>86</v>
      </c>
      <c r="AC174" s="12">
        <f t="shared" si="188"/>
        <v>62</v>
      </c>
      <c r="AD174" s="12">
        <f t="shared" si="188"/>
        <v>63</v>
      </c>
      <c r="AE174" s="12">
        <f t="shared" si="188"/>
        <v>101</v>
      </c>
      <c r="AF174" s="12">
        <f t="shared" si="188"/>
        <v>100</v>
      </c>
      <c r="AG174" s="12">
        <f t="shared" si="188"/>
        <v>97</v>
      </c>
      <c r="AH174" s="12">
        <f t="shared" si="188"/>
        <v>86</v>
      </c>
      <c r="AI174" s="12">
        <f t="shared" si="188"/>
        <v>87</v>
      </c>
      <c r="AJ174" s="12">
        <f t="shared" si="188"/>
        <v>71</v>
      </c>
      <c r="AK174" s="12">
        <f t="shared" si="188"/>
        <v>78</v>
      </c>
      <c r="AL174" s="12">
        <f t="shared" ref="AL174:BG174" si="189">AL12+AL39+AL66+AL93+AL120+AL147</f>
        <v>83</v>
      </c>
      <c r="AM174" s="12">
        <f t="shared" si="189"/>
        <v>61</v>
      </c>
      <c r="AN174" s="12">
        <f t="shared" si="189"/>
        <v>57</v>
      </c>
      <c r="AO174" s="12">
        <f t="shared" si="189"/>
        <v>63</v>
      </c>
      <c r="AP174" s="12">
        <f t="shared" si="189"/>
        <v>58</v>
      </c>
      <c r="AQ174" s="12">
        <f t="shared" si="189"/>
        <v>68</v>
      </c>
      <c r="AR174" s="12">
        <f t="shared" si="189"/>
        <v>63</v>
      </c>
      <c r="AS174" s="12">
        <f t="shared" si="189"/>
        <v>50</v>
      </c>
      <c r="AT174" s="12">
        <f t="shared" si="189"/>
        <v>35</v>
      </c>
      <c r="AU174" s="12">
        <f t="shared" si="189"/>
        <v>33</v>
      </c>
      <c r="AV174" s="12">
        <f t="shared" si="189"/>
        <v>34</v>
      </c>
      <c r="AW174" s="12">
        <f t="shared" si="189"/>
        <v>30</v>
      </c>
      <c r="AX174" s="12">
        <f t="shared" si="189"/>
        <v>31</v>
      </c>
      <c r="AY174" s="12">
        <f t="shared" si="189"/>
        <v>25</v>
      </c>
      <c r="AZ174" s="12">
        <f t="shared" si="189"/>
        <v>17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2175</v>
      </c>
    </row>
    <row r="175" spans="1:63" ht="15.75" customHeight="1" x14ac:dyDescent="0.2">
      <c r="A175" s="516"/>
      <c r="B175" s="517"/>
      <c r="C175" s="585"/>
      <c r="D175" s="536"/>
      <c r="E175" s="68" t="str">
        <f>$BJ$23</f>
        <v>Masc.</v>
      </c>
      <c r="F175" s="12">
        <f t="shared" ref="F175:AK175" si="190">F13+F40+F67+F94+F121+F148</f>
        <v>37</v>
      </c>
      <c r="G175" s="12">
        <f t="shared" si="190"/>
        <v>29</v>
      </c>
      <c r="H175" s="12">
        <f t="shared" si="190"/>
        <v>11</v>
      </c>
      <c r="I175" s="12">
        <f t="shared" si="190"/>
        <v>16</v>
      </c>
      <c r="J175" s="12">
        <f t="shared" si="190"/>
        <v>15</v>
      </c>
      <c r="K175" s="12">
        <f t="shared" si="190"/>
        <v>16</v>
      </c>
      <c r="L175" s="12">
        <f t="shared" si="190"/>
        <v>21</v>
      </c>
      <c r="M175" s="12">
        <f t="shared" si="190"/>
        <v>17</v>
      </c>
      <c r="N175" s="12">
        <f t="shared" si="190"/>
        <v>17</v>
      </c>
      <c r="O175" s="12">
        <f t="shared" si="190"/>
        <v>24</v>
      </c>
      <c r="P175" s="12">
        <f t="shared" si="190"/>
        <v>36</v>
      </c>
      <c r="Q175" s="12">
        <f t="shared" si="190"/>
        <v>26</v>
      </c>
      <c r="R175" s="12">
        <f t="shared" si="190"/>
        <v>32</v>
      </c>
      <c r="S175" s="12">
        <f t="shared" si="190"/>
        <v>41</v>
      </c>
      <c r="T175" s="12">
        <f t="shared" si="190"/>
        <v>41</v>
      </c>
      <c r="U175" s="12">
        <f t="shared" si="190"/>
        <v>40</v>
      </c>
      <c r="V175" s="12">
        <f t="shared" si="190"/>
        <v>43</v>
      </c>
      <c r="W175" s="12">
        <f t="shared" si="190"/>
        <v>42</v>
      </c>
      <c r="X175" s="12">
        <f t="shared" si="190"/>
        <v>39</v>
      </c>
      <c r="Y175" s="12">
        <f t="shared" si="190"/>
        <v>49</v>
      </c>
      <c r="Z175" s="12">
        <f t="shared" si="190"/>
        <v>79</v>
      </c>
      <c r="AA175" s="12">
        <f t="shared" si="190"/>
        <v>86</v>
      </c>
      <c r="AB175" s="12">
        <f t="shared" si="190"/>
        <v>79</v>
      </c>
      <c r="AC175" s="12">
        <f t="shared" si="190"/>
        <v>75</v>
      </c>
      <c r="AD175" s="12">
        <f t="shared" si="190"/>
        <v>81</v>
      </c>
      <c r="AE175" s="12">
        <f t="shared" si="190"/>
        <v>90</v>
      </c>
      <c r="AF175" s="12">
        <f t="shared" si="190"/>
        <v>102</v>
      </c>
      <c r="AG175" s="12">
        <f t="shared" si="190"/>
        <v>126</v>
      </c>
      <c r="AH175" s="12">
        <f t="shared" si="190"/>
        <v>101</v>
      </c>
      <c r="AI175" s="12">
        <f t="shared" si="190"/>
        <v>99</v>
      </c>
      <c r="AJ175" s="12">
        <f t="shared" si="190"/>
        <v>82</v>
      </c>
      <c r="AK175" s="12">
        <f t="shared" si="190"/>
        <v>83</v>
      </c>
      <c r="AL175" s="12">
        <f t="shared" ref="AL175:BG175" si="191">AL13+AL40+AL67+AL94+AL121+AL148</f>
        <v>71</v>
      </c>
      <c r="AM175" s="12">
        <f t="shared" si="191"/>
        <v>61</v>
      </c>
      <c r="AN175" s="12">
        <f t="shared" si="191"/>
        <v>69</v>
      </c>
      <c r="AO175" s="12">
        <f t="shared" si="191"/>
        <v>70</v>
      </c>
      <c r="AP175" s="12">
        <f t="shared" si="191"/>
        <v>52</v>
      </c>
      <c r="AQ175" s="12">
        <f t="shared" si="191"/>
        <v>59</v>
      </c>
      <c r="AR175" s="12">
        <f t="shared" si="191"/>
        <v>49</v>
      </c>
      <c r="AS175" s="12">
        <f t="shared" si="191"/>
        <v>35</v>
      </c>
      <c r="AT175" s="12">
        <f t="shared" si="191"/>
        <v>41</v>
      </c>
      <c r="AU175" s="12">
        <f t="shared" si="191"/>
        <v>35</v>
      </c>
      <c r="AV175" s="12">
        <f t="shared" si="191"/>
        <v>35</v>
      </c>
      <c r="AW175" s="12">
        <f t="shared" si="191"/>
        <v>33</v>
      </c>
      <c r="AX175" s="12">
        <f t="shared" si="191"/>
        <v>13</v>
      </c>
      <c r="AY175" s="12">
        <f t="shared" si="191"/>
        <v>32</v>
      </c>
      <c r="AZ175" s="12">
        <f t="shared" si="191"/>
        <v>18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2348</v>
      </c>
    </row>
    <row r="176" spans="1:63" ht="15.75" customHeight="1" x14ac:dyDescent="0.2">
      <c r="A176" s="516"/>
      <c r="B176" s="517"/>
      <c r="C176" s="586"/>
      <c r="D176" s="520" t="str">
        <f>$BJ$58</f>
        <v>%</v>
      </c>
      <c r="E176" s="110" t="str">
        <f>$BJ$21</f>
        <v>Total</v>
      </c>
      <c r="F176" s="26">
        <f t="shared" ref="F176:AK176" si="192">IF(F170=0,"",F173/F170)</f>
        <v>2.165196471531676E-2</v>
      </c>
      <c r="G176" s="26">
        <f t="shared" si="192"/>
        <v>1.9649722340879965E-2</v>
      </c>
      <c r="H176" s="26">
        <f t="shared" si="192"/>
        <v>1.3054830287206266E-2</v>
      </c>
      <c r="I176" s="26">
        <f t="shared" si="192"/>
        <v>1.0600706713780919E-2</v>
      </c>
      <c r="J176" s="26">
        <f t="shared" si="192"/>
        <v>1.3507219375873311E-2</v>
      </c>
      <c r="K176" s="26">
        <f t="shared" si="192"/>
        <v>1.3914656771799629E-2</v>
      </c>
      <c r="L176" s="26">
        <f t="shared" si="192"/>
        <v>1.6106764841233318E-2</v>
      </c>
      <c r="M176" s="26">
        <f t="shared" si="192"/>
        <v>2.2752497225305215E-2</v>
      </c>
      <c r="N176" s="26">
        <f t="shared" si="192"/>
        <v>1.3283520132835201E-2</v>
      </c>
      <c r="O176" s="26">
        <f t="shared" si="192"/>
        <v>2.1267361111111112E-2</v>
      </c>
      <c r="P176" s="26">
        <f t="shared" si="192"/>
        <v>2.9580936729663106E-2</v>
      </c>
      <c r="Q176" s="26">
        <f t="shared" si="192"/>
        <v>2.3741690408357077E-2</v>
      </c>
      <c r="R176" s="26">
        <f t="shared" si="192"/>
        <v>2.5337837837837839E-2</v>
      </c>
      <c r="S176" s="26">
        <f t="shared" si="192"/>
        <v>3.2244196044711952E-2</v>
      </c>
      <c r="T176" s="26">
        <f t="shared" si="192"/>
        <v>2.8109028960817718E-2</v>
      </c>
      <c r="U176" s="26">
        <f t="shared" si="192"/>
        <v>3.1290743155149937E-2</v>
      </c>
      <c r="V176" s="26">
        <f t="shared" si="192"/>
        <v>3.004655099449852E-2</v>
      </c>
      <c r="W176" s="26">
        <f t="shared" si="192"/>
        <v>3.5079928952042629E-2</v>
      </c>
      <c r="X176" s="26">
        <f t="shared" si="192"/>
        <v>3.9583333333333331E-2</v>
      </c>
      <c r="Y176" s="26">
        <f t="shared" si="192"/>
        <v>3.8142620232172471E-2</v>
      </c>
      <c r="Z176" s="26">
        <f t="shared" si="192"/>
        <v>5.2187876354877559E-2</v>
      </c>
      <c r="AA176" s="26">
        <f t="shared" si="192"/>
        <v>6.7448680351906154E-2</v>
      </c>
      <c r="AB176" s="26">
        <f t="shared" si="192"/>
        <v>7.1645679548415109E-2</v>
      </c>
      <c r="AC176" s="26">
        <f t="shared" si="192"/>
        <v>5.614754098360656E-2</v>
      </c>
      <c r="AD176" s="26">
        <f t="shared" si="192"/>
        <v>5.9161873459326213E-2</v>
      </c>
      <c r="AE176" s="26">
        <f t="shared" si="192"/>
        <v>8.1658828559213345E-2</v>
      </c>
      <c r="AF176" s="26">
        <f t="shared" si="192"/>
        <v>8.1517352703793386E-2</v>
      </c>
      <c r="AG176" s="26">
        <f t="shared" si="192"/>
        <v>9.3697478991596639E-2</v>
      </c>
      <c r="AH176" s="26">
        <f t="shared" si="192"/>
        <v>9.5116988809766018E-2</v>
      </c>
      <c r="AI176" s="26">
        <f t="shared" si="192"/>
        <v>7.6574722107863313E-2</v>
      </c>
      <c r="AJ176" s="26">
        <f t="shared" si="192"/>
        <v>6.2704918032786883E-2</v>
      </c>
      <c r="AK176" s="26">
        <f t="shared" si="192"/>
        <v>6.7420435510887777E-2</v>
      </c>
      <c r="AL176" s="26">
        <f t="shared" ref="AL176:BG176" si="193">IF(AL170=0,"",AL173/AL170)</f>
        <v>6.8444444444444447E-2</v>
      </c>
      <c r="AM176" s="26">
        <f t="shared" si="193"/>
        <v>5.1476793248945149E-2</v>
      </c>
      <c r="AN176" s="26">
        <f t="shared" si="193"/>
        <v>5.359421522756274E-2</v>
      </c>
      <c r="AO176" s="26">
        <f t="shared" si="193"/>
        <v>5.4709995886466474E-2</v>
      </c>
      <c r="AP176" s="26">
        <f t="shared" si="193"/>
        <v>4.9172999552972732E-2</v>
      </c>
      <c r="AQ176" s="26">
        <f t="shared" si="193"/>
        <v>5.4273504273504275E-2</v>
      </c>
      <c r="AR176" s="26">
        <f t="shared" si="193"/>
        <v>4.6920821114369501E-2</v>
      </c>
      <c r="AS176" s="26">
        <f t="shared" si="193"/>
        <v>3.6828422876949742E-2</v>
      </c>
      <c r="AT176" s="26">
        <f t="shared" si="193"/>
        <v>3.3057851239669422E-2</v>
      </c>
      <c r="AU176" s="26">
        <f t="shared" si="193"/>
        <v>2.9437229437229439E-2</v>
      </c>
      <c r="AV176" s="26">
        <f t="shared" si="193"/>
        <v>3.0776092774308653E-2</v>
      </c>
      <c r="AW176" s="26">
        <f t="shared" si="193"/>
        <v>3.2967032967032968E-2</v>
      </c>
      <c r="AX176" s="26">
        <f t="shared" si="193"/>
        <v>2.0137299771167048E-2</v>
      </c>
      <c r="AY176" s="26">
        <f t="shared" si="193"/>
        <v>3.3989266547406083E-2</v>
      </c>
      <c r="AZ176" s="26">
        <f t="shared" si="193"/>
        <v>6.1403508771929821E-2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4.2653313341066194E-2</v>
      </c>
    </row>
    <row r="177" spans="1:59" ht="15.75" customHeight="1" x14ac:dyDescent="0.2">
      <c r="A177" s="516"/>
      <c r="B177" s="517"/>
      <c r="C177" s="586"/>
      <c r="D177" s="521"/>
      <c r="E177" s="62" t="str">
        <f>$BJ$22</f>
        <v>Fem.</v>
      </c>
      <c r="F177" s="28">
        <f t="shared" ref="F177:AK177" si="194">IF(F171=0,"",F174/F171)</f>
        <v>1.1707988980716254E-2</v>
      </c>
      <c r="G177" s="28">
        <f t="shared" si="194"/>
        <v>1.2426900584795321E-2</v>
      </c>
      <c r="H177" s="28">
        <f t="shared" si="194"/>
        <v>1.3698630136986301E-2</v>
      </c>
      <c r="I177" s="28">
        <f t="shared" si="194"/>
        <v>5.9790732436472349E-3</v>
      </c>
      <c r="J177" s="28">
        <f t="shared" si="194"/>
        <v>1.1128775834658187E-2</v>
      </c>
      <c r="K177" s="28">
        <f t="shared" si="194"/>
        <v>1.0819165378670788E-2</v>
      </c>
      <c r="L177" s="28">
        <f t="shared" si="194"/>
        <v>1.0769230769230769E-2</v>
      </c>
      <c r="M177" s="28">
        <f t="shared" si="194"/>
        <v>2.321083172147002E-2</v>
      </c>
      <c r="N177" s="28">
        <f t="shared" si="194"/>
        <v>1.0482180293501049E-2</v>
      </c>
      <c r="O177" s="28">
        <f t="shared" si="194"/>
        <v>1.8422991893883568E-2</v>
      </c>
      <c r="P177" s="28">
        <f t="shared" si="194"/>
        <v>2.4423337856173677E-2</v>
      </c>
      <c r="Q177" s="28">
        <f t="shared" si="194"/>
        <v>1.9769357495881382E-2</v>
      </c>
      <c r="R177" s="28">
        <f t="shared" si="194"/>
        <v>2.0216606498194945E-2</v>
      </c>
      <c r="S177" s="28">
        <f t="shared" si="194"/>
        <v>2.4709302325581394E-2</v>
      </c>
      <c r="T177" s="28">
        <f t="shared" si="194"/>
        <v>1.8301610541727673E-2</v>
      </c>
      <c r="U177" s="28">
        <f t="shared" si="194"/>
        <v>2.3460410557184751E-2</v>
      </c>
      <c r="V177" s="28">
        <f t="shared" si="194"/>
        <v>2.0245842371655821E-2</v>
      </c>
      <c r="W177" s="28">
        <f t="shared" si="194"/>
        <v>2.8352490421455937E-2</v>
      </c>
      <c r="X177" s="28">
        <f t="shared" si="194"/>
        <v>4.0201005025125629E-2</v>
      </c>
      <c r="Y177" s="28">
        <f t="shared" si="194"/>
        <v>3.0670470756062766E-2</v>
      </c>
      <c r="Z177" s="28">
        <f t="shared" si="194"/>
        <v>3.5148173673328738E-2</v>
      </c>
      <c r="AA177" s="28">
        <f t="shared" si="194"/>
        <v>5.3571428571428568E-2</v>
      </c>
      <c r="AB177" s="28">
        <f t="shared" si="194"/>
        <v>6.485671191553545E-2</v>
      </c>
      <c r="AC177" s="28">
        <f t="shared" si="194"/>
        <v>4.4002838892831797E-2</v>
      </c>
      <c r="AD177" s="28">
        <f t="shared" si="194"/>
        <v>4.5751633986928102E-2</v>
      </c>
      <c r="AE177" s="28">
        <f t="shared" si="194"/>
        <v>7.340116279069768E-2</v>
      </c>
      <c r="AF177" s="28">
        <f t="shared" si="194"/>
        <v>6.9541029207232263E-2</v>
      </c>
      <c r="AG177" s="28">
        <f t="shared" si="194"/>
        <v>7.1481208548268241E-2</v>
      </c>
      <c r="AH177" s="28">
        <f t="shared" si="194"/>
        <v>7.7268643306379156E-2</v>
      </c>
      <c r="AI177" s="28">
        <f t="shared" si="194"/>
        <v>6.2187276626161546E-2</v>
      </c>
      <c r="AJ177" s="28">
        <f t="shared" si="194"/>
        <v>5.0176678445229682E-2</v>
      </c>
      <c r="AK177" s="28">
        <f t="shared" si="194"/>
        <v>5.6115107913669061E-2</v>
      </c>
      <c r="AL177" s="28">
        <f t="shared" ref="AL177:BG177" si="195">IF(AL171=0,"",AL174/AL171)</f>
        <v>6.1940298507462688E-2</v>
      </c>
      <c r="AM177" s="28">
        <f t="shared" si="195"/>
        <v>4.4107013738250184E-2</v>
      </c>
      <c r="AN177" s="28">
        <f t="shared" si="195"/>
        <v>4.0860215053763443E-2</v>
      </c>
      <c r="AO177" s="28">
        <f t="shared" si="195"/>
        <v>4.4522968197879861E-2</v>
      </c>
      <c r="AP177" s="28">
        <f t="shared" si="195"/>
        <v>4.534792806880375E-2</v>
      </c>
      <c r="AQ177" s="28">
        <f t="shared" si="195"/>
        <v>4.9311094996374184E-2</v>
      </c>
      <c r="AR177" s="28">
        <f t="shared" si="195"/>
        <v>4.6153846153846156E-2</v>
      </c>
      <c r="AS177" s="28">
        <f t="shared" si="195"/>
        <v>3.6284470246734396E-2</v>
      </c>
      <c r="AT177" s="28">
        <f t="shared" si="195"/>
        <v>2.6119402985074626E-2</v>
      </c>
      <c r="AU177" s="28">
        <f t="shared" si="195"/>
        <v>2.4553571428571428E-2</v>
      </c>
      <c r="AV177" s="28">
        <f t="shared" si="195"/>
        <v>2.5660377358490565E-2</v>
      </c>
      <c r="AW177" s="28">
        <f t="shared" si="195"/>
        <v>2.6223776223776224E-2</v>
      </c>
      <c r="AX177" s="28">
        <f t="shared" si="195"/>
        <v>2.4371069182389939E-2</v>
      </c>
      <c r="AY177" s="28">
        <f t="shared" si="195"/>
        <v>2.7352297592997812E-2</v>
      </c>
      <c r="AZ177" s="28">
        <f t="shared" si="195"/>
        <v>5.2147239263803678E-2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3.511973002212139E-2</v>
      </c>
    </row>
    <row r="178" spans="1:59" ht="15.75" customHeight="1" thickBot="1" x14ac:dyDescent="0.25">
      <c r="A178" s="516"/>
      <c r="B178" s="517"/>
      <c r="C178" s="587"/>
      <c r="D178" s="522"/>
      <c r="E178" s="63" t="str">
        <f>$BJ$23</f>
        <v>Masc.</v>
      </c>
      <c r="F178" s="28">
        <f t="shared" ref="F178:AK178" si="196">IF(F172=0,"",F175/F172)</f>
        <v>3.5508637236084453E-2</v>
      </c>
      <c r="G178" s="28">
        <f t="shared" si="196"/>
        <v>2.9804727646454265E-2</v>
      </c>
      <c r="H178" s="28">
        <f t="shared" si="196"/>
        <v>1.2074643249176729E-2</v>
      </c>
      <c r="I178" s="28">
        <f t="shared" si="196"/>
        <v>1.7278617710583154E-2</v>
      </c>
      <c r="J178" s="28">
        <f t="shared" si="196"/>
        <v>1.6872890888638921E-2</v>
      </c>
      <c r="K178" s="28">
        <f t="shared" si="196"/>
        <v>1.8561484918793503E-2</v>
      </c>
      <c r="L178" s="28">
        <f t="shared" si="196"/>
        <v>2.4054982817869417E-2</v>
      </c>
      <c r="M178" s="28">
        <f t="shared" si="196"/>
        <v>2.2135416666666668E-2</v>
      </c>
      <c r="N178" s="28">
        <f t="shared" si="196"/>
        <v>1.7382413087934562E-2</v>
      </c>
      <c r="O178" s="28">
        <f t="shared" si="196"/>
        <v>2.5343189017951427E-2</v>
      </c>
      <c r="P178" s="28">
        <f t="shared" si="196"/>
        <v>3.7499999999999999E-2</v>
      </c>
      <c r="Q178" s="28">
        <f t="shared" si="196"/>
        <v>2.914798206278027E-2</v>
      </c>
      <c r="R178" s="28">
        <f t="shared" si="196"/>
        <v>3.2553407934893183E-2</v>
      </c>
      <c r="S178" s="28">
        <f t="shared" si="196"/>
        <v>4.3157894736842103E-2</v>
      </c>
      <c r="T178" s="28">
        <f t="shared" si="196"/>
        <v>4.1751527494908347E-2</v>
      </c>
      <c r="U178" s="28">
        <f t="shared" si="196"/>
        <v>4.2689434364994665E-2</v>
      </c>
      <c r="V178" s="28">
        <f t="shared" si="196"/>
        <v>4.3877551020408162E-2</v>
      </c>
      <c r="W178" s="28">
        <f t="shared" si="196"/>
        <v>4.4350580781414996E-2</v>
      </c>
      <c r="X178" s="28">
        <f t="shared" si="196"/>
        <v>3.8728897715988087E-2</v>
      </c>
      <c r="Y178" s="28">
        <f t="shared" si="196"/>
        <v>4.8514851485148516E-2</v>
      </c>
      <c r="Z178" s="28">
        <f t="shared" si="196"/>
        <v>7.5961538461538455E-2</v>
      </c>
      <c r="AA178" s="28">
        <f t="shared" si="196"/>
        <v>8.7132725430597774E-2</v>
      </c>
      <c r="AB178" s="28">
        <f t="shared" si="196"/>
        <v>8.0859774820880248E-2</v>
      </c>
      <c r="AC178" s="28">
        <f t="shared" si="196"/>
        <v>7.2744907856450047E-2</v>
      </c>
      <c r="AD178" s="28">
        <f t="shared" si="196"/>
        <v>7.6631977294228951E-2</v>
      </c>
      <c r="AE178" s="28">
        <f t="shared" si="196"/>
        <v>9.3457943925233641E-2</v>
      </c>
      <c r="AF178" s="28">
        <f t="shared" si="196"/>
        <v>9.8076923076923075E-2</v>
      </c>
      <c r="AG178" s="28">
        <f t="shared" si="196"/>
        <v>0.12316715542521994</v>
      </c>
      <c r="AH178" s="28">
        <f t="shared" si="196"/>
        <v>0.11840562719812427</v>
      </c>
      <c r="AI178" s="28">
        <f t="shared" si="196"/>
        <v>9.6116504854368928E-2</v>
      </c>
      <c r="AJ178" s="28">
        <f t="shared" si="196"/>
        <v>0.08</v>
      </c>
      <c r="AK178" s="28">
        <f t="shared" si="196"/>
        <v>8.3166332665330661E-2</v>
      </c>
      <c r="AL178" s="28">
        <f t="shared" ref="AL178:BG178" si="197">IF(AL172=0,"",AL175/AL172)</f>
        <v>7.8021978021978022E-2</v>
      </c>
      <c r="AM178" s="28">
        <f t="shared" si="197"/>
        <v>6.1803444782168183E-2</v>
      </c>
      <c r="AN178" s="28">
        <f t="shared" si="197"/>
        <v>7.2175732217573216E-2</v>
      </c>
      <c r="AO178" s="28">
        <f t="shared" si="197"/>
        <v>6.8897637795275593E-2</v>
      </c>
      <c r="AP178" s="28">
        <f t="shared" si="197"/>
        <v>5.4279749478079335E-2</v>
      </c>
      <c r="AQ178" s="28">
        <f t="shared" si="197"/>
        <v>6.1394380853277836E-2</v>
      </c>
      <c r="AR178" s="28">
        <f t="shared" si="197"/>
        <v>4.7945205479452052E-2</v>
      </c>
      <c r="AS178" s="28">
        <f t="shared" si="197"/>
        <v>3.7634408602150539E-2</v>
      </c>
      <c r="AT178" s="28">
        <f t="shared" si="197"/>
        <v>4.2752867570385822E-2</v>
      </c>
      <c r="AU178" s="28">
        <f t="shared" si="197"/>
        <v>3.6231884057971016E-2</v>
      </c>
      <c r="AV178" s="28">
        <f t="shared" si="197"/>
        <v>3.8167938931297711E-2</v>
      </c>
      <c r="AW178" s="28">
        <f t="shared" si="197"/>
        <v>4.3024771838331158E-2</v>
      </c>
      <c r="AX178" s="28">
        <f t="shared" si="197"/>
        <v>1.4238773274917854E-2</v>
      </c>
      <c r="AY178" s="28">
        <f t="shared" si="197"/>
        <v>4.1939711664482307E-2</v>
      </c>
      <c r="AZ178" s="28">
        <f t="shared" si="197"/>
        <v>7.3770491803278687E-2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5.3230559963727046E-2</v>
      </c>
    </row>
    <row r="179" spans="1:59" ht="15.75" customHeight="1" x14ac:dyDescent="0.2">
      <c r="A179" s="516"/>
      <c r="B179" s="517"/>
      <c r="C179" s="585" t="str">
        <f>$BJ$19</f>
        <v>UCI</v>
      </c>
      <c r="D179" s="534" t="str">
        <f>$BJ$56</f>
        <v>Todas</v>
      </c>
      <c r="E179" s="112" t="str">
        <f>$BJ$21</f>
        <v>Total</v>
      </c>
      <c r="F179" s="18">
        <f t="shared" ref="F179:AK179" si="198">F180+F181</f>
        <v>258</v>
      </c>
      <c r="G179" s="18">
        <f t="shared" si="198"/>
        <v>273</v>
      </c>
      <c r="H179" s="18">
        <f t="shared" si="198"/>
        <v>259</v>
      </c>
      <c r="I179" s="18">
        <f t="shared" si="198"/>
        <v>260</v>
      </c>
      <c r="J179" s="18">
        <f t="shared" si="198"/>
        <v>215</v>
      </c>
      <c r="K179" s="18">
        <f t="shared" si="198"/>
        <v>248</v>
      </c>
      <c r="L179" s="18">
        <f t="shared" si="198"/>
        <v>264</v>
      </c>
      <c r="M179" s="18">
        <f t="shared" si="198"/>
        <v>210</v>
      </c>
      <c r="N179" s="18">
        <f t="shared" si="198"/>
        <v>258</v>
      </c>
      <c r="O179" s="18">
        <f t="shared" si="198"/>
        <v>264</v>
      </c>
      <c r="P179" s="18">
        <f t="shared" si="198"/>
        <v>249</v>
      </c>
      <c r="Q179" s="18">
        <f t="shared" si="198"/>
        <v>255</v>
      </c>
      <c r="R179" s="18">
        <f t="shared" si="198"/>
        <v>284</v>
      </c>
      <c r="S179" s="18">
        <f t="shared" si="198"/>
        <v>224</v>
      </c>
      <c r="T179" s="18">
        <f t="shared" si="198"/>
        <v>277</v>
      </c>
      <c r="U179" s="18">
        <f t="shared" si="198"/>
        <v>261</v>
      </c>
      <c r="V179" s="18">
        <f t="shared" si="198"/>
        <v>277</v>
      </c>
      <c r="W179" s="18">
        <f t="shared" si="198"/>
        <v>260</v>
      </c>
      <c r="X179" s="18">
        <f t="shared" si="198"/>
        <v>291</v>
      </c>
      <c r="Y179" s="18">
        <f t="shared" si="198"/>
        <v>299</v>
      </c>
      <c r="Z179" s="18">
        <f t="shared" si="198"/>
        <v>277</v>
      </c>
      <c r="AA179" s="18">
        <f t="shared" si="198"/>
        <v>274</v>
      </c>
      <c r="AB179" s="18">
        <f t="shared" si="198"/>
        <v>279</v>
      </c>
      <c r="AC179" s="18">
        <f t="shared" si="198"/>
        <v>268</v>
      </c>
      <c r="AD179" s="18">
        <f t="shared" si="198"/>
        <v>257</v>
      </c>
      <c r="AE179" s="18">
        <f t="shared" si="198"/>
        <v>278</v>
      </c>
      <c r="AF179" s="18">
        <f t="shared" si="198"/>
        <v>301</v>
      </c>
      <c r="AG179" s="18">
        <f t="shared" si="198"/>
        <v>307</v>
      </c>
      <c r="AH179" s="18">
        <f t="shared" si="198"/>
        <v>267</v>
      </c>
      <c r="AI179" s="18">
        <f t="shared" si="198"/>
        <v>270</v>
      </c>
      <c r="AJ179" s="18">
        <f t="shared" si="198"/>
        <v>299</v>
      </c>
      <c r="AK179" s="18">
        <f t="shared" si="198"/>
        <v>274</v>
      </c>
      <c r="AL179" s="18">
        <f t="shared" ref="AL179:BG179" si="199">AL180+AL181</f>
        <v>282</v>
      </c>
      <c r="AM179" s="18">
        <f t="shared" si="199"/>
        <v>277</v>
      </c>
      <c r="AN179" s="18">
        <f t="shared" si="199"/>
        <v>293</v>
      </c>
      <c r="AO179" s="18">
        <f t="shared" si="199"/>
        <v>304</v>
      </c>
      <c r="AP179" s="18">
        <f t="shared" si="199"/>
        <v>292</v>
      </c>
      <c r="AQ179" s="18">
        <f t="shared" si="199"/>
        <v>264</v>
      </c>
      <c r="AR179" s="18">
        <f t="shared" si="199"/>
        <v>272</v>
      </c>
      <c r="AS179" s="18">
        <f t="shared" si="199"/>
        <v>264</v>
      </c>
      <c r="AT179" s="18">
        <f t="shared" si="199"/>
        <v>263</v>
      </c>
      <c r="AU179" s="18">
        <f t="shared" si="199"/>
        <v>275</v>
      </c>
      <c r="AV179" s="18">
        <f t="shared" si="199"/>
        <v>279</v>
      </c>
      <c r="AW179" s="18">
        <f t="shared" si="199"/>
        <v>231</v>
      </c>
      <c r="AX179" s="18">
        <f t="shared" si="199"/>
        <v>243</v>
      </c>
      <c r="AY179" s="18">
        <f t="shared" si="199"/>
        <v>192</v>
      </c>
      <c r="AZ179" s="18">
        <f t="shared" si="199"/>
        <v>73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12341</v>
      </c>
    </row>
    <row r="180" spans="1:59" ht="15.75" customHeight="1" x14ac:dyDescent="0.2">
      <c r="A180" s="516"/>
      <c r="B180" s="517"/>
      <c r="C180" s="585"/>
      <c r="D180" s="535"/>
      <c r="E180" s="68" t="str">
        <f>$BJ$22</f>
        <v>Fem.</v>
      </c>
      <c r="F180" s="12">
        <f t="shared" ref="F180:AK180" si="200">F18+F45+F72+F99+F126+F153</f>
        <v>107</v>
      </c>
      <c r="G180" s="12">
        <f t="shared" si="200"/>
        <v>130</v>
      </c>
      <c r="H180" s="12">
        <f t="shared" si="200"/>
        <v>126</v>
      </c>
      <c r="I180" s="12">
        <f t="shared" si="200"/>
        <v>115</v>
      </c>
      <c r="J180" s="12">
        <f t="shared" si="200"/>
        <v>104</v>
      </c>
      <c r="K180" s="12">
        <f t="shared" si="200"/>
        <v>119</v>
      </c>
      <c r="L180" s="12">
        <f t="shared" si="200"/>
        <v>110</v>
      </c>
      <c r="M180" s="12">
        <f t="shared" si="200"/>
        <v>90</v>
      </c>
      <c r="N180" s="12">
        <f t="shared" si="200"/>
        <v>115</v>
      </c>
      <c r="O180" s="12">
        <f t="shared" si="200"/>
        <v>114</v>
      </c>
      <c r="P180" s="12">
        <f t="shared" si="200"/>
        <v>118</v>
      </c>
      <c r="Q180" s="12">
        <f t="shared" si="200"/>
        <v>117</v>
      </c>
      <c r="R180" s="12">
        <f t="shared" si="200"/>
        <v>119</v>
      </c>
      <c r="S180" s="12">
        <f t="shared" si="200"/>
        <v>94</v>
      </c>
      <c r="T180" s="12">
        <f t="shared" si="200"/>
        <v>121</v>
      </c>
      <c r="U180" s="12">
        <f t="shared" si="200"/>
        <v>117</v>
      </c>
      <c r="V180" s="12">
        <f t="shared" si="200"/>
        <v>126</v>
      </c>
      <c r="W180" s="12">
        <f t="shared" si="200"/>
        <v>120</v>
      </c>
      <c r="X180" s="12">
        <f t="shared" si="200"/>
        <v>111</v>
      </c>
      <c r="Y180" s="12">
        <f t="shared" si="200"/>
        <v>127</v>
      </c>
      <c r="Z180" s="12">
        <f t="shared" si="200"/>
        <v>122</v>
      </c>
      <c r="AA180" s="12">
        <f t="shared" si="200"/>
        <v>127</v>
      </c>
      <c r="AB180" s="12">
        <f t="shared" si="200"/>
        <v>132</v>
      </c>
      <c r="AC180" s="12">
        <f t="shared" si="200"/>
        <v>121</v>
      </c>
      <c r="AD180" s="12">
        <f t="shared" si="200"/>
        <v>111</v>
      </c>
      <c r="AE180" s="12">
        <f t="shared" si="200"/>
        <v>128</v>
      </c>
      <c r="AF180" s="12">
        <f t="shared" si="200"/>
        <v>149</v>
      </c>
      <c r="AG180" s="12">
        <f t="shared" si="200"/>
        <v>139</v>
      </c>
      <c r="AH180" s="12">
        <f t="shared" si="200"/>
        <v>122</v>
      </c>
      <c r="AI180" s="12">
        <f t="shared" si="200"/>
        <v>124</v>
      </c>
      <c r="AJ180" s="12">
        <f t="shared" si="200"/>
        <v>119</v>
      </c>
      <c r="AK180" s="12">
        <f t="shared" si="200"/>
        <v>118</v>
      </c>
      <c r="AL180" s="12">
        <f t="shared" ref="AL180:BG180" si="201">AL18+AL45+AL72+AL99+AL126+AL153</f>
        <v>134</v>
      </c>
      <c r="AM180" s="12">
        <f t="shared" si="201"/>
        <v>106</v>
      </c>
      <c r="AN180" s="12">
        <f t="shared" si="201"/>
        <v>128</v>
      </c>
      <c r="AO180" s="12">
        <f t="shared" si="201"/>
        <v>143</v>
      </c>
      <c r="AP180" s="12">
        <f t="shared" si="201"/>
        <v>120</v>
      </c>
      <c r="AQ180" s="12">
        <f t="shared" si="201"/>
        <v>110</v>
      </c>
      <c r="AR180" s="12">
        <f t="shared" si="201"/>
        <v>117</v>
      </c>
      <c r="AS180" s="12">
        <f t="shared" si="201"/>
        <v>127</v>
      </c>
      <c r="AT180" s="12">
        <f t="shared" si="201"/>
        <v>130</v>
      </c>
      <c r="AU180" s="12">
        <f t="shared" si="201"/>
        <v>114</v>
      </c>
      <c r="AV180" s="12">
        <f t="shared" si="201"/>
        <v>131</v>
      </c>
      <c r="AW180" s="12">
        <f t="shared" si="201"/>
        <v>100</v>
      </c>
      <c r="AX180" s="12">
        <f t="shared" si="201"/>
        <v>111</v>
      </c>
      <c r="AY180" s="12">
        <f t="shared" si="201"/>
        <v>89</v>
      </c>
      <c r="AZ180" s="12">
        <f t="shared" si="201"/>
        <v>25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5497</v>
      </c>
    </row>
    <row r="181" spans="1:59" ht="15.75" customHeight="1" x14ac:dyDescent="0.2">
      <c r="A181" s="516"/>
      <c r="B181" s="517"/>
      <c r="C181" s="585"/>
      <c r="D181" s="536"/>
      <c r="E181" s="68" t="str">
        <f>$BJ$23</f>
        <v>Masc.</v>
      </c>
      <c r="F181" s="12">
        <f t="shared" ref="F181:AK181" si="202">F19+F46+F73+F100+F127+F154</f>
        <v>151</v>
      </c>
      <c r="G181" s="12">
        <f t="shared" si="202"/>
        <v>143</v>
      </c>
      <c r="H181" s="12">
        <f t="shared" si="202"/>
        <v>133</v>
      </c>
      <c r="I181" s="12">
        <f t="shared" si="202"/>
        <v>145</v>
      </c>
      <c r="J181" s="12">
        <f t="shared" si="202"/>
        <v>111</v>
      </c>
      <c r="K181" s="12">
        <f t="shared" si="202"/>
        <v>129</v>
      </c>
      <c r="L181" s="12">
        <f t="shared" si="202"/>
        <v>154</v>
      </c>
      <c r="M181" s="12">
        <f t="shared" si="202"/>
        <v>120</v>
      </c>
      <c r="N181" s="12">
        <f t="shared" si="202"/>
        <v>143</v>
      </c>
      <c r="O181" s="12">
        <f t="shared" si="202"/>
        <v>150</v>
      </c>
      <c r="P181" s="12">
        <f t="shared" si="202"/>
        <v>131</v>
      </c>
      <c r="Q181" s="12">
        <f t="shared" si="202"/>
        <v>138</v>
      </c>
      <c r="R181" s="12">
        <f t="shared" si="202"/>
        <v>165</v>
      </c>
      <c r="S181" s="12">
        <f t="shared" si="202"/>
        <v>130</v>
      </c>
      <c r="T181" s="12">
        <f t="shared" si="202"/>
        <v>156</v>
      </c>
      <c r="U181" s="12">
        <f t="shared" si="202"/>
        <v>144</v>
      </c>
      <c r="V181" s="12">
        <f t="shared" si="202"/>
        <v>151</v>
      </c>
      <c r="W181" s="12">
        <f t="shared" si="202"/>
        <v>140</v>
      </c>
      <c r="X181" s="12">
        <f t="shared" si="202"/>
        <v>180</v>
      </c>
      <c r="Y181" s="12">
        <f t="shared" si="202"/>
        <v>172</v>
      </c>
      <c r="Z181" s="12">
        <f t="shared" si="202"/>
        <v>155</v>
      </c>
      <c r="AA181" s="12">
        <f t="shared" si="202"/>
        <v>147</v>
      </c>
      <c r="AB181" s="12">
        <f t="shared" si="202"/>
        <v>147</v>
      </c>
      <c r="AC181" s="12">
        <f t="shared" si="202"/>
        <v>147</v>
      </c>
      <c r="AD181" s="12">
        <f t="shared" si="202"/>
        <v>146</v>
      </c>
      <c r="AE181" s="12">
        <f t="shared" si="202"/>
        <v>150</v>
      </c>
      <c r="AF181" s="12">
        <f t="shared" si="202"/>
        <v>152</v>
      </c>
      <c r="AG181" s="12">
        <f t="shared" si="202"/>
        <v>168</v>
      </c>
      <c r="AH181" s="12">
        <f t="shared" si="202"/>
        <v>145</v>
      </c>
      <c r="AI181" s="12">
        <f t="shared" si="202"/>
        <v>146</v>
      </c>
      <c r="AJ181" s="12">
        <f t="shared" si="202"/>
        <v>180</v>
      </c>
      <c r="AK181" s="12">
        <f t="shared" si="202"/>
        <v>156</v>
      </c>
      <c r="AL181" s="12">
        <f t="shared" ref="AL181:BG181" si="203">AL19+AL46+AL73+AL100+AL127+AL154</f>
        <v>148</v>
      </c>
      <c r="AM181" s="12">
        <f t="shared" si="203"/>
        <v>171</v>
      </c>
      <c r="AN181" s="12">
        <f t="shared" si="203"/>
        <v>165</v>
      </c>
      <c r="AO181" s="12">
        <f t="shared" si="203"/>
        <v>161</v>
      </c>
      <c r="AP181" s="12">
        <f t="shared" si="203"/>
        <v>172</v>
      </c>
      <c r="AQ181" s="12">
        <f t="shared" si="203"/>
        <v>154</v>
      </c>
      <c r="AR181" s="12">
        <f t="shared" si="203"/>
        <v>155</v>
      </c>
      <c r="AS181" s="12">
        <f t="shared" si="203"/>
        <v>137</v>
      </c>
      <c r="AT181" s="12">
        <f t="shared" si="203"/>
        <v>133</v>
      </c>
      <c r="AU181" s="12">
        <f t="shared" si="203"/>
        <v>161</v>
      </c>
      <c r="AV181" s="12">
        <f t="shared" si="203"/>
        <v>148</v>
      </c>
      <c r="AW181" s="12">
        <f t="shared" si="203"/>
        <v>131</v>
      </c>
      <c r="AX181" s="12">
        <f t="shared" si="203"/>
        <v>132</v>
      </c>
      <c r="AY181" s="12">
        <f t="shared" si="203"/>
        <v>103</v>
      </c>
      <c r="AZ181" s="12">
        <f t="shared" si="203"/>
        <v>48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6844</v>
      </c>
    </row>
    <row r="182" spans="1:59" ht="15.75" customHeight="1" x14ac:dyDescent="0.2">
      <c r="A182" s="516"/>
      <c r="B182" s="517"/>
      <c r="C182" s="585"/>
      <c r="D182" s="537" t="str">
        <f>$BJ$57</f>
        <v>IRAG</v>
      </c>
      <c r="E182" s="111" t="str">
        <f>$BJ$21</f>
        <v>Total</v>
      </c>
      <c r="F182" s="16">
        <f t="shared" ref="F182:AK182" si="204">F183+F184</f>
        <v>3</v>
      </c>
      <c r="G182" s="16">
        <f t="shared" si="204"/>
        <v>3</v>
      </c>
      <c r="H182" s="16">
        <f t="shared" si="204"/>
        <v>2</v>
      </c>
      <c r="I182" s="16">
        <f t="shared" si="204"/>
        <v>3</v>
      </c>
      <c r="J182" s="16">
        <f t="shared" si="204"/>
        <v>3</v>
      </c>
      <c r="K182" s="16">
        <f t="shared" si="204"/>
        <v>2</v>
      </c>
      <c r="L182" s="16">
        <f t="shared" si="204"/>
        <v>5</v>
      </c>
      <c r="M182" s="16">
        <f t="shared" si="204"/>
        <v>2</v>
      </c>
      <c r="N182" s="16">
        <f t="shared" si="204"/>
        <v>9</v>
      </c>
      <c r="O182" s="16">
        <f t="shared" si="204"/>
        <v>10</v>
      </c>
      <c r="P182" s="16">
        <f t="shared" si="204"/>
        <v>13</v>
      </c>
      <c r="Q182" s="16">
        <f t="shared" si="204"/>
        <v>4</v>
      </c>
      <c r="R182" s="16">
        <f t="shared" si="204"/>
        <v>10</v>
      </c>
      <c r="S182" s="16">
        <f t="shared" si="204"/>
        <v>13</v>
      </c>
      <c r="T182" s="16">
        <f t="shared" si="204"/>
        <v>7</v>
      </c>
      <c r="U182" s="16">
        <f t="shared" si="204"/>
        <v>13</v>
      </c>
      <c r="V182" s="16">
        <f t="shared" si="204"/>
        <v>9</v>
      </c>
      <c r="W182" s="16">
        <f t="shared" si="204"/>
        <v>12</v>
      </c>
      <c r="X182" s="16">
        <f t="shared" si="204"/>
        <v>9</v>
      </c>
      <c r="Y182" s="16">
        <f t="shared" si="204"/>
        <v>15</v>
      </c>
      <c r="Z182" s="16">
        <f t="shared" si="204"/>
        <v>14</v>
      </c>
      <c r="AA182" s="16">
        <f t="shared" si="204"/>
        <v>17</v>
      </c>
      <c r="AB182" s="16">
        <f t="shared" si="204"/>
        <v>30</v>
      </c>
      <c r="AC182" s="16">
        <f t="shared" si="204"/>
        <v>19</v>
      </c>
      <c r="AD182" s="16">
        <f t="shared" si="204"/>
        <v>13</v>
      </c>
      <c r="AE182" s="16">
        <f t="shared" si="204"/>
        <v>21</v>
      </c>
      <c r="AF182" s="16">
        <f t="shared" si="204"/>
        <v>31</v>
      </c>
      <c r="AG182" s="16">
        <f t="shared" si="204"/>
        <v>29</v>
      </c>
      <c r="AH182" s="16">
        <f t="shared" si="204"/>
        <v>37</v>
      </c>
      <c r="AI182" s="16">
        <f t="shared" si="204"/>
        <v>20</v>
      </c>
      <c r="AJ182" s="16">
        <f t="shared" si="204"/>
        <v>23</v>
      </c>
      <c r="AK182" s="16">
        <f t="shared" si="204"/>
        <v>25</v>
      </c>
      <c r="AL182" s="16">
        <f t="shared" ref="AL182:BG182" si="205">AL183+AL184</f>
        <v>22</v>
      </c>
      <c r="AM182" s="16">
        <f t="shared" si="205"/>
        <v>14</v>
      </c>
      <c r="AN182" s="16">
        <f t="shared" si="205"/>
        <v>17</v>
      </c>
      <c r="AO182" s="16">
        <f t="shared" si="205"/>
        <v>12</v>
      </c>
      <c r="AP182" s="16">
        <f t="shared" si="205"/>
        <v>23</v>
      </c>
      <c r="AQ182" s="16">
        <f t="shared" si="205"/>
        <v>18</v>
      </c>
      <c r="AR182" s="16">
        <f t="shared" si="205"/>
        <v>18</v>
      </c>
      <c r="AS182" s="16">
        <f t="shared" si="205"/>
        <v>13</v>
      </c>
      <c r="AT182" s="16">
        <f t="shared" si="205"/>
        <v>8</v>
      </c>
      <c r="AU182" s="16">
        <f t="shared" si="205"/>
        <v>13</v>
      </c>
      <c r="AV182" s="16">
        <f t="shared" si="205"/>
        <v>11</v>
      </c>
      <c r="AW182" s="16">
        <f t="shared" si="205"/>
        <v>7</v>
      </c>
      <c r="AX182" s="16">
        <f t="shared" si="205"/>
        <v>4</v>
      </c>
      <c r="AY182" s="16">
        <f t="shared" si="205"/>
        <v>9</v>
      </c>
      <c r="AZ182" s="16">
        <f t="shared" si="205"/>
        <v>2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617</v>
      </c>
    </row>
    <row r="183" spans="1:59" ht="15.75" customHeight="1" x14ac:dyDescent="0.2">
      <c r="A183" s="516"/>
      <c r="B183" s="517"/>
      <c r="C183" s="585"/>
      <c r="D183" s="535"/>
      <c r="E183" s="68" t="str">
        <f>$BJ$22</f>
        <v>Fem.</v>
      </c>
      <c r="F183" s="12">
        <f t="shared" ref="F183:AK183" si="206">F21+F48+F75+F102+F129+F156</f>
        <v>1</v>
      </c>
      <c r="G183" s="12">
        <f t="shared" si="206"/>
        <v>3</v>
      </c>
      <c r="H183" s="12">
        <f t="shared" si="206"/>
        <v>2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4</v>
      </c>
      <c r="O183" s="12">
        <f t="shared" si="206"/>
        <v>3</v>
      </c>
      <c r="P183" s="12">
        <f t="shared" si="206"/>
        <v>9</v>
      </c>
      <c r="Q183" s="12">
        <f t="shared" si="206"/>
        <v>1</v>
      </c>
      <c r="R183" s="12">
        <f t="shared" si="206"/>
        <v>4</v>
      </c>
      <c r="S183" s="12">
        <f t="shared" si="206"/>
        <v>5</v>
      </c>
      <c r="T183" s="12">
        <f t="shared" si="206"/>
        <v>3</v>
      </c>
      <c r="U183" s="12">
        <f t="shared" si="206"/>
        <v>5</v>
      </c>
      <c r="V183" s="12">
        <f t="shared" si="206"/>
        <v>3</v>
      </c>
      <c r="W183" s="12">
        <f t="shared" si="206"/>
        <v>5</v>
      </c>
      <c r="X183" s="12">
        <f t="shared" si="206"/>
        <v>6</v>
      </c>
      <c r="Y183" s="12">
        <f t="shared" si="206"/>
        <v>6</v>
      </c>
      <c r="Z183" s="12">
        <f t="shared" si="206"/>
        <v>5</v>
      </c>
      <c r="AA183" s="12">
        <f t="shared" si="206"/>
        <v>9</v>
      </c>
      <c r="AB183" s="12">
        <f t="shared" si="206"/>
        <v>18</v>
      </c>
      <c r="AC183" s="12">
        <f t="shared" si="206"/>
        <v>10</v>
      </c>
      <c r="AD183" s="12">
        <f t="shared" si="206"/>
        <v>4</v>
      </c>
      <c r="AE183" s="12">
        <f t="shared" si="206"/>
        <v>15</v>
      </c>
      <c r="AF183" s="12">
        <f t="shared" si="206"/>
        <v>15</v>
      </c>
      <c r="AG183" s="12">
        <f t="shared" si="206"/>
        <v>12</v>
      </c>
      <c r="AH183" s="12">
        <f t="shared" si="206"/>
        <v>16</v>
      </c>
      <c r="AI183" s="12">
        <f t="shared" si="206"/>
        <v>7</v>
      </c>
      <c r="AJ183" s="12">
        <f t="shared" si="206"/>
        <v>8</v>
      </c>
      <c r="AK183" s="12">
        <f t="shared" si="206"/>
        <v>9</v>
      </c>
      <c r="AL183" s="12">
        <f t="shared" ref="AL183:BG183" si="207">AL21+AL48+AL75+AL102+AL129+AL156</f>
        <v>13</v>
      </c>
      <c r="AM183" s="12">
        <f t="shared" si="207"/>
        <v>5</v>
      </c>
      <c r="AN183" s="12">
        <f t="shared" si="207"/>
        <v>8</v>
      </c>
      <c r="AO183" s="12">
        <f t="shared" si="207"/>
        <v>4</v>
      </c>
      <c r="AP183" s="12">
        <f t="shared" si="207"/>
        <v>11</v>
      </c>
      <c r="AQ183" s="12">
        <f t="shared" si="207"/>
        <v>11</v>
      </c>
      <c r="AR183" s="12">
        <f t="shared" si="207"/>
        <v>8</v>
      </c>
      <c r="AS183" s="12">
        <f t="shared" si="207"/>
        <v>6</v>
      </c>
      <c r="AT183" s="12">
        <f t="shared" si="207"/>
        <v>4</v>
      </c>
      <c r="AU183" s="12">
        <f t="shared" si="207"/>
        <v>7</v>
      </c>
      <c r="AV183" s="12">
        <f t="shared" si="207"/>
        <v>3</v>
      </c>
      <c r="AW183" s="12">
        <f t="shared" si="207"/>
        <v>5</v>
      </c>
      <c r="AX183" s="12">
        <f t="shared" si="207"/>
        <v>3</v>
      </c>
      <c r="AY183" s="12">
        <f t="shared" si="207"/>
        <v>4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283</v>
      </c>
    </row>
    <row r="184" spans="1:59" ht="15.75" customHeight="1" x14ac:dyDescent="0.2">
      <c r="A184" s="516"/>
      <c r="B184" s="517"/>
      <c r="C184" s="585"/>
      <c r="D184" s="536"/>
      <c r="E184" s="68" t="str">
        <f>$BJ$23</f>
        <v>Masc.</v>
      </c>
      <c r="F184" s="12">
        <f t="shared" ref="F184:AK184" si="208">F22+F49+F76+F103+F130+F157</f>
        <v>2</v>
      </c>
      <c r="G184" s="12">
        <f t="shared" si="208"/>
        <v>0</v>
      </c>
      <c r="H184" s="12">
        <f t="shared" si="208"/>
        <v>0</v>
      </c>
      <c r="I184" s="12">
        <f t="shared" si="208"/>
        <v>3</v>
      </c>
      <c r="J184" s="12">
        <f t="shared" si="208"/>
        <v>3</v>
      </c>
      <c r="K184" s="12">
        <f t="shared" si="208"/>
        <v>1</v>
      </c>
      <c r="L184" s="12">
        <f t="shared" si="208"/>
        <v>3</v>
      </c>
      <c r="M184" s="12">
        <f t="shared" si="208"/>
        <v>2</v>
      </c>
      <c r="N184" s="12">
        <f t="shared" si="208"/>
        <v>5</v>
      </c>
      <c r="O184" s="12">
        <f t="shared" si="208"/>
        <v>7</v>
      </c>
      <c r="P184" s="12">
        <f t="shared" si="208"/>
        <v>4</v>
      </c>
      <c r="Q184" s="12">
        <f t="shared" si="208"/>
        <v>3</v>
      </c>
      <c r="R184" s="12">
        <f t="shared" si="208"/>
        <v>6</v>
      </c>
      <c r="S184" s="12">
        <f t="shared" si="208"/>
        <v>8</v>
      </c>
      <c r="T184" s="12">
        <f t="shared" si="208"/>
        <v>4</v>
      </c>
      <c r="U184" s="12">
        <f t="shared" si="208"/>
        <v>8</v>
      </c>
      <c r="V184" s="12">
        <f t="shared" si="208"/>
        <v>6</v>
      </c>
      <c r="W184" s="12">
        <f t="shared" si="208"/>
        <v>7</v>
      </c>
      <c r="X184" s="12">
        <f t="shared" si="208"/>
        <v>3</v>
      </c>
      <c r="Y184" s="12">
        <f t="shared" si="208"/>
        <v>9</v>
      </c>
      <c r="Z184" s="12">
        <f t="shared" si="208"/>
        <v>9</v>
      </c>
      <c r="AA184" s="12">
        <f t="shared" si="208"/>
        <v>8</v>
      </c>
      <c r="AB184" s="12">
        <f t="shared" si="208"/>
        <v>12</v>
      </c>
      <c r="AC184" s="12">
        <f t="shared" si="208"/>
        <v>9</v>
      </c>
      <c r="AD184" s="12">
        <f t="shared" si="208"/>
        <v>9</v>
      </c>
      <c r="AE184" s="12">
        <f t="shared" si="208"/>
        <v>6</v>
      </c>
      <c r="AF184" s="12">
        <f t="shared" si="208"/>
        <v>16</v>
      </c>
      <c r="AG184" s="12">
        <f t="shared" si="208"/>
        <v>17</v>
      </c>
      <c r="AH184" s="12">
        <f t="shared" si="208"/>
        <v>21</v>
      </c>
      <c r="AI184" s="12">
        <f t="shared" si="208"/>
        <v>13</v>
      </c>
      <c r="AJ184" s="12">
        <f t="shared" si="208"/>
        <v>15</v>
      </c>
      <c r="AK184" s="12">
        <f t="shared" si="208"/>
        <v>16</v>
      </c>
      <c r="AL184" s="12">
        <f t="shared" ref="AL184:BG184" si="209">AL22+AL49+AL76+AL103+AL130+AL157</f>
        <v>9</v>
      </c>
      <c r="AM184" s="12">
        <f t="shared" si="209"/>
        <v>9</v>
      </c>
      <c r="AN184" s="12">
        <f t="shared" si="209"/>
        <v>9</v>
      </c>
      <c r="AO184" s="12">
        <f t="shared" si="209"/>
        <v>8</v>
      </c>
      <c r="AP184" s="12">
        <f t="shared" si="209"/>
        <v>12</v>
      </c>
      <c r="AQ184" s="12">
        <f t="shared" si="209"/>
        <v>7</v>
      </c>
      <c r="AR184" s="12">
        <f t="shared" si="209"/>
        <v>10</v>
      </c>
      <c r="AS184" s="12">
        <f t="shared" si="209"/>
        <v>7</v>
      </c>
      <c r="AT184" s="12">
        <f t="shared" si="209"/>
        <v>4</v>
      </c>
      <c r="AU184" s="12">
        <f t="shared" si="209"/>
        <v>6</v>
      </c>
      <c r="AV184" s="12">
        <f t="shared" si="209"/>
        <v>8</v>
      </c>
      <c r="AW184" s="12">
        <f t="shared" si="209"/>
        <v>2</v>
      </c>
      <c r="AX184" s="12">
        <f t="shared" si="209"/>
        <v>1</v>
      </c>
      <c r="AY184" s="12">
        <f t="shared" si="209"/>
        <v>5</v>
      </c>
      <c r="AZ184" s="12">
        <f t="shared" si="209"/>
        <v>2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334</v>
      </c>
    </row>
    <row r="185" spans="1:59" ht="15.75" customHeight="1" x14ac:dyDescent="0.2">
      <c r="A185" s="516"/>
      <c r="B185" s="517"/>
      <c r="C185" s="586"/>
      <c r="D185" s="520" t="str">
        <f>$BJ$58</f>
        <v>%</v>
      </c>
      <c r="E185" s="110" t="str">
        <f>$BJ$21</f>
        <v>Total</v>
      </c>
      <c r="F185" s="26">
        <f t="shared" ref="F185:AK185" si="210">IF(F179=0,"",F182/F179)</f>
        <v>1.1627906976744186E-2</v>
      </c>
      <c r="G185" s="26">
        <f t="shared" si="210"/>
        <v>1.098901098901099E-2</v>
      </c>
      <c r="H185" s="26">
        <f t="shared" si="210"/>
        <v>7.7220077220077222E-3</v>
      </c>
      <c r="I185" s="26">
        <f t="shared" si="210"/>
        <v>1.1538461538461539E-2</v>
      </c>
      <c r="J185" s="26">
        <f t="shared" si="210"/>
        <v>1.3953488372093023E-2</v>
      </c>
      <c r="K185" s="26">
        <f t="shared" si="210"/>
        <v>8.0645161290322578E-3</v>
      </c>
      <c r="L185" s="26">
        <f t="shared" si="210"/>
        <v>1.893939393939394E-2</v>
      </c>
      <c r="M185" s="26">
        <f t="shared" si="210"/>
        <v>9.5238095238095247E-3</v>
      </c>
      <c r="N185" s="26">
        <f t="shared" si="210"/>
        <v>3.4883720930232558E-2</v>
      </c>
      <c r="O185" s="26">
        <f t="shared" si="210"/>
        <v>3.787878787878788E-2</v>
      </c>
      <c r="P185" s="26">
        <f t="shared" si="210"/>
        <v>5.2208835341365459E-2</v>
      </c>
      <c r="Q185" s="26">
        <f t="shared" si="210"/>
        <v>1.5686274509803921E-2</v>
      </c>
      <c r="R185" s="26">
        <f t="shared" si="210"/>
        <v>3.5211267605633804E-2</v>
      </c>
      <c r="S185" s="26">
        <f t="shared" si="210"/>
        <v>5.8035714285714288E-2</v>
      </c>
      <c r="T185" s="26">
        <f t="shared" si="210"/>
        <v>2.5270758122743681E-2</v>
      </c>
      <c r="U185" s="26">
        <f t="shared" si="210"/>
        <v>4.9808429118773943E-2</v>
      </c>
      <c r="V185" s="26">
        <f t="shared" si="210"/>
        <v>3.2490974729241874E-2</v>
      </c>
      <c r="W185" s="26">
        <f t="shared" si="210"/>
        <v>4.6153846153846156E-2</v>
      </c>
      <c r="X185" s="26">
        <f t="shared" si="210"/>
        <v>3.0927835051546393E-2</v>
      </c>
      <c r="Y185" s="26">
        <f t="shared" si="210"/>
        <v>5.016722408026756E-2</v>
      </c>
      <c r="Z185" s="26">
        <f t="shared" si="210"/>
        <v>5.0541516245487361E-2</v>
      </c>
      <c r="AA185" s="26">
        <f t="shared" si="210"/>
        <v>6.2043795620437957E-2</v>
      </c>
      <c r="AB185" s="26">
        <f t="shared" si="210"/>
        <v>0.10752688172043011</v>
      </c>
      <c r="AC185" s="26">
        <f t="shared" si="210"/>
        <v>7.0895522388059698E-2</v>
      </c>
      <c r="AD185" s="26">
        <f t="shared" si="210"/>
        <v>5.0583657587548639E-2</v>
      </c>
      <c r="AE185" s="26">
        <f t="shared" si="210"/>
        <v>7.5539568345323743E-2</v>
      </c>
      <c r="AF185" s="26">
        <f t="shared" si="210"/>
        <v>0.10299003322259136</v>
      </c>
      <c r="AG185" s="26">
        <f t="shared" si="210"/>
        <v>9.4462540716612378E-2</v>
      </c>
      <c r="AH185" s="26">
        <f t="shared" si="210"/>
        <v>0.13857677902621723</v>
      </c>
      <c r="AI185" s="26">
        <f t="shared" si="210"/>
        <v>7.407407407407407E-2</v>
      </c>
      <c r="AJ185" s="26">
        <f t="shared" si="210"/>
        <v>7.6923076923076927E-2</v>
      </c>
      <c r="AK185" s="26">
        <f t="shared" si="210"/>
        <v>9.1240875912408759E-2</v>
      </c>
      <c r="AL185" s="26">
        <f t="shared" ref="AL185:BG185" si="211">IF(AL179=0,"",AL182/AL179)</f>
        <v>7.8014184397163122E-2</v>
      </c>
      <c r="AM185" s="26">
        <f t="shared" si="211"/>
        <v>5.0541516245487361E-2</v>
      </c>
      <c r="AN185" s="26">
        <f t="shared" si="211"/>
        <v>5.8020477815699661E-2</v>
      </c>
      <c r="AO185" s="26">
        <f t="shared" si="211"/>
        <v>3.9473684210526314E-2</v>
      </c>
      <c r="AP185" s="26">
        <f t="shared" si="211"/>
        <v>7.8767123287671229E-2</v>
      </c>
      <c r="AQ185" s="26">
        <f t="shared" si="211"/>
        <v>6.8181818181818177E-2</v>
      </c>
      <c r="AR185" s="26">
        <f t="shared" si="211"/>
        <v>6.6176470588235295E-2</v>
      </c>
      <c r="AS185" s="26">
        <f t="shared" si="211"/>
        <v>4.924242424242424E-2</v>
      </c>
      <c r="AT185" s="26">
        <f t="shared" si="211"/>
        <v>3.0418250950570342E-2</v>
      </c>
      <c r="AU185" s="26">
        <f t="shared" si="211"/>
        <v>4.7272727272727272E-2</v>
      </c>
      <c r="AV185" s="26">
        <f t="shared" si="211"/>
        <v>3.9426523297491037E-2</v>
      </c>
      <c r="AW185" s="26">
        <f t="shared" si="211"/>
        <v>3.0303030303030304E-2</v>
      </c>
      <c r="AX185" s="26">
        <f t="shared" si="211"/>
        <v>1.646090534979424E-2</v>
      </c>
      <c r="AY185" s="26">
        <f t="shared" si="211"/>
        <v>4.6875E-2</v>
      </c>
      <c r="AZ185" s="26">
        <f t="shared" si="211"/>
        <v>2.7397260273972601E-2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4.9995948464468032E-2</v>
      </c>
    </row>
    <row r="186" spans="1:59" ht="15.75" customHeight="1" x14ac:dyDescent="0.2">
      <c r="A186" s="516"/>
      <c r="B186" s="517"/>
      <c r="C186" s="586"/>
      <c r="D186" s="521"/>
      <c r="E186" s="62" t="str">
        <f>$BJ$22</f>
        <v>Fem.</v>
      </c>
      <c r="F186" s="28">
        <f t="shared" ref="F186:AK186" si="212">IF(F180=0,"",F183/F180)</f>
        <v>9.3457943925233638E-3</v>
      </c>
      <c r="G186" s="28">
        <f t="shared" si="212"/>
        <v>2.3076923076923078E-2</v>
      </c>
      <c r="H186" s="28">
        <f t="shared" si="212"/>
        <v>1.5873015873015872E-2</v>
      </c>
      <c r="I186" s="28">
        <f t="shared" si="212"/>
        <v>0</v>
      </c>
      <c r="J186" s="28">
        <f t="shared" si="212"/>
        <v>0</v>
      </c>
      <c r="K186" s="28">
        <f t="shared" si="212"/>
        <v>8.4033613445378148E-3</v>
      </c>
      <c r="L186" s="28">
        <f t="shared" si="212"/>
        <v>1.8181818181818181E-2</v>
      </c>
      <c r="M186" s="28">
        <f t="shared" si="212"/>
        <v>0</v>
      </c>
      <c r="N186" s="28">
        <f t="shared" si="212"/>
        <v>3.4782608695652174E-2</v>
      </c>
      <c r="O186" s="28">
        <f t="shared" si="212"/>
        <v>2.6315789473684209E-2</v>
      </c>
      <c r="P186" s="28">
        <f t="shared" si="212"/>
        <v>7.6271186440677971E-2</v>
      </c>
      <c r="Q186" s="28">
        <f t="shared" si="212"/>
        <v>8.5470085470085479E-3</v>
      </c>
      <c r="R186" s="28">
        <f t="shared" si="212"/>
        <v>3.3613445378151259E-2</v>
      </c>
      <c r="S186" s="28">
        <f t="shared" si="212"/>
        <v>5.3191489361702128E-2</v>
      </c>
      <c r="T186" s="28">
        <f t="shared" si="212"/>
        <v>2.4793388429752067E-2</v>
      </c>
      <c r="U186" s="28">
        <f t="shared" si="212"/>
        <v>4.2735042735042736E-2</v>
      </c>
      <c r="V186" s="28">
        <f t="shared" si="212"/>
        <v>2.3809523809523808E-2</v>
      </c>
      <c r="W186" s="28">
        <f t="shared" si="212"/>
        <v>4.1666666666666664E-2</v>
      </c>
      <c r="X186" s="28">
        <f t="shared" si="212"/>
        <v>5.4054054054054057E-2</v>
      </c>
      <c r="Y186" s="28">
        <f t="shared" si="212"/>
        <v>4.7244094488188976E-2</v>
      </c>
      <c r="Z186" s="28">
        <f t="shared" si="212"/>
        <v>4.0983606557377046E-2</v>
      </c>
      <c r="AA186" s="28">
        <f t="shared" si="212"/>
        <v>7.0866141732283464E-2</v>
      </c>
      <c r="AB186" s="28">
        <f t="shared" si="212"/>
        <v>0.13636363636363635</v>
      </c>
      <c r="AC186" s="28">
        <f t="shared" si="212"/>
        <v>8.2644628099173556E-2</v>
      </c>
      <c r="AD186" s="28">
        <f t="shared" si="212"/>
        <v>3.6036036036036036E-2</v>
      </c>
      <c r="AE186" s="28">
        <f t="shared" si="212"/>
        <v>0.1171875</v>
      </c>
      <c r="AF186" s="28">
        <f t="shared" si="212"/>
        <v>0.10067114093959731</v>
      </c>
      <c r="AG186" s="28">
        <f t="shared" si="212"/>
        <v>8.6330935251798566E-2</v>
      </c>
      <c r="AH186" s="28">
        <f t="shared" si="212"/>
        <v>0.13114754098360656</v>
      </c>
      <c r="AI186" s="28">
        <f t="shared" si="212"/>
        <v>5.6451612903225805E-2</v>
      </c>
      <c r="AJ186" s="28">
        <f t="shared" si="212"/>
        <v>6.7226890756302518E-2</v>
      </c>
      <c r="AK186" s="28">
        <f t="shared" si="212"/>
        <v>7.6271186440677971E-2</v>
      </c>
      <c r="AL186" s="28">
        <f t="shared" ref="AL186:BG186" si="213">IF(AL180=0,"",AL183/AL180)</f>
        <v>9.7014925373134331E-2</v>
      </c>
      <c r="AM186" s="28">
        <f t="shared" si="213"/>
        <v>4.716981132075472E-2</v>
      </c>
      <c r="AN186" s="28">
        <f t="shared" si="213"/>
        <v>6.25E-2</v>
      </c>
      <c r="AO186" s="28">
        <f t="shared" si="213"/>
        <v>2.7972027972027972E-2</v>
      </c>
      <c r="AP186" s="28">
        <f t="shared" si="213"/>
        <v>9.166666666666666E-2</v>
      </c>
      <c r="AQ186" s="28">
        <f t="shared" si="213"/>
        <v>0.1</v>
      </c>
      <c r="AR186" s="28">
        <f t="shared" si="213"/>
        <v>6.8376068376068383E-2</v>
      </c>
      <c r="AS186" s="28">
        <f t="shared" si="213"/>
        <v>4.7244094488188976E-2</v>
      </c>
      <c r="AT186" s="28">
        <f t="shared" si="213"/>
        <v>3.0769230769230771E-2</v>
      </c>
      <c r="AU186" s="28">
        <f t="shared" si="213"/>
        <v>6.1403508771929821E-2</v>
      </c>
      <c r="AV186" s="28">
        <f t="shared" si="213"/>
        <v>2.2900763358778626E-2</v>
      </c>
      <c r="AW186" s="28">
        <f t="shared" si="213"/>
        <v>0.05</v>
      </c>
      <c r="AX186" s="28">
        <f t="shared" si="213"/>
        <v>2.7027027027027029E-2</v>
      </c>
      <c r="AY186" s="28">
        <f t="shared" si="213"/>
        <v>4.49438202247191E-2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5.1482626887393121E-2</v>
      </c>
    </row>
    <row r="187" spans="1:59" ht="15.75" customHeight="1" thickBot="1" x14ac:dyDescent="0.25">
      <c r="A187" s="516"/>
      <c r="B187" s="517"/>
      <c r="C187" s="587"/>
      <c r="D187" s="522"/>
      <c r="E187" s="63" t="str">
        <f>$BJ$23</f>
        <v>Masc.</v>
      </c>
      <c r="F187" s="28">
        <f t="shared" ref="F187:AK187" si="214">IF(F181=0,"",F184/F181)</f>
        <v>1.3245033112582781E-2</v>
      </c>
      <c r="G187" s="28">
        <f t="shared" si="214"/>
        <v>0</v>
      </c>
      <c r="H187" s="28">
        <f t="shared" si="214"/>
        <v>0</v>
      </c>
      <c r="I187" s="28">
        <f t="shared" si="214"/>
        <v>2.0689655172413793E-2</v>
      </c>
      <c r="J187" s="28">
        <f t="shared" si="214"/>
        <v>2.7027027027027029E-2</v>
      </c>
      <c r="K187" s="28">
        <f t="shared" si="214"/>
        <v>7.7519379844961239E-3</v>
      </c>
      <c r="L187" s="28">
        <f t="shared" si="214"/>
        <v>1.948051948051948E-2</v>
      </c>
      <c r="M187" s="28">
        <f t="shared" si="214"/>
        <v>1.6666666666666666E-2</v>
      </c>
      <c r="N187" s="28">
        <f t="shared" si="214"/>
        <v>3.4965034965034968E-2</v>
      </c>
      <c r="O187" s="28">
        <f t="shared" si="214"/>
        <v>4.6666666666666669E-2</v>
      </c>
      <c r="P187" s="28">
        <f t="shared" si="214"/>
        <v>3.0534351145038167E-2</v>
      </c>
      <c r="Q187" s="28">
        <f t="shared" si="214"/>
        <v>2.1739130434782608E-2</v>
      </c>
      <c r="R187" s="28">
        <f t="shared" si="214"/>
        <v>3.6363636363636362E-2</v>
      </c>
      <c r="S187" s="28">
        <f t="shared" si="214"/>
        <v>6.1538461538461542E-2</v>
      </c>
      <c r="T187" s="28">
        <f t="shared" si="214"/>
        <v>2.564102564102564E-2</v>
      </c>
      <c r="U187" s="28">
        <f t="shared" si="214"/>
        <v>5.5555555555555552E-2</v>
      </c>
      <c r="V187" s="28">
        <f t="shared" si="214"/>
        <v>3.9735099337748346E-2</v>
      </c>
      <c r="W187" s="28">
        <f t="shared" si="214"/>
        <v>0.05</v>
      </c>
      <c r="X187" s="28">
        <f t="shared" si="214"/>
        <v>1.6666666666666666E-2</v>
      </c>
      <c r="Y187" s="28">
        <f t="shared" si="214"/>
        <v>5.232558139534884E-2</v>
      </c>
      <c r="Z187" s="28">
        <f t="shared" si="214"/>
        <v>5.8064516129032261E-2</v>
      </c>
      <c r="AA187" s="28">
        <f t="shared" si="214"/>
        <v>5.4421768707482991E-2</v>
      </c>
      <c r="AB187" s="28">
        <f t="shared" si="214"/>
        <v>8.1632653061224483E-2</v>
      </c>
      <c r="AC187" s="28">
        <f t="shared" si="214"/>
        <v>6.1224489795918366E-2</v>
      </c>
      <c r="AD187" s="28">
        <f t="shared" si="214"/>
        <v>6.1643835616438353E-2</v>
      </c>
      <c r="AE187" s="28">
        <f t="shared" si="214"/>
        <v>0.04</v>
      </c>
      <c r="AF187" s="28">
        <f t="shared" si="214"/>
        <v>0.10526315789473684</v>
      </c>
      <c r="AG187" s="28">
        <f t="shared" si="214"/>
        <v>0.10119047619047619</v>
      </c>
      <c r="AH187" s="28">
        <f t="shared" si="214"/>
        <v>0.14482758620689656</v>
      </c>
      <c r="AI187" s="28">
        <f t="shared" si="214"/>
        <v>8.9041095890410954E-2</v>
      </c>
      <c r="AJ187" s="28">
        <f t="shared" si="214"/>
        <v>8.3333333333333329E-2</v>
      </c>
      <c r="AK187" s="28">
        <f t="shared" si="214"/>
        <v>0.10256410256410256</v>
      </c>
      <c r="AL187" s="28">
        <f t="shared" ref="AL187:BG187" si="215">IF(AL181=0,"",AL184/AL181)</f>
        <v>6.0810810810810814E-2</v>
      </c>
      <c r="AM187" s="28">
        <f t="shared" si="215"/>
        <v>5.2631578947368418E-2</v>
      </c>
      <c r="AN187" s="28">
        <f t="shared" si="215"/>
        <v>5.4545454545454543E-2</v>
      </c>
      <c r="AO187" s="28">
        <f t="shared" si="215"/>
        <v>4.9689440993788817E-2</v>
      </c>
      <c r="AP187" s="28">
        <f t="shared" si="215"/>
        <v>6.9767441860465115E-2</v>
      </c>
      <c r="AQ187" s="28">
        <f t="shared" si="215"/>
        <v>4.5454545454545456E-2</v>
      </c>
      <c r="AR187" s="28">
        <f t="shared" si="215"/>
        <v>6.4516129032258063E-2</v>
      </c>
      <c r="AS187" s="28">
        <f t="shared" si="215"/>
        <v>5.1094890510948905E-2</v>
      </c>
      <c r="AT187" s="28">
        <f t="shared" si="215"/>
        <v>3.007518796992481E-2</v>
      </c>
      <c r="AU187" s="28">
        <f t="shared" si="215"/>
        <v>3.7267080745341616E-2</v>
      </c>
      <c r="AV187" s="28">
        <f t="shared" si="215"/>
        <v>5.4054054054054057E-2</v>
      </c>
      <c r="AW187" s="28">
        <f t="shared" si="215"/>
        <v>1.5267175572519083E-2</v>
      </c>
      <c r="AX187" s="28">
        <f t="shared" si="215"/>
        <v>7.575757575757576E-3</v>
      </c>
      <c r="AY187" s="28">
        <f t="shared" si="215"/>
        <v>4.8543689320388349E-2</v>
      </c>
      <c r="AZ187" s="28">
        <f t="shared" si="215"/>
        <v>4.1666666666666664E-2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4.8801870251315022E-2</v>
      </c>
    </row>
    <row r="188" spans="1:59" ht="15.75" customHeight="1" x14ac:dyDescent="0.2">
      <c r="A188" s="516"/>
      <c r="B188" s="517"/>
      <c r="C188" s="585" t="str">
        <f>$BJ$20</f>
        <v>Def.</v>
      </c>
      <c r="D188" s="534" t="str">
        <f>$BJ$56</f>
        <v>Todas</v>
      </c>
      <c r="E188" s="112" t="str">
        <f>$BJ$21</f>
        <v>Total</v>
      </c>
      <c r="F188" s="18">
        <f t="shared" ref="F188:AK188" si="216">F189+F190</f>
        <v>87</v>
      </c>
      <c r="G188" s="18">
        <f t="shared" si="216"/>
        <v>58</v>
      </c>
      <c r="H188" s="18">
        <f t="shared" si="216"/>
        <v>78</v>
      </c>
      <c r="I188" s="18">
        <f t="shared" si="216"/>
        <v>62</v>
      </c>
      <c r="J188" s="18">
        <f t="shared" si="216"/>
        <v>68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3426</v>
      </c>
    </row>
    <row r="189" spans="1:59" ht="15.75" customHeight="1" x14ac:dyDescent="0.2">
      <c r="A189" s="516"/>
      <c r="B189" s="517"/>
      <c r="C189" s="585"/>
      <c r="D189" s="535"/>
      <c r="E189" s="68" t="str">
        <f>$BJ$22</f>
        <v>Fem.</v>
      </c>
      <c r="F189" s="12">
        <f t="shared" ref="F189:AK189" si="218">F27+F54+F81+F108+F135+F162</f>
        <v>47</v>
      </c>
      <c r="G189" s="12">
        <f t="shared" si="218"/>
        <v>27</v>
      </c>
      <c r="H189" s="12">
        <f t="shared" si="218"/>
        <v>31</v>
      </c>
      <c r="I189" s="12">
        <f t="shared" si="218"/>
        <v>34</v>
      </c>
      <c r="J189" s="12">
        <f t="shared" si="218"/>
        <v>36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1600</v>
      </c>
    </row>
    <row r="190" spans="1:59" ht="15.75" customHeight="1" x14ac:dyDescent="0.2">
      <c r="A190" s="516"/>
      <c r="B190" s="517"/>
      <c r="C190" s="585"/>
      <c r="D190" s="536"/>
      <c r="E190" s="68" t="str">
        <f>$BJ$23</f>
        <v>Masc.</v>
      </c>
      <c r="F190" s="12">
        <f t="shared" ref="F190:AK190" si="220">F28+F55+F82+F109+F136+F163</f>
        <v>40</v>
      </c>
      <c r="G190" s="12">
        <f t="shared" si="220"/>
        <v>31</v>
      </c>
      <c r="H190" s="12">
        <f t="shared" si="220"/>
        <v>47</v>
      </c>
      <c r="I190" s="12">
        <f t="shared" si="220"/>
        <v>28</v>
      </c>
      <c r="J190" s="12">
        <f t="shared" si="220"/>
        <v>32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1826</v>
      </c>
    </row>
    <row r="191" spans="1:59" ht="15.75" customHeight="1" x14ac:dyDescent="0.2">
      <c r="A191" s="516"/>
      <c r="B191" s="517"/>
      <c r="C191" s="585"/>
      <c r="D191" s="537" t="str">
        <f>$BJ$57</f>
        <v>IRAG</v>
      </c>
      <c r="E191" s="111" t="str">
        <f>$BJ$21</f>
        <v>Total</v>
      </c>
      <c r="F191" s="16">
        <f t="shared" ref="F191:AK191" si="222">F192+F193</f>
        <v>2</v>
      </c>
      <c r="G191" s="16">
        <f t="shared" si="222"/>
        <v>1</v>
      </c>
      <c r="H191" s="16">
        <f t="shared" si="222"/>
        <v>3</v>
      </c>
      <c r="I191" s="16">
        <f t="shared" si="222"/>
        <v>1</v>
      </c>
      <c r="J191" s="16">
        <f t="shared" si="222"/>
        <v>1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217</v>
      </c>
    </row>
    <row r="192" spans="1:59" ht="15.75" customHeight="1" x14ac:dyDescent="0.2">
      <c r="A192" s="516"/>
      <c r="B192" s="517"/>
      <c r="C192" s="585"/>
      <c r="D192" s="535"/>
      <c r="E192" s="68" t="str">
        <f>$BJ$22</f>
        <v>Fem.</v>
      </c>
      <c r="F192" s="12">
        <f t="shared" ref="F192:AK192" si="224">F30+F57+F84+F111+F138+F165</f>
        <v>1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88</v>
      </c>
    </row>
    <row r="193" spans="1:64" ht="15.75" customHeight="1" x14ac:dyDescent="0.2">
      <c r="A193" s="516"/>
      <c r="B193" s="517"/>
      <c r="C193" s="585"/>
      <c r="D193" s="536"/>
      <c r="E193" s="68" t="str">
        <f>$BJ$23</f>
        <v>Masc.</v>
      </c>
      <c r="F193" s="12">
        <f t="shared" ref="F193:AK193" si="226">F31+F58+F85+F112+F139+F166</f>
        <v>1</v>
      </c>
      <c r="G193" s="12">
        <f t="shared" si="226"/>
        <v>1</v>
      </c>
      <c r="H193" s="12">
        <f t="shared" si="226"/>
        <v>3</v>
      </c>
      <c r="I193" s="12">
        <f t="shared" si="226"/>
        <v>1</v>
      </c>
      <c r="J193" s="12">
        <f t="shared" si="226"/>
        <v>1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129</v>
      </c>
    </row>
    <row r="194" spans="1:64" ht="15.75" customHeight="1" x14ac:dyDescent="0.2">
      <c r="A194" s="516"/>
      <c r="B194" s="517"/>
      <c r="C194" s="586"/>
      <c r="D194" s="520" t="str">
        <f>$BJ$58</f>
        <v>%</v>
      </c>
      <c r="E194" s="110" t="str">
        <f>$BJ$21</f>
        <v>Total</v>
      </c>
      <c r="F194" s="26">
        <f t="shared" ref="F194:AK194" si="228">IF(F188=0,"",F191/F188)</f>
        <v>2.2988505747126436E-2</v>
      </c>
      <c r="G194" s="26">
        <f t="shared" si="228"/>
        <v>1.7241379310344827E-2</v>
      </c>
      <c r="H194" s="26">
        <f t="shared" si="228"/>
        <v>3.8461538461538464E-2</v>
      </c>
      <c r="I194" s="26">
        <f t="shared" si="228"/>
        <v>1.6129032258064516E-2</v>
      </c>
      <c r="J194" s="26">
        <f t="shared" si="228"/>
        <v>1.4705882352941176E-2</v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6.3339171044950376E-2</v>
      </c>
    </row>
    <row r="195" spans="1:64" ht="15.75" customHeight="1" x14ac:dyDescent="0.2">
      <c r="A195" s="516"/>
      <c r="B195" s="517"/>
      <c r="C195" s="586"/>
      <c r="D195" s="521"/>
      <c r="E195" s="62" t="str">
        <f>$BJ$22</f>
        <v>Fem.</v>
      </c>
      <c r="F195" s="28">
        <f t="shared" ref="F195:AK195" si="230">IF(F189=0,"",F192/F189)</f>
        <v>2.1276595744680851E-2</v>
      </c>
      <c r="G195" s="28">
        <f t="shared" si="230"/>
        <v>0</v>
      </c>
      <c r="H195" s="28">
        <f t="shared" si="230"/>
        <v>0</v>
      </c>
      <c r="I195" s="28">
        <f t="shared" si="230"/>
        <v>0</v>
      </c>
      <c r="J195" s="28">
        <f t="shared" si="230"/>
        <v>0</v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5.5E-2</v>
      </c>
    </row>
    <row r="196" spans="1:64" ht="15.75" customHeight="1" thickBot="1" x14ac:dyDescent="0.25">
      <c r="A196" s="518"/>
      <c r="B196" s="519"/>
      <c r="C196" s="587"/>
      <c r="D196" s="522"/>
      <c r="E196" s="63" t="str">
        <f>$BJ$23</f>
        <v>Masc.</v>
      </c>
      <c r="F196" s="30">
        <f t="shared" ref="F196:AK196" si="232">IF(F190=0,"",F193/F190)</f>
        <v>2.5000000000000001E-2</v>
      </c>
      <c r="G196" s="30">
        <f t="shared" si="232"/>
        <v>3.2258064516129031E-2</v>
      </c>
      <c r="H196" s="30">
        <f t="shared" si="232"/>
        <v>6.3829787234042548E-2</v>
      </c>
      <c r="I196" s="30">
        <f t="shared" si="232"/>
        <v>3.5714285714285712E-2</v>
      </c>
      <c r="J196" s="30">
        <f t="shared" si="232"/>
        <v>3.125E-2</v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7.0646221248630889E-2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República de Chile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82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588" t="str">
        <f>BJ24</f>
        <v>Positivos Influenza A</v>
      </c>
      <c r="B208" s="541" t="str">
        <f>BJ25</f>
        <v>Influenza A(H1N1)pdm09</v>
      </c>
      <c r="C208" s="591" t="str">
        <f>$BJ$21</f>
        <v>Total</v>
      </c>
      <c r="D208" s="591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48" t="str">
        <f>B208</f>
        <v>Influenza A(H1N1)pdm09</v>
      </c>
      <c r="BJ208" s="549"/>
      <c r="BK208" s="550"/>
      <c r="BL208" s="10"/>
    </row>
    <row r="209" spans="1:64" ht="12.75" x14ac:dyDescent="0.2">
      <c r="A209" s="589"/>
      <c r="B209" s="542"/>
      <c r="C209" s="580"/>
      <c r="D209" s="581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45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589"/>
      <c r="B210" s="542"/>
      <c r="C210" s="582"/>
      <c r="D210" s="583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46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589"/>
      <c r="B211" s="543"/>
      <c r="C211" s="524" t="str">
        <f>$BJ$11</f>
        <v>Menores de 2</v>
      </c>
      <c r="D211" s="531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47"/>
      <c r="BJ211" s="97" t="str">
        <f>$BJ$23</f>
        <v>Masc.</v>
      </c>
      <c r="BK211" s="93">
        <f>BG210</f>
        <v>134</v>
      </c>
    </row>
    <row r="212" spans="1:64" ht="12.75" x14ac:dyDescent="0.2">
      <c r="A212" s="589"/>
      <c r="B212" s="543"/>
      <c r="C212" s="524"/>
      <c r="D212" s="532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61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589"/>
      <c r="B213" s="543"/>
      <c r="C213" s="524"/>
      <c r="D213" s="533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62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589"/>
      <c r="B214" s="543"/>
      <c r="C214" s="578"/>
      <c r="D214" s="526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63"/>
      <c r="BJ214" s="68" t="str">
        <f>$BJ$23</f>
        <v>Masc.</v>
      </c>
      <c r="BK214" s="42">
        <f t="shared" si="241"/>
        <v>158</v>
      </c>
    </row>
    <row r="215" spans="1:64" ht="12.75" x14ac:dyDescent="0.2">
      <c r="A215" s="589"/>
      <c r="B215" s="543"/>
      <c r="C215" s="578"/>
      <c r="D215" s="527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61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589"/>
      <c r="B216" s="543"/>
      <c r="C216" s="578"/>
      <c r="D216" s="530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62"/>
      <c r="BJ216" s="68" t="str">
        <f>$BJ$22</f>
        <v>Fem.</v>
      </c>
      <c r="BK216" s="42">
        <f t="shared" si="241"/>
        <v>32</v>
      </c>
    </row>
    <row r="217" spans="1:64" ht="12.75" x14ac:dyDescent="0.2">
      <c r="A217" s="589"/>
      <c r="B217" s="543"/>
      <c r="C217" s="578"/>
      <c r="D217" s="529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63"/>
      <c r="BJ217" s="68" t="str">
        <f>$BJ$23</f>
        <v>Masc.</v>
      </c>
      <c r="BK217" s="42">
        <f t="shared" si="241"/>
        <v>45</v>
      </c>
    </row>
    <row r="218" spans="1:64" ht="12.75" x14ac:dyDescent="0.2">
      <c r="A218" s="589"/>
      <c r="B218" s="543"/>
      <c r="C218" s="578"/>
      <c r="D218" s="527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64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589"/>
      <c r="B219" s="543"/>
      <c r="C219" s="578"/>
      <c r="D219" s="530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62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589"/>
      <c r="B220" s="543"/>
      <c r="C220" s="578"/>
      <c r="D220" s="529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65"/>
      <c r="BJ220" s="69" t="str">
        <f>$BJ$23</f>
        <v>Masc.</v>
      </c>
      <c r="BK220" s="43">
        <f t="shared" si="241"/>
        <v>19</v>
      </c>
    </row>
    <row r="221" spans="1:64" ht="12.75" x14ac:dyDescent="0.2">
      <c r="A221" s="589"/>
      <c r="B221" s="543"/>
      <c r="C221" s="578"/>
      <c r="D221" s="527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589"/>
      <c r="B222" s="543"/>
      <c r="C222" s="579"/>
      <c r="D222" s="528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66"/>
      <c r="BJ222" s="566"/>
      <c r="BK222" s="566"/>
    </row>
    <row r="223" spans="1:64" ht="12.75" x14ac:dyDescent="0.2">
      <c r="A223" s="589"/>
      <c r="B223" s="543"/>
      <c r="C223" s="523" t="str">
        <f>$BJ$12</f>
        <v>2 a 4</v>
      </c>
      <c r="D223" s="531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589"/>
      <c r="B224" s="543"/>
      <c r="C224" s="524"/>
      <c r="D224" s="532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589"/>
      <c r="B225" s="543"/>
      <c r="C225" s="524"/>
      <c r="D225" s="533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589"/>
      <c r="B226" s="543"/>
      <c r="C226" s="578"/>
      <c r="D226" s="526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589"/>
      <c r="B227" s="543"/>
      <c r="C227" s="578"/>
      <c r="D227" s="527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589"/>
      <c r="B228" s="543"/>
      <c r="C228" s="578"/>
      <c r="D228" s="530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589"/>
      <c r="B229" s="543"/>
      <c r="C229" s="578"/>
      <c r="D229" s="529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589"/>
      <c r="B230" s="543"/>
      <c r="C230" s="578"/>
      <c r="D230" s="527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589"/>
      <c r="B231" s="543"/>
      <c r="C231" s="578"/>
      <c r="D231" s="530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589"/>
      <c r="B232" s="543"/>
      <c r="C232" s="578"/>
      <c r="D232" s="526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589"/>
      <c r="B233" s="543"/>
      <c r="C233" s="578"/>
      <c r="D233" s="527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589"/>
      <c r="B234" s="543"/>
      <c r="C234" s="579"/>
      <c r="D234" s="528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589"/>
      <c r="B235" s="543"/>
      <c r="C235" s="523" t="str">
        <f>$BJ$13</f>
        <v>5 a 19</v>
      </c>
      <c r="D235" s="531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589"/>
      <c r="B236" s="543"/>
      <c r="C236" s="524"/>
      <c r="D236" s="532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589"/>
      <c r="B237" s="543"/>
      <c r="C237" s="524"/>
      <c r="D237" s="533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589"/>
      <c r="B238" s="543"/>
      <c r="C238" s="578"/>
      <c r="D238" s="529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589"/>
      <c r="B239" s="543"/>
      <c r="C239" s="578"/>
      <c r="D239" s="527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589"/>
      <c r="B240" s="543"/>
      <c r="C240" s="578"/>
      <c r="D240" s="530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589"/>
      <c r="B241" s="543"/>
      <c r="C241" s="578"/>
      <c r="D241" s="529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589"/>
      <c r="B242" s="543"/>
      <c r="C242" s="578"/>
      <c r="D242" s="527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589"/>
      <c r="B243" s="543"/>
      <c r="C243" s="578"/>
      <c r="D243" s="530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589"/>
      <c r="B244" s="543"/>
      <c r="C244" s="578"/>
      <c r="D244" s="526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589"/>
      <c r="B245" s="543"/>
      <c r="C245" s="578"/>
      <c r="D245" s="527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589"/>
      <c r="B246" s="543"/>
      <c r="C246" s="579"/>
      <c r="D246" s="528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589"/>
      <c r="B247" s="543"/>
      <c r="C247" s="523" t="str">
        <f>$BJ$14</f>
        <v>20 a 39</v>
      </c>
      <c r="D247" s="531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589"/>
      <c r="B248" s="543"/>
      <c r="C248" s="524"/>
      <c r="D248" s="532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589"/>
      <c r="B249" s="543"/>
      <c r="C249" s="524"/>
      <c r="D249" s="533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589"/>
      <c r="B250" s="543"/>
      <c r="C250" s="578"/>
      <c r="D250" s="529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589"/>
      <c r="B251" s="543"/>
      <c r="C251" s="578"/>
      <c r="D251" s="527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589"/>
      <c r="B252" s="543"/>
      <c r="C252" s="578"/>
      <c r="D252" s="530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589"/>
      <c r="B253" s="543"/>
      <c r="C253" s="578"/>
      <c r="D253" s="529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589"/>
      <c r="B254" s="543"/>
      <c r="C254" s="578"/>
      <c r="D254" s="527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589"/>
      <c r="B255" s="543"/>
      <c r="C255" s="578"/>
      <c r="D255" s="530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589"/>
      <c r="B256" s="543"/>
      <c r="C256" s="578"/>
      <c r="D256" s="526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589"/>
      <c r="B257" s="543"/>
      <c r="C257" s="578"/>
      <c r="D257" s="527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589"/>
      <c r="B258" s="543"/>
      <c r="C258" s="579"/>
      <c r="D258" s="528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589"/>
      <c r="B259" s="543"/>
      <c r="C259" s="523" t="str">
        <f>$BJ$15</f>
        <v>40 a 59</v>
      </c>
      <c r="D259" s="531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589"/>
      <c r="B260" s="543"/>
      <c r="C260" s="524"/>
      <c r="D260" s="532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589"/>
      <c r="B261" s="543"/>
      <c r="C261" s="524"/>
      <c r="D261" s="533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589"/>
      <c r="B262" s="543"/>
      <c r="C262" s="578"/>
      <c r="D262" s="529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589"/>
      <c r="B263" s="543"/>
      <c r="C263" s="578"/>
      <c r="D263" s="527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589"/>
      <c r="B264" s="543"/>
      <c r="C264" s="578"/>
      <c r="D264" s="530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589"/>
      <c r="B265" s="543"/>
      <c r="C265" s="578"/>
      <c r="D265" s="529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589"/>
      <c r="B266" s="543"/>
      <c r="C266" s="578"/>
      <c r="D266" s="527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589"/>
      <c r="B267" s="543"/>
      <c r="C267" s="578"/>
      <c r="D267" s="530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589"/>
      <c r="B268" s="543"/>
      <c r="C268" s="578"/>
      <c r="D268" s="526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589"/>
      <c r="B269" s="543"/>
      <c r="C269" s="578"/>
      <c r="D269" s="527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589"/>
      <c r="B270" s="543"/>
      <c r="C270" s="579"/>
      <c r="D270" s="528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589"/>
      <c r="B271" s="543"/>
      <c r="C271" s="523" t="str">
        <f>$BJ$16</f>
        <v>60 y +</v>
      </c>
      <c r="D271" s="531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589"/>
      <c r="B272" s="543"/>
      <c r="C272" s="524"/>
      <c r="D272" s="532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589"/>
      <c r="B273" s="543"/>
      <c r="C273" s="524"/>
      <c r="D273" s="533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589"/>
      <c r="B274" s="543"/>
      <c r="C274" s="578"/>
      <c r="D274" s="529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589"/>
      <c r="B275" s="543"/>
      <c r="C275" s="578"/>
      <c r="D275" s="527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589"/>
      <c r="B276" s="543"/>
      <c r="C276" s="578"/>
      <c r="D276" s="530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589"/>
      <c r="B277" s="543"/>
      <c r="C277" s="578"/>
      <c r="D277" s="529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589"/>
      <c r="B278" s="543"/>
      <c r="C278" s="578"/>
      <c r="D278" s="527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589"/>
      <c r="B279" s="543"/>
      <c r="C279" s="578"/>
      <c r="D279" s="530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589"/>
      <c r="B280" s="543"/>
      <c r="C280" s="578"/>
      <c r="D280" s="526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589"/>
      <c r="B281" s="543"/>
      <c r="C281" s="578"/>
      <c r="D281" s="527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589"/>
      <c r="B282" s="544"/>
      <c r="C282" s="579"/>
      <c r="D282" s="528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589"/>
      <c r="B283" s="541" t="str">
        <f>BJ26</f>
        <v>Influenza A No Subtipificada</v>
      </c>
      <c r="C283" s="580" t="str">
        <f>$BJ$21</f>
        <v>Total</v>
      </c>
      <c r="D283" s="580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48" t="str">
        <f>B283</f>
        <v>Influenza A No Subtipificada</v>
      </c>
      <c r="BJ283" s="549"/>
      <c r="BK283" s="550"/>
    </row>
    <row r="284" spans="1:63" ht="12.95" customHeight="1" x14ac:dyDescent="0.2">
      <c r="A284" s="589"/>
      <c r="B284" s="542"/>
      <c r="C284" s="580"/>
      <c r="D284" s="581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45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589"/>
      <c r="B285" s="542"/>
      <c r="C285" s="582"/>
      <c r="D285" s="583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46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589"/>
      <c r="B286" s="543"/>
      <c r="C286" s="524" t="str">
        <f>$BJ$11</f>
        <v>Menores de 2</v>
      </c>
      <c r="D286" s="531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47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589"/>
      <c r="B287" s="543"/>
      <c r="C287" s="524"/>
      <c r="D287" s="532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61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589"/>
      <c r="B288" s="543"/>
      <c r="C288" s="524"/>
      <c r="D288" s="533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62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589"/>
      <c r="B289" s="543"/>
      <c r="C289" s="524"/>
      <c r="D289" s="529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63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589"/>
      <c r="B290" s="543"/>
      <c r="C290" s="524"/>
      <c r="D290" s="527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61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589"/>
      <c r="B291" s="543"/>
      <c r="C291" s="524"/>
      <c r="D291" s="530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62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589"/>
      <c r="B292" s="543"/>
      <c r="C292" s="524"/>
      <c r="D292" s="529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63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589"/>
      <c r="B293" s="543"/>
      <c r="C293" s="524"/>
      <c r="D293" s="527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64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589"/>
      <c r="B294" s="543"/>
      <c r="C294" s="524"/>
      <c r="D294" s="530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62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589"/>
      <c r="B295" s="543"/>
      <c r="C295" s="524"/>
      <c r="D295" s="526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65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589"/>
      <c r="B296" s="543"/>
      <c r="C296" s="524"/>
      <c r="D296" s="527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589"/>
      <c r="B297" s="543"/>
      <c r="C297" s="525"/>
      <c r="D297" s="528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66"/>
      <c r="BJ297" s="566"/>
      <c r="BK297" s="566"/>
    </row>
    <row r="298" spans="1:63" ht="12.95" customHeight="1" x14ac:dyDescent="0.2">
      <c r="A298" s="589"/>
      <c r="B298" s="543"/>
      <c r="C298" s="523" t="str">
        <f>$BJ$12</f>
        <v>2 a 4</v>
      </c>
      <c r="D298" s="531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589"/>
      <c r="B299" s="543"/>
      <c r="C299" s="524"/>
      <c r="D299" s="532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589"/>
      <c r="B300" s="543"/>
      <c r="C300" s="524"/>
      <c r="D300" s="533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589"/>
      <c r="B301" s="543"/>
      <c r="C301" s="524"/>
      <c r="D301" s="529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589"/>
      <c r="B302" s="543"/>
      <c r="C302" s="524"/>
      <c r="D302" s="527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589"/>
      <c r="B303" s="543"/>
      <c r="C303" s="524"/>
      <c r="D303" s="530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589"/>
      <c r="B304" s="543"/>
      <c r="C304" s="524"/>
      <c r="D304" s="529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589"/>
      <c r="B305" s="543"/>
      <c r="C305" s="524"/>
      <c r="D305" s="527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589"/>
      <c r="B306" s="543"/>
      <c r="C306" s="524"/>
      <c r="D306" s="530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589"/>
      <c r="B307" s="543"/>
      <c r="C307" s="524"/>
      <c r="D307" s="526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589"/>
      <c r="B308" s="543"/>
      <c r="C308" s="524"/>
      <c r="D308" s="527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589"/>
      <c r="B309" s="543"/>
      <c r="C309" s="525"/>
      <c r="D309" s="528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589"/>
      <c r="B310" s="543"/>
      <c r="C310" s="523" t="str">
        <f>$BJ$13</f>
        <v>5 a 19</v>
      </c>
      <c r="D310" s="531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589"/>
      <c r="B311" s="543"/>
      <c r="C311" s="524"/>
      <c r="D311" s="532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589"/>
      <c r="B312" s="543"/>
      <c r="C312" s="524"/>
      <c r="D312" s="533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589"/>
      <c r="B313" s="543"/>
      <c r="C313" s="524"/>
      <c r="D313" s="529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589"/>
      <c r="B314" s="543"/>
      <c r="C314" s="524"/>
      <c r="D314" s="527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589"/>
      <c r="B315" s="543"/>
      <c r="C315" s="524"/>
      <c r="D315" s="530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589"/>
      <c r="B316" s="543"/>
      <c r="C316" s="524"/>
      <c r="D316" s="529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589"/>
      <c r="B317" s="543"/>
      <c r="C317" s="524"/>
      <c r="D317" s="527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589"/>
      <c r="B318" s="543"/>
      <c r="C318" s="524"/>
      <c r="D318" s="530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589"/>
      <c r="B319" s="543"/>
      <c r="C319" s="524"/>
      <c r="D319" s="526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589"/>
      <c r="B320" s="543"/>
      <c r="C320" s="524"/>
      <c r="D320" s="527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589"/>
      <c r="B321" s="543"/>
      <c r="C321" s="525"/>
      <c r="D321" s="528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589"/>
      <c r="B322" s="543"/>
      <c r="C322" s="523" t="str">
        <f>$BJ$14</f>
        <v>20 a 39</v>
      </c>
      <c r="D322" s="531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589"/>
      <c r="B323" s="543"/>
      <c r="C323" s="524"/>
      <c r="D323" s="532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589"/>
      <c r="B324" s="543"/>
      <c r="C324" s="524"/>
      <c r="D324" s="533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589"/>
      <c r="B325" s="543"/>
      <c r="C325" s="524"/>
      <c r="D325" s="529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589"/>
      <c r="B326" s="543"/>
      <c r="C326" s="524"/>
      <c r="D326" s="527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589"/>
      <c r="B327" s="543"/>
      <c r="C327" s="524"/>
      <c r="D327" s="530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589"/>
      <c r="B328" s="543"/>
      <c r="C328" s="524"/>
      <c r="D328" s="529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589"/>
      <c r="B329" s="543"/>
      <c r="C329" s="524"/>
      <c r="D329" s="527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589"/>
      <c r="B330" s="543"/>
      <c r="C330" s="524"/>
      <c r="D330" s="530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589"/>
      <c r="B331" s="543"/>
      <c r="C331" s="524"/>
      <c r="D331" s="526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589"/>
      <c r="B332" s="543"/>
      <c r="C332" s="524"/>
      <c r="D332" s="527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589"/>
      <c r="B333" s="543"/>
      <c r="C333" s="525"/>
      <c r="D333" s="528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589"/>
      <c r="B334" s="543"/>
      <c r="C334" s="523" t="str">
        <f>$BJ$15</f>
        <v>40 a 59</v>
      </c>
      <c r="D334" s="531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589"/>
      <c r="B335" s="543"/>
      <c r="C335" s="524"/>
      <c r="D335" s="532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589"/>
      <c r="B336" s="543"/>
      <c r="C336" s="524"/>
      <c r="D336" s="533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589"/>
      <c r="B337" s="543"/>
      <c r="C337" s="524"/>
      <c r="D337" s="529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589"/>
      <c r="B338" s="543"/>
      <c r="C338" s="524"/>
      <c r="D338" s="527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589"/>
      <c r="B339" s="543"/>
      <c r="C339" s="524"/>
      <c r="D339" s="530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589"/>
      <c r="B340" s="543"/>
      <c r="C340" s="524"/>
      <c r="D340" s="529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589"/>
      <c r="B341" s="543"/>
      <c r="C341" s="524"/>
      <c r="D341" s="527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589"/>
      <c r="B342" s="543"/>
      <c r="C342" s="524"/>
      <c r="D342" s="530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589"/>
      <c r="B343" s="543"/>
      <c r="C343" s="524"/>
      <c r="D343" s="526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589"/>
      <c r="B344" s="543"/>
      <c r="C344" s="524"/>
      <c r="D344" s="527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589"/>
      <c r="B345" s="543"/>
      <c r="C345" s="525"/>
      <c r="D345" s="528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589"/>
      <c r="B346" s="543"/>
      <c r="C346" s="523" t="str">
        <f>$BJ$16</f>
        <v>60 y +</v>
      </c>
      <c r="D346" s="531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589"/>
      <c r="B347" s="543"/>
      <c r="C347" s="524"/>
      <c r="D347" s="532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589"/>
      <c r="B348" s="543"/>
      <c r="C348" s="524"/>
      <c r="D348" s="533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589"/>
      <c r="B349" s="543"/>
      <c r="C349" s="524"/>
      <c r="D349" s="529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589"/>
      <c r="B350" s="543"/>
      <c r="C350" s="524"/>
      <c r="D350" s="527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589"/>
      <c r="B351" s="543"/>
      <c r="C351" s="524"/>
      <c r="D351" s="530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589"/>
      <c r="B352" s="543"/>
      <c r="C352" s="524"/>
      <c r="D352" s="529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589"/>
      <c r="B353" s="543"/>
      <c r="C353" s="524"/>
      <c r="D353" s="527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589"/>
      <c r="B354" s="543"/>
      <c r="C354" s="524"/>
      <c r="D354" s="530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589"/>
      <c r="B355" s="543"/>
      <c r="C355" s="524"/>
      <c r="D355" s="526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589"/>
      <c r="B356" s="543"/>
      <c r="C356" s="524"/>
      <c r="D356" s="527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589"/>
      <c r="B357" s="544"/>
      <c r="C357" s="525"/>
      <c r="D357" s="528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589"/>
      <c r="B358" s="541" t="str">
        <f>BJ27</f>
        <v>Influenza A no subtipiticable</v>
      </c>
      <c r="C358" s="580" t="str">
        <f>$BJ$21</f>
        <v>Total</v>
      </c>
      <c r="D358" s="580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48" t="str">
        <f>B358</f>
        <v>Influenza A no subtipiticable</v>
      </c>
      <c r="BJ358" s="549"/>
      <c r="BK358" s="550"/>
    </row>
    <row r="359" spans="1:63" ht="12.95" customHeight="1" x14ac:dyDescent="0.2">
      <c r="A359" s="589"/>
      <c r="B359" s="542"/>
      <c r="C359" s="580"/>
      <c r="D359" s="581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45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589"/>
      <c r="B360" s="542"/>
      <c r="C360" s="582"/>
      <c r="D360" s="583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46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589"/>
      <c r="B361" s="543"/>
      <c r="C361" s="524" t="str">
        <f>$BJ$11</f>
        <v>Menores de 2</v>
      </c>
      <c r="D361" s="531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47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589"/>
      <c r="B362" s="543"/>
      <c r="C362" s="524"/>
      <c r="D362" s="532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61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589"/>
      <c r="B363" s="543"/>
      <c r="C363" s="524"/>
      <c r="D363" s="533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62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589"/>
      <c r="B364" s="543"/>
      <c r="C364" s="524"/>
      <c r="D364" s="529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63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589"/>
      <c r="B365" s="543"/>
      <c r="C365" s="524"/>
      <c r="D365" s="527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61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589"/>
      <c r="B366" s="543"/>
      <c r="C366" s="524"/>
      <c r="D366" s="530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62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589"/>
      <c r="B367" s="543"/>
      <c r="C367" s="524"/>
      <c r="D367" s="529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63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589"/>
      <c r="B368" s="543"/>
      <c r="C368" s="524"/>
      <c r="D368" s="527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64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589"/>
      <c r="B369" s="543"/>
      <c r="C369" s="524"/>
      <c r="D369" s="530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62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589"/>
      <c r="B370" s="543"/>
      <c r="C370" s="524"/>
      <c r="D370" s="526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65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589"/>
      <c r="B371" s="543"/>
      <c r="C371" s="524"/>
      <c r="D371" s="527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589"/>
      <c r="B372" s="543"/>
      <c r="C372" s="525"/>
      <c r="D372" s="528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66"/>
      <c r="BJ372" s="566"/>
      <c r="BK372" s="566"/>
    </row>
    <row r="373" spans="1:63" ht="12.95" customHeight="1" x14ac:dyDescent="0.2">
      <c r="A373" s="589"/>
      <c r="B373" s="543"/>
      <c r="C373" s="523" t="str">
        <f>$BJ$12</f>
        <v>2 a 4</v>
      </c>
      <c r="D373" s="531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589"/>
      <c r="B374" s="543"/>
      <c r="C374" s="524"/>
      <c r="D374" s="532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589"/>
      <c r="B375" s="543"/>
      <c r="C375" s="524"/>
      <c r="D375" s="533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589"/>
      <c r="B376" s="543"/>
      <c r="C376" s="524"/>
      <c r="D376" s="529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589"/>
      <c r="B377" s="543"/>
      <c r="C377" s="524"/>
      <c r="D377" s="527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589"/>
      <c r="B378" s="543"/>
      <c r="C378" s="524"/>
      <c r="D378" s="530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589"/>
      <c r="B379" s="543"/>
      <c r="C379" s="524"/>
      <c r="D379" s="529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589"/>
      <c r="B380" s="543"/>
      <c r="C380" s="524"/>
      <c r="D380" s="527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589"/>
      <c r="B381" s="543"/>
      <c r="C381" s="524"/>
      <c r="D381" s="530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589"/>
      <c r="B382" s="543"/>
      <c r="C382" s="524"/>
      <c r="D382" s="526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589"/>
      <c r="B383" s="543"/>
      <c r="C383" s="524"/>
      <c r="D383" s="527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589"/>
      <c r="B384" s="543"/>
      <c r="C384" s="525"/>
      <c r="D384" s="528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589"/>
      <c r="B385" s="543"/>
      <c r="C385" s="523" t="str">
        <f>$BJ$13</f>
        <v>5 a 19</v>
      </c>
      <c r="D385" s="531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589"/>
      <c r="B386" s="543"/>
      <c r="C386" s="524"/>
      <c r="D386" s="532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589"/>
      <c r="B387" s="543"/>
      <c r="C387" s="524"/>
      <c r="D387" s="533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589"/>
      <c r="B388" s="543"/>
      <c r="C388" s="524"/>
      <c r="D388" s="529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589"/>
      <c r="B389" s="543"/>
      <c r="C389" s="524"/>
      <c r="D389" s="527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589"/>
      <c r="B390" s="543"/>
      <c r="C390" s="524"/>
      <c r="D390" s="530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589"/>
      <c r="B391" s="543"/>
      <c r="C391" s="524"/>
      <c r="D391" s="529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589"/>
      <c r="B392" s="543"/>
      <c r="C392" s="524"/>
      <c r="D392" s="527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589"/>
      <c r="B393" s="543"/>
      <c r="C393" s="524"/>
      <c r="D393" s="530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589"/>
      <c r="B394" s="543"/>
      <c r="C394" s="524"/>
      <c r="D394" s="526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589"/>
      <c r="B395" s="543"/>
      <c r="C395" s="524"/>
      <c r="D395" s="527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589"/>
      <c r="B396" s="543"/>
      <c r="C396" s="525"/>
      <c r="D396" s="528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589"/>
      <c r="B397" s="543"/>
      <c r="C397" s="523" t="str">
        <f>$BJ$14</f>
        <v>20 a 39</v>
      </c>
      <c r="D397" s="531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589"/>
      <c r="B398" s="543"/>
      <c r="C398" s="524"/>
      <c r="D398" s="532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589"/>
      <c r="B399" s="543"/>
      <c r="C399" s="524"/>
      <c r="D399" s="533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589"/>
      <c r="B400" s="543"/>
      <c r="C400" s="524"/>
      <c r="D400" s="529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589"/>
      <c r="B401" s="543"/>
      <c r="C401" s="524"/>
      <c r="D401" s="527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589"/>
      <c r="B402" s="543"/>
      <c r="C402" s="524"/>
      <c r="D402" s="530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589"/>
      <c r="B403" s="543"/>
      <c r="C403" s="524"/>
      <c r="D403" s="529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589"/>
      <c r="B404" s="543"/>
      <c r="C404" s="524"/>
      <c r="D404" s="527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589"/>
      <c r="B405" s="543"/>
      <c r="C405" s="524"/>
      <c r="D405" s="530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589"/>
      <c r="B406" s="543"/>
      <c r="C406" s="524"/>
      <c r="D406" s="526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589"/>
      <c r="B407" s="543"/>
      <c r="C407" s="524"/>
      <c r="D407" s="527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589"/>
      <c r="B408" s="543"/>
      <c r="C408" s="525"/>
      <c r="D408" s="528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589"/>
      <c r="B409" s="543"/>
      <c r="C409" s="523" t="str">
        <f>$BJ$15</f>
        <v>40 a 59</v>
      </c>
      <c r="D409" s="531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589"/>
      <c r="B410" s="543"/>
      <c r="C410" s="524"/>
      <c r="D410" s="532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589"/>
      <c r="B411" s="543"/>
      <c r="C411" s="524"/>
      <c r="D411" s="533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589"/>
      <c r="B412" s="543"/>
      <c r="C412" s="524"/>
      <c r="D412" s="529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589"/>
      <c r="B413" s="543"/>
      <c r="C413" s="524"/>
      <c r="D413" s="527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589"/>
      <c r="B414" s="543"/>
      <c r="C414" s="524"/>
      <c r="D414" s="530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589"/>
      <c r="B415" s="543"/>
      <c r="C415" s="524"/>
      <c r="D415" s="529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589"/>
      <c r="B416" s="543"/>
      <c r="C416" s="524"/>
      <c r="D416" s="527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589"/>
      <c r="B417" s="543"/>
      <c r="C417" s="524"/>
      <c r="D417" s="530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589"/>
      <c r="B418" s="543"/>
      <c r="C418" s="524"/>
      <c r="D418" s="526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589"/>
      <c r="B419" s="543"/>
      <c r="C419" s="524"/>
      <c r="D419" s="527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589"/>
      <c r="B420" s="543"/>
      <c r="C420" s="525"/>
      <c r="D420" s="528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589"/>
      <c r="B421" s="543"/>
      <c r="C421" s="523" t="str">
        <f>$BJ$16</f>
        <v>60 y +</v>
      </c>
      <c r="D421" s="531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589"/>
      <c r="B422" s="543"/>
      <c r="C422" s="524"/>
      <c r="D422" s="532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589"/>
      <c r="B423" s="543"/>
      <c r="C423" s="524"/>
      <c r="D423" s="533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589"/>
      <c r="B424" s="543"/>
      <c r="C424" s="524"/>
      <c r="D424" s="529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589"/>
      <c r="B425" s="543"/>
      <c r="C425" s="524"/>
      <c r="D425" s="527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589"/>
      <c r="B426" s="543"/>
      <c r="C426" s="524"/>
      <c r="D426" s="530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589"/>
      <c r="B427" s="543"/>
      <c r="C427" s="524"/>
      <c r="D427" s="529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589"/>
      <c r="B428" s="543"/>
      <c r="C428" s="524"/>
      <c r="D428" s="527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589"/>
      <c r="B429" s="543"/>
      <c r="C429" s="524"/>
      <c r="D429" s="530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589"/>
      <c r="B430" s="543"/>
      <c r="C430" s="524"/>
      <c r="D430" s="526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589"/>
      <c r="B431" s="543"/>
      <c r="C431" s="524"/>
      <c r="D431" s="527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589"/>
      <c r="B432" s="544"/>
      <c r="C432" s="525"/>
      <c r="D432" s="528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589"/>
      <c r="B433" s="541" t="str">
        <f>BJ28</f>
        <v>Influenza A/H1</v>
      </c>
      <c r="C433" s="580" t="str">
        <f>$BJ$21</f>
        <v>Total</v>
      </c>
      <c r="D433" s="580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48" t="str">
        <f>B433</f>
        <v>Influenza A/H1</v>
      </c>
      <c r="BJ433" s="549"/>
      <c r="BK433" s="550"/>
    </row>
    <row r="434" spans="1:63" ht="12.95" customHeight="1" x14ac:dyDescent="0.2">
      <c r="A434" s="589"/>
      <c r="B434" s="542"/>
      <c r="C434" s="580"/>
      <c r="D434" s="581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45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589"/>
      <c r="B435" s="542"/>
      <c r="C435" s="582"/>
      <c r="D435" s="583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46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589"/>
      <c r="B436" s="543"/>
      <c r="C436" s="524" t="str">
        <f>$BJ$11</f>
        <v>Menores de 2</v>
      </c>
      <c r="D436" s="531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47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589"/>
      <c r="B437" s="543"/>
      <c r="C437" s="524"/>
      <c r="D437" s="532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61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589"/>
      <c r="B438" s="543"/>
      <c r="C438" s="524"/>
      <c r="D438" s="533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62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589"/>
      <c r="B439" s="543"/>
      <c r="C439" s="524"/>
      <c r="D439" s="529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63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589"/>
      <c r="B440" s="543"/>
      <c r="C440" s="524"/>
      <c r="D440" s="527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61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589"/>
      <c r="B441" s="543"/>
      <c r="C441" s="524"/>
      <c r="D441" s="530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62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589"/>
      <c r="B442" s="543"/>
      <c r="C442" s="524"/>
      <c r="D442" s="529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63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589"/>
      <c r="B443" s="543"/>
      <c r="C443" s="524"/>
      <c r="D443" s="527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64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589"/>
      <c r="B444" s="543"/>
      <c r="C444" s="524"/>
      <c r="D444" s="530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62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589"/>
      <c r="B445" s="543"/>
      <c r="C445" s="524"/>
      <c r="D445" s="526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65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589"/>
      <c r="B446" s="543"/>
      <c r="C446" s="524"/>
      <c r="D446" s="527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589"/>
      <c r="B447" s="543"/>
      <c r="C447" s="525"/>
      <c r="D447" s="528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66"/>
      <c r="BJ447" s="566"/>
      <c r="BK447" s="566"/>
    </row>
    <row r="448" spans="1:63" ht="12.95" customHeight="1" x14ac:dyDescent="0.2">
      <c r="A448" s="589"/>
      <c r="B448" s="543"/>
      <c r="C448" s="523" t="str">
        <f>$BJ$12</f>
        <v>2 a 4</v>
      </c>
      <c r="D448" s="531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589"/>
      <c r="B449" s="543"/>
      <c r="C449" s="524"/>
      <c r="D449" s="532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589"/>
      <c r="B450" s="543"/>
      <c r="C450" s="524"/>
      <c r="D450" s="533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589"/>
      <c r="B451" s="543"/>
      <c r="C451" s="524"/>
      <c r="D451" s="529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589"/>
      <c r="B452" s="543"/>
      <c r="C452" s="524"/>
      <c r="D452" s="527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589"/>
      <c r="B453" s="543"/>
      <c r="C453" s="524"/>
      <c r="D453" s="530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589"/>
      <c r="B454" s="543"/>
      <c r="C454" s="524"/>
      <c r="D454" s="529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589"/>
      <c r="B455" s="543"/>
      <c r="C455" s="524"/>
      <c r="D455" s="527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589"/>
      <c r="B456" s="543"/>
      <c r="C456" s="524"/>
      <c r="D456" s="530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589"/>
      <c r="B457" s="543"/>
      <c r="C457" s="524"/>
      <c r="D457" s="526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589"/>
      <c r="B458" s="543"/>
      <c r="C458" s="524"/>
      <c r="D458" s="527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589"/>
      <c r="B459" s="543"/>
      <c r="C459" s="525"/>
      <c r="D459" s="528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589"/>
      <c r="B460" s="543"/>
      <c r="C460" s="523" t="str">
        <f>$BJ$13</f>
        <v>5 a 19</v>
      </c>
      <c r="D460" s="531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589"/>
      <c r="B461" s="543"/>
      <c r="C461" s="524"/>
      <c r="D461" s="532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589"/>
      <c r="B462" s="543"/>
      <c r="C462" s="524"/>
      <c r="D462" s="533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589"/>
      <c r="B463" s="543"/>
      <c r="C463" s="524"/>
      <c r="D463" s="529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589"/>
      <c r="B464" s="543"/>
      <c r="C464" s="524"/>
      <c r="D464" s="527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589"/>
      <c r="B465" s="543"/>
      <c r="C465" s="524"/>
      <c r="D465" s="530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589"/>
      <c r="B466" s="543"/>
      <c r="C466" s="524"/>
      <c r="D466" s="529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589"/>
      <c r="B467" s="543"/>
      <c r="C467" s="524"/>
      <c r="D467" s="527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589"/>
      <c r="B468" s="543"/>
      <c r="C468" s="524"/>
      <c r="D468" s="530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589"/>
      <c r="B469" s="543"/>
      <c r="C469" s="524"/>
      <c r="D469" s="526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589"/>
      <c r="B470" s="543"/>
      <c r="C470" s="524"/>
      <c r="D470" s="527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589"/>
      <c r="B471" s="543"/>
      <c r="C471" s="525"/>
      <c r="D471" s="528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589"/>
      <c r="B472" s="543"/>
      <c r="C472" s="523" t="str">
        <f>$BJ$14</f>
        <v>20 a 39</v>
      </c>
      <c r="D472" s="531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589"/>
      <c r="B473" s="543"/>
      <c r="C473" s="524"/>
      <c r="D473" s="532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589"/>
      <c r="B474" s="543"/>
      <c r="C474" s="524"/>
      <c r="D474" s="533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589"/>
      <c r="B475" s="543"/>
      <c r="C475" s="524"/>
      <c r="D475" s="529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589"/>
      <c r="B476" s="543"/>
      <c r="C476" s="524"/>
      <c r="D476" s="527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589"/>
      <c r="B477" s="543"/>
      <c r="C477" s="524"/>
      <c r="D477" s="530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589"/>
      <c r="B478" s="543"/>
      <c r="C478" s="524"/>
      <c r="D478" s="529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589"/>
      <c r="B479" s="543"/>
      <c r="C479" s="524"/>
      <c r="D479" s="527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589"/>
      <c r="B480" s="543"/>
      <c r="C480" s="524"/>
      <c r="D480" s="530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589"/>
      <c r="B481" s="543"/>
      <c r="C481" s="524"/>
      <c r="D481" s="526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589"/>
      <c r="B482" s="543"/>
      <c r="C482" s="524"/>
      <c r="D482" s="527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589"/>
      <c r="B483" s="543"/>
      <c r="C483" s="525"/>
      <c r="D483" s="528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589"/>
      <c r="B484" s="543"/>
      <c r="C484" s="523" t="str">
        <f>$BJ$15</f>
        <v>40 a 59</v>
      </c>
      <c r="D484" s="531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589"/>
      <c r="B485" s="543"/>
      <c r="C485" s="524"/>
      <c r="D485" s="532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589"/>
      <c r="B486" s="543"/>
      <c r="C486" s="524"/>
      <c r="D486" s="533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589"/>
      <c r="B487" s="543"/>
      <c r="C487" s="524"/>
      <c r="D487" s="529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589"/>
      <c r="B488" s="543"/>
      <c r="C488" s="524"/>
      <c r="D488" s="527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589"/>
      <c r="B489" s="543"/>
      <c r="C489" s="524"/>
      <c r="D489" s="530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589"/>
      <c r="B490" s="543"/>
      <c r="C490" s="524"/>
      <c r="D490" s="529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589"/>
      <c r="B491" s="543"/>
      <c r="C491" s="524"/>
      <c r="D491" s="527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589"/>
      <c r="B492" s="543"/>
      <c r="C492" s="524"/>
      <c r="D492" s="530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589"/>
      <c r="B493" s="543"/>
      <c r="C493" s="524"/>
      <c r="D493" s="526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589"/>
      <c r="B494" s="543"/>
      <c r="C494" s="524"/>
      <c r="D494" s="527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589"/>
      <c r="B495" s="543"/>
      <c r="C495" s="525"/>
      <c r="D495" s="528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589"/>
      <c r="B496" s="543"/>
      <c r="C496" s="523" t="str">
        <f>$BJ$16</f>
        <v>60 y +</v>
      </c>
      <c r="D496" s="531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589"/>
      <c r="B497" s="543"/>
      <c r="C497" s="524"/>
      <c r="D497" s="532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589"/>
      <c r="B498" s="543"/>
      <c r="C498" s="524"/>
      <c r="D498" s="533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589"/>
      <c r="B499" s="543"/>
      <c r="C499" s="524"/>
      <c r="D499" s="529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589"/>
      <c r="B500" s="543"/>
      <c r="C500" s="524"/>
      <c r="D500" s="527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589"/>
      <c r="B501" s="543"/>
      <c r="C501" s="524"/>
      <c r="D501" s="530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589"/>
      <c r="B502" s="543"/>
      <c r="C502" s="524"/>
      <c r="D502" s="529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589"/>
      <c r="B503" s="543"/>
      <c r="C503" s="524"/>
      <c r="D503" s="527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589"/>
      <c r="B504" s="543"/>
      <c r="C504" s="524"/>
      <c r="D504" s="530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589"/>
      <c r="B505" s="543"/>
      <c r="C505" s="524"/>
      <c r="D505" s="526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589"/>
      <c r="B506" s="543"/>
      <c r="C506" s="524"/>
      <c r="D506" s="527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589"/>
      <c r="B507" s="544"/>
      <c r="C507" s="525"/>
      <c r="D507" s="528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589"/>
      <c r="B508" s="541" t="str">
        <f>BJ29</f>
        <v>Influenza A/H3</v>
      </c>
      <c r="C508" s="580" t="str">
        <f>$BJ$21</f>
        <v>Total</v>
      </c>
      <c r="D508" s="580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48" t="str">
        <f>B508</f>
        <v>Influenza A/H3</v>
      </c>
      <c r="BJ508" s="549"/>
      <c r="BK508" s="550"/>
    </row>
    <row r="509" spans="1:63" ht="12.95" customHeight="1" x14ac:dyDescent="0.2">
      <c r="A509" s="589"/>
      <c r="B509" s="542"/>
      <c r="C509" s="580"/>
      <c r="D509" s="581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45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589"/>
      <c r="B510" s="542"/>
      <c r="C510" s="582"/>
      <c r="D510" s="583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46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589"/>
      <c r="B511" s="543"/>
      <c r="C511" s="524" t="str">
        <f>$BJ$11</f>
        <v>Menores de 2</v>
      </c>
      <c r="D511" s="531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47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589"/>
      <c r="B512" s="543"/>
      <c r="C512" s="524"/>
      <c r="D512" s="532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61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589"/>
      <c r="B513" s="543"/>
      <c r="C513" s="524"/>
      <c r="D513" s="533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62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589"/>
      <c r="B514" s="543"/>
      <c r="C514" s="524"/>
      <c r="D514" s="529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63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589"/>
      <c r="B515" s="543"/>
      <c r="C515" s="524"/>
      <c r="D515" s="527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61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589"/>
      <c r="B516" s="543"/>
      <c r="C516" s="524"/>
      <c r="D516" s="530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62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589"/>
      <c r="B517" s="543"/>
      <c r="C517" s="524"/>
      <c r="D517" s="529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63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589"/>
      <c r="B518" s="543"/>
      <c r="C518" s="524"/>
      <c r="D518" s="527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64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589"/>
      <c r="B519" s="543"/>
      <c r="C519" s="524"/>
      <c r="D519" s="530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62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589"/>
      <c r="B520" s="543"/>
      <c r="C520" s="524"/>
      <c r="D520" s="526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65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589"/>
      <c r="B521" s="543"/>
      <c r="C521" s="524"/>
      <c r="D521" s="527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589"/>
      <c r="B522" s="543"/>
      <c r="C522" s="525"/>
      <c r="D522" s="528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66"/>
      <c r="BJ522" s="566"/>
      <c r="BK522" s="566"/>
    </row>
    <row r="523" spans="1:63" ht="12.95" customHeight="1" x14ac:dyDescent="0.2">
      <c r="A523" s="589"/>
      <c r="B523" s="543"/>
      <c r="C523" s="523" t="str">
        <f>$BJ$12</f>
        <v>2 a 4</v>
      </c>
      <c r="D523" s="531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589"/>
      <c r="B524" s="543"/>
      <c r="C524" s="524"/>
      <c r="D524" s="532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589"/>
      <c r="B525" s="543"/>
      <c r="C525" s="524"/>
      <c r="D525" s="533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589"/>
      <c r="B526" s="543"/>
      <c r="C526" s="524"/>
      <c r="D526" s="529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589"/>
      <c r="B527" s="543"/>
      <c r="C527" s="524"/>
      <c r="D527" s="527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589"/>
      <c r="B528" s="543"/>
      <c r="C528" s="524"/>
      <c r="D528" s="530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589"/>
      <c r="B529" s="543"/>
      <c r="C529" s="524"/>
      <c r="D529" s="529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589"/>
      <c r="B530" s="543"/>
      <c r="C530" s="524"/>
      <c r="D530" s="527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589"/>
      <c r="B531" s="543"/>
      <c r="C531" s="524"/>
      <c r="D531" s="530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589"/>
      <c r="B532" s="543"/>
      <c r="C532" s="524"/>
      <c r="D532" s="526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589"/>
      <c r="B533" s="543"/>
      <c r="C533" s="524"/>
      <c r="D533" s="527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589"/>
      <c r="B534" s="543"/>
      <c r="C534" s="525"/>
      <c r="D534" s="528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589"/>
      <c r="B535" s="543"/>
      <c r="C535" s="523" t="str">
        <f>$BJ$13</f>
        <v>5 a 19</v>
      </c>
      <c r="D535" s="531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589"/>
      <c r="B536" s="543"/>
      <c r="C536" s="524"/>
      <c r="D536" s="532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589"/>
      <c r="B537" s="543"/>
      <c r="C537" s="524"/>
      <c r="D537" s="533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589"/>
      <c r="B538" s="543"/>
      <c r="C538" s="524"/>
      <c r="D538" s="529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589"/>
      <c r="B539" s="543"/>
      <c r="C539" s="524"/>
      <c r="D539" s="527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589"/>
      <c r="B540" s="543"/>
      <c r="C540" s="524"/>
      <c r="D540" s="530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589"/>
      <c r="B541" s="543"/>
      <c r="C541" s="524"/>
      <c r="D541" s="529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589"/>
      <c r="B542" s="543"/>
      <c r="C542" s="524"/>
      <c r="D542" s="527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589"/>
      <c r="B543" s="543"/>
      <c r="C543" s="524"/>
      <c r="D543" s="530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589"/>
      <c r="B544" s="543"/>
      <c r="C544" s="524"/>
      <c r="D544" s="526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589"/>
      <c r="B545" s="543"/>
      <c r="C545" s="524"/>
      <c r="D545" s="527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589"/>
      <c r="B546" s="543"/>
      <c r="C546" s="525"/>
      <c r="D546" s="528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589"/>
      <c r="B547" s="543"/>
      <c r="C547" s="523" t="str">
        <f>$BJ$14</f>
        <v>20 a 39</v>
      </c>
      <c r="D547" s="531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589"/>
      <c r="B548" s="543"/>
      <c r="C548" s="524"/>
      <c r="D548" s="532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589"/>
      <c r="B549" s="543"/>
      <c r="C549" s="524"/>
      <c r="D549" s="533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589"/>
      <c r="B550" s="543"/>
      <c r="C550" s="524"/>
      <c r="D550" s="529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589"/>
      <c r="B551" s="543"/>
      <c r="C551" s="524"/>
      <c r="D551" s="527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589"/>
      <c r="B552" s="543"/>
      <c r="C552" s="524"/>
      <c r="D552" s="530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589"/>
      <c r="B553" s="543"/>
      <c r="C553" s="524"/>
      <c r="D553" s="529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589"/>
      <c r="B554" s="543"/>
      <c r="C554" s="524"/>
      <c r="D554" s="527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589"/>
      <c r="B555" s="543"/>
      <c r="C555" s="524"/>
      <c r="D555" s="530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589"/>
      <c r="B556" s="543"/>
      <c r="C556" s="524"/>
      <c r="D556" s="526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589"/>
      <c r="B557" s="543"/>
      <c r="C557" s="524"/>
      <c r="D557" s="527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589"/>
      <c r="B558" s="543"/>
      <c r="C558" s="525"/>
      <c r="D558" s="528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589"/>
      <c r="B559" s="543"/>
      <c r="C559" s="523" t="str">
        <f>$BJ$15</f>
        <v>40 a 59</v>
      </c>
      <c r="D559" s="531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589"/>
      <c r="B560" s="543"/>
      <c r="C560" s="524"/>
      <c r="D560" s="532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589"/>
      <c r="B561" s="543"/>
      <c r="C561" s="524"/>
      <c r="D561" s="533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589"/>
      <c r="B562" s="543"/>
      <c r="C562" s="524"/>
      <c r="D562" s="529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589"/>
      <c r="B563" s="543"/>
      <c r="C563" s="524"/>
      <c r="D563" s="527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589"/>
      <c r="B564" s="543"/>
      <c r="C564" s="524"/>
      <c r="D564" s="530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589"/>
      <c r="B565" s="543"/>
      <c r="C565" s="524"/>
      <c r="D565" s="529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589"/>
      <c r="B566" s="543"/>
      <c r="C566" s="524"/>
      <c r="D566" s="527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589"/>
      <c r="B567" s="543"/>
      <c r="C567" s="524"/>
      <c r="D567" s="530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589"/>
      <c r="B568" s="543"/>
      <c r="C568" s="524"/>
      <c r="D568" s="526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589"/>
      <c r="B569" s="543"/>
      <c r="C569" s="524"/>
      <c r="D569" s="527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589"/>
      <c r="B570" s="543"/>
      <c r="C570" s="525"/>
      <c r="D570" s="528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589"/>
      <c r="B571" s="543"/>
      <c r="C571" s="523" t="str">
        <f>$BJ$16</f>
        <v>60 y +</v>
      </c>
      <c r="D571" s="531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589"/>
      <c r="B572" s="543"/>
      <c r="C572" s="524"/>
      <c r="D572" s="532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589"/>
      <c r="B573" s="543"/>
      <c r="C573" s="524"/>
      <c r="D573" s="533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589"/>
      <c r="B574" s="543"/>
      <c r="C574" s="524"/>
      <c r="D574" s="529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589"/>
      <c r="B575" s="543"/>
      <c r="C575" s="524"/>
      <c r="D575" s="527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589"/>
      <c r="B576" s="543"/>
      <c r="C576" s="524"/>
      <c r="D576" s="530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589"/>
      <c r="B577" s="543"/>
      <c r="C577" s="524"/>
      <c r="D577" s="529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589"/>
      <c r="B578" s="543"/>
      <c r="C578" s="524"/>
      <c r="D578" s="527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589"/>
      <c r="B579" s="543"/>
      <c r="C579" s="524"/>
      <c r="D579" s="530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589"/>
      <c r="B580" s="543"/>
      <c r="C580" s="524"/>
      <c r="D580" s="526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589"/>
      <c r="B581" s="543"/>
      <c r="C581" s="524"/>
      <c r="D581" s="527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590"/>
      <c r="B582" s="544"/>
      <c r="C582" s="525"/>
      <c r="D582" s="528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67" t="str">
        <f>BJ30</f>
        <v>Influenza B</v>
      </c>
      <c r="B583" s="568"/>
      <c r="C583" s="574" t="str">
        <f>$BJ$21</f>
        <v>Total</v>
      </c>
      <c r="D583" s="574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55" t="str">
        <f>A583</f>
        <v>Influenza B</v>
      </c>
      <c r="BJ583" s="556"/>
      <c r="BK583" s="557"/>
    </row>
    <row r="584" spans="1:63" ht="12.95" customHeight="1" x14ac:dyDescent="0.2">
      <c r="A584" s="569"/>
      <c r="B584" s="570"/>
      <c r="C584" s="574"/>
      <c r="D584" s="575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618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69"/>
      <c r="B585" s="570"/>
      <c r="C585" s="576"/>
      <c r="D585" s="577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619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69"/>
      <c r="B586" s="571"/>
      <c r="C586" s="524" t="str">
        <f>$BJ$11</f>
        <v>Menores de 2</v>
      </c>
      <c r="D586" s="531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620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69"/>
      <c r="B587" s="571"/>
      <c r="C587" s="524"/>
      <c r="D587" s="532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61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69"/>
      <c r="B588" s="571"/>
      <c r="C588" s="524"/>
      <c r="D588" s="533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62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69"/>
      <c r="B589" s="571"/>
      <c r="C589" s="524"/>
      <c r="D589" s="529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63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69"/>
      <c r="B590" s="571"/>
      <c r="C590" s="524"/>
      <c r="D590" s="527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61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69"/>
      <c r="B591" s="571"/>
      <c r="C591" s="524"/>
      <c r="D591" s="530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62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69"/>
      <c r="B592" s="571"/>
      <c r="C592" s="524"/>
      <c r="D592" s="529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63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69"/>
      <c r="B593" s="571"/>
      <c r="C593" s="524"/>
      <c r="D593" s="527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64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69"/>
      <c r="B594" s="571"/>
      <c r="C594" s="524"/>
      <c r="D594" s="530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62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69"/>
      <c r="B595" s="571"/>
      <c r="C595" s="524"/>
      <c r="D595" s="526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65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69"/>
      <c r="B596" s="571"/>
      <c r="C596" s="524"/>
      <c r="D596" s="527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69"/>
      <c r="B597" s="571"/>
      <c r="C597" s="525"/>
      <c r="D597" s="528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66"/>
      <c r="BJ597" s="566"/>
      <c r="BK597" s="566"/>
    </row>
    <row r="598" spans="1:63" ht="12.95" customHeight="1" x14ac:dyDescent="0.2">
      <c r="A598" s="569"/>
      <c r="B598" s="571"/>
      <c r="C598" s="523" t="str">
        <f>$BJ$12</f>
        <v>2 a 4</v>
      </c>
      <c r="D598" s="531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69"/>
      <c r="B599" s="571"/>
      <c r="C599" s="524"/>
      <c r="D599" s="532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69"/>
      <c r="B600" s="571"/>
      <c r="C600" s="524"/>
      <c r="D600" s="533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69"/>
      <c r="B601" s="571"/>
      <c r="C601" s="524"/>
      <c r="D601" s="529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69"/>
      <c r="B602" s="571"/>
      <c r="C602" s="524"/>
      <c r="D602" s="527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69"/>
      <c r="B603" s="571"/>
      <c r="C603" s="524"/>
      <c r="D603" s="530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69"/>
      <c r="B604" s="571"/>
      <c r="C604" s="524"/>
      <c r="D604" s="529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69"/>
      <c r="B605" s="571"/>
      <c r="C605" s="524"/>
      <c r="D605" s="527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69"/>
      <c r="B606" s="571"/>
      <c r="C606" s="524"/>
      <c r="D606" s="530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69"/>
      <c r="B607" s="571"/>
      <c r="C607" s="524"/>
      <c r="D607" s="526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69"/>
      <c r="B608" s="571"/>
      <c r="C608" s="524"/>
      <c r="D608" s="527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69"/>
      <c r="B609" s="571"/>
      <c r="C609" s="525"/>
      <c r="D609" s="528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69"/>
      <c r="B610" s="571"/>
      <c r="C610" s="523" t="str">
        <f>$BJ$13</f>
        <v>5 a 19</v>
      </c>
      <c r="D610" s="531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69"/>
      <c r="B611" s="571"/>
      <c r="C611" s="524"/>
      <c r="D611" s="532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69"/>
      <c r="B612" s="571"/>
      <c r="C612" s="524"/>
      <c r="D612" s="533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69"/>
      <c r="B613" s="571"/>
      <c r="C613" s="524"/>
      <c r="D613" s="529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69"/>
      <c r="B614" s="571"/>
      <c r="C614" s="524"/>
      <c r="D614" s="527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69"/>
      <c r="B615" s="571"/>
      <c r="C615" s="524"/>
      <c r="D615" s="530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69"/>
      <c r="B616" s="571"/>
      <c r="C616" s="524"/>
      <c r="D616" s="529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69"/>
      <c r="B617" s="571"/>
      <c r="C617" s="524"/>
      <c r="D617" s="527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69"/>
      <c r="B618" s="571"/>
      <c r="C618" s="524"/>
      <c r="D618" s="530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69"/>
      <c r="B619" s="571"/>
      <c r="C619" s="524"/>
      <c r="D619" s="526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69"/>
      <c r="B620" s="571"/>
      <c r="C620" s="524"/>
      <c r="D620" s="527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69"/>
      <c r="B621" s="571"/>
      <c r="C621" s="525"/>
      <c r="D621" s="528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69"/>
      <c r="B622" s="571"/>
      <c r="C622" s="523" t="str">
        <f>$BJ$14</f>
        <v>20 a 39</v>
      </c>
      <c r="D622" s="531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69"/>
      <c r="B623" s="571"/>
      <c r="C623" s="524"/>
      <c r="D623" s="532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69"/>
      <c r="B624" s="571"/>
      <c r="C624" s="524"/>
      <c r="D624" s="533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69"/>
      <c r="B625" s="571"/>
      <c r="C625" s="524"/>
      <c r="D625" s="529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69"/>
      <c r="B626" s="571"/>
      <c r="C626" s="524"/>
      <c r="D626" s="527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69"/>
      <c r="B627" s="571"/>
      <c r="C627" s="524"/>
      <c r="D627" s="530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69"/>
      <c r="B628" s="571"/>
      <c r="C628" s="524"/>
      <c r="D628" s="529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69"/>
      <c r="B629" s="571"/>
      <c r="C629" s="524"/>
      <c r="D629" s="527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69"/>
      <c r="B630" s="571"/>
      <c r="C630" s="524"/>
      <c r="D630" s="530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69"/>
      <c r="B631" s="571"/>
      <c r="C631" s="524"/>
      <c r="D631" s="526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69"/>
      <c r="B632" s="571"/>
      <c r="C632" s="524"/>
      <c r="D632" s="527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69"/>
      <c r="B633" s="571"/>
      <c r="C633" s="525"/>
      <c r="D633" s="528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69"/>
      <c r="B634" s="571"/>
      <c r="C634" s="523" t="str">
        <f>$BJ$15</f>
        <v>40 a 59</v>
      </c>
      <c r="D634" s="531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69"/>
      <c r="B635" s="571"/>
      <c r="C635" s="524"/>
      <c r="D635" s="532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69"/>
      <c r="B636" s="571"/>
      <c r="C636" s="524"/>
      <c r="D636" s="533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69"/>
      <c r="B637" s="571"/>
      <c r="C637" s="524"/>
      <c r="D637" s="529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69"/>
      <c r="B638" s="571"/>
      <c r="C638" s="524"/>
      <c r="D638" s="527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69"/>
      <c r="B639" s="571"/>
      <c r="C639" s="524"/>
      <c r="D639" s="530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69"/>
      <c r="B640" s="571"/>
      <c r="C640" s="524"/>
      <c r="D640" s="529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69"/>
      <c r="B641" s="571"/>
      <c r="C641" s="524"/>
      <c r="D641" s="527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69"/>
      <c r="B642" s="571"/>
      <c r="C642" s="524"/>
      <c r="D642" s="530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69"/>
      <c r="B643" s="571"/>
      <c r="C643" s="524"/>
      <c r="D643" s="526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69"/>
      <c r="B644" s="571"/>
      <c r="C644" s="524"/>
      <c r="D644" s="527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69"/>
      <c r="B645" s="571"/>
      <c r="C645" s="525"/>
      <c r="D645" s="528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69"/>
      <c r="B646" s="571"/>
      <c r="C646" s="523" t="str">
        <f>$BJ$16</f>
        <v>60 y +</v>
      </c>
      <c r="D646" s="531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69"/>
      <c r="B647" s="571"/>
      <c r="C647" s="524"/>
      <c r="D647" s="532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69"/>
      <c r="B648" s="571"/>
      <c r="C648" s="524"/>
      <c r="D648" s="533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69"/>
      <c r="B649" s="571"/>
      <c r="C649" s="524"/>
      <c r="D649" s="529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69"/>
      <c r="B650" s="571"/>
      <c r="C650" s="524"/>
      <c r="D650" s="527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69"/>
      <c r="B651" s="571"/>
      <c r="C651" s="524"/>
      <c r="D651" s="530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69"/>
      <c r="B652" s="571"/>
      <c r="C652" s="524"/>
      <c r="D652" s="529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69"/>
      <c r="B653" s="571"/>
      <c r="C653" s="524"/>
      <c r="D653" s="527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69"/>
      <c r="B654" s="571"/>
      <c r="C654" s="524"/>
      <c r="D654" s="530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69"/>
      <c r="B655" s="571"/>
      <c r="C655" s="524"/>
      <c r="D655" s="526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69"/>
      <c r="B656" s="571"/>
      <c r="C656" s="524"/>
      <c r="D656" s="527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72"/>
      <c r="B657" s="573"/>
      <c r="C657" s="525"/>
      <c r="D657" s="528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9" t="str">
        <f>BJ32</f>
        <v>Positivos para otros virus respiratorios</v>
      </c>
      <c r="B658" s="593" t="str">
        <f>BJ31</f>
        <v>Parainfluenza</v>
      </c>
      <c r="C658" s="551" t="str">
        <f>$BJ$21</f>
        <v>Total</v>
      </c>
      <c r="D658" s="551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615" t="str">
        <f>B658</f>
        <v>Parainfluenza</v>
      </c>
      <c r="BJ658" s="616"/>
      <c r="BK658" s="617"/>
    </row>
    <row r="659" spans="1:63" ht="12.95" customHeight="1" x14ac:dyDescent="0.2">
      <c r="A659" s="600"/>
      <c r="B659" s="595"/>
      <c r="C659" s="551"/>
      <c r="D659" s="552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612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600"/>
      <c r="B660" s="595"/>
      <c r="C660" s="553"/>
      <c r="D660" s="554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613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600"/>
      <c r="B661" s="595"/>
      <c r="C661" s="524" t="str">
        <f>$BJ$11</f>
        <v>Menores de 2</v>
      </c>
      <c r="D661" s="531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614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600"/>
      <c r="B662" s="595"/>
      <c r="C662" s="524"/>
      <c r="D662" s="532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61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600"/>
      <c r="B663" s="595"/>
      <c r="C663" s="524"/>
      <c r="D663" s="533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62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600"/>
      <c r="B664" s="595"/>
      <c r="C664" s="524"/>
      <c r="D664" s="529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63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600"/>
      <c r="B665" s="595"/>
      <c r="C665" s="524"/>
      <c r="D665" s="527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61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600"/>
      <c r="B666" s="595"/>
      <c r="C666" s="524"/>
      <c r="D666" s="530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62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600"/>
      <c r="B667" s="595"/>
      <c r="C667" s="524"/>
      <c r="D667" s="529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63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600"/>
      <c r="B668" s="595"/>
      <c r="C668" s="524"/>
      <c r="D668" s="527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64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600"/>
      <c r="B669" s="595"/>
      <c r="C669" s="524"/>
      <c r="D669" s="530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62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600"/>
      <c r="B670" s="595"/>
      <c r="C670" s="524"/>
      <c r="D670" s="526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65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600"/>
      <c r="B671" s="595"/>
      <c r="C671" s="524"/>
      <c r="D671" s="527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600"/>
      <c r="B672" s="595"/>
      <c r="C672" s="525"/>
      <c r="D672" s="528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66"/>
      <c r="BJ672" s="566"/>
      <c r="BK672" s="566"/>
    </row>
    <row r="673" spans="1:59" ht="12.95" customHeight="1" x14ac:dyDescent="0.2">
      <c r="A673" s="600"/>
      <c r="B673" s="595"/>
      <c r="C673" s="523" t="str">
        <f>$BJ$12</f>
        <v>2 a 4</v>
      </c>
      <c r="D673" s="531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600"/>
      <c r="B674" s="595"/>
      <c r="C674" s="524"/>
      <c r="D674" s="532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600"/>
      <c r="B675" s="595"/>
      <c r="C675" s="524"/>
      <c r="D675" s="533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600"/>
      <c r="B676" s="595"/>
      <c r="C676" s="524"/>
      <c r="D676" s="529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600"/>
      <c r="B677" s="595"/>
      <c r="C677" s="524"/>
      <c r="D677" s="527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600"/>
      <c r="B678" s="595"/>
      <c r="C678" s="524"/>
      <c r="D678" s="530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600"/>
      <c r="B679" s="595"/>
      <c r="C679" s="524"/>
      <c r="D679" s="529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600"/>
      <c r="B680" s="595"/>
      <c r="C680" s="524"/>
      <c r="D680" s="527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600"/>
      <c r="B681" s="595"/>
      <c r="C681" s="524"/>
      <c r="D681" s="530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600"/>
      <c r="B682" s="595"/>
      <c r="C682" s="524"/>
      <c r="D682" s="526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600"/>
      <c r="B683" s="595"/>
      <c r="C683" s="524"/>
      <c r="D683" s="527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600"/>
      <c r="B684" s="595"/>
      <c r="C684" s="525"/>
      <c r="D684" s="528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600"/>
      <c r="B685" s="595"/>
      <c r="C685" s="523" t="str">
        <f>$BJ$13</f>
        <v>5 a 19</v>
      </c>
      <c r="D685" s="531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600"/>
      <c r="B686" s="595"/>
      <c r="C686" s="524"/>
      <c r="D686" s="532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600"/>
      <c r="B687" s="595"/>
      <c r="C687" s="524"/>
      <c r="D687" s="533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600"/>
      <c r="B688" s="595"/>
      <c r="C688" s="524"/>
      <c r="D688" s="529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600"/>
      <c r="B689" s="595"/>
      <c r="C689" s="524"/>
      <c r="D689" s="527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600"/>
      <c r="B690" s="595"/>
      <c r="C690" s="524"/>
      <c r="D690" s="530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600"/>
      <c r="B691" s="595"/>
      <c r="C691" s="524"/>
      <c r="D691" s="529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600"/>
      <c r="B692" s="595"/>
      <c r="C692" s="524"/>
      <c r="D692" s="527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600"/>
      <c r="B693" s="595"/>
      <c r="C693" s="524"/>
      <c r="D693" s="530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600"/>
      <c r="B694" s="595"/>
      <c r="C694" s="524"/>
      <c r="D694" s="526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600"/>
      <c r="B695" s="595"/>
      <c r="C695" s="524"/>
      <c r="D695" s="527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600"/>
      <c r="B696" s="595"/>
      <c r="C696" s="525"/>
      <c r="D696" s="528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600"/>
      <c r="B697" s="595"/>
      <c r="C697" s="523" t="str">
        <f>$BJ$14</f>
        <v>20 a 39</v>
      </c>
      <c r="D697" s="531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600"/>
      <c r="B698" s="595"/>
      <c r="C698" s="524"/>
      <c r="D698" s="532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600"/>
      <c r="B699" s="595"/>
      <c r="C699" s="524"/>
      <c r="D699" s="533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600"/>
      <c r="B700" s="595"/>
      <c r="C700" s="524"/>
      <c r="D700" s="529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600"/>
      <c r="B701" s="595"/>
      <c r="C701" s="524"/>
      <c r="D701" s="527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600"/>
      <c r="B702" s="595"/>
      <c r="C702" s="524"/>
      <c r="D702" s="530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600"/>
      <c r="B703" s="595"/>
      <c r="C703" s="524"/>
      <c r="D703" s="529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600"/>
      <c r="B704" s="595"/>
      <c r="C704" s="524"/>
      <c r="D704" s="527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600"/>
      <c r="B705" s="595"/>
      <c r="C705" s="524"/>
      <c r="D705" s="530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600"/>
      <c r="B706" s="595"/>
      <c r="C706" s="524"/>
      <c r="D706" s="526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600"/>
      <c r="B707" s="595"/>
      <c r="C707" s="524"/>
      <c r="D707" s="527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600"/>
      <c r="B708" s="595"/>
      <c r="C708" s="525"/>
      <c r="D708" s="528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600"/>
      <c r="B709" s="595"/>
      <c r="C709" s="523" t="str">
        <f>$BJ$15</f>
        <v>40 a 59</v>
      </c>
      <c r="D709" s="531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600"/>
      <c r="B710" s="595"/>
      <c r="C710" s="524"/>
      <c r="D710" s="532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600"/>
      <c r="B711" s="595"/>
      <c r="C711" s="524"/>
      <c r="D711" s="533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600"/>
      <c r="B712" s="595"/>
      <c r="C712" s="524"/>
      <c r="D712" s="529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600"/>
      <c r="B713" s="595"/>
      <c r="C713" s="524"/>
      <c r="D713" s="527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600"/>
      <c r="B714" s="595"/>
      <c r="C714" s="524"/>
      <c r="D714" s="530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600"/>
      <c r="B715" s="595"/>
      <c r="C715" s="524"/>
      <c r="D715" s="529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600"/>
      <c r="B716" s="595"/>
      <c r="C716" s="524"/>
      <c r="D716" s="527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600"/>
      <c r="B717" s="595"/>
      <c r="C717" s="524"/>
      <c r="D717" s="530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600"/>
      <c r="B718" s="595"/>
      <c r="C718" s="524"/>
      <c r="D718" s="526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600"/>
      <c r="B719" s="595"/>
      <c r="C719" s="524"/>
      <c r="D719" s="527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600"/>
      <c r="B720" s="595"/>
      <c r="C720" s="525"/>
      <c r="D720" s="528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600"/>
      <c r="B721" s="595"/>
      <c r="C721" s="523" t="str">
        <f>$BJ$16</f>
        <v>60 y +</v>
      </c>
      <c r="D721" s="531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600"/>
      <c r="B722" s="595"/>
      <c r="C722" s="524"/>
      <c r="D722" s="532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600"/>
      <c r="B723" s="595"/>
      <c r="C723" s="524"/>
      <c r="D723" s="533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600"/>
      <c r="B724" s="595"/>
      <c r="C724" s="524"/>
      <c r="D724" s="529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600"/>
      <c r="B725" s="595"/>
      <c r="C725" s="524"/>
      <c r="D725" s="527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600"/>
      <c r="B726" s="595"/>
      <c r="C726" s="524"/>
      <c r="D726" s="530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600"/>
      <c r="B727" s="595"/>
      <c r="C727" s="524"/>
      <c r="D727" s="529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600"/>
      <c r="B728" s="595"/>
      <c r="C728" s="524"/>
      <c r="D728" s="527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600"/>
      <c r="B729" s="595"/>
      <c r="C729" s="524"/>
      <c r="D729" s="530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600"/>
      <c r="B730" s="595"/>
      <c r="C730" s="524"/>
      <c r="D730" s="526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600"/>
      <c r="B731" s="595"/>
      <c r="C731" s="524"/>
      <c r="D731" s="527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600"/>
      <c r="B732" s="602"/>
      <c r="C732" s="525"/>
      <c r="D732" s="528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600"/>
      <c r="B733" s="603" t="str">
        <f>BJ33</f>
        <v>VSR</v>
      </c>
      <c r="C733" s="580" t="str">
        <f>$BJ$21</f>
        <v>Total</v>
      </c>
      <c r="D733" s="580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48" t="str">
        <f>B733</f>
        <v>VSR</v>
      </c>
      <c r="BJ733" s="549"/>
      <c r="BK733" s="550"/>
    </row>
    <row r="734" spans="1:63" ht="12.95" customHeight="1" x14ac:dyDescent="0.2">
      <c r="A734" s="600"/>
      <c r="B734" s="604"/>
      <c r="C734" s="580"/>
      <c r="D734" s="581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45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600"/>
      <c r="B735" s="604"/>
      <c r="C735" s="582"/>
      <c r="D735" s="583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46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600"/>
      <c r="B736" s="605"/>
      <c r="C736" s="524" t="str">
        <f>$BJ$11</f>
        <v>Menores de 2</v>
      </c>
      <c r="D736" s="531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47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600"/>
      <c r="B737" s="605"/>
      <c r="C737" s="524"/>
      <c r="D737" s="532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61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600"/>
      <c r="B738" s="605"/>
      <c r="C738" s="524"/>
      <c r="D738" s="533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62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600"/>
      <c r="B739" s="605"/>
      <c r="C739" s="524"/>
      <c r="D739" s="529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63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600"/>
      <c r="B740" s="605"/>
      <c r="C740" s="524"/>
      <c r="D740" s="527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61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600"/>
      <c r="B741" s="605"/>
      <c r="C741" s="524"/>
      <c r="D741" s="530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62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600"/>
      <c r="B742" s="605"/>
      <c r="C742" s="524"/>
      <c r="D742" s="529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63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600"/>
      <c r="B743" s="605"/>
      <c r="C743" s="524"/>
      <c r="D743" s="527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64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600"/>
      <c r="B744" s="605"/>
      <c r="C744" s="524"/>
      <c r="D744" s="530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62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600"/>
      <c r="B745" s="605"/>
      <c r="C745" s="524"/>
      <c r="D745" s="526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65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600"/>
      <c r="B746" s="605"/>
      <c r="C746" s="524"/>
      <c r="D746" s="527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600"/>
      <c r="B747" s="605"/>
      <c r="C747" s="525"/>
      <c r="D747" s="528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66"/>
      <c r="BJ747" s="566"/>
      <c r="BK747" s="566"/>
    </row>
    <row r="748" spans="1:63" ht="12.95" customHeight="1" x14ac:dyDescent="0.2">
      <c r="A748" s="600"/>
      <c r="B748" s="605"/>
      <c r="C748" s="523" t="str">
        <f>$BJ$12</f>
        <v>2 a 4</v>
      </c>
      <c r="D748" s="531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600"/>
      <c r="B749" s="605"/>
      <c r="C749" s="524"/>
      <c r="D749" s="532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600"/>
      <c r="B750" s="605"/>
      <c r="C750" s="524"/>
      <c r="D750" s="533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600"/>
      <c r="B751" s="605"/>
      <c r="C751" s="524"/>
      <c r="D751" s="529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600"/>
      <c r="B752" s="605"/>
      <c r="C752" s="524"/>
      <c r="D752" s="527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600"/>
      <c r="B753" s="605"/>
      <c r="C753" s="524"/>
      <c r="D753" s="530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600"/>
      <c r="B754" s="605"/>
      <c r="C754" s="524"/>
      <c r="D754" s="529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600"/>
      <c r="B755" s="605"/>
      <c r="C755" s="524"/>
      <c r="D755" s="527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600"/>
      <c r="B756" s="605"/>
      <c r="C756" s="524"/>
      <c r="D756" s="530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600"/>
      <c r="B757" s="605"/>
      <c r="C757" s="524"/>
      <c r="D757" s="526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600"/>
      <c r="B758" s="605"/>
      <c r="C758" s="524"/>
      <c r="D758" s="527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600"/>
      <c r="B759" s="605"/>
      <c r="C759" s="525"/>
      <c r="D759" s="528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600"/>
      <c r="B760" s="605"/>
      <c r="C760" s="523" t="str">
        <f>$BJ$13</f>
        <v>5 a 19</v>
      </c>
      <c r="D760" s="531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600"/>
      <c r="B761" s="605"/>
      <c r="C761" s="524"/>
      <c r="D761" s="532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600"/>
      <c r="B762" s="605"/>
      <c r="C762" s="524"/>
      <c r="D762" s="533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600"/>
      <c r="B763" s="605"/>
      <c r="C763" s="524"/>
      <c r="D763" s="529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600"/>
      <c r="B764" s="605"/>
      <c r="C764" s="524"/>
      <c r="D764" s="527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600"/>
      <c r="B765" s="605"/>
      <c r="C765" s="524"/>
      <c r="D765" s="530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600"/>
      <c r="B766" s="605"/>
      <c r="C766" s="524"/>
      <c r="D766" s="529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600"/>
      <c r="B767" s="605"/>
      <c r="C767" s="524"/>
      <c r="D767" s="527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600"/>
      <c r="B768" s="605"/>
      <c r="C768" s="524"/>
      <c r="D768" s="530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600"/>
      <c r="B769" s="605"/>
      <c r="C769" s="524"/>
      <c r="D769" s="526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600"/>
      <c r="B770" s="605"/>
      <c r="C770" s="524"/>
      <c r="D770" s="527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600"/>
      <c r="B771" s="605"/>
      <c r="C771" s="525"/>
      <c r="D771" s="528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600"/>
      <c r="B772" s="605"/>
      <c r="C772" s="523" t="str">
        <f>$BJ$14</f>
        <v>20 a 39</v>
      </c>
      <c r="D772" s="531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600"/>
      <c r="B773" s="605"/>
      <c r="C773" s="524"/>
      <c r="D773" s="532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600"/>
      <c r="B774" s="605"/>
      <c r="C774" s="524"/>
      <c r="D774" s="533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600"/>
      <c r="B775" s="605"/>
      <c r="C775" s="524"/>
      <c r="D775" s="529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600"/>
      <c r="B776" s="605"/>
      <c r="C776" s="524"/>
      <c r="D776" s="527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600"/>
      <c r="B777" s="605"/>
      <c r="C777" s="524"/>
      <c r="D777" s="530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600"/>
      <c r="B778" s="605"/>
      <c r="C778" s="524"/>
      <c r="D778" s="529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600"/>
      <c r="B779" s="605"/>
      <c r="C779" s="524"/>
      <c r="D779" s="527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600"/>
      <c r="B780" s="605"/>
      <c r="C780" s="524"/>
      <c r="D780" s="530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600"/>
      <c r="B781" s="605"/>
      <c r="C781" s="524"/>
      <c r="D781" s="526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600"/>
      <c r="B782" s="605"/>
      <c r="C782" s="524"/>
      <c r="D782" s="527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600"/>
      <c r="B783" s="605"/>
      <c r="C783" s="525"/>
      <c r="D783" s="528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600"/>
      <c r="B784" s="605"/>
      <c r="C784" s="523" t="str">
        <f>$BJ$15</f>
        <v>40 a 59</v>
      </c>
      <c r="D784" s="531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600"/>
      <c r="B785" s="605"/>
      <c r="C785" s="524"/>
      <c r="D785" s="532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600"/>
      <c r="B786" s="605"/>
      <c r="C786" s="524"/>
      <c r="D786" s="533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600"/>
      <c r="B787" s="605"/>
      <c r="C787" s="524"/>
      <c r="D787" s="529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600"/>
      <c r="B788" s="605"/>
      <c r="C788" s="524"/>
      <c r="D788" s="527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600"/>
      <c r="B789" s="605"/>
      <c r="C789" s="524"/>
      <c r="D789" s="530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600"/>
      <c r="B790" s="605"/>
      <c r="C790" s="524"/>
      <c r="D790" s="529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600"/>
      <c r="B791" s="605"/>
      <c r="C791" s="524"/>
      <c r="D791" s="527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600"/>
      <c r="B792" s="605"/>
      <c r="C792" s="524"/>
      <c r="D792" s="530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600"/>
      <c r="B793" s="605"/>
      <c r="C793" s="524"/>
      <c r="D793" s="526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600"/>
      <c r="B794" s="605"/>
      <c r="C794" s="524"/>
      <c r="D794" s="527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600"/>
      <c r="B795" s="605"/>
      <c r="C795" s="525"/>
      <c r="D795" s="528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600"/>
      <c r="B796" s="605"/>
      <c r="C796" s="523" t="str">
        <f>$BJ$16</f>
        <v>60 y +</v>
      </c>
      <c r="D796" s="531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600"/>
      <c r="B797" s="605"/>
      <c r="C797" s="524"/>
      <c r="D797" s="532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600"/>
      <c r="B798" s="605"/>
      <c r="C798" s="524"/>
      <c r="D798" s="533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600"/>
      <c r="B799" s="605"/>
      <c r="C799" s="524"/>
      <c r="D799" s="529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600"/>
      <c r="B800" s="605"/>
      <c r="C800" s="524"/>
      <c r="D800" s="527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600"/>
      <c r="B801" s="605"/>
      <c r="C801" s="524"/>
      <c r="D801" s="530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600"/>
      <c r="B802" s="605"/>
      <c r="C802" s="524"/>
      <c r="D802" s="529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600"/>
      <c r="B803" s="605"/>
      <c r="C803" s="524"/>
      <c r="D803" s="527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600"/>
      <c r="B804" s="605"/>
      <c r="C804" s="524"/>
      <c r="D804" s="530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600"/>
      <c r="B805" s="605"/>
      <c r="C805" s="524"/>
      <c r="D805" s="526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600"/>
      <c r="B806" s="605"/>
      <c r="C806" s="524"/>
      <c r="D806" s="527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600"/>
      <c r="B807" s="606"/>
      <c r="C807" s="525"/>
      <c r="D807" s="528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600"/>
      <c r="B808" s="593" t="str">
        <f>BJ34</f>
        <v>Adenovirus</v>
      </c>
      <c r="C808" s="551" t="str">
        <f>$BJ$21</f>
        <v>Total</v>
      </c>
      <c r="D808" s="551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615" t="str">
        <f>B808</f>
        <v>Adenovirus</v>
      </c>
      <c r="BJ808" s="616"/>
      <c r="BK808" s="617"/>
    </row>
    <row r="809" spans="1:63" ht="12.95" customHeight="1" x14ac:dyDescent="0.2">
      <c r="A809" s="600"/>
      <c r="B809" s="595"/>
      <c r="C809" s="551"/>
      <c r="D809" s="552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45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600"/>
      <c r="B810" s="595"/>
      <c r="C810" s="553"/>
      <c r="D810" s="554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46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600"/>
      <c r="B811" s="596"/>
      <c r="C811" s="524" t="str">
        <f>$BJ$11</f>
        <v>Menores de 2</v>
      </c>
      <c r="D811" s="531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47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600"/>
      <c r="B812" s="596"/>
      <c r="C812" s="524"/>
      <c r="D812" s="532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61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600"/>
      <c r="B813" s="596"/>
      <c r="C813" s="524"/>
      <c r="D813" s="533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62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600"/>
      <c r="B814" s="596"/>
      <c r="C814" s="524"/>
      <c r="D814" s="529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63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600"/>
      <c r="B815" s="596"/>
      <c r="C815" s="524"/>
      <c r="D815" s="527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61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600"/>
      <c r="B816" s="596"/>
      <c r="C816" s="524"/>
      <c r="D816" s="530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62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600"/>
      <c r="B817" s="596"/>
      <c r="C817" s="524"/>
      <c r="D817" s="529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63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600"/>
      <c r="B818" s="596"/>
      <c r="C818" s="524"/>
      <c r="D818" s="527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64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600"/>
      <c r="B819" s="596"/>
      <c r="C819" s="524"/>
      <c r="D819" s="530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62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600"/>
      <c r="B820" s="596"/>
      <c r="C820" s="524"/>
      <c r="D820" s="526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65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600"/>
      <c r="B821" s="596"/>
      <c r="C821" s="524"/>
      <c r="D821" s="527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600"/>
      <c r="B822" s="596"/>
      <c r="C822" s="525"/>
      <c r="D822" s="528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66"/>
      <c r="BJ822" s="566"/>
      <c r="BK822" s="566"/>
    </row>
    <row r="823" spans="1:63" ht="12.95" customHeight="1" x14ac:dyDescent="0.2">
      <c r="A823" s="600"/>
      <c r="B823" s="596"/>
      <c r="C823" s="523" t="str">
        <f>$BJ$12</f>
        <v>2 a 4</v>
      </c>
      <c r="D823" s="531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600"/>
      <c r="B824" s="596"/>
      <c r="C824" s="524"/>
      <c r="D824" s="532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600"/>
      <c r="B825" s="596"/>
      <c r="C825" s="524"/>
      <c r="D825" s="533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600"/>
      <c r="B826" s="596"/>
      <c r="C826" s="524"/>
      <c r="D826" s="529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600"/>
      <c r="B827" s="596"/>
      <c r="C827" s="524"/>
      <c r="D827" s="527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600"/>
      <c r="B828" s="596"/>
      <c r="C828" s="524"/>
      <c r="D828" s="530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600"/>
      <c r="B829" s="596"/>
      <c r="C829" s="524"/>
      <c r="D829" s="529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600"/>
      <c r="B830" s="596"/>
      <c r="C830" s="524"/>
      <c r="D830" s="527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600"/>
      <c r="B831" s="596"/>
      <c r="C831" s="524"/>
      <c r="D831" s="530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600"/>
      <c r="B832" s="596"/>
      <c r="C832" s="524"/>
      <c r="D832" s="526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600"/>
      <c r="B833" s="596"/>
      <c r="C833" s="524"/>
      <c r="D833" s="527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600"/>
      <c r="B834" s="596"/>
      <c r="C834" s="525"/>
      <c r="D834" s="528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600"/>
      <c r="B835" s="596"/>
      <c r="C835" s="523" t="str">
        <f>$BJ$13</f>
        <v>5 a 19</v>
      </c>
      <c r="D835" s="531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600"/>
      <c r="B836" s="596"/>
      <c r="C836" s="524"/>
      <c r="D836" s="532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600"/>
      <c r="B837" s="596"/>
      <c r="C837" s="524"/>
      <c r="D837" s="533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600"/>
      <c r="B838" s="596"/>
      <c r="C838" s="524"/>
      <c r="D838" s="529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600"/>
      <c r="B839" s="596"/>
      <c r="C839" s="524"/>
      <c r="D839" s="527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600"/>
      <c r="B840" s="596"/>
      <c r="C840" s="524"/>
      <c r="D840" s="530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600"/>
      <c r="B841" s="596"/>
      <c r="C841" s="524"/>
      <c r="D841" s="529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600"/>
      <c r="B842" s="596"/>
      <c r="C842" s="524"/>
      <c r="D842" s="527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600"/>
      <c r="B843" s="596"/>
      <c r="C843" s="524"/>
      <c r="D843" s="530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600"/>
      <c r="B844" s="596"/>
      <c r="C844" s="524"/>
      <c r="D844" s="526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600"/>
      <c r="B845" s="596"/>
      <c r="C845" s="524"/>
      <c r="D845" s="527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600"/>
      <c r="B846" s="596"/>
      <c r="C846" s="525"/>
      <c r="D846" s="528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600"/>
      <c r="B847" s="596"/>
      <c r="C847" s="523" t="str">
        <f>$BJ$14</f>
        <v>20 a 39</v>
      </c>
      <c r="D847" s="531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600"/>
      <c r="B848" s="596"/>
      <c r="C848" s="524"/>
      <c r="D848" s="532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600"/>
      <c r="B849" s="596"/>
      <c r="C849" s="524"/>
      <c r="D849" s="533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600"/>
      <c r="B850" s="596"/>
      <c r="C850" s="524"/>
      <c r="D850" s="529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600"/>
      <c r="B851" s="596"/>
      <c r="C851" s="524"/>
      <c r="D851" s="527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600"/>
      <c r="B852" s="596"/>
      <c r="C852" s="524"/>
      <c r="D852" s="530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600"/>
      <c r="B853" s="596"/>
      <c r="C853" s="524"/>
      <c r="D853" s="529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600"/>
      <c r="B854" s="596"/>
      <c r="C854" s="524"/>
      <c r="D854" s="527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600"/>
      <c r="B855" s="596"/>
      <c r="C855" s="524"/>
      <c r="D855" s="530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600"/>
      <c r="B856" s="596"/>
      <c r="C856" s="524"/>
      <c r="D856" s="526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600"/>
      <c r="B857" s="596"/>
      <c r="C857" s="524"/>
      <c r="D857" s="527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600"/>
      <c r="B858" s="596"/>
      <c r="C858" s="525"/>
      <c r="D858" s="528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600"/>
      <c r="B859" s="596"/>
      <c r="C859" s="523" t="str">
        <f>$BJ$15</f>
        <v>40 a 59</v>
      </c>
      <c r="D859" s="531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600"/>
      <c r="B860" s="596"/>
      <c r="C860" s="524"/>
      <c r="D860" s="532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600"/>
      <c r="B861" s="596"/>
      <c r="C861" s="524"/>
      <c r="D861" s="533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600"/>
      <c r="B862" s="596"/>
      <c r="C862" s="524"/>
      <c r="D862" s="529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600"/>
      <c r="B863" s="596"/>
      <c r="C863" s="524"/>
      <c r="D863" s="527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600"/>
      <c r="B864" s="596"/>
      <c r="C864" s="524"/>
      <c r="D864" s="530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600"/>
      <c r="B865" s="596"/>
      <c r="C865" s="524"/>
      <c r="D865" s="529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600"/>
      <c r="B866" s="596"/>
      <c r="C866" s="524"/>
      <c r="D866" s="527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600"/>
      <c r="B867" s="596"/>
      <c r="C867" s="524"/>
      <c r="D867" s="530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600"/>
      <c r="B868" s="596"/>
      <c r="C868" s="524"/>
      <c r="D868" s="526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600"/>
      <c r="B869" s="596"/>
      <c r="C869" s="524"/>
      <c r="D869" s="527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600"/>
      <c r="B870" s="596"/>
      <c r="C870" s="525"/>
      <c r="D870" s="528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600"/>
      <c r="B871" s="596"/>
      <c r="C871" s="523" t="str">
        <f>$BJ$16</f>
        <v>60 y +</v>
      </c>
      <c r="D871" s="531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600"/>
      <c r="B872" s="596"/>
      <c r="C872" s="524"/>
      <c r="D872" s="532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600"/>
      <c r="B873" s="596"/>
      <c r="C873" s="524"/>
      <c r="D873" s="533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600"/>
      <c r="B874" s="596"/>
      <c r="C874" s="578"/>
      <c r="D874" s="529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600"/>
      <c r="B875" s="596"/>
      <c r="C875" s="578"/>
      <c r="D875" s="527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600"/>
      <c r="B876" s="596"/>
      <c r="C876" s="578"/>
      <c r="D876" s="530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600"/>
      <c r="B877" s="596"/>
      <c r="C877" s="578"/>
      <c r="D877" s="529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600"/>
      <c r="B878" s="596"/>
      <c r="C878" s="578"/>
      <c r="D878" s="527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600"/>
      <c r="B879" s="596"/>
      <c r="C879" s="578"/>
      <c r="D879" s="530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600"/>
      <c r="B880" s="596"/>
      <c r="C880" s="578"/>
      <c r="D880" s="526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600"/>
      <c r="B881" s="596"/>
      <c r="C881" s="578"/>
      <c r="D881" s="527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600"/>
      <c r="B882" s="598"/>
      <c r="C882" s="579"/>
      <c r="D882" s="528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600"/>
      <c r="B883" s="603" t="str">
        <f>BJ35</f>
        <v>Otros</v>
      </c>
      <c r="C883" s="580" t="str">
        <f>$BJ$21</f>
        <v>Total</v>
      </c>
      <c r="D883" s="580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48" t="str">
        <f>B883</f>
        <v>Otros</v>
      </c>
      <c r="BJ883" s="549"/>
      <c r="BK883" s="550"/>
    </row>
    <row r="884" spans="1:63" ht="12.95" customHeight="1" x14ac:dyDescent="0.2">
      <c r="A884" s="600"/>
      <c r="B884" s="604"/>
      <c r="C884" s="580"/>
      <c r="D884" s="581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45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600"/>
      <c r="B885" s="604"/>
      <c r="C885" s="582"/>
      <c r="D885" s="583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46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600"/>
      <c r="B886" s="605"/>
      <c r="C886" s="524" t="str">
        <f>$BJ$11</f>
        <v>Menores de 2</v>
      </c>
      <c r="D886" s="531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47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600"/>
      <c r="B887" s="605"/>
      <c r="C887" s="524"/>
      <c r="D887" s="532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61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600"/>
      <c r="B888" s="605"/>
      <c r="C888" s="524"/>
      <c r="D888" s="533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62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600"/>
      <c r="B889" s="605"/>
      <c r="C889" s="524"/>
      <c r="D889" s="529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63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600"/>
      <c r="B890" s="605"/>
      <c r="C890" s="524"/>
      <c r="D890" s="527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61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600"/>
      <c r="B891" s="605"/>
      <c r="C891" s="524"/>
      <c r="D891" s="530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62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600"/>
      <c r="B892" s="605"/>
      <c r="C892" s="524"/>
      <c r="D892" s="529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63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600"/>
      <c r="B893" s="605"/>
      <c r="C893" s="524"/>
      <c r="D893" s="527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64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600"/>
      <c r="B894" s="605"/>
      <c r="C894" s="524"/>
      <c r="D894" s="530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62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600"/>
      <c r="B895" s="605"/>
      <c r="C895" s="524"/>
      <c r="D895" s="526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65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600"/>
      <c r="B896" s="605"/>
      <c r="C896" s="524"/>
      <c r="D896" s="527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600"/>
      <c r="B897" s="605"/>
      <c r="C897" s="525"/>
      <c r="D897" s="528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66"/>
      <c r="BJ897" s="566"/>
      <c r="BK897" s="566"/>
    </row>
    <row r="898" spans="1:63" ht="12.95" customHeight="1" x14ac:dyDescent="0.2">
      <c r="A898" s="600"/>
      <c r="B898" s="605"/>
      <c r="C898" s="523" t="str">
        <f>$BJ$12</f>
        <v>2 a 4</v>
      </c>
      <c r="D898" s="531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600"/>
      <c r="B899" s="605"/>
      <c r="C899" s="524"/>
      <c r="D899" s="532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600"/>
      <c r="B900" s="605"/>
      <c r="C900" s="524"/>
      <c r="D900" s="533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600"/>
      <c r="B901" s="605"/>
      <c r="C901" s="524"/>
      <c r="D901" s="529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600"/>
      <c r="B902" s="605"/>
      <c r="C902" s="524"/>
      <c r="D902" s="527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600"/>
      <c r="B903" s="605"/>
      <c r="C903" s="524"/>
      <c r="D903" s="530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600"/>
      <c r="B904" s="605"/>
      <c r="C904" s="524"/>
      <c r="D904" s="529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600"/>
      <c r="B905" s="605"/>
      <c r="C905" s="524"/>
      <c r="D905" s="527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600"/>
      <c r="B906" s="605"/>
      <c r="C906" s="524"/>
      <c r="D906" s="530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600"/>
      <c r="B907" s="605"/>
      <c r="C907" s="524"/>
      <c r="D907" s="526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600"/>
      <c r="B908" s="605"/>
      <c r="C908" s="524"/>
      <c r="D908" s="527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600"/>
      <c r="B909" s="605"/>
      <c r="C909" s="525"/>
      <c r="D909" s="528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600"/>
      <c r="B910" s="605"/>
      <c r="C910" s="523" t="str">
        <f>$BJ$13</f>
        <v>5 a 19</v>
      </c>
      <c r="D910" s="531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600"/>
      <c r="B911" s="605"/>
      <c r="C911" s="524"/>
      <c r="D911" s="532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600"/>
      <c r="B912" s="605"/>
      <c r="C912" s="524"/>
      <c r="D912" s="533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600"/>
      <c r="B913" s="605"/>
      <c r="C913" s="524"/>
      <c r="D913" s="529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600"/>
      <c r="B914" s="605"/>
      <c r="C914" s="524"/>
      <c r="D914" s="527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600"/>
      <c r="B915" s="605"/>
      <c r="C915" s="524"/>
      <c r="D915" s="530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600"/>
      <c r="B916" s="605"/>
      <c r="C916" s="524"/>
      <c r="D916" s="529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600"/>
      <c r="B917" s="605"/>
      <c r="C917" s="524"/>
      <c r="D917" s="527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600"/>
      <c r="B918" s="605"/>
      <c r="C918" s="524"/>
      <c r="D918" s="530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600"/>
      <c r="B919" s="605"/>
      <c r="C919" s="524"/>
      <c r="D919" s="526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600"/>
      <c r="B920" s="605"/>
      <c r="C920" s="524"/>
      <c r="D920" s="527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600"/>
      <c r="B921" s="605"/>
      <c r="C921" s="525"/>
      <c r="D921" s="528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600"/>
      <c r="B922" s="605"/>
      <c r="C922" s="523" t="str">
        <f>$BJ$14</f>
        <v>20 a 39</v>
      </c>
      <c r="D922" s="531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600"/>
      <c r="B923" s="605"/>
      <c r="C923" s="524"/>
      <c r="D923" s="532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600"/>
      <c r="B924" s="605"/>
      <c r="C924" s="524"/>
      <c r="D924" s="533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600"/>
      <c r="B925" s="605"/>
      <c r="C925" s="524"/>
      <c r="D925" s="529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600"/>
      <c r="B926" s="605"/>
      <c r="C926" s="524"/>
      <c r="D926" s="527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600"/>
      <c r="B927" s="605"/>
      <c r="C927" s="524"/>
      <c r="D927" s="530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600"/>
      <c r="B928" s="605"/>
      <c r="C928" s="524"/>
      <c r="D928" s="529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600"/>
      <c r="B929" s="605"/>
      <c r="C929" s="524"/>
      <c r="D929" s="527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600"/>
      <c r="B930" s="605"/>
      <c r="C930" s="524"/>
      <c r="D930" s="530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600"/>
      <c r="B931" s="605"/>
      <c r="C931" s="524"/>
      <c r="D931" s="526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600"/>
      <c r="B932" s="605"/>
      <c r="C932" s="524"/>
      <c r="D932" s="527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600"/>
      <c r="B933" s="605"/>
      <c r="C933" s="525"/>
      <c r="D933" s="528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600"/>
      <c r="B934" s="605"/>
      <c r="C934" s="523" t="str">
        <f>$BJ$15</f>
        <v>40 a 59</v>
      </c>
      <c r="D934" s="531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600"/>
      <c r="B935" s="605"/>
      <c r="C935" s="524"/>
      <c r="D935" s="532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600"/>
      <c r="B936" s="605"/>
      <c r="C936" s="524"/>
      <c r="D936" s="533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600"/>
      <c r="B937" s="605"/>
      <c r="C937" s="524"/>
      <c r="D937" s="529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600"/>
      <c r="B938" s="605"/>
      <c r="C938" s="524"/>
      <c r="D938" s="527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600"/>
      <c r="B939" s="605"/>
      <c r="C939" s="524"/>
      <c r="D939" s="530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600"/>
      <c r="B940" s="605"/>
      <c r="C940" s="524"/>
      <c r="D940" s="529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600"/>
      <c r="B941" s="605"/>
      <c r="C941" s="524"/>
      <c r="D941" s="527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600"/>
      <c r="B942" s="605"/>
      <c r="C942" s="524"/>
      <c r="D942" s="530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600"/>
      <c r="B943" s="605"/>
      <c r="C943" s="524"/>
      <c r="D943" s="526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600"/>
      <c r="B944" s="605"/>
      <c r="C944" s="524"/>
      <c r="D944" s="527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600"/>
      <c r="B945" s="605"/>
      <c r="C945" s="525"/>
      <c r="D945" s="528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600"/>
      <c r="B946" s="605"/>
      <c r="C946" s="523" t="str">
        <f>$BJ$16</f>
        <v>60 y +</v>
      </c>
      <c r="D946" s="531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600"/>
      <c r="B947" s="605"/>
      <c r="C947" s="524"/>
      <c r="D947" s="532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600"/>
      <c r="B948" s="605"/>
      <c r="C948" s="524"/>
      <c r="D948" s="533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600"/>
      <c r="B949" s="605"/>
      <c r="C949" s="578"/>
      <c r="D949" s="529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600"/>
      <c r="B950" s="605"/>
      <c r="C950" s="578"/>
      <c r="D950" s="527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600"/>
      <c r="B951" s="605"/>
      <c r="C951" s="578"/>
      <c r="D951" s="530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600"/>
      <c r="B952" s="605"/>
      <c r="C952" s="578"/>
      <c r="D952" s="529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600"/>
      <c r="B953" s="605"/>
      <c r="C953" s="578"/>
      <c r="D953" s="527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600"/>
      <c r="B954" s="605"/>
      <c r="C954" s="578"/>
      <c r="D954" s="530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600"/>
      <c r="B955" s="605"/>
      <c r="C955" s="578"/>
      <c r="D955" s="526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600"/>
      <c r="B956" s="605"/>
      <c r="C956" s="578"/>
      <c r="D956" s="527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601"/>
      <c r="B957" s="606"/>
      <c r="C957" s="579"/>
      <c r="D957" s="528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2" t="str">
        <f>BJ36</f>
        <v># Muestras negativas</v>
      </c>
      <c r="B958" s="593"/>
      <c r="C958" s="551" t="str">
        <f>$BJ$21</f>
        <v>Total</v>
      </c>
      <c r="D958" s="551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615" t="str">
        <f>A958</f>
        <v># Muestras negativas</v>
      </c>
      <c r="BJ958" s="616"/>
      <c r="BK958" s="617"/>
    </row>
    <row r="959" spans="1:63" ht="12.95" customHeight="1" x14ac:dyDescent="0.2">
      <c r="A959" s="594"/>
      <c r="B959" s="595"/>
      <c r="C959" s="551"/>
      <c r="D959" s="552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612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594"/>
      <c r="B960" s="595"/>
      <c r="C960" s="553"/>
      <c r="D960" s="554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613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594"/>
      <c r="B961" s="596"/>
      <c r="C961" s="524" t="str">
        <f>$BJ$11</f>
        <v>Menores de 2</v>
      </c>
      <c r="D961" s="531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614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594"/>
      <c r="B962" s="596"/>
      <c r="C962" s="524"/>
      <c r="D962" s="532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61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594"/>
      <c r="B963" s="596"/>
      <c r="C963" s="524"/>
      <c r="D963" s="533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62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594"/>
      <c r="B964" s="596"/>
      <c r="C964" s="524"/>
      <c r="D964" s="529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63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594"/>
      <c r="B965" s="596"/>
      <c r="C965" s="524"/>
      <c r="D965" s="527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61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594"/>
      <c r="B966" s="596"/>
      <c r="C966" s="524"/>
      <c r="D966" s="530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62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594"/>
      <c r="B967" s="596"/>
      <c r="C967" s="524"/>
      <c r="D967" s="529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63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594"/>
      <c r="B968" s="596"/>
      <c r="C968" s="524"/>
      <c r="D968" s="527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64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594"/>
      <c r="B969" s="596"/>
      <c r="C969" s="524"/>
      <c r="D969" s="530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62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594"/>
      <c r="B970" s="596"/>
      <c r="C970" s="524"/>
      <c r="D970" s="526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65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594"/>
      <c r="B971" s="596"/>
      <c r="C971" s="524"/>
      <c r="D971" s="527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594"/>
      <c r="B972" s="596"/>
      <c r="C972" s="525"/>
      <c r="D972" s="528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66"/>
      <c r="BJ972" s="566"/>
      <c r="BK972" s="566"/>
    </row>
    <row r="973" spans="1:63" ht="12.95" customHeight="1" x14ac:dyDescent="0.2">
      <c r="A973" s="594"/>
      <c r="B973" s="596"/>
      <c r="C973" s="523" t="str">
        <f>$BJ$12</f>
        <v>2 a 4</v>
      </c>
      <c r="D973" s="531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594"/>
      <c r="B974" s="596"/>
      <c r="C974" s="524"/>
      <c r="D974" s="532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594"/>
      <c r="B975" s="596"/>
      <c r="C975" s="524"/>
      <c r="D975" s="533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594"/>
      <c r="B976" s="596"/>
      <c r="C976" s="524"/>
      <c r="D976" s="529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594"/>
      <c r="B977" s="596"/>
      <c r="C977" s="524"/>
      <c r="D977" s="527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594"/>
      <c r="B978" s="596"/>
      <c r="C978" s="524"/>
      <c r="D978" s="530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594"/>
      <c r="B979" s="596"/>
      <c r="C979" s="524"/>
      <c r="D979" s="529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594"/>
      <c r="B980" s="596"/>
      <c r="C980" s="524"/>
      <c r="D980" s="527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594"/>
      <c r="B981" s="596"/>
      <c r="C981" s="524"/>
      <c r="D981" s="530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594"/>
      <c r="B982" s="596"/>
      <c r="C982" s="524"/>
      <c r="D982" s="526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594"/>
      <c r="B983" s="596"/>
      <c r="C983" s="524"/>
      <c r="D983" s="527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594"/>
      <c r="B984" s="596"/>
      <c r="C984" s="525"/>
      <c r="D984" s="528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594"/>
      <c r="B985" s="596"/>
      <c r="C985" s="523" t="str">
        <f>$BJ$13</f>
        <v>5 a 19</v>
      </c>
      <c r="D985" s="531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594"/>
      <c r="B986" s="596"/>
      <c r="C986" s="524"/>
      <c r="D986" s="532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594"/>
      <c r="B987" s="596"/>
      <c r="C987" s="524"/>
      <c r="D987" s="533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594"/>
      <c r="B988" s="596"/>
      <c r="C988" s="524"/>
      <c r="D988" s="529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594"/>
      <c r="B989" s="596"/>
      <c r="C989" s="524"/>
      <c r="D989" s="527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594"/>
      <c r="B990" s="596"/>
      <c r="C990" s="524"/>
      <c r="D990" s="530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594"/>
      <c r="B991" s="596"/>
      <c r="C991" s="524"/>
      <c r="D991" s="529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594"/>
      <c r="B992" s="596"/>
      <c r="C992" s="524"/>
      <c r="D992" s="527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594"/>
      <c r="B993" s="596"/>
      <c r="C993" s="524"/>
      <c r="D993" s="530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594"/>
      <c r="B994" s="596"/>
      <c r="C994" s="524"/>
      <c r="D994" s="526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594"/>
      <c r="B995" s="596"/>
      <c r="C995" s="524"/>
      <c r="D995" s="527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594"/>
      <c r="B996" s="596"/>
      <c r="C996" s="525"/>
      <c r="D996" s="528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594"/>
      <c r="B997" s="596"/>
      <c r="C997" s="523" t="str">
        <f>$BJ$14</f>
        <v>20 a 39</v>
      </c>
      <c r="D997" s="531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594"/>
      <c r="B998" s="596"/>
      <c r="C998" s="524"/>
      <c r="D998" s="532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594"/>
      <c r="B999" s="596"/>
      <c r="C999" s="524"/>
      <c r="D999" s="533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594"/>
      <c r="B1000" s="596"/>
      <c r="C1000" s="524"/>
      <c r="D1000" s="529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594"/>
      <c r="B1001" s="596"/>
      <c r="C1001" s="524"/>
      <c r="D1001" s="527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594"/>
      <c r="B1002" s="596"/>
      <c r="C1002" s="524"/>
      <c r="D1002" s="530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594"/>
      <c r="B1003" s="596"/>
      <c r="C1003" s="524"/>
      <c r="D1003" s="529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594"/>
      <c r="B1004" s="596"/>
      <c r="C1004" s="524"/>
      <c r="D1004" s="527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594"/>
      <c r="B1005" s="596"/>
      <c r="C1005" s="524"/>
      <c r="D1005" s="530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594"/>
      <c r="B1006" s="596"/>
      <c r="C1006" s="524"/>
      <c r="D1006" s="526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594"/>
      <c r="B1007" s="596"/>
      <c r="C1007" s="524"/>
      <c r="D1007" s="527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594"/>
      <c r="B1008" s="596"/>
      <c r="C1008" s="525"/>
      <c r="D1008" s="528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594"/>
      <c r="B1009" s="596"/>
      <c r="C1009" s="523" t="str">
        <f>$BJ$15</f>
        <v>40 a 59</v>
      </c>
      <c r="D1009" s="531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594"/>
      <c r="B1010" s="596"/>
      <c r="C1010" s="524"/>
      <c r="D1010" s="532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594"/>
      <c r="B1011" s="596"/>
      <c r="C1011" s="524"/>
      <c r="D1011" s="533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594"/>
      <c r="B1012" s="596"/>
      <c r="C1012" s="524"/>
      <c r="D1012" s="529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594"/>
      <c r="B1013" s="596"/>
      <c r="C1013" s="524"/>
      <c r="D1013" s="527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594"/>
      <c r="B1014" s="596"/>
      <c r="C1014" s="524"/>
      <c r="D1014" s="530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594"/>
      <c r="B1015" s="596"/>
      <c r="C1015" s="524"/>
      <c r="D1015" s="529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594"/>
      <c r="B1016" s="596"/>
      <c r="C1016" s="524"/>
      <c r="D1016" s="527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594"/>
      <c r="B1017" s="596"/>
      <c r="C1017" s="524"/>
      <c r="D1017" s="530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594"/>
      <c r="B1018" s="596"/>
      <c r="C1018" s="524"/>
      <c r="D1018" s="526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594"/>
      <c r="B1019" s="596"/>
      <c r="C1019" s="524"/>
      <c r="D1019" s="527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594"/>
      <c r="B1020" s="596"/>
      <c r="C1020" s="525"/>
      <c r="D1020" s="528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594"/>
      <c r="B1021" s="596"/>
      <c r="C1021" s="523" t="str">
        <f>$BJ$16</f>
        <v>60 y +</v>
      </c>
      <c r="D1021" s="531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594"/>
      <c r="B1022" s="596"/>
      <c r="C1022" s="524"/>
      <c r="D1022" s="532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594"/>
      <c r="B1023" s="596"/>
      <c r="C1023" s="524"/>
      <c r="D1023" s="533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594"/>
      <c r="B1024" s="596"/>
      <c r="C1024" s="524"/>
      <c r="D1024" s="529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594"/>
      <c r="B1025" s="596"/>
      <c r="C1025" s="524"/>
      <c r="D1025" s="527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594"/>
      <c r="B1026" s="596"/>
      <c r="C1026" s="524"/>
      <c r="D1026" s="530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594"/>
      <c r="B1027" s="596"/>
      <c r="C1027" s="524"/>
      <c r="D1027" s="529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594"/>
      <c r="B1028" s="596"/>
      <c r="C1028" s="524"/>
      <c r="D1028" s="527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594"/>
      <c r="B1029" s="596"/>
      <c r="C1029" s="524"/>
      <c r="D1029" s="530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594"/>
      <c r="B1030" s="596"/>
      <c r="C1030" s="524"/>
      <c r="D1030" s="526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594"/>
      <c r="B1031" s="596"/>
      <c r="C1031" s="524"/>
      <c r="D1031" s="527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597"/>
      <c r="B1032" s="598"/>
      <c r="C1032" s="525"/>
      <c r="D1032" s="528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67" t="str">
        <f>BJ37</f>
        <v># Muestras analizadas</v>
      </c>
      <c r="B1033" s="568"/>
      <c r="C1033" s="574" t="str">
        <f>$BJ$21</f>
        <v>Total</v>
      </c>
      <c r="D1033" s="574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55" t="str">
        <f>A1033</f>
        <v># Muestras analizadas</v>
      </c>
      <c r="BJ1033" s="556"/>
      <c r="BK1033" s="557"/>
    </row>
    <row r="1034" spans="1:63" ht="12.95" customHeight="1" x14ac:dyDescent="0.2">
      <c r="A1034" s="569"/>
      <c r="B1034" s="570"/>
      <c r="C1034" s="574"/>
      <c r="D1034" s="575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618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69"/>
      <c r="B1035" s="570"/>
      <c r="C1035" s="576"/>
      <c r="D1035" s="577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619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69"/>
      <c r="B1036" s="571"/>
      <c r="C1036" s="524" t="str">
        <f>$BJ$11</f>
        <v>Menores de 2</v>
      </c>
      <c r="D1036" s="531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620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69"/>
      <c r="B1037" s="571"/>
      <c r="C1037" s="524"/>
      <c r="D1037" s="532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61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69"/>
      <c r="B1038" s="571"/>
      <c r="C1038" s="524"/>
      <c r="D1038" s="533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62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69"/>
      <c r="B1039" s="571"/>
      <c r="C1039" s="524"/>
      <c r="D1039" s="529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63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69"/>
      <c r="B1040" s="571"/>
      <c r="C1040" s="524"/>
      <c r="D1040" s="527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61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69"/>
      <c r="B1041" s="571"/>
      <c r="C1041" s="524"/>
      <c r="D1041" s="530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62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69"/>
      <c r="B1042" s="571"/>
      <c r="C1042" s="524"/>
      <c r="D1042" s="529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63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69"/>
      <c r="B1043" s="571"/>
      <c r="C1043" s="524"/>
      <c r="D1043" s="527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64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69"/>
      <c r="B1044" s="571"/>
      <c r="C1044" s="524"/>
      <c r="D1044" s="530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62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69"/>
      <c r="B1045" s="571"/>
      <c r="C1045" s="524"/>
      <c r="D1045" s="526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65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69"/>
      <c r="B1046" s="571"/>
      <c r="C1046" s="524"/>
      <c r="D1046" s="527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69"/>
      <c r="B1047" s="571"/>
      <c r="C1047" s="525"/>
      <c r="D1047" s="528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66"/>
      <c r="BJ1047" s="566"/>
      <c r="BK1047" s="566"/>
    </row>
    <row r="1048" spans="1:63" ht="12.95" customHeight="1" x14ac:dyDescent="0.2">
      <c r="A1048" s="569"/>
      <c r="B1048" s="571"/>
      <c r="C1048" s="523" t="str">
        <f>$BJ$12</f>
        <v>2 a 4</v>
      </c>
      <c r="D1048" s="531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69"/>
      <c r="B1049" s="571"/>
      <c r="C1049" s="524"/>
      <c r="D1049" s="532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69"/>
      <c r="B1050" s="571"/>
      <c r="C1050" s="524"/>
      <c r="D1050" s="533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69"/>
      <c r="B1051" s="571"/>
      <c r="C1051" s="524"/>
      <c r="D1051" s="529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69"/>
      <c r="B1052" s="571"/>
      <c r="C1052" s="524"/>
      <c r="D1052" s="527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69"/>
      <c r="B1053" s="571"/>
      <c r="C1053" s="524"/>
      <c r="D1053" s="530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69"/>
      <c r="B1054" s="571"/>
      <c r="C1054" s="524"/>
      <c r="D1054" s="529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69"/>
      <c r="B1055" s="571"/>
      <c r="C1055" s="524"/>
      <c r="D1055" s="527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69"/>
      <c r="B1056" s="571"/>
      <c r="C1056" s="524"/>
      <c r="D1056" s="530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69"/>
      <c r="B1057" s="571"/>
      <c r="C1057" s="524"/>
      <c r="D1057" s="526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69"/>
      <c r="B1058" s="571"/>
      <c r="C1058" s="524"/>
      <c r="D1058" s="527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69"/>
      <c r="B1059" s="571"/>
      <c r="C1059" s="525"/>
      <c r="D1059" s="528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69"/>
      <c r="B1060" s="571"/>
      <c r="C1060" s="523" t="str">
        <f>$BJ$13</f>
        <v>5 a 19</v>
      </c>
      <c r="D1060" s="531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69"/>
      <c r="B1061" s="571"/>
      <c r="C1061" s="524"/>
      <c r="D1061" s="532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69"/>
      <c r="B1062" s="571"/>
      <c r="C1062" s="524"/>
      <c r="D1062" s="533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69"/>
      <c r="B1063" s="571"/>
      <c r="C1063" s="524"/>
      <c r="D1063" s="529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69"/>
      <c r="B1064" s="571"/>
      <c r="C1064" s="524"/>
      <c r="D1064" s="527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69"/>
      <c r="B1065" s="571"/>
      <c r="C1065" s="524"/>
      <c r="D1065" s="530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69"/>
      <c r="B1066" s="571"/>
      <c r="C1066" s="524"/>
      <c r="D1066" s="529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69"/>
      <c r="B1067" s="571"/>
      <c r="C1067" s="524"/>
      <c r="D1067" s="527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69"/>
      <c r="B1068" s="571"/>
      <c r="C1068" s="524"/>
      <c r="D1068" s="530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69"/>
      <c r="B1069" s="571"/>
      <c r="C1069" s="524"/>
      <c r="D1069" s="526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69"/>
      <c r="B1070" s="571"/>
      <c r="C1070" s="524"/>
      <c r="D1070" s="527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69"/>
      <c r="B1071" s="571"/>
      <c r="C1071" s="525"/>
      <c r="D1071" s="528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69"/>
      <c r="B1072" s="571"/>
      <c r="C1072" s="523" t="str">
        <f>$BJ$14</f>
        <v>20 a 39</v>
      </c>
      <c r="D1072" s="531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69"/>
      <c r="B1073" s="571"/>
      <c r="C1073" s="524"/>
      <c r="D1073" s="532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69"/>
      <c r="B1074" s="571"/>
      <c r="C1074" s="524"/>
      <c r="D1074" s="533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69"/>
      <c r="B1075" s="571"/>
      <c r="C1075" s="524"/>
      <c r="D1075" s="529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69"/>
      <c r="B1076" s="571"/>
      <c r="C1076" s="524"/>
      <c r="D1076" s="527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69"/>
      <c r="B1077" s="571"/>
      <c r="C1077" s="524"/>
      <c r="D1077" s="530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69"/>
      <c r="B1078" s="571"/>
      <c r="C1078" s="524"/>
      <c r="D1078" s="529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69"/>
      <c r="B1079" s="571"/>
      <c r="C1079" s="524"/>
      <c r="D1079" s="527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69"/>
      <c r="B1080" s="571"/>
      <c r="C1080" s="524"/>
      <c r="D1080" s="530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69"/>
      <c r="B1081" s="571"/>
      <c r="C1081" s="524"/>
      <c r="D1081" s="526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69"/>
      <c r="B1082" s="571"/>
      <c r="C1082" s="524"/>
      <c r="D1082" s="527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69"/>
      <c r="B1083" s="571"/>
      <c r="C1083" s="525"/>
      <c r="D1083" s="528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69"/>
      <c r="B1084" s="571"/>
      <c r="C1084" s="523" t="str">
        <f>$BJ$15</f>
        <v>40 a 59</v>
      </c>
      <c r="D1084" s="531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69"/>
      <c r="B1085" s="571"/>
      <c r="C1085" s="524"/>
      <c r="D1085" s="532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69"/>
      <c r="B1086" s="571"/>
      <c r="C1086" s="524"/>
      <c r="D1086" s="533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69"/>
      <c r="B1087" s="571"/>
      <c r="C1087" s="524"/>
      <c r="D1087" s="529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69"/>
      <c r="B1088" s="571"/>
      <c r="C1088" s="524"/>
      <c r="D1088" s="527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69"/>
      <c r="B1089" s="571"/>
      <c r="C1089" s="524"/>
      <c r="D1089" s="530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69"/>
      <c r="B1090" s="571"/>
      <c r="C1090" s="524"/>
      <c r="D1090" s="529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69"/>
      <c r="B1091" s="571"/>
      <c r="C1091" s="524"/>
      <c r="D1091" s="527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69"/>
      <c r="B1092" s="571"/>
      <c r="C1092" s="524"/>
      <c r="D1092" s="530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69"/>
      <c r="B1093" s="571"/>
      <c r="C1093" s="524"/>
      <c r="D1093" s="526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69"/>
      <c r="B1094" s="571"/>
      <c r="C1094" s="524"/>
      <c r="D1094" s="527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69"/>
      <c r="B1095" s="571"/>
      <c r="C1095" s="525"/>
      <c r="D1095" s="528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69"/>
      <c r="B1096" s="571"/>
      <c r="C1096" s="523" t="str">
        <f>$BJ$16</f>
        <v>60 y +</v>
      </c>
      <c r="D1096" s="531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69"/>
      <c r="B1097" s="571"/>
      <c r="C1097" s="524"/>
      <c r="D1097" s="532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69"/>
      <c r="B1098" s="571"/>
      <c r="C1098" s="524"/>
      <c r="D1098" s="533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69"/>
      <c r="B1099" s="571"/>
      <c r="C1099" s="578"/>
      <c r="D1099" s="529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69"/>
      <c r="B1100" s="571"/>
      <c r="C1100" s="578"/>
      <c r="D1100" s="527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69"/>
      <c r="B1101" s="571"/>
      <c r="C1101" s="578"/>
      <c r="D1101" s="530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69"/>
      <c r="B1102" s="571"/>
      <c r="C1102" s="578"/>
      <c r="D1102" s="529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69"/>
      <c r="B1103" s="571"/>
      <c r="C1103" s="578"/>
      <c r="D1103" s="527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69"/>
      <c r="B1104" s="571"/>
      <c r="C1104" s="578"/>
      <c r="D1104" s="530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69"/>
      <c r="B1105" s="571"/>
      <c r="C1105" s="578"/>
      <c r="D1105" s="526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69"/>
      <c r="B1106" s="571"/>
      <c r="C1106" s="578"/>
      <c r="D1106" s="527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72"/>
      <c r="B1107" s="573"/>
      <c r="C1107" s="579"/>
      <c r="D1107" s="528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592" t="str">
        <f>BJ38</f>
        <v># Muestras positivas</v>
      </c>
      <c r="B1108" s="593"/>
      <c r="C1108" s="551" t="str">
        <f>$BJ$21</f>
        <v>Total</v>
      </c>
      <c r="D1108" s="551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615" t="str">
        <f>A1108</f>
        <v># Muestras positivas</v>
      </c>
      <c r="BJ1108" s="616"/>
      <c r="BK1108" s="617"/>
    </row>
    <row r="1109" spans="1:63" ht="12.95" customHeight="1" x14ac:dyDescent="0.2">
      <c r="A1109" s="594"/>
      <c r="B1109" s="595"/>
      <c r="C1109" s="551"/>
      <c r="D1109" s="552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612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594"/>
      <c r="B1110" s="595"/>
      <c r="C1110" s="553"/>
      <c r="D1110" s="554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613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594"/>
      <c r="B1111" s="596"/>
      <c r="C1111" s="524" t="str">
        <f>$BJ$11</f>
        <v>Menores de 2</v>
      </c>
      <c r="D1111" s="531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614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594"/>
      <c r="B1112" s="596"/>
      <c r="C1112" s="524"/>
      <c r="D1112" s="532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61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594"/>
      <c r="B1113" s="596"/>
      <c r="C1113" s="524"/>
      <c r="D1113" s="533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62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594"/>
      <c r="B1114" s="596"/>
      <c r="C1114" s="524"/>
      <c r="D1114" s="529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63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594"/>
      <c r="B1115" s="596"/>
      <c r="C1115" s="524"/>
      <c r="D1115" s="527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61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594"/>
      <c r="B1116" s="596"/>
      <c r="C1116" s="524"/>
      <c r="D1116" s="530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62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594"/>
      <c r="B1117" s="596"/>
      <c r="C1117" s="524"/>
      <c r="D1117" s="529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63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594"/>
      <c r="B1118" s="596"/>
      <c r="C1118" s="524"/>
      <c r="D1118" s="527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64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594"/>
      <c r="B1119" s="596"/>
      <c r="C1119" s="524"/>
      <c r="D1119" s="530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62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594"/>
      <c r="B1120" s="596"/>
      <c r="C1120" s="524"/>
      <c r="D1120" s="526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65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594"/>
      <c r="B1121" s="596"/>
      <c r="C1121" s="524"/>
      <c r="D1121" s="527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594"/>
      <c r="B1122" s="596"/>
      <c r="C1122" s="525"/>
      <c r="D1122" s="528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66"/>
      <c r="BJ1122" s="566"/>
      <c r="BK1122" s="566"/>
    </row>
    <row r="1123" spans="1:63" ht="12.95" customHeight="1" x14ac:dyDescent="0.2">
      <c r="A1123" s="594"/>
      <c r="B1123" s="596"/>
      <c r="C1123" s="523" t="str">
        <f>$BJ$12</f>
        <v>2 a 4</v>
      </c>
      <c r="D1123" s="531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594"/>
      <c r="B1124" s="596"/>
      <c r="C1124" s="524"/>
      <c r="D1124" s="532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594"/>
      <c r="B1125" s="596"/>
      <c r="C1125" s="524"/>
      <c r="D1125" s="533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594"/>
      <c r="B1126" s="596"/>
      <c r="C1126" s="524"/>
      <c r="D1126" s="529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594"/>
      <c r="B1127" s="596"/>
      <c r="C1127" s="524"/>
      <c r="D1127" s="527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594"/>
      <c r="B1128" s="596"/>
      <c r="C1128" s="524"/>
      <c r="D1128" s="530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594"/>
      <c r="B1129" s="596"/>
      <c r="C1129" s="524"/>
      <c r="D1129" s="529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594"/>
      <c r="B1130" s="596"/>
      <c r="C1130" s="524"/>
      <c r="D1130" s="527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594"/>
      <c r="B1131" s="596"/>
      <c r="C1131" s="524"/>
      <c r="D1131" s="530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594"/>
      <c r="B1132" s="596"/>
      <c r="C1132" s="524"/>
      <c r="D1132" s="526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594"/>
      <c r="B1133" s="596"/>
      <c r="C1133" s="524"/>
      <c r="D1133" s="527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594"/>
      <c r="B1134" s="596"/>
      <c r="C1134" s="525"/>
      <c r="D1134" s="528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4"/>
      <c r="B1135" s="596"/>
      <c r="C1135" s="523" t="str">
        <f>$BJ$13</f>
        <v>5 a 19</v>
      </c>
      <c r="D1135" s="531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594"/>
      <c r="B1136" s="596"/>
      <c r="C1136" s="524"/>
      <c r="D1136" s="532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594"/>
      <c r="B1137" s="596"/>
      <c r="C1137" s="524"/>
      <c r="D1137" s="533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594"/>
      <c r="B1138" s="596"/>
      <c r="C1138" s="524"/>
      <c r="D1138" s="529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594"/>
      <c r="B1139" s="596"/>
      <c r="C1139" s="524"/>
      <c r="D1139" s="527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594"/>
      <c r="B1140" s="596"/>
      <c r="C1140" s="524"/>
      <c r="D1140" s="530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594"/>
      <c r="B1141" s="596"/>
      <c r="C1141" s="524"/>
      <c r="D1141" s="529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594"/>
      <c r="B1142" s="596"/>
      <c r="C1142" s="524"/>
      <c r="D1142" s="527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594"/>
      <c r="B1143" s="596"/>
      <c r="C1143" s="524"/>
      <c r="D1143" s="530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594"/>
      <c r="B1144" s="596"/>
      <c r="C1144" s="524"/>
      <c r="D1144" s="526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594"/>
      <c r="B1145" s="596"/>
      <c r="C1145" s="524"/>
      <c r="D1145" s="527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594"/>
      <c r="B1146" s="596"/>
      <c r="C1146" s="525"/>
      <c r="D1146" s="528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4"/>
      <c r="B1147" s="596"/>
      <c r="C1147" s="523" t="str">
        <f>$BJ$14</f>
        <v>20 a 39</v>
      </c>
      <c r="D1147" s="531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594"/>
      <c r="B1148" s="596"/>
      <c r="C1148" s="524"/>
      <c r="D1148" s="532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594"/>
      <c r="B1149" s="596"/>
      <c r="C1149" s="524"/>
      <c r="D1149" s="533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594"/>
      <c r="B1150" s="596"/>
      <c r="C1150" s="524"/>
      <c r="D1150" s="529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594"/>
      <c r="B1151" s="596"/>
      <c r="C1151" s="524"/>
      <c r="D1151" s="527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594"/>
      <c r="B1152" s="596"/>
      <c r="C1152" s="524"/>
      <c r="D1152" s="530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594"/>
      <c r="B1153" s="596"/>
      <c r="C1153" s="524"/>
      <c r="D1153" s="529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594"/>
      <c r="B1154" s="596"/>
      <c r="C1154" s="524"/>
      <c r="D1154" s="527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594"/>
      <c r="B1155" s="596"/>
      <c r="C1155" s="524"/>
      <c r="D1155" s="530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594"/>
      <c r="B1156" s="596"/>
      <c r="C1156" s="524"/>
      <c r="D1156" s="526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594"/>
      <c r="B1157" s="596"/>
      <c r="C1157" s="524"/>
      <c r="D1157" s="527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594"/>
      <c r="B1158" s="596"/>
      <c r="C1158" s="525"/>
      <c r="D1158" s="528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594"/>
      <c r="B1159" s="596"/>
      <c r="C1159" s="523" t="str">
        <f>$BJ$15</f>
        <v>40 a 59</v>
      </c>
      <c r="D1159" s="531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594"/>
      <c r="B1160" s="596"/>
      <c r="C1160" s="524"/>
      <c r="D1160" s="532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594"/>
      <c r="B1161" s="596"/>
      <c r="C1161" s="524"/>
      <c r="D1161" s="533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594"/>
      <c r="B1162" s="596"/>
      <c r="C1162" s="524"/>
      <c r="D1162" s="529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594"/>
      <c r="B1163" s="596"/>
      <c r="C1163" s="524"/>
      <c r="D1163" s="527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594"/>
      <c r="B1164" s="596"/>
      <c r="C1164" s="524"/>
      <c r="D1164" s="530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594"/>
      <c r="B1165" s="596"/>
      <c r="C1165" s="524"/>
      <c r="D1165" s="529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594"/>
      <c r="B1166" s="596"/>
      <c r="C1166" s="524"/>
      <c r="D1166" s="527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594"/>
      <c r="B1167" s="596"/>
      <c r="C1167" s="524"/>
      <c r="D1167" s="530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594"/>
      <c r="B1168" s="596"/>
      <c r="C1168" s="524"/>
      <c r="D1168" s="526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594"/>
      <c r="B1169" s="596"/>
      <c r="C1169" s="524"/>
      <c r="D1169" s="527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594"/>
      <c r="B1170" s="596"/>
      <c r="C1170" s="525"/>
      <c r="D1170" s="528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594"/>
      <c r="B1171" s="596"/>
      <c r="C1171" s="523" t="str">
        <f>$BJ$16</f>
        <v>60 y +</v>
      </c>
      <c r="D1171" s="531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594"/>
      <c r="B1172" s="596"/>
      <c r="C1172" s="524"/>
      <c r="D1172" s="532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594"/>
      <c r="B1173" s="596"/>
      <c r="C1173" s="524"/>
      <c r="D1173" s="533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594"/>
      <c r="B1174" s="596"/>
      <c r="C1174" s="578"/>
      <c r="D1174" s="529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594"/>
      <c r="B1175" s="596"/>
      <c r="C1175" s="578"/>
      <c r="D1175" s="527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594"/>
      <c r="B1176" s="596"/>
      <c r="C1176" s="578"/>
      <c r="D1176" s="530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594"/>
      <c r="B1177" s="596"/>
      <c r="C1177" s="578"/>
      <c r="D1177" s="529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594"/>
      <c r="B1178" s="596"/>
      <c r="C1178" s="578"/>
      <c r="D1178" s="527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594"/>
      <c r="B1179" s="596"/>
      <c r="C1179" s="578"/>
      <c r="D1179" s="530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594"/>
      <c r="B1180" s="596"/>
      <c r="C1180" s="578"/>
      <c r="D1180" s="526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594"/>
      <c r="B1181" s="596"/>
      <c r="C1181" s="578"/>
      <c r="D1181" s="527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597"/>
      <c r="B1182" s="598"/>
      <c r="C1182" s="579"/>
      <c r="D1182" s="528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67" t="str">
        <f>BJ39</f>
        <v># Muestras indeterminadas</v>
      </c>
      <c r="B1183" s="568"/>
      <c r="C1183" s="574" t="str">
        <f>$BJ$21</f>
        <v>Total</v>
      </c>
      <c r="D1183" s="574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55" t="str">
        <f>A1183</f>
        <v># Muestras indeterminadas</v>
      </c>
      <c r="BJ1183" s="556"/>
      <c r="BK1183" s="557"/>
    </row>
    <row r="1184" spans="1:63" ht="12.95" customHeight="1" x14ac:dyDescent="0.2">
      <c r="A1184" s="569"/>
      <c r="B1184" s="570"/>
      <c r="C1184" s="574"/>
      <c r="D1184" s="575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558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69"/>
      <c r="B1185" s="570"/>
      <c r="C1185" s="576"/>
      <c r="D1185" s="577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559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69"/>
      <c r="B1186" s="571"/>
      <c r="C1186" s="524" t="str">
        <f>$BJ$11</f>
        <v>Menores de 2</v>
      </c>
      <c r="D1186" s="531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560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69"/>
      <c r="B1187" s="571"/>
      <c r="C1187" s="524"/>
      <c r="D1187" s="532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61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69"/>
      <c r="B1188" s="571"/>
      <c r="C1188" s="524"/>
      <c r="D1188" s="533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62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69"/>
      <c r="B1189" s="571"/>
      <c r="C1189" s="524"/>
      <c r="D1189" s="529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63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69"/>
      <c r="B1190" s="571"/>
      <c r="C1190" s="524"/>
      <c r="D1190" s="527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61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69"/>
      <c r="B1191" s="571"/>
      <c r="C1191" s="524"/>
      <c r="D1191" s="530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62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69"/>
      <c r="B1192" s="571"/>
      <c r="C1192" s="524"/>
      <c r="D1192" s="529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63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69"/>
      <c r="B1193" s="571"/>
      <c r="C1193" s="524"/>
      <c r="D1193" s="527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64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69"/>
      <c r="B1194" s="571"/>
      <c r="C1194" s="524"/>
      <c r="D1194" s="530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62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69"/>
      <c r="B1195" s="571"/>
      <c r="C1195" s="524"/>
      <c r="D1195" s="526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65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69"/>
      <c r="B1196" s="571"/>
      <c r="C1196" s="524"/>
      <c r="D1196" s="527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69"/>
      <c r="B1197" s="571"/>
      <c r="C1197" s="525"/>
      <c r="D1197" s="528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66"/>
      <c r="BJ1197" s="566"/>
      <c r="BK1197" s="566"/>
    </row>
    <row r="1198" spans="1:63" ht="12.95" customHeight="1" x14ac:dyDescent="0.2">
      <c r="A1198" s="569"/>
      <c r="B1198" s="571"/>
      <c r="C1198" s="523" t="str">
        <f>$BJ$12</f>
        <v>2 a 4</v>
      </c>
      <c r="D1198" s="531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69"/>
      <c r="B1199" s="571"/>
      <c r="C1199" s="524"/>
      <c r="D1199" s="532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69"/>
      <c r="B1200" s="571"/>
      <c r="C1200" s="524"/>
      <c r="D1200" s="533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69"/>
      <c r="B1201" s="571"/>
      <c r="C1201" s="524"/>
      <c r="D1201" s="529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69"/>
      <c r="B1202" s="571"/>
      <c r="C1202" s="524"/>
      <c r="D1202" s="527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69"/>
      <c r="B1203" s="571"/>
      <c r="C1203" s="524"/>
      <c r="D1203" s="530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69"/>
      <c r="B1204" s="571"/>
      <c r="C1204" s="524"/>
      <c r="D1204" s="529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69"/>
      <c r="B1205" s="571"/>
      <c r="C1205" s="524"/>
      <c r="D1205" s="527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69"/>
      <c r="B1206" s="571"/>
      <c r="C1206" s="524"/>
      <c r="D1206" s="530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69"/>
      <c r="B1207" s="571"/>
      <c r="C1207" s="524"/>
      <c r="D1207" s="526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69"/>
      <c r="B1208" s="571"/>
      <c r="C1208" s="524"/>
      <c r="D1208" s="527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69"/>
      <c r="B1209" s="571"/>
      <c r="C1209" s="525"/>
      <c r="D1209" s="528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69"/>
      <c r="B1210" s="571"/>
      <c r="C1210" s="523" t="str">
        <f>$BJ$13</f>
        <v>5 a 19</v>
      </c>
      <c r="D1210" s="531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69"/>
      <c r="B1211" s="571"/>
      <c r="C1211" s="524"/>
      <c r="D1211" s="532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69"/>
      <c r="B1212" s="571"/>
      <c r="C1212" s="524"/>
      <c r="D1212" s="533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69"/>
      <c r="B1213" s="571"/>
      <c r="C1213" s="524"/>
      <c r="D1213" s="529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69"/>
      <c r="B1214" s="571"/>
      <c r="C1214" s="524"/>
      <c r="D1214" s="527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69"/>
      <c r="B1215" s="571"/>
      <c r="C1215" s="524"/>
      <c r="D1215" s="530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69"/>
      <c r="B1216" s="571"/>
      <c r="C1216" s="524"/>
      <c r="D1216" s="529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69"/>
      <c r="B1217" s="571"/>
      <c r="C1217" s="524"/>
      <c r="D1217" s="527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69"/>
      <c r="B1218" s="571"/>
      <c r="C1218" s="524"/>
      <c r="D1218" s="530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69"/>
      <c r="B1219" s="571"/>
      <c r="C1219" s="524"/>
      <c r="D1219" s="526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69"/>
      <c r="B1220" s="571"/>
      <c r="C1220" s="524"/>
      <c r="D1220" s="527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69"/>
      <c r="B1221" s="571"/>
      <c r="C1221" s="525"/>
      <c r="D1221" s="528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69"/>
      <c r="B1222" s="571"/>
      <c r="C1222" s="523" t="str">
        <f>$BJ$14</f>
        <v>20 a 39</v>
      </c>
      <c r="D1222" s="531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69"/>
      <c r="B1223" s="571"/>
      <c r="C1223" s="524"/>
      <c r="D1223" s="532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69"/>
      <c r="B1224" s="571"/>
      <c r="C1224" s="524"/>
      <c r="D1224" s="533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69"/>
      <c r="B1225" s="571"/>
      <c r="C1225" s="524"/>
      <c r="D1225" s="529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69"/>
      <c r="B1226" s="571"/>
      <c r="C1226" s="524"/>
      <c r="D1226" s="527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69"/>
      <c r="B1227" s="571"/>
      <c r="C1227" s="524"/>
      <c r="D1227" s="530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69"/>
      <c r="B1228" s="571"/>
      <c r="C1228" s="524"/>
      <c r="D1228" s="529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69"/>
      <c r="B1229" s="571"/>
      <c r="C1229" s="524"/>
      <c r="D1229" s="527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69"/>
      <c r="B1230" s="571"/>
      <c r="C1230" s="524"/>
      <c r="D1230" s="530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69"/>
      <c r="B1231" s="571"/>
      <c r="C1231" s="524"/>
      <c r="D1231" s="526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69"/>
      <c r="B1232" s="571"/>
      <c r="C1232" s="524"/>
      <c r="D1232" s="527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69"/>
      <c r="B1233" s="571"/>
      <c r="C1233" s="525"/>
      <c r="D1233" s="528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69"/>
      <c r="B1234" s="571"/>
      <c r="C1234" s="523" t="str">
        <f>$BJ$15</f>
        <v>40 a 59</v>
      </c>
      <c r="D1234" s="531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69"/>
      <c r="B1235" s="571"/>
      <c r="C1235" s="524"/>
      <c r="D1235" s="532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69"/>
      <c r="B1236" s="571"/>
      <c r="C1236" s="524"/>
      <c r="D1236" s="533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69"/>
      <c r="B1237" s="571"/>
      <c r="C1237" s="524"/>
      <c r="D1237" s="529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69"/>
      <c r="B1238" s="571"/>
      <c r="C1238" s="524"/>
      <c r="D1238" s="527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69"/>
      <c r="B1239" s="571"/>
      <c r="C1239" s="524"/>
      <c r="D1239" s="530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69"/>
      <c r="B1240" s="571"/>
      <c r="C1240" s="524"/>
      <c r="D1240" s="529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69"/>
      <c r="B1241" s="571"/>
      <c r="C1241" s="524"/>
      <c r="D1241" s="527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69"/>
      <c r="B1242" s="571"/>
      <c r="C1242" s="524"/>
      <c r="D1242" s="530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69"/>
      <c r="B1243" s="571"/>
      <c r="C1243" s="524"/>
      <c r="D1243" s="526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69"/>
      <c r="B1244" s="571"/>
      <c r="C1244" s="524"/>
      <c r="D1244" s="527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69"/>
      <c r="B1245" s="571"/>
      <c r="C1245" s="525"/>
      <c r="D1245" s="528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69"/>
      <c r="B1246" s="571"/>
      <c r="C1246" s="523" t="str">
        <f>$BJ$16</f>
        <v>60 y +</v>
      </c>
      <c r="D1246" s="531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69"/>
      <c r="B1247" s="571"/>
      <c r="C1247" s="524"/>
      <c r="D1247" s="532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69"/>
      <c r="B1248" s="571"/>
      <c r="C1248" s="524"/>
      <c r="D1248" s="533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69"/>
      <c r="B1249" s="571"/>
      <c r="C1249" s="578"/>
      <c r="D1249" s="529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69"/>
      <c r="B1250" s="571"/>
      <c r="C1250" s="578"/>
      <c r="D1250" s="527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69"/>
      <c r="B1251" s="571"/>
      <c r="C1251" s="578"/>
      <c r="D1251" s="530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69"/>
      <c r="B1252" s="571"/>
      <c r="C1252" s="578"/>
      <c r="D1252" s="529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69"/>
      <c r="B1253" s="571"/>
      <c r="C1253" s="578"/>
      <c r="D1253" s="527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69"/>
      <c r="B1254" s="571"/>
      <c r="C1254" s="578"/>
      <c r="D1254" s="530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69"/>
      <c r="B1255" s="571"/>
      <c r="C1255" s="578"/>
      <c r="D1255" s="526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69"/>
      <c r="B1256" s="571"/>
      <c r="C1256" s="578"/>
      <c r="D1256" s="527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72"/>
      <c r="B1257" s="573"/>
      <c r="C1257" s="579"/>
      <c r="D1257" s="528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21" t="s">
        <v>124</v>
      </c>
      <c r="B1260" s="621"/>
      <c r="C1260" s="621"/>
      <c r="D1260" s="621"/>
      <c r="E1260" s="621"/>
      <c r="F1260" s="484">
        <f>IF(F1033=0,"",(F208+F283+F358+F433+F508+F583)/F1033)</f>
        <v>0</v>
      </c>
      <c r="G1260" s="484">
        <f t="shared" ref="G1260:BF1260" si="712">IF(G1033=0,"",(G208+G283+G358+G433+G508+G583)/G1033)</f>
        <v>0</v>
      </c>
      <c r="H1260" s="484">
        <f t="shared" si="712"/>
        <v>0</v>
      </c>
      <c r="I1260" s="484">
        <f t="shared" si="712"/>
        <v>0</v>
      </c>
      <c r="J1260" s="484">
        <f t="shared" si="712"/>
        <v>0</v>
      </c>
      <c r="K1260" s="484">
        <f t="shared" si="712"/>
        <v>0</v>
      </c>
      <c r="L1260" s="484">
        <f t="shared" si="712"/>
        <v>5.2631578947368418E-2</v>
      </c>
      <c r="M1260" s="484">
        <f t="shared" si="712"/>
        <v>0</v>
      </c>
      <c r="N1260" s="484">
        <f t="shared" si="712"/>
        <v>3.2258064516129031E-2</v>
      </c>
      <c r="O1260" s="484">
        <f t="shared" si="712"/>
        <v>0</v>
      </c>
      <c r="P1260" s="484">
        <f t="shared" si="712"/>
        <v>0</v>
      </c>
      <c r="Q1260" s="484">
        <f t="shared" si="712"/>
        <v>1.8867924528301886E-2</v>
      </c>
      <c r="R1260" s="484">
        <f t="shared" si="712"/>
        <v>1.5873015873015872E-2</v>
      </c>
      <c r="S1260" s="484">
        <f t="shared" si="712"/>
        <v>1.4492753623188406E-2</v>
      </c>
      <c r="T1260" s="484">
        <f t="shared" si="712"/>
        <v>0</v>
      </c>
      <c r="U1260" s="484">
        <f t="shared" si="712"/>
        <v>1.7857142857142856E-2</v>
      </c>
      <c r="V1260" s="484">
        <f t="shared" si="712"/>
        <v>6.1538461538461542E-2</v>
      </c>
      <c r="W1260" s="484">
        <f t="shared" si="712"/>
        <v>1.0638297872340425E-2</v>
      </c>
      <c r="X1260" s="484">
        <f t="shared" si="712"/>
        <v>3.2608695652173912E-2</v>
      </c>
      <c r="Y1260" s="484">
        <f t="shared" si="712"/>
        <v>0.05</v>
      </c>
      <c r="Z1260" s="484">
        <f t="shared" si="712"/>
        <v>4.3165467625899283E-2</v>
      </c>
      <c r="AA1260" s="484">
        <f t="shared" si="712"/>
        <v>2.0134228187919462E-2</v>
      </c>
      <c r="AB1260" s="484">
        <f t="shared" si="712"/>
        <v>4.1666666666666664E-2</v>
      </c>
      <c r="AC1260" s="484">
        <f t="shared" si="712"/>
        <v>6.1538461538461542E-2</v>
      </c>
      <c r="AD1260" s="484">
        <f t="shared" si="712"/>
        <v>4.8611111111111112E-2</v>
      </c>
      <c r="AE1260" s="484">
        <f t="shared" si="712"/>
        <v>9.4736842105263161E-2</v>
      </c>
      <c r="AF1260" s="484">
        <f t="shared" si="712"/>
        <v>0.14499999999999999</v>
      </c>
      <c r="AG1260" s="484">
        <f t="shared" si="712"/>
        <v>0.22277227722772278</v>
      </c>
      <c r="AH1260" s="484">
        <f t="shared" si="712"/>
        <v>0.15757575757575756</v>
      </c>
      <c r="AI1260" s="484">
        <f t="shared" si="712"/>
        <v>0.16560509554140126</v>
      </c>
      <c r="AJ1260" s="484">
        <f t="shared" si="712"/>
        <v>0.19444444444444445</v>
      </c>
      <c r="AK1260" s="484">
        <f t="shared" si="712"/>
        <v>0.24848484848484848</v>
      </c>
      <c r="AL1260" s="484">
        <f t="shared" si="712"/>
        <v>0.22480620155038761</v>
      </c>
      <c r="AM1260" s="484">
        <f t="shared" si="712"/>
        <v>0.1744186046511628</v>
      </c>
      <c r="AN1260" s="484">
        <f t="shared" si="712"/>
        <v>0.28225806451612906</v>
      </c>
      <c r="AO1260" s="484">
        <f t="shared" si="712"/>
        <v>0.22137404580152673</v>
      </c>
      <c r="AP1260" s="484">
        <f t="shared" si="712"/>
        <v>0.18584070796460178</v>
      </c>
      <c r="AQ1260" s="484">
        <f t="shared" si="712"/>
        <v>0.19834710743801653</v>
      </c>
      <c r="AR1260" s="484">
        <f t="shared" si="712"/>
        <v>9.9009900990099015E-2</v>
      </c>
      <c r="AS1260" s="484">
        <f t="shared" si="712"/>
        <v>0.18309859154929578</v>
      </c>
      <c r="AT1260" s="484">
        <f t="shared" si="712"/>
        <v>8.8235294117647065E-2</v>
      </c>
      <c r="AU1260" s="484">
        <f t="shared" si="712"/>
        <v>0.15217391304347827</v>
      </c>
      <c r="AV1260" s="484">
        <f t="shared" si="712"/>
        <v>2.6315789473684209E-2</v>
      </c>
      <c r="AW1260" s="484">
        <f t="shared" si="712"/>
        <v>8.4745762711864403E-2</v>
      </c>
      <c r="AX1260" s="484">
        <f t="shared" si="712"/>
        <v>2.3809523809523808E-2</v>
      </c>
      <c r="AY1260" s="484">
        <f t="shared" si="712"/>
        <v>2.5000000000000001E-2</v>
      </c>
      <c r="AZ1260" s="484">
        <f t="shared" si="712"/>
        <v>6.25E-2</v>
      </c>
      <c r="BA1260" s="484" t="str">
        <f t="shared" si="712"/>
        <v/>
      </c>
      <c r="BB1260" s="484" t="str">
        <f t="shared" si="712"/>
        <v/>
      </c>
      <c r="BC1260" s="484" t="str">
        <f t="shared" si="712"/>
        <v/>
      </c>
      <c r="BD1260" s="484" t="str">
        <f t="shared" si="712"/>
        <v/>
      </c>
      <c r="BE1260" s="484" t="str">
        <f t="shared" si="712"/>
        <v/>
      </c>
      <c r="BF1260" s="484" t="str">
        <f t="shared" si="712"/>
        <v/>
      </c>
    </row>
    <row r="1261" spans="1:62" ht="12.95" customHeight="1" x14ac:dyDescent="0.2">
      <c r="A1261" s="621" t="s">
        <v>115</v>
      </c>
      <c r="B1261" s="621"/>
      <c r="C1261" s="621"/>
      <c r="D1261" s="621"/>
      <c r="E1261" s="621"/>
      <c r="F1261" s="484">
        <f>IF(F1033=0,"",(F208+F283+F358+F433+F508+F583+F658+F733+F808+F883)/F1033)</f>
        <v>8.1081081081081086E-2</v>
      </c>
      <c r="G1261" s="484">
        <f t="shared" ref="G1261:BF1261" si="713">IF(G1033=0,"",(G208+G283+G358+G433+G508+G583+G658+G733+G808+G883)/G1033)</f>
        <v>0.10256410256410256</v>
      </c>
      <c r="H1261" s="484">
        <f t="shared" si="713"/>
        <v>0.1</v>
      </c>
      <c r="I1261" s="484">
        <f t="shared" si="713"/>
        <v>0.2</v>
      </c>
      <c r="J1261" s="484">
        <f t="shared" si="713"/>
        <v>0.13333333333333333</v>
      </c>
      <c r="K1261" s="484">
        <f t="shared" si="713"/>
        <v>3.3333333333333333E-2</v>
      </c>
      <c r="L1261" s="484">
        <f t="shared" si="713"/>
        <v>0.15789473684210525</v>
      </c>
      <c r="M1261" s="484">
        <f t="shared" si="713"/>
        <v>6.0606060606060608E-2</v>
      </c>
      <c r="N1261" s="484">
        <f t="shared" si="713"/>
        <v>9.6774193548387094E-2</v>
      </c>
      <c r="O1261" s="484">
        <f t="shared" si="713"/>
        <v>1.7857142857142856E-2</v>
      </c>
      <c r="P1261" s="484">
        <f t="shared" si="713"/>
        <v>7.575757575757576E-2</v>
      </c>
      <c r="Q1261" s="484">
        <f t="shared" si="713"/>
        <v>5.6603773584905662E-2</v>
      </c>
      <c r="R1261" s="484">
        <f t="shared" si="713"/>
        <v>7.9365079365079361E-2</v>
      </c>
      <c r="S1261" s="484">
        <f t="shared" si="713"/>
        <v>5.7971014492753624E-2</v>
      </c>
      <c r="T1261" s="484">
        <f t="shared" si="713"/>
        <v>3.5087719298245612E-2</v>
      </c>
      <c r="U1261" s="484">
        <f t="shared" si="713"/>
        <v>5.3571428571428568E-2</v>
      </c>
      <c r="V1261" s="484">
        <f t="shared" si="713"/>
        <v>0.2</v>
      </c>
      <c r="W1261" s="484">
        <f t="shared" si="713"/>
        <v>0.13829787234042554</v>
      </c>
      <c r="X1261" s="484">
        <f t="shared" si="713"/>
        <v>0.18478260869565216</v>
      </c>
      <c r="Y1261" s="484">
        <f t="shared" si="713"/>
        <v>0.23</v>
      </c>
      <c r="Z1261" s="484">
        <f t="shared" si="713"/>
        <v>0.38129496402877699</v>
      </c>
      <c r="AA1261" s="484">
        <f t="shared" si="713"/>
        <v>0.35570469798657717</v>
      </c>
      <c r="AB1261" s="484">
        <f t="shared" si="713"/>
        <v>0.47222222222222221</v>
      </c>
      <c r="AC1261" s="484">
        <f t="shared" si="713"/>
        <v>0.53076923076923077</v>
      </c>
      <c r="AD1261" s="484">
        <f t="shared" si="713"/>
        <v>0.47916666666666669</v>
      </c>
      <c r="AE1261" s="484">
        <f t="shared" si="713"/>
        <v>0.52631578947368418</v>
      </c>
      <c r="AF1261" s="484">
        <f t="shared" si="713"/>
        <v>0.56000000000000005</v>
      </c>
      <c r="AG1261" s="484">
        <f t="shared" si="713"/>
        <v>0.57920792079207917</v>
      </c>
      <c r="AH1261" s="484">
        <f t="shared" si="713"/>
        <v>0.51515151515151514</v>
      </c>
      <c r="AI1261" s="484">
        <f t="shared" si="713"/>
        <v>0.50318471337579618</v>
      </c>
      <c r="AJ1261" s="484">
        <f t="shared" si="713"/>
        <v>0.47916666666666669</v>
      </c>
      <c r="AK1261" s="484">
        <f t="shared" si="713"/>
        <v>0.46060606060606063</v>
      </c>
      <c r="AL1261" s="484">
        <f t="shared" si="713"/>
        <v>0.38759689922480622</v>
      </c>
      <c r="AM1261" s="484">
        <f t="shared" si="713"/>
        <v>0.34883720930232559</v>
      </c>
      <c r="AN1261" s="484">
        <f t="shared" si="713"/>
        <v>0.43548387096774194</v>
      </c>
      <c r="AO1261" s="484">
        <f t="shared" si="713"/>
        <v>0.36641221374045801</v>
      </c>
      <c r="AP1261" s="484">
        <f t="shared" si="713"/>
        <v>0.30088495575221241</v>
      </c>
      <c r="AQ1261" s="484">
        <f t="shared" si="713"/>
        <v>0.28099173553719009</v>
      </c>
      <c r="AR1261" s="484">
        <f t="shared" si="713"/>
        <v>0.23762376237623761</v>
      </c>
      <c r="AS1261" s="484">
        <f t="shared" si="713"/>
        <v>0.26760563380281688</v>
      </c>
      <c r="AT1261" s="484">
        <f t="shared" si="713"/>
        <v>0.20588235294117646</v>
      </c>
      <c r="AU1261" s="484">
        <f t="shared" si="713"/>
        <v>0.21739130434782608</v>
      </c>
      <c r="AV1261" s="484">
        <f t="shared" si="713"/>
        <v>0.21052631578947367</v>
      </c>
      <c r="AW1261" s="484">
        <f t="shared" si="713"/>
        <v>0.15254237288135594</v>
      </c>
      <c r="AX1261" s="484">
        <f t="shared" si="713"/>
        <v>0.11904761904761904</v>
      </c>
      <c r="AY1261" s="484">
        <f t="shared" si="713"/>
        <v>0.1</v>
      </c>
      <c r="AZ1261" s="484">
        <f t="shared" si="713"/>
        <v>6.25E-2</v>
      </c>
      <c r="BA1261" s="484" t="str">
        <f t="shared" si="713"/>
        <v/>
      </c>
      <c r="BB1261" s="484" t="str">
        <f t="shared" si="713"/>
        <v/>
      </c>
      <c r="BC1261" s="484" t="str">
        <f t="shared" si="713"/>
        <v/>
      </c>
      <c r="BD1261" s="484" t="str">
        <f t="shared" si="713"/>
        <v/>
      </c>
      <c r="BE1261" s="484" t="str">
        <f t="shared" si="713"/>
        <v/>
      </c>
      <c r="BF1261" s="484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D388:D390"/>
    <mergeCell ref="D439:D441"/>
    <mergeCell ref="D394:D396"/>
    <mergeCell ref="D445:D447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125:D127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101:D103"/>
    <mergeCell ref="D844:D846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D280:D282"/>
    <mergeCell ref="C784:C795"/>
    <mergeCell ref="D838:D840"/>
    <mergeCell ref="C772:C783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D676:D678"/>
    <mergeCell ref="D682:D684"/>
    <mergeCell ref="C298:C309"/>
    <mergeCell ref="D304:D306"/>
    <mergeCell ref="D577:D579"/>
    <mergeCell ref="D562:D564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BI509:BI511"/>
    <mergeCell ref="BI512:BI514"/>
    <mergeCell ref="BI515:BI517"/>
    <mergeCell ref="D442:D444"/>
    <mergeCell ref="D451:D453"/>
    <mergeCell ref="D241:D243"/>
    <mergeCell ref="D286:D288"/>
    <mergeCell ref="D391:D393"/>
    <mergeCell ref="D301:D303"/>
    <mergeCell ref="D274:D276"/>
    <mergeCell ref="D244:D246"/>
    <mergeCell ref="D331:D333"/>
    <mergeCell ref="D511:D513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C271:C282"/>
    <mergeCell ref="C235:C246"/>
    <mergeCell ref="D116:D118"/>
    <mergeCell ref="C170:C178"/>
    <mergeCell ref="C179:C187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D128:D130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D427:D429"/>
    <mergeCell ref="D457:D459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C535:C546"/>
    <mergeCell ref="D541:D543"/>
    <mergeCell ref="D544:D546"/>
    <mergeCell ref="D697:D699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796:C807"/>
    <mergeCell ref="C871:C88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C859:C870"/>
    <mergeCell ref="D856:D858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359:BI361"/>
    <mergeCell ref="D328:D330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D853:D855"/>
    <mergeCell ref="D880:D882"/>
    <mergeCell ref="D889:D891"/>
    <mergeCell ref="D892:D894"/>
    <mergeCell ref="D89:D91"/>
    <mergeCell ref="D92:D94"/>
    <mergeCell ref="D119:D121"/>
    <mergeCell ref="D122:D12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634:C645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496:D498"/>
    <mergeCell ref="C496:C507"/>
    <mergeCell ref="D604:D606"/>
    <mergeCell ref="D556:D558"/>
    <mergeCell ref="D430:D432"/>
    <mergeCell ref="D466:D468"/>
    <mergeCell ref="D448:D4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>
      <selection activeCell="Q13" sqref="Q13"/>
    </sheetView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</row>
    <row r="3" spans="1:15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</row>
    <row r="4" spans="1:15" s="312" customFormat="1" x14ac:dyDescent="0.2"/>
    <row r="6" spans="1:15" s="312" customFormat="1" ht="15.75" x14ac:dyDescent="0.25">
      <c r="A6" s="654"/>
      <c r="B6" s="654"/>
      <c r="C6" s="654"/>
      <c r="D6" s="654"/>
      <c r="E6" s="654"/>
      <c r="F6" s="654"/>
      <c r="G6" s="654"/>
      <c r="H6" s="654"/>
      <c r="I6" s="654"/>
      <c r="J6" s="654"/>
      <c r="K6" s="654"/>
    </row>
    <row r="7" spans="1:15" s="312" customFormat="1" ht="15" x14ac:dyDescent="0.25">
      <c r="A7" s="653"/>
      <c r="B7" s="653"/>
      <c r="C7" s="653"/>
      <c r="D7" s="653"/>
      <c r="E7" s="653"/>
      <c r="F7" s="653"/>
      <c r="G7" s="653"/>
      <c r="H7" s="653"/>
      <c r="I7" s="653"/>
      <c r="J7" s="653"/>
      <c r="K7" s="653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>
      <selection activeCell="O20" sqref="O20"/>
    </sheetView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7" sqref="M7"/>
    </sheetView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topLeftCell="A19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80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República de Chile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81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22" t="s">
        <v>79</v>
      </c>
      <c r="B7" s="623"/>
      <c r="C7" s="638" t="s">
        <v>22</v>
      </c>
      <c r="D7" s="639"/>
      <c r="E7" s="639"/>
      <c r="F7" s="639"/>
      <c r="G7" s="639"/>
      <c r="H7" s="639"/>
      <c r="I7" s="639"/>
      <c r="J7" s="639"/>
      <c r="K7" s="639"/>
      <c r="L7" s="639"/>
      <c r="M7" s="639"/>
      <c r="N7" s="639"/>
      <c r="O7" s="639"/>
      <c r="P7" s="639"/>
      <c r="Q7" s="639"/>
      <c r="R7" s="639"/>
      <c r="S7" s="639"/>
      <c r="T7" s="640"/>
      <c r="U7" s="1"/>
      <c r="BG7" s="25"/>
      <c r="BJ7" s="94"/>
    </row>
    <row r="8" spans="1:62" ht="18" x14ac:dyDescent="0.25">
      <c r="A8" s="624"/>
      <c r="B8" s="625"/>
      <c r="C8" s="641" t="s">
        <v>76</v>
      </c>
      <c r="D8" s="642"/>
      <c r="E8" s="642"/>
      <c r="F8" s="642"/>
      <c r="G8" s="642"/>
      <c r="H8" s="643"/>
      <c r="I8" s="644" t="s">
        <v>75</v>
      </c>
      <c r="J8" s="645"/>
      <c r="K8" s="645"/>
      <c r="L8" s="645"/>
      <c r="M8" s="645"/>
      <c r="N8" s="646"/>
      <c r="O8" s="649" t="s">
        <v>74</v>
      </c>
      <c r="P8" s="650"/>
      <c r="Q8" s="650"/>
      <c r="R8" s="650"/>
      <c r="S8" s="650"/>
      <c r="T8" s="651"/>
      <c r="U8" s="1"/>
      <c r="BG8" s="25"/>
      <c r="BJ8" s="94"/>
    </row>
    <row r="9" spans="1:62" x14ac:dyDescent="0.2">
      <c r="A9" s="624"/>
      <c r="B9" s="625"/>
      <c r="C9" s="628" t="s">
        <v>34</v>
      </c>
      <c r="D9" s="629"/>
      <c r="E9" s="629" t="s">
        <v>35</v>
      </c>
      <c r="F9" s="629"/>
      <c r="G9" s="636" t="s">
        <v>0</v>
      </c>
      <c r="H9" s="637"/>
      <c r="I9" s="630" t="s">
        <v>34</v>
      </c>
      <c r="J9" s="631"/>
      <c r="K9" s="631" t="s">
        <v>35</v>
      </c>
      <c r="L9" s="631"/>
      <c r="M9" s="634" t="s">
        <v>0</v>
      </c>
      <c r="N9" s="635"/>
      <c r="O9" s="632" t="s">
        <v>34</v>
      </c>
      <c r="P9" s="633"/>
      <c r="Q9" s="633" t="s">
        <v>35</v>
      </c>
      <c r="R9" s="633"/>
      <c r="S9" s="647" t="s">
        <v>0</v>
      </c>
      <c r="T9" s="648"/>
      <c r="BG9" s="25"/>
      <c r="BJ9" s="94"/>
    </row>
    <row r="10" spans="1:62" ht="13.5" thickBot="1" x14ac:dyDescent="0.25">
      <c r="A10" s="626"/>
      <c r="B10" s="627"/>
      <c r="C10" s="297" t="s">
        <v>73</v>
      </c>
      <c r="D10" s="295" t="s">
        <v>23</v>
      </c>
      <c r="E10" s="296" t="s">
        <v>73</v>
      </c>
      <c r="F10" s="295" t="s">
        <v>23</v>
      </c>
      <c r="G10" s="294" t="s">
        <v>73</v>
      </c>
      <c r="H10" s="293" t="s">
        <v>23</v>
      </c>
      <c r="I10" s="292" t="s">
        <v>73</v>
      </c>
      <c r="J10" s="290" t="s">
        <v>23</v>
      </c>
      <c r="K10" s="291" t="s">
        <v>73</v>
      </c>
      <c r="L10" s="290" t="s">
        <v>23</v>
      </c>
      <c r="M10" s="289" t="s">
        <v>73</v>
      </c>
      <c r="N10" s="288" t="s">
        <v>23</v>
      </c>
      <c r="O10" s="287" t="s">
        <v>73</v>
      </c>
      <c r="P10" s="285" t="s">
        <v>23</v>
      </c>
      <c r="Q10" s="286" t="s">
        <v>73</v>
      </c>
      <c r="R10" s="285" t="s">
        <v>23</v>
      </c>
      <c r="S10" s="284" t="s">
        <v>73</v>
      </c>
      <c r="T10" s="283" t="s">
        <v>23</v>
      </c>
      <c r="BG10" s="25"/>
      <c r="BJ10" s="94"/>
    </row>
    <row r="11" spans="1:62" ht="13.5" thickBot="1" x14ac:dyDescent="0.25">
      <c r="A11" s="282" t="s">
        <v>72</v>
      </c>
      <c r="B11" s="281"/>
      <c r="C11" s="280">
        <f>Tablas!BG174</f>
        <v>2175</v>
      </c>
      <c r="D11" s="278">
        <v>1</v>
      </c>
      <c r="E11" s="279">
        <f>Tablas!BG175</f>
        <v>2348</v>
      </c>
      <c r="F11" s="278">
        <v>1</v>
      </c>
      <c r="G11" s="277">
        <f>C11+E11</f>
        <v>4523</v>
      </c>
      <c r="H11" s="276">
        <v>1</v>
      </c>
      <c r="I11" s="275">
        <f>Tablas!BG183</f>
        <v>283</v>
      </c>
      <c r="J11" s="273">
        <v>1</v>
      </c>
      <c r="K11" s="274">
        <f>Tablas!BG184</f>
        <v>334</v>
      </c>
      <c r="L11" s="273">
        <v>1</v>
      </c>
      <c r="M11" s="272">
        <f>I11+K11</f>
        <v>617</v>
      </c>
      <c r="N11" s="271">
        <v>1</v>
      </c>
      <c r="O11" s="270">
        <f>Tablas!BG192</f>
        <v>88</v>
      </c>
      <c r="P11" s="268">
        <v>1</v>
      </c>
      <c r="Q11" s="269">
        <f>Tablas!BG193</f>
        <v>129</v>
      </c>
      <c r="R11" s="268">
        <v>1</v>
      </c>
      <c r="S11" s="267">
        <f>O11+Q11</f>
        <v>217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71</v>
      </c>
      <c r="B13" s="261"/>
      <c r="C13" s="260">
        <f>C11-C22</f>
        <v>1040</v>
      </c>
      <c r="D13" s="258">
        <f t="shared" ref="D13:D22" si="0">IF($C$11=0,"",C13/$C$11)</f>
        <v>0.47816091954022988</v>
      </c>
      <c r="E13" s="259">
        <f>E11-E22</f>
        <v>964</v>
      </c>
      <c r="F13" s="258">
        <f t="shared" ref="F13:F22" si="1">IF($E$11=0,"",E13/$E$11)</f>
        <v>0.41056218057921634</v>
      </c>
      <c r="G13" s="257">
        <f>G11-G22</f>
        <v>2004</v>
      </c>
      <c r="H13" s="256">
        <f t="shared" ref="H13:H22" si="2">IF($G$11=0,"",G13/$G$11)</f>
        <v>0.44306875967278353</v>
      </c>
      <c r="I13" s="255">
        <f>I11-I22</f>
        <v>169</v>
      </c>
      <c r="J13" s="253">
        <f t="shared" ref="J13:J22" si="3">IF($I$11=0,"",I13/$I$11)</f>
        <v>0.59717314487632511</v>
      </c>
      <c r="K13" s="254">
        <f>K11-K22</f>
        <v>171</v>
      </c>
      <c r="L13" s="253">
        <f t="shared" ref="L13:L22" si="4">IF($K$11=0,"",K13/$K$11)</f>
        <v>0.5119760479041916</v>
      </c>
      <c r="M13" s="252">
        <f>M11-M22</f>
        <v>340</v>
      </c>
      <c r="N13" s="251">
        <f t="shared" ref="N13:N22" si="5">IF($M$11=0,"",M13/$M$11)</f>
        <v>0.55105348460291737</v>
      </c>
      <c r="O13" s="250">
        <f>O11-O22</f>
        <v>57</v>
      </c>
      <c r="P13" s="248">
        <f t="shared" ref="P13:P22" si="6">IF($O$11=0,"",O13/$O$11)</f>
        <v>0.64772727272727271</v>
      </c>
      <c r="Q13" s="249">
        <f>Q11-Q22</f>
        <v>83</v>
      </c>
      <c r="R13" s="248">
        <f t="shared" ref="R13:R22" si="7">IF($Q$11=0,"",Q13/$Q$11)</f>
        <v>0.64341085271317833</v>
      </c>
      <c r="S13" s="247">
        <f>S11-S22</f>
        <v>140</v>
      </c>
      <c r="T13" s="150">
        <f t="shared" ref="T13:T22" si="8">IF($S$11=0,"",S13/$S$11)</f>
        <v>0.64516129032258063</v>
      </c>
      <c r="BG13" s="25"/>
      <c r="BJ13" s="94"/>
    </row>
    <row r="14" spans="1:62" x14ac:dyDescent="0.2">
      <c r="A14" s="246" t="s">
        <v>70</v>
      </c>
      <c r="B14" s="245"/>
      <c r="C14" s="185">
        <v>250</v>
      </c>
      <c r="D14" s="136">
        <f t="shared" si="0"/>
        <v>0.11494252873563218</v>
      </c>
      <c r="E14" s="184">
        <v>218</v>
      </c>
      <c r="F14" s="136">
        <f t="shared" si="1"/>
        <v>9.2844974446337311E-2</v>
      </c>
      <c r="G14" s="183">
        <f t="shared" ref="G14:G22" si="9">C14+E14</f>
        <v>468</v>
      </c>
      <c r="H14" s="211">
        <f t="shared" si="2"/>
        <v>0.10347114746849437</v>
      </c>
      <c r="I14" s="182">
        <v>44</v>
      </c>
      <c r="J14" s="132">
        <f t="shared" si="3"/>
        <v>0.15547703180212014</v>
      </c>
      <c r="K14" s="181">
        <v>47</v>
      </c>
      <c r="L14" s="132">
        <f t="shared" si="4"/>
        <v>0.1407185628742515</v>
      </c>
      <c r="M14" s="180">
        <f t="shared" ref="M14:M22" si="10">I14+K14</f>
        <v>91</v>
      </c>
      <c r="N14" s="210">
        <f t="shared" si="5"/>
        <v>0.14748784440842788</v>
      </c>
      <c r="O14" s="179">
        <v>14</v>
      </c>
      <c r="P14" s="127">
        <f t="shared" si="6"/>
        <v>0.15909090909090909</v>
      </c>
      <c r="Q14" s="178">
        <v>19</v>
      </c>
      <c r="R14" s="127">
        <f t="shared" si="7"/>
        <v>0.14728682170542637</v>
      </c>
      <c r="S14" s="177">
        <f t="shared" ref="S14:S22" si="11">O14+Q14</f>
        <v>33</v>
      </c>
      <c r="T14" s="125">
        <f t="shared" si="8"/>
        <v>0.15207373271889402</v>
      </c>
      <c r="BG14" s="25"/>
      <c r="BJ14" s="94"/>
    </row>
    <row r="15" spans="1:62" x14ac:dyDescent="0.2">
      <c r="A15" s="139" t="s">
        <v>69</v>
      </c>
      <c r="B15" s="244"/>
      <c r="C15" s="185">
        <v>246</v>
      </c>
      <c r="D15" s="136">
        <f t="shared" si="0"/>
        <v>0.11310344827586206</v>
      </c>
      <c r="E15" s="184">
        <v>209</v>
      </c>
      <c r="F15" s="136">
        <f t="shared" si="1"/>
        <v>8.9011925042589438E-2</v>
      </c>
      <c r="G15" s="183">
        <f t="shared" si="9"/>
        <v>455</v>
      </c>
      <c r="H15" s="211">
        <f t="shared" si="2"/>
        <v>0.10059694892770285</v>
      </c>
      <c r="I15" s="182">
        <v>37</v>
      </c>
      <c r="J15" s="132">
        <f t="shared" si="3"/>
        <v>0.13074204946996468</v>
      </c>
      <c r="K15" s="181">
        <v>47</v>
      </c>
      <c r="L15" s="132">
        <f t="shared" si="4"/>
        <v>0.1407185628742515</v>
      </c>
      <c r="M15" s="180">
        <f t="shared" si="10"/>
        <v>84</v>
      </c>
      <c r="N15" s="210">
        <f t="shared" si="5"/>
        <v>0.13614262560777957</v>
      </c>
      <c r="O15" s="179">
        <v>19</v>
      </c>
      <c r="P15" s="127">
        <f t="shared" si="6"/>
        <v>0.21590909090909091</v>
      </c>
      <c r="Q15" s="178">
        <v>27</v>
      </c>
      <c r="R15" s="127">
        <f t="shared" si="7"/>
        <v>0.20930232558139536</v>
      </c>
      <c r="S15" s="177">
        <f t="shared" si="11"/>
        <v>46</v>
      </c>
      <c r="T15" s="125">
        <f t="shared" si="8"/>
        <v>0.2119815668202765</v>
      </c>
      <c r="BG15" s="25"/>
      <c r="BJ15" s="94"/>
    </row>
    <row r="16" spans="1:62" x14ac:dyDescent="0.2">
      <c r="A16" s="139" t="s">
        <v>68</v>
      </c>
      <c r="B16" s="244"/>
      <c r="C16" s="185">
        <v>148</v>
      </c>
      <c r="D16" s="136">
        <f t="shared" si="0"/>
        <v>6.8045977011494257E-2</v>
      </c>
      <c r="E16" s="184">
        <v>111</v>
      </c>
      <c r="F16" s="136">
        <f t="shared" si="1"/>
        <v>4.7274275979557072E-2</v>
      </c>
      <c r="G16" s="183">
        <f t="shared" si="9"/>
        <v>259</v>
      </c>
      <c r="H16" s="211">
        <f t="shared" si="2"/>
        <v>5.7262878620384698E-2</v>
      </c>
      <c r="I16" s="182">
        <v>16</v>
      </c>
      <c r="J16" s="132">
        <f t="shared" si="3"/>
        <v>5.6537102473498232E-2</v>
      </c>
      <c r="K16" s="181">
        <v>20</v>
      </c>
      <c r="L16" s="132">
        <f t="shared" si="4"/>
        <v>5.9880239520958084E-2</v>
      </c>
      <c r="M16" s="180">
        <f t="shared" si="10"/>
        <v>36</v>
      </c>
      <c r="N16" s="210">
        <f t="shared" si="5"/>
        <v>5.834683954619125E-2</v>
      </c>
      <c r="O16" s="179">
        <v>12</v>
      </c>
      <c r="P16" s="127">
        <f t="shared" si="6"/>
        <v>0.13636363636363635</v>
      </c>
      <c r="Q16" s="178">
        <v>12</v>
      </c>
      <c r="R16" s="127">
        <f t="shared" si="7"/>
        <v>9.3023255813953487E-2</v>
      </c>
      <c r="S16" s="177">
        <f t="shared" si="11"/>
        <v>24</v>
      </c>
      <c r="T16" s="125">
        <f t="shared" si="8"/>
        <v>0.11059907834101383</v>
      </c>
      <c r="U16" s="166"/>
      <c r="BG16" s="25"/>
      <c r="BJ16" s="94"/>
    </row>
    <row r="17" spans="1:62" x14ac:dyDescent="0.2">
      <c r="A17" s="139" t="s">
        <v>67</v>
      </c>
      <c r="B17" s="244"/>
      <c r="C17" s="185">
        <v>253</v>
      </c>
      <c r="D17" s="136">
        <f t="shared" si="0"/>
        <v>0.11632183908045977</v>
      </c>
      <c r="E17" s="184">
        <v>184</v>
      </c>
      <c r="F17" s="136">
        <f t="shared" si="1"/>
        <v>7.8364565587734247E-2</v>
      </c>
      <c r="G17" s="183">
        <f t="shared" si="9"/>
        <v>437</v>
      </c>
      <c r="H17" s="211">
        <f t="shared" si="2"/>
        <v>9.6617289409683837E-2</v>
      </c>
      <c r="I17" s="182">
        <v>41</v>
      </c>
      <c r="J17" s="132">
        <f t="shared" si="3"/>
        <v>0.14487632508833923</v>
      </c>
      <c r="K17" s="181">
        <v>20</v>
      </c>
      <c r="L17" s="132">
        <f t="shared" si="4"/>
        <v>5.9880239520958084E-2</v>
      </c>
      <c r="M17" s="180">
        <f t="shared" si="10"/>
        <v>61</v>
      </c>
      <c r="N17" s="210">
        <f t="shared" si="5"/>
        <v>9.8865478119935166E-2</v>
      </c>
      <c r="O17" s="179">
        <v>6</v>
      </c>
      <c r="P17" s="127">
        <f t="shared" si="6"/>
        <v>6.8181818181818177E-2</v>
      </c>
      <c r="Q17" s="178">
        <v>4</v>
      </c>
      <c r="R17" s="127">
        <f t="shared" si="7"/>
        <v>3.1007751937984496E-2</v>
      </c>
      <c r="S17" s="177">
        <f t="shared" si="11"/>
        <v>10</v>
      </c>
      <c r="T17" s="125">
        <f t="shared" si="8"/>
        <v>4.6082949308755762E-2</v>
      </c>
      <c r="U17" s="166"/>
      <c r="BG17" s="25"/>
      <c r="BJ17" s="94"/>
    </row>
    <row r="18" spans="1:62" x14ac:dyDescent="0.2">
      <c r="A18" s="139" t="s">
        <v>66</v>
      </c>
      <c r="B18" s="244"/>
      <c r="C18" s="185">
        <v>388</v>
      </c>
      <c r="D18" s="136">
        <f t="shared" si="0"/>
        <v>0.17839080459770115</v>
      </c>
      <c r="E18" s="184">
        <v>350</v>
      </c>
      <c r="F18" s="136">
        <f t="shared" si="1"/>
        <v>0.14906303236797275</v>
      </c>
      <c r="G18" s="183">
        <f t="shared" si="9"/>
        <v>738</v>
      </c>
      <c r="H18" s="211">
        <f t="shared" si="2"/>
        <v>0.16316604023877956</v>
      </c>
      <c r="I18" s="182">
        <v>67</v>
      </c>
      <c r="J18" s="132">
        <f t="shared" si="3"/>
        <v>0.23674911660777384</v>
      </c>
      <c r="K18" s="181">
        <v>65</v>
      </c>
      <c r="L18" s="132">
        <f t="shared" si="4"/>
        <v>0.19461077844311378</v>
      </c>
      <c r="M18" s="180">
        <f t="shared" si="10"/>
        <v>132</v>
      </c>
      <c r="N18" s="210">
        <f t="shared" si="5"/>
        <v>0.21393841166936792</v>
      </c>
      <c r="O18" s="179">
        <v>24</v>
      </c>
      <c r="P18" s="127">
        <f t="shared" si="6"/>
        <v>0.27272727272727271</v>
      </c>
      <c r="Q18" s="178">
        <v>34</v>
      </c>
      <c r="R18" s="127">
        <f t="shared" si="7"/>
        <v>0.26356589147286824</v>
      </c>
      <c r="S18" s="177">
        <f t="shared" si="11"/>
        <v>58</v>
      </c>
      <c r="T18" s="125">
        <f t="shared" si="8"/>
        <v>0.26728110599078342</v>
      </c>
      <c r="U18" s="166"/>
      <c r="BG18" s="25"/>
      <c r="BJ18" s="94"/>
    </row>
    <row r="19" spans="1:62" x14ac:dyDescent="0.2">
      <c r="A19" s="139" t="s">
        <v>65</v>
      </c>
      <c r="B19" s="244"/>
      <c r="C19" s="185">
        <v>14</v>
      </c>
      <c r="D19" s="136">
        <f t="shared" si="0"/>
        <v>6.4367816091954024E-3</v>
      </c>
      <c r="E19" s="184">
        <v>30</v>
      </c>
      <c r="F19" s="136">
        <f t="shared" si="1"/>
        <v>1.2776831345826235E-2</v>
      </c>
      <c r="G19" s="183">
        <f t="shared" si="9"/>
        <v>44</v>
      </c>
      <c r="H19" s="211">
        <f t="shared" si="2"/>
        <v>9.7280565996020335E-3</v>
      </c>
      <c r="I19" s="182">
        <v>1</v>
      </c>
      <c r="J19" s="132">
        <f t="shared" si="3"/>
        <v>3.5335689045936395E-3</v>
      </c>
      <c r="K19" s="181">
        <v>7</v>
      </c>
      <c r="L19" s="132">
        <f t="shared" si="4"/>
        <v>2.0958083832335328E-2</v>
      </c>
      <c r="M19" s="180">
        <f t="shared" si="10"/>
        <v>8</v>
      </c>
      <c r="N19" s="210">
        <f t="shared" si="5"/>
        <v>1.2965964343598054E-2</v>
      </c>
      <c r="O19" s="179">
        <v>1</v>
      </c>
      <c r="P19" s="127">
        <f t="shared" si="6"/>
        <v>1.1363636363636364E-2</v>
      </c>
      <c r="Q19" s="178">
        <v>7</v>
      </c>
      <c r="R19" s="127">
        <f t="shared" si="7"/>
        <v>5.4263565891472867E-2</v>
      </c>
      <c r="S19" s="177">
        <f t="shared" si="11"/>
        <v>8</v>
      </c>
      <c r="T19" s="125">
        <f t="shared" si="8"/>
        <v>3.6866359447004608E-2</v>
      </c>
      <c r="U19" s="166"/>
      <c r="BG19" s="25"/>
      <c r="BJ19" s="94"/>
    </row>
    <row r="20" spans="1:62" x14ac:dyDescent="0.2">
      <c r="A20" s="139" t="s">
        <v>64</v>
      </c>
      <c r="B20" s="244"/>
      <c r="C20" s="185">
        <v>106</v>
      </c>
      <c r="D20" s="136">
        <f t="shared" si="0"/>
        <v>4.8735632183908043E-2</v>
      </c>
      <c r="E20" s="184">
        <v>103</v>
      </c>
      <c r="F20" s="136">
        <f t="shared" si="1"/>
        <v>4.3867120954003407E-2</v>
      </c>
      <c r="G20" s="183">
        <f t="shared" si="9"/>
        <v>209</v>
      </c>
      <c r="H20" s="211">
        <f t="shared" si="2"/>
        <v>4.6208268848109663E-2</v>
      </c>
      <c r="I20" s="182">
        <v>22</v>
      </c>
      <c r="J20" s="132">
        <f t="shared" si="3"/>
        <v>7.7738515901060068E-2</v>
      </c>
      <c r="K20" s="181">
        <v>18</v>
      </c>
      <c r="L20" s="132">
        <f t="shared" si="4"/>
        <v>5.3892215568862277E-2</v>
      </c>
      <c r="M20" s="180">
        <f t="shared" si="10"/>
        <v>40</v>
      </c>
      <c r="N20" s="210">
        <f t="shared" si="5"/>
        <v>6.4829821717990274E-2</v>
      </c>
      <c r="O20" s="179">
        <v>6</v>
      </c>
      <c r="P20" s="127">
        <f t="shared" si="6"/>
        <v>6.8181818181818177E-2</v>
      </c>
      <c r="Q20" s="178">
        <v>13</v>
      </c>
      <c r="R20" s="127">
        <f t="shared" si="7"/>
        <v>0.10077519379844961</v>
      </c>
      <c r="S20" s="177">
        <f t="shared" si="11"/>
        <v>19</v>
      </c>
      <c r="T20" s="125">
        <f t="shared" si="8"/>
        <v>8.755760368663594E-2</v>
      </c>
      <c r="U20" s="166"/>
      <c r="BG20" s="25"/>
      <c r="BJ20" s="94"/>
    </row>
    <row r="21" spans="1:62" x14ac:dyDescent="0.2">
      <c r="A21" s="139" t="s">
        <v>63</v>
      </c>
      <c r="B21" s="244"/>
      <c r="C21" s="185">
        <v>74</v>
      </c>
      <c r="D21" s="136">
        <f t="shared" si="0"/>
        <v>3.4022988505747129E-2</v>
      </c>
      <c r="E21" s="184">
        <v>106</v>
      </c>
      <c r="F21" s="136">
        <f t="shared" si="1"/>
        <v>4.5144804088586031E-2</v>
      </c>
      <c r="G21" s="183">
        <f t="shared" si="9"/>
        <v>180</v>
      </c>
      <c r="H21" s="211">
        <f t="shared" si="2"/>
        <v>3.9796595180190138E-2</v>
      </c>
      <c r="I21" s="182">
        <v>14</v>
      </c>
      <c r="J21" s="132">
        <f t="shared" si="3"/>
        <v>4.9469964664310952E-2</v>
      </c>
      <c r="K21" s="181">
        <v>11</v>
      </c>
      <c r="L21" s="132">
        <f t="shared" si="4"/>
        <v>3.2934131736526949E-2</v>
      </c>
      <c r="M21" s="180">
        <f t="shared" si="10"/>
        <v>25</v>
      </c>
      <c r="N21" s="210">
        <f t="shared" si="5"/>
        <v>4.0518638573743923E-2</v>
      </c>
      <c r="O21" s="179">
        <v>2</v>
      </c>
      <c r="P21" s="127">
        <f t="shared" si="6"/>
        <v>2.2727272727272728E-2</v>
      </c>
      <c r="Q21" s="178">
        <v>8</v>
      </c>
      <c r="R21" s="127">
        <f t="shared" si="7"/>
        <v>6.2015503875968991E-2</v>
      </c>
      <c r="S21" s="177">
        <f t="shared" si="11"/>
        <v>10</v>
      </c>
      <c r="T21" s="125">
        <f t="shared" si="8"/>
        <v>4.6082949308755762E-2</v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>
        <v>1135</v>
      </c>
      <c r="D22" s="239">
        <f t="shared" si="0"/>
        <v>0.52183908045977012</v>
      </c>
      <c r="E22" s="240">
        <v>1384</v>
      </c>
      <c r="F22" s="239">
        <f t="shared" si="1"/>
        <v>0.58943781942078366</v>
      </c>
      <c r="G22" s="173">
        <f t="shared" si="9"/>
        <v>2519</v>
      </c>
      <c r="H22" s="238">
        <f t="shared" si="2"/>
        <v>0.55693124032721641</v>
      </c>
      <c r="I22" s="237">
        <v>114</v>
      </c>
      <c r="J22" s="235">
        <f t="shared" si="3"/>
        <v>0.40282685512367489</v>
      </c>
      <c r="K22" s="236">
        <v>163</v>
      </c>
      <c r="L22" s="235">
        <f t="shared" si="4"/>
        <v>0.4880239520958084</v>
      </c>
      <c r="M22" s="170">
        <f t="shared" si="10"/>
        <v>277</v>
      </c>
      <c r="N22" s="234">
        <f t="shared" si="5"/>
        <v>0.44894651539708263</v>
      </c>
      <c r="O22" s="233">
        <v>31</v>
      </c>
      <c r="P22" s="231">
        <f t="shared" si="6"/>
        <v>0.35227272727272729</v>
      </c>
      <c r="Q22" s="232">
        <v>46</v>
      </c>
      <c r="R22" s="231">
        <f t="shared" si="7"/>
        <v>0.35658914728682173</v>
      </c>
      <c r="S22" s="167">
        <f t="shared" si="11"/>
        <v>77</v>
      </c>
      <c r="T22" s="121">
        <f t="shared" si="8"/>
        <v>0.35483870967741937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77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>
        <v>107</v>
      </c>
      <c r="D25" s="160">
        <f>IF(C$11=0,"",C25/C$11)</f>
        <v>4.9195402298850575E-2</v>
      </c>
      <c r="E25" s="216">
        <v>181</v>
      </c>
      <c r="F25" s="160">
        <f>IF(E$11=0,"",E25/E$11)</f>
        <v>7.7086882453151623E-2</v>
      </c>
      <c r="G25" s="490">
        <f t="shared" ref="G25:G31" si="12">C25+E25</f>
        <v>288</v>
      </c>
      <c r="H25" s="256">
        <f>IF(G$11=0,"",G25/G$11)</f>
        <v>6.3674552288304223E-2</v>
      </c>
      <c r="I25" s="215">
        <v>25</v>
      </c>
      <c r="J25" s="156">
        <f>IF(I$11=0,"",I25/I$11)</f>
        <v>8.8339222614840993E-2</v>
      </c>
      <c r="K25" s="214">
        <v>42</v>
      </c>
      <c r="L25" s="156">
        <f>IF(K$11=0,"",K25/K$11)</f>
        <v>0.12574850299401197</v>
      </c>
      <c r="M25" s="492">
        <f t="shared" ref="M25:M30" si="13">I25+K25</f>
        <v>67</v>
      </c>
      <c r="N25" s="251">
        <f>IF(M$11=0,"",M25/M$11)</f>
        <v>0.10858995137763371</v>
      </c>
      <c r="O25" s="213">
        <v>4</v>
      </c>
      <c r="P25" s="152">
        <f>IF(O$11=0,"",O25/O$11)</f>
        <v>4.5454545454545456E-2</v>
      </c>
      <c r="Q25" s="212">
        <v>16</v>
      </c>
      <c r="R25" s="152">
        <f>IF(Q$11=0,"",Q25/Q$11)</f>
        <v>0.12403100775193798</v>
      </c>
      <c r="S25" s="491">
        <f t="shared" ref="S25:S30" si="14">O25+Q25</f>
        <v>20</v>
      </c>
      <c r="T25" s="150">
        <f>IF(S$11=0,"",S25/S$11)</f>
        <v>9.2165898617511524E-2</v>
      </c>
      <c r="U25" s="166"/>
      <c r="BG25" s="25"/>
      <c r="BJ25" s="94"/>
    </row>
    <row r="26" spans="1:62" x14ac:dyDescent="0.2">
      <c r="A26" s="204" t="s">
        <v>60</v>
      </c>
      <c r="B26" s="193"/>
      <c r="C26" s="192">
        <v>20</v>
      </c>
      <c r="D26" s="136">
        <f>IF(C$11=0,"",C26/C$11)</f>
        <v>9.1954022988505746E-3</v>
      </c>
      <c r="E26" s="191">
        <v>114</v>
      </c>
      <c r="F26" s="136">
        <f>IF(E$11=0,"",E26/E$11)</f>
        <v>4.8551959114139696E-2</v>
      </c>
      <c r="G26" s="183">
        <f t="shared" si="12"/>
        <v>134</v>
      </c>
      <c r="H26" s="211">
        <f>IF(G$11=0,"",G26/G$11)</f>
        <v>2.9626354189697102E-2</v>
      </c>
      <c r="I26" s="190">
        <v>5</v>
      </c>
      <c r="J26" s="132">
        <f>IF(I$11=0,"",I26/I$11)</f>
        <v>1.7667844522968199E-2</v>
      </c>
      <c r="K26" s="189">
        <v>32</v>
      </c>
      <c r="L26" s="132">
        <f>IF(K$11=0,"",K26/K$11)</f>
        <v>9.580838323353294E-2</v>
      </c>
      <c r="M26" s="180">
        <f t="shared" si="13"/>
        <v>37</v>
      </c>
      <c r="N26" s="210">
        <f>IF(M$11=0,"",M26/M$11)</f>
        <v>5.9967585089141004E-2</v>
      </c>
      <c r="O26" s="188">
        <v>2</v>
      </c>
      <c r="P26" s="127">
        <f>IF(O$11=0,"",O26/O$11)</f>
        <v>2.2727272727272728E-2</v>
      </c>
      <c r="Q26" s="187">
        <v>12</v>
      </c>
      <c r="R26" s="127">
        <f>IF(Q$11=0,"",Q26/Q$11)</f>
        <v>9.3023255813953487E-2</v>
      </c>
      <c r="S26" s="177">
        <f t="shared" si="14"/>
        <v>14</v>
      </c>
      <c r="T26" s="125">
        <f>IF(S$11=0,"",S26/S$11)</f>
        <v>6.4516129032258063E-2</v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98</v>
      </c>
      <c r="D27" s="136">
        <f>IF(C$11=0,"",C27/C$11)</f>
        <v>4.5057471264367814E-2</v>
      </c>
      <c r="E27" s="185">
        <f>SUM(E28:E30)</f>
        <v>62</v>
      </c>
      <c r="F27" s="136">
        <f>IF($E$11=0,"",E27/$E$11)</f>
        <v>2.6405451448040886E-2</v>
      </c>
      <c r="G27" s="183">
        <f t="shared" si="12"/>
        <v>160</v>
      </c>
      <c r="H27" s="211">
        <f>IF($G$11=0,"",G27/$G$11)</f>
        <v>3.5374751271280126E-2</v>
      </c>
      <c r="I27" s="190">
        <f>SUM(I28:I30)</f>
        <v>19</v>
      </c>
      <c r="J27" s="132">
        <f>IF($I$11=0,"",I27/$I$11)</f>
        <v>6.7137809187279157E-2</v>
      </c>
      <c r="K27" s="190">
        <f>SUM(K28:K30)</f>
        <v>19</v>
      </c>
      <c r="L27" s="132">
        <f>IF($K$11=0,"",K27/$K$11)</f>
        <v>5.6886227544910177E-2</v>
      </c>
      <c r="M27" s="180">
        <f t="shared" si="13"/>
        <v>38</v>
      </c>
      <c r="N27" s="210">
        <f>IF($M$11=0,"",M27/$M$11)</f>
        <v>6.1588330632090758E-2</v>
      </c>
      <c r="O27" s="188">
        <f>SUM(O28:O30)</f>
        <v>6</v>
      </c>
      <c r="P27" s="127">
        <f>IF($O$11=0,"",O27/$O$11)</f>
        <v>6.8181818181818177E-2</v>
      </c>
      <c r="Q27" s="188">
        <f>SUM(Q28:Q30)</f>
        <v>6</v>
      </c>
      <c r="R27" s="127">
        <f>IF($Q$11=0,"",Q27/$Q$11)</f>
        <v>4.6511627906976744E-2</v>
      </c>
      <c r="S27" s="177">
        <f t="shared" si="14"/>
        <v>12</v>
      </c>
      <c r="T27" s="125">
        <f>IF($S$11=0,"",S27/$S$11)</f>
        <v>5.5299539170506916E-2</v>
      </c>
      <c r="U27" s="166"/>
      <c r="BG27" s="25"/>
      <c r="BJ27" s="94"/>
    </row>
    <row r="28" spans="1:62" x14ac:dyDescent="0.2">
      <c r="A28" s="203"/>
      <c r="B28" s="201" t="s">
        <v>141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142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143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58</v>
      </c>
      <c r="B31" s="193"/>
      <c r="C31" s="192">
        <v>21</v>
      </c>
      <c r="D31" s="136">
        <f>IF(C$11=0,"",C31/C$11)</f>
        <v>9.655172413793104E-3</v>
      </c>
      <c r="E31" s="191">
        <v>33</v>
      </c>
      <c r="F31" s="136">
        <f>IF(E$11=0,"",E31/E$11)</f>
        <v>1.4054514480408859E-2</v>
      </c>
      <c r="G31" s="207">
        <f t="shared" si="12"/>
        <v>54</v>
      </c>
      <c r="H31" s="211">
        <f>IF(G$11=0,"",G31/G$11)</f>
        <v>1.1938978554057041E-2</v>
      </c>
      <c r="I31" s="190">
        <v>2</v>
      </c>
      <c r="J31" s="132">
        <f>IF(I$11=0,"",I31/I$11)</f>
        <v>7.0671378091872791E-3</v>
      </c>
      <c r="K31" s="189">
        <v>9</v>
      </c>
      <c r="L31" s="132">
        <f>IF(K$11=0,"",K31/K$11)</f>
        <v>2.6946107784431138E-2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7.7519379844961239E-3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7</v>
      </c>
      <c r="D32" s="494">
        <f>IF(C$11=0,"",C32/C$11)</f>
        <v>3.2183908045977012E-3</v>
      </c>
      <c r="E32" s="493">
        <v>0</v>
      </c>
      <c r="F32" s="494">
        <f>IF(E$11=0,"",E32/E$11)</f>
        <v>0</v>
      </c>
      <c r="G32" s="495">
        <f>C32+E32</f>
        <v>7</v>
      </c>
      <c r="H32" s="496">
        <f>IF(G$11=0,"",G32/G$11)</f>
        <v>1.5476453681185054E-3</v>
      </c>
      <c r="I32" s="509">
        <f>SUM(I33:I36)</f>
        <v>1</v>
      </c>
      <c r="J32" s="500">
        <f>IF($I$11=0,"",I32/$I$11)</f>
        <v>3.5335689045936395E-3</v>
      </c>
      <c r="K32" s="499">
        <v>0</v>
      </c>
      <c r="L32" s="500">
        <f>IF(K$11=0,"",K32/K$11)</f>
        <v>0</v>
      </c>
      <c r="M32" s="501">
        <f>I32+K32</f>
        <v>1</v>
      </c>
      <c r="N32" s="502">
        <f>IF(M$11=0,"",M32/M$11)</f>
        <v>1.6207455429497568E-3</v>
      </c>
      <c r="O32" s="510">
        <f>SUM(O33:O36)</f>
        <v>0</v>
      </c>
      <c r="P32" s="504">
        <f>IF($O$11=0,"",O32/$O$11)</f>
        <v>0</v>
      </c>
      <c r="Q32" s="503">
        <v>0</v>
      </c>
      <c r="R32" s="504">
        <f>IF(Q$11=0,"",Q32/Q$11)</f>
        <v>0</v>
      </c>
      <c r="S32" s="505">
        <f>O32+Q32</f>
        <v>0</v>
      </c>
      <c r="T32" s="506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56</v>
      </c>
      <c r="C33" s="511">
        <v>1</v>
      </c>
      <c r="D33" s="512">
        <f>IF($C$32=0,"",C33/$C$32)</f>
        <v>0.14285714285714285</v>
      </c>
      <c r="E33" s="497">
        <v>0</v>
      </c>
      <c r="F33" s="498" t="str">
        <f>IF($E$32=0,"",E33/$E$32)</f>
        <v/>
      </c>
      <c r="G33" s="507">
        <f>C33+E33</f>
        <v>1</v>
      </c>
      <c r="H33" s="508">
        <f>IF(G$32=0,"",G33/G$32)</f>
        <v>0.14285714285714285</v>
      </c>
      <c r="I33" s="511">
        <v>0</v>
      </c>
      <c r="J33" s="512">
        <f>IF($I$32=0,"",I33/$I$32)</f>
        <v>0</v>
      </c>
      <c r="K33" s="497">
        <v>0</v>
      </c>
      <c r="L33" s="498" t="str">
        <f>IF($K$32=0,"",K33/$K$32)</f>
        <v/>
      </c>
      <c r="M33" s="507">
        <f>I33+K33</f>
        <v>0</v>
      </c>
      <c r="N33" s="508">
        <f>IF(M$32=0,"",M33/M$32)</f>
        <v>0</v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>
        <v>4</v>
      </c>
      <c r="D34" s="512">
        <f>IF($C$32=0,"",C34/$C$32)</f>
        <v>0.5714285714285714</v>
      </c>
      <c r="E34" s="497">
        <v>0</v>
      </c>
      <c r="F34" s="498" t="str">
        <f>IF($E$32=0,"",E34/$E$32)</f>
        <v/>
      </c>
      <c r="G34" s="507">
        <f t="shared" ref="G34:G36" si="15">C34+E34</f>
        <v>4</v>
      </c>
      <c r="H34" s="508">
        <f>IF(G$32=0,"",G34/G$32)</f>
        <v>0.5714285714285714</v>
      </c>
      <c r="I34" s="511">
        <v>0</v>
      </c>
      <c r="J34" s="512">
        <f>IF($I$32=0,"",I34/$I$32)</f>
        <v>0</v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>
        <f>IF(M$32=0,"",M34/M$32)</f>
        <v>0</v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>
        <v>2</v>
      </c>
      <c r="D35" s="512">
        <f>IF($C$32=0,"",C35/$C$32)</f>
        <v>0.2857142857142857</v>
      </c>
      <c r="E35" s="497">
        <v>0</v>
      </c>
      <c r="F35" s="498" t="str">
        <f>IF($E$32=0,"",E35/$E$32)</f>
        <v/>
      </c>
      <c r="G35" s="507">
        <f t="shared" si="15"/>
        <v>2</v>
      </c>
      <c r="H35" s="508">
        <f>IF(G$32=0,"",G35/G$32)</f>
        <v>0.2857142857142857</v>
      </c>
      <c r="I35" s="511">
        <v>1</v>
      </c>
      <c r="J35" s="512">
        <f>IF($I$32=0,"",I35/$I$32)</f>
        <v>1</v>
      </c>
      <c r="K35" s="497">
        <v>0</v>
      </c>
      <c r="L35" s="498" t="str">
        <f>IF($K$32=0,"",K35/$K$32)</f>
        <v/>
      </c>
      <c r="M35" s="507">
        <f t="shared" si="16"/>
        <v>1</v>
      </c>
      <c r="N35" s="508">
        <f>IF(M$32=0,"",M35/M$32)</f>
        <v>1</v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>
        <v>0</v>
      </c>
      <c r="D36" s="512">
        <f>IF($C$32=0,"",C36/$C$32)</f>
        <v>0</v>
      </c>
      <c r="E36" s="497">
        <v>0</v>
      </c>
      <c r="F36" s="498" t="str">
        <f>IF($E$32=0,"",E36/$E$32)</f>
        <v/>
      </c>
      <c r="G36" s="507">
        <f t="shared" si="15"/>
        <v>0</v>
      </c>
      <c r="H36" s="508">
        <f>IF(G$32=0,"",G36/G$32)</f>
        <v>0</v>
      </c>
      <c r="I36" s="511">
        <v>0</v>
      </c>
      <c r="J36" s="512">
        <f>IF($I$32=0,"",I36/$I$32)</f>
        <v>0</v>
      </c>
      <c r="K36" s="497">
        <v>0</v>
      </c>
      <c r="L36" s="498" t="str">
        <f>IF($K$32=0,"",K36/$K$32)</f>
        <v/>
      </c>
      <c r="M36" s="507">
        <f t="shared" si="16"/>
        <v>0</v>
      </c>
      <c r="N36" s="508">
        <f>IF(M$32=0,"",M36/M$32)</f>
        <v>0</v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>
        <v>594</v>
      </c>
      <c r="D38" s="124">
        <f>IF(C$11=0,"",C38/C$11)</f>
        <v>0.27310344827586208</v>
      </c>
      <c r="E38" s="174">
        <v>667</v>
      </c>
      <c r="F38" s="124">
        <f>IF(E$11=0,"",E38/E$11)</f>
        <v>0.28407155025553665</v>
      </c>
      <c r="G38" s="173">
        <f>C38+E38</f>
        <v>1261</v>
      </c>
      <c r="H38" s="238">
        <f>IF(G$11=0,"",G38/G$11)</f>
        <v>0.2787972584567765</v>
      </c>
      <c r="I38" s="172">
        <v>68</v>
      </c>
      <c r="J38" s="123">
        <f>IF(I$11=0,"",I38/I$11)</f>
        <v>0.24028268551236748</v>
      </c>
      <c r="K38" s="171">
        <v>83</v>
      </c>
      <c r="L38" s="123">
        <f>IF(K$11=0,"",K38/K$11)</f>
        <v>0.24850299401197604</v>
      </c>
      <c r="M38" s="170">
        <f>I38+K38</f>
        <v>151</v>
      </c>
      <c r="N38" s="234">
        <f>IF(M$11=0,"",M38/M$11)</f>
        <v>0.24473257698541329</v>
      </c>
      <c r="O38" s="169">
        <v>35</v>
      </c>
      <c r="P38" s="122">
        <f>IF(O$11=0,"",O38/O$11)</f>
        <v>0.39772727272727271</v>
      </c>
      <c r="Q38" s="168">
        <v>59</v>
      </c>
      <c r="R38" s="122">
        <f>IF(Q$11=0,"",Q38/Q$11)</f>
        <v>0.4573643410852713</v>
      </c>
      <c r="S38" s="167">
        <f>O38+Q38</f>
        <v>94</v>
      </c>
      <c r="T38" s="121">
        <f>IF(S$11=0,"",S38/S$11)</f>
        <v>0.43317972350230416</v>
      </c>
      <c r="U38" s="166"/>
      <c r="BG38" s="25"/>
      <c r="BJ38" s="94"/>
    </row>
    <row r="39" spans="1:62" ht="13.5" thickBot="1" x14ac:dyDescent="0.25">
      <c r="A39" s="305" t="s">
        <v>146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147</v>
      </c>
      <c r="B40" s="193"/>
      <c r="C40" s="493">
        <f>SUM(C41:C44)</f>
        <v>7</v>
      </c>
      <c r="D40" s="494">
        <f>IF(C$11=0,"",C40/C$11)</f>
        <v>3.2183908045977012E-3</v>
      </c>
      <c r="E40" s="493">
        <v>0</v>
      </c>
      <c r="F40" s="494">
        <f>IF(E$11=0,"",E40/E$11)</f>
        <v>0</v>
      </c>
      <c r="G40" s="495">
        <f>C40+E40</f>
        <v>7</v>
      </c>
      <c r="H40" s="496">
        <f>IF(G$11=0,"",G40/G$11)</f>
        <v>1.5476453681185054E-3</v>
      </c>
      <c r="I40" s="509">
        <f>SUM(I41:I44)</f>
        <v>1</v>
      </c>
      <c r="J40" s="500">
        <f>IF($I$11=0,"",I40/$I$11)</f>
        <v>3.5335689045936395E-3</v>
      </c>
      <c r="K40" s="499">
        <v>0</v>
      </c>
      <c r="L40" s="500">
        <f>IF(K$11=0,"",K40/K$11)</f>
        <v>0</v>
      </c>
      <c r="M40" s="501">
        <f>I40+K40</f>
        <v>1</v>
      </c>
      <c r="N40" s="502">
        <f>IF(M$11=0,"",M40/M$11)</f>
        <v>1.6207455429497568E-3</v>
      </c>
      <c r="O40" s="510">
        <f>SUM(O41:O44)</f>
        <v>0</v>
      </c>
      <c r="P40" s="504">
        <f>IF($O$11=0,"",O40/$O$11)</f>
        <v>0</v>
      </c>
      <c r="Q40" s="503">
        <v>0</v>
      </c>
      <c r="R40" s="504">
        <f>IF(Q$11=0,"",Q40/Q$11)</f>
        <v>0</v>
      </c>
      <c r="S40" s="505">
        <f>O40+Q40</f>
        <v>0</v>
      </c>
      <c r="T40" s="506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56</v>
      </c>
      <c r="C41" s="511">
        <v>1</v>
      </c>
      <c r="D41" s="512">
        <f>IF($C$40=0,"",C41/$C$40)</f>
        <v>0.14285714285714285</v>
      </c>
      <c r="E41" s="497">
        <v>0</v>
      </c>
      <c r="F41" s="498" t="str">
        <f>IF($E$40=0,"",E41/$E$40)</f>
        <v/>
      </c>
      <c r="G41" s="507">
        <f>C41+E41</f>
        <v>1</v>
      </c>
      <c r="H41" s="508">
        <f>IF(G$40=0,"",G41/G$40)</f>
        <v>0.14285714285714285</v>
      </c>
      <c r="I41" s="511">
        <v>0</v>
      </c>
      <c r="J41" s="512">
        <f>IF($I$40=0,"",I41/$I$40)</f>
        <v>0</v>
      </c>
      <c r="K41" s="497">
        <v>0</v>
      </c>
      <c r="L41" s="498" t="str">
        <f>IF($K$40=0,"",K41/$K$40)</f>
        <v/>
      </c>
      <c r="M41" s="507">
        <f>I41+K41</f>
        <v>0</v>
      </c>
      <c r="N41" s="508">
        <f>IF(M$40=0,"",M41/M$40)</f>
        <v>0</v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>
        <v>4</v>
      </c>
      <c r="D42" s="512">
        <f>IF($C$40=0,"",C42/$C$40)</f>
        <v>0.5714285714285714</v>
      </c>
      <c r="E42" s="497">
        <v>0</v>
      </c>
      <c r="F42" s="498" t="str">
        <f>IF($E$40=0,"",E42/$E$40)</f>
        <v/>
      </c>
      <c r="G42" s="507">
        <f t="shared" ref="G42:G44" si="18">C42+E42</f>
        <v>4</v>
      </c>
      <c r="H42" s="508">
        <f>IF(G$40=0,"",G42/G$40)</f>
        <v>0.5714285714285714</v>
      </c>
      <c r="I42" s="511">
        <v>0</v>
      </c>
      <c r="J42" s="512">
        <f t="shared" ref="J42:J44" si="19">IF($I$40=0,"",I42/$I$40)</f>
        <v>0</v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>
        <f>IF(M$40=0,"",M42/M$40)</f>
        <v>0</v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>
        <v>2</v>
      </c>
      <c r="D43" s="512">
        <f>IF($C$40=0,"",C43/$C$40)</f>
        <v>0.2857142857142857</v>
      </c>
      <c r="E43" s="497">
        <v>0</v>
      </c>
      <c r="F43" s="498" t="str">
        <f>IF($E$40=0,"",E43/$E$40)</f>
        <v/>
      </c>
      <c r="G43" s="507">
        <f t="shared" si="18"/>
        <v>2</v>
      </c>
      <c r="H43" s="508">
        <f>IF(G$40=0,"",G43/G$40)</f>
        <v>0.2857142857142857</v>
      </c>
      <c r="I43" s="511">
        <v>1</v>
      </c>
      <c r="J43" s="512">
        <f t="shared" si="19"/>
        <v>1</v>
      </c>
      <c r="K43" s="497">
        <v>0</v>
      </c>
      <c r="L43" s="498" t="str">
        <f>IF($K$40=0,"",K43/$K$40)</f>
        <v/>
      </c>
      <c r="M43" s="507">
        <f t="shared" si="20"/>
        <v>1</v>
      </c>
      <c r="N43" s="508">
        <f>IF(M$40=0,"",M43/M$40)</f>
        <v>1</v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>
        <v>0</v>
      </c>
      <c r="D44" s="512">
        <f>IF($C$40=0,"",C44/$C$40)</f>
        <v>0</v>
      </c>
      <c r="E44" s="497">
        <v>0</v>
      </c>
      <c r="F44" s="498" t="str">
        <f>IF($E$40=0,"",E44/$E$40)</f>
        <v/>
      </c>
      <c r="G44" s="507">
        <f t="shared" si="18"/>
        <v>0</v>
      </c>
      <c r="H44" s="508">
        <f>IF(G$40=0,"",G44/G$40)</f>
        <v>0</v>
      </c>
      <c r="I44" s="511">
        <v>0</v>
      </c>
      <c r="J44" s="512">
        <f t="shared" si="19"/>
        <v>0</v>
      </c>
      <c r="K44" s="497">
        <v>0</v>
      </c>
      <c r="L44" s="498" t="str">
        <f>IF($K$40=0,"",K44/$K$40)</f>
        <v/>
      </c>
      <c r="M44" s="507">
        <f t="shared" si="20"/>
        <v>0</v>
      </c>
      <c r="N44" s="508">
        <f>IF(M$40=0,"",M44/M$40)</f>
        <v>0</v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148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78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2068</v>
      </c>
      <c r="D48" s="160">
        <f>IF(C$11=0,"",C48/C$11)</f>
        <v>0.95080459770114945</v>
      </c>
      <c r="E48" s="161">
        <f>E$11-E25</f>
        <v>2167</v>
      </c>
      <c r="F48" s="160">
        <f>IF(E$11=0,"",E48/E$11)</f>
        <v>0.92291311754684835</v>
      </c>
      <c r="G48" s="159">
        <f>G$11-G25</f>
        <v>4235</v>
      </c>
      <c r="H48" s="158">
        <f>IF(G$11=0,"",G48/G$11)</f>
        <v>0.93632544771169579</v>
      </c>
      <c r="I48" s="157">
        <f>I$11-I25</f>
        <v>258</v>
      </c>
      <c r="J48" s="156">
        <f>IF(I$11=0,"",I48/I$11)</f>
        <v>0.91166077738515905</v>
      </c>
      <c r="K48" s="157">
        <f>K$11-K25</f>
        <v>292</v>
      </c>
      <c r="L48" s="156">
        <f>IF(K$11=0,"",K48/K$11)</f>
        <v>0.87425149700598803</v>
      </c>
      <c r="M48" s="155">
        <f>M$11-M25</f>
        <v>550</v>
      </c>
      <c r="N48" s="154">
        <f>IF(M$11=0,"",M48/M$11)</f>
        <v>0.89141004862236628</v>
      </c>
      <c r="O48" s="153">
        <f>O$11-O25</f>
        <v>84</v>
      </c>
      <c r="P48" s="152">
        <f>IF(O$11=0,"",O48/O$11)</f>
        <v>0.95454545454545459</v>
      </c>
      <c r="Q48" s="153">
        <f>Q$11-Q25</f>
        <v>113</v>
      </c>
      <c r="R48" s="152">
        <f>IF(Q$11=0,"",Q48/Q$11)</f>
        <v>0.87596899224806202</v>
      </c>
      <c r="S48" s="151">
        <f>S$11-S25</f>
        <v>197</v>
      </c>
      <c r="T48" s="150">
        <f>IF(S$11=0,"",S48/S$11)</f>
        <v>0.90783410138248843</v>
      </c>
      <c r="BG48" s="25"/>
      <c r="BJ48" s="94"/>
    </row>
    <row r="49" spans="1:62" x14ac:dyDescent="0.2">
      <c r="A49" s="148" t="s">
        <v>49</v>
      </c>
      <c r="B49" s="149"/>
      <c r="C49" s="137">
        <f>C$11-C26</f>
        <v>2155</v>
      </c>
      <c r="D49" s="136">
        <f>IF(C$11=0,"",C49/C$11)</f>
        <v>0.99080459770114937</v>
      </c>
      <c r="E49" s="44">
        <f>E$11-E26</f>
        <v>2234</v>
      </c>
      <c r="F49" s="136">
        <f>IF(E$11=0,"",E49/E$11)</f>
        <v>0.95144804088586032</v>
      </c>
      <c r="G49" s="135">
        <f>G$11-G26</f>
        <v>4389</v>
      </c>
      <c r="H49" s="134">
        <f>IF(G$11=0,"",G49/G$11)</f>
        <v>0.97037364581030294</v>
      </c>
      <c r="I49" s="39">
        <f>I$11-I26</f>
        <v>278</v>
      </c>
      <c r="J49" s="132">
        <f>IF(I$11=0,"",I49/I$11)</f>
        <v>0.98233215547703179</v>
      </c>
      <c r="K49" s="39">
        <f>K$11-K26</f>
        <v>302</v>
      </c>
      <c r="L49" s="132">
        <f>IF(K$11=0,"",K49/K$11)</f>
        <v>0.90419161676646709</v>
      </c>
      <c r="M49" s="131">
        <f>M$11-M26</f>
        <v>580</v>
      </c>
      <c r="N49" s="130">
        <f>IF(M$11=0,"",M49/M$11)</f>
        <v>0.94003241491085898</v>
      </c>
      <c r="O49" s="129">
        <f>O$11-O26</f>
        <v>86</v>
      </c>
      <c r="P49" s="127">
        <f>IF(O$11=0,"",O49/O$11)</f>
        <v>0.97727272727272729</v>
      </c>
      <c r="Q49" s="129">
        <f>Q$11-Q26</f>
        <v>117</v>
      </c>
      <c r="R49" s="127">
        <f>IF(Q$11=0,"",Q49/Q$11)</f>
        <v>0.90697674418604646</v>
      </c>
      <c r="S49" s="126">
        <f>S$11-S26</f>
        <v>203</v>
      </c>
      <c r="T49" s="125">
        <f>IF(S$11=0,"",S49/S$11)</f>
        <v>0.93548387096774188</v>
      </c>
      <c r="BG49" s="25"/>
      <c r="BJ49" s="94"/>
    </row>
    <row r="50" spans="1:62" x14ac:dyDescent="0.2">
      <c r="A50" s="148" t="s">
        <v>48</v>
      </c>
      <c r="B50" s="149"/>
      <c r="C50" s="137">
        <f>C$11-C27</f>
        <v>2077</v>
      </c>
      <c r="D50" s="136">
        <f>IF(C$11=0,"",C50/C$11)</f>
        <v>0.95494252873563223</v>
      </c>
      <c r="E50" s="44">
        <f>E$11-E27</f>
        <v>2286</v>
      </c>
      <c r="F50" s="136">
        <f>IF(E$11=0,"",E50/E$11)</f>
        <v>0.97359454855195915</v>
      </c>
      <c r="G50" s="135">
        <f>G$11-G27</f>
        <v>4363</v>
      </c>
      <c r="H50" s="134">
        <f>IF(G$11=0,"",G50/G$11)</f>
        <v>0.96462524872871991</v>
      </c>
      <c r="I50" s="39">
        <f>I$11-I27</f>
        <v>264</v>
      </c>
      <c r="J50" s="132">
        <f>IF(I$11=0,"",I50/I$11)</f>
        <v>0.93286219081272082</v>
      </c>
      <c r="K50" s="39">
        <f>K$11-K27</f>
        <v>315</v>
      </c>
      <c r="L50" s="132">
        <f>IF(K$11=0,"",K50/K$11)</f>
        <v>0.94311377245508987</v>
      </c>
      <c r="M50" s="131">
        <f>M$11-M27</f>
        <v>579</v>
      </c>
      <c r="N50" s="130">
        <f>IF(M$11=0,"",M50/M$11)</f>
        <v>0.93841166936790921</v>
      </c>
      <c r="O50" s="129">
        <f>O$11-O27</f>
        <v>82</v>
      </c>
      <c r="P50" s="127">
        <f>IF(O$11=0,"",O50/O$11)</f>
        <v>0.93181818181818177</v>
      </c>
      <c r="Q50" s="129">
        <f>Q$11-Q27</f>
        <v>123</v>
      </c>
      <c r="R50" s="127">
        <f>IF(Q$11=0,"",Q50/Q$11)</f>
        <v>0.95348837209302328</v>
      </c>
      <c r="S50" s="126">
        <f>S$11-S27</f>
        <v>205</v>
      </c>
      <c r="T50" s="125">
        <f>IF(S$11=0,"",S50/S$11)</f>
        <v>0.9447004608294931</v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2154</v>
      </c>
      <c r="D51" s="136">
        <f>IF(C$11=0,"",C51/C$11)</f>
        <v>0.9903448275862069</v>
      </c>
      <c r="E51" s="146">
        <f>E$11-E31</f>
        <v>2315</v>
      </c>
      <c r="F51" s="136">
        <f>IF(E$11=0,"",E51/E$11)</f>
        <v>0.98594548551959116</v>
      </c>
      <c r="G51" s="145">
        <f>G$11-G31</f>
        <v>4469</v>
      </c>
      <c r="H51" s="134">
        <f>IF(G$11=0,"",G51/G$11)</f>
        <v>0.98806102144594299</v>
      </c>
      <c r="I51" s="39">
        <f>I$11-I31</f>
        <v>281</v>
      </c>
      <c r="J51" s="132">
        <f>IF(I$11=0,"",I51/I$11)</f>
        <v>0.99293286219081267</v>
      </c>
      <c r="K51" s="133">
        <f>K$11-K31</f>
        <v>325</v>
      </c>
      <c r="L51" s="132">
        <f>IF(K$11=0,"",K51/K$11)</f>
        <v>0.97305389221556882</v>
      </c>
      <c r="M51" s="144">
        <f>M$11-M31</f>
        <v>617</v>
      </c>
      <c r="N51" s="130">
        <f>IF(M$11=0,"",M51/M$11)</f>
        <v>1</v>
      </c>
      <c r="O51" s="129">
        <f>O$11-O31</f>
        <v>88</v>
      </c>
      <c r="P51" s="127">
        <f>IF(O$11=0,"",O51/O$11)</f>
        <v>1</v>
      </c>
      <c r="Q51" s="128">
        <f>Q$11-Q31</f>
        <v>128</v>
      </c>
      <c r="R51" s="127">
        <f>IF(Q$11=0,"",Q51/Q$11)</f>
        <v>0.99224806201550386</v>
      </c>
      <c r="S51" s="143">
        <f>S$11-S31</f>
        <v>217</v>
      </c>
      <c r="T51" s="125">
        <f>IF(S$11=0,"",S51/S$11)</f>
        <v>1</v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2168</v>
      </c>
      <c r="D52" s="136">
        <f>IF($C$11=0,"",C52/$C$11)</f>
        <v>0.99678160919540226</v>
      </c>
      <c r="E52" s="142"/>
      <c r="F52" s="141"/>
      <c r="G52" s="141"/>
      <c r="H52" s="141"/>
      <c r="I52" s="39">
        <f>I11-I32-I37</f>
        <v>282</v>
      </c>
      <c r="J52" s="132">
        <f>IF($I$11=0,"",I52/$I$11)</f>
        <v>0.99646643109540634</v>
      </c>
      <c r="K52" s="142"/>
      <c r="L52" s="141"/>
      <c r="M52" s="141"/>
      <c r="N52" s="141"/>
      <c r="O52" s="129">
        <f>O11-O32-O37</f>
        <v>88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126</v>
      </c>
      <c r="B55" s="15" t="s">
        <v>127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52" t="s">
        <v>134</v>
      </c>
      <c r="B5" s="652"/>
      <c r="C5" s="652"/>
      <c r="D5" s="652"/>
      <c r="E5" s="652"/>
      <c r="F5" s="314"/>
    </row>
    <row r="6" spans="1:13" ht="26.25" thickBot="1" x14ac:dyDescent="0.25">
      <c r="A6" s="437" t="s">
        <v>92</v>
      </c>
      <c r="B6" s="438" t="s">
        <v>93</v>
      </c>
      <c r="C6" s="439" t="s">
        <v>94</v>
      </c>
      <c r="D6" s="440" t="s">
        <v>95</v>
      </c>
      <c r="E6" s="441" t="s">
        <v>96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>
        <f ca="1">IF(B7="","",OFFSET(Tablas!$F$176,0,ROW(B7)-7))</f>
        <v>2.165196471531676E-2</v>
      </c>
      <c r="D7" s="466">
        <f ca="1">IF(B7="","",OFFSET(Tablas!$F$185,0,ROW(B7)-7))</f>
        <v>1.1627906976744186E-2</v>
      </c>
      <c r="E7" s="467">
        <f ca="1">IF(B7="","",OFFSET(Tablas!$F$194,0,ROW(B7)-7))</f>
        <v>2.2988505747126436E-2</v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>
        <f ca="1">IF(B8="","",OFFSET(Tablas!$F$176,0,ROW(B8)-7))</f>
        <v>1.9649722340879965E-2</v>
      </c>
      <c r="D8" s="334">
        <f ca="1">IF(B8="","",OFFSET(Tablas!$F$185,0,ROW(B8)-7))</f>
        <v>1.098901098901099E-2</v>
      </c>
      <c r="E8" s="469">
        <f ca="1">IF(B8="","",OFFSET(Tablas!$F$194,0,ROW(B8)-7))</f>
        <v>1.7241379310344827E-2</v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>
        <f ca="1">IF(B9="","",OFFSET(Tablas!$F$176,0,ROW(B9)-7))</f>
        <v>1.3054830287206266E-2</v>
      </c>
      <c r="D9" s="334">
        <f ca="1">IF(B9="","",OFFSET(Tablas!$F$185,0,ROW(B9)-7))</f>
        <v>7.7220077220077222E-3</v>
      </c>
      <c r="E9" s="469">
        <f ca="1">IF(B9="","",OFFSET(Tablas!$F$194,0,ROW(B9)-7))</f>
        <v>3.8461538461538464E-2</v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>
        <f ca="1">IF(B10="","",OFFSET(Tablas!$F$176,0,ROW(B10)-7))</f>
        <v>1.0600706713780919E-2</v>
      </c>
      <c r="D10" s="334">
        <f ca="1">IF(B10="","",OFFSET(Tablas!$F$185,0,ROW(B10)-7))</f>
        <v>1.1538461538461539E-2</v>
      </c>
      <c r="E10" s="469">
        <f ca="1">IF(B10="","",OFFSET(Tablas!$F$194,0,ROW(B10)-7))</f>
        <v>1.6129032258064516E-2</v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>
        <f ca="1">IF(B11="","",OFFSET(Tablas!$F$176,0,ROW(B11)-7))</f>
        <v>1.3507219375873311E-2</v>
      </c>
      <c r="D11" s="334">
        <f ca="1">IF(B11="","",OFFSET(Tablas!$F$185,0,ROW(B11)-7))</f>
        <v>1.3953488372093023E-2</v>
      </c>
      <c r="E11" s="469">
        <f ca="1">IF(B11="","",OFFSET(Tablas!$F$194,0,ROW(B11)-7))</f>
        <v>1.4705882352941176E-2</v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>
        <f ca="1">IF(B12="","",OFFSET(Tablas!$F$176,0,ROW(B12)-7))</f>
        <v>1.3914656771799629E-2</v>
      </c>
      <c r="D12" s="334">
        <f ca="1">IF(B12="","",OFFSET(Tablas!$F$185,0,ROW(B12)-7))</f>
        <v>8.0645161290322578E-3</v>
      </c>
      <c r="E12" s="469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>
        <f ca="1">IF(B13="","",OFFSET(Tablas!$F$176,0,ROW(B13)-7))</f>
        <v>1.6106764841233318E-2</v>
      </c>
      <c r="D13" s="334">
        <f ca="1">IF(B13="","",OFFSET(Tablas!$F$185,0,ROW(B13)-7))</f>
        <v>1.893939393939394E-2</v>
      </c>
      <c r="E13" s="469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>
        <f ca="1">IF(B14="","",OFFSET(Tablas!$F$176,0,ROW(B14)-7))</f>
        <v>2.2752497225305215E-2</v>
      </c>
      <c r="D14" s="334">
        <f ca="1">IF(B14="","",OFFSET(Tablas!$F$185,0,ROW(B14)-7))</f>
        <v>9.5238095238095247E-3</v>
      </c>
      <c r="E14" s="469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>
        <f ca="1">IF(B15="","",OFFSET(Tablas!$F$176,0,ROW(B15)-7))</f>
        <v>1.3283520132835201E-2</v>
      </c>
      <c r="D15" s="334">
        <f ca="1">IF(B15="","",OFFSET(Tablas!$F$185,0,ROW(B15)-7))</f>
        <v>3.4883720930232558E-2</v>
      </c>
      <c r="E15" s="469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>
        <f ca="1">IF(B16="","",OFFSET(Tablas!$F$176,0,ROW(B16)-7))</f>
        <v>2.1267361111111112E-2</v>
      </c>
      <c r="D16" s="334">
        <f ca="1">IF(B16="","",OFFSET(Tablas!$F$185,0,ROW(B16)-7))</f>
        <v>3.787878787878788E-2</v>
      </c>
      <c r="E16" s="469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>
        <f ca="1">IF(B17="","",OFFSET(Tablas!$F$176,0,ROW(B17)-7))</f>
        <v>2.9580936729663106E-2</v>
      </c>
      <c r="D17" s="334">
        <f ca="1">IF(B17="","",OFFSET(Tablas!$F$185,0,ROW(B17)-7))</f>
        <v>5.2208835341365459E-2</v>
      </c>
      <c r="E17" s="469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>
        <f ca="1">IF(B18="","",OFFSET(Tablas!$F$176,0,ROW(B18)-7))</f>
        <v>2.3741690408357077E-2</v>
      </c>
      <c r="D18" s="334">
        <f ca="1">IF(B18="","",OFFSET(Tablas!$F$185,0,ROW(B18)-7))</f>
        <v>1.5686274509803921E-2</v>
      </c>
      <c r="E18" s="469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>
        <f ca="1">IF(B19="","",OFFSET(Tablas!$F$176,0,ROW(B19)-7))</f>
        <v>2.5337837837837839E-2</v>
      </c>
      <c r="D19" s="334">
        <f ca="1">IF(B19="","",OFFSET(Tablas!$F$185,0,ROW(B19)-7))</f>
        <v>3.5211267605633804E-2</v>
      </c>
      <c r="E19" s="469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>
        <f ca="1">IF(B20="","",OFFSET(Tablas!$F$176,0,ROW(B20)-7))</f>
        <v>3.2244196044711952E-2</v>
      </c>
      <c r="D20" s="334">
        <f ca="1">IF(B20="","",OFFSET(Tablas!$F$185,0,ROW(B20)-7))</f>
        <v>5.8035714285714288E-2</v>
      </c>
      <c r="E20" s="469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>
        <f ca="1">IF(B21="","",OFFSET(Tablas!$F$176,0,ROW(B21)-7))</f>
        <v>2.8109028960817718E-2</v>
      </c>
      <c r="D21" s="334">
        <f ca="1">IF(B21="","",OFFSET(Tablas!$F$185,0,ROW(B21)-7))</f>
        <v>2.5270758122743681E-2</v>
      </c>
      <c r="E21" s="469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>
        <f ca="1">IF(B22="","",OFFSET(Tablas!$F$176,0,ROW(B22)-7))</f>
        <v>3.1290743155149937E-2</v>
      </c>
      <c r="D22" s="334">
        <f ca="1">IF(B22="","",OFFSET(Tablas!$F$185,0,ROW(B22)-7))</f>
        <v>4.9808429118773943E-2</v>
      </c>
      <c r="E22" s="469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>
        <f ca="1">IF(B23="","",OFFSET(Tablas!$F$176,0,ROW(B23)-7))</f>
        <v>3.004655099449852E-2</v>
      </c>
      <c r="D23" s="334">
        <f ca="1">IF(B23="","",OFFSET(Tablas!$F$185,0,ROW(B23)-7))</f>
        <v>3.2490974729241874E-2</v>
      </c>
      <c r="E23" s="469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>
        <f ca="1">IF(B24="","",OFFSET(Tablas!$F$176,0,ROW(B24)-7))</f>
        <v>3.5079928952042629E-2</v>
      </c>
      <c r="D24" s="334">
        <f ca="1">IF(B24="","",OFFSET(Tablas!$F$185,0,ROW(B24)-7))</f>
        <v>4.6153846153846156E-2</v>
      </c>
      <c r="E24" s="469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>
        <f ca="1">IF(B25="","",OFFSET(Tablas!$F$176,0,ROW(B25)-7))</f>
        <v>3.9583333333333331E-2</v>
      </c>
      <c r="D25" s="334">
        <f ca="1">IF(B25="","",OFFSET(Tablas!$F$185,0,ROW(B25)-7))</f>
        <v>3.0927835051546393E-2</v>
      </c>
      <c r="E25" s="469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>
        <f ca="1">IF(B26="","",OFFSET(Tablas!$F$176,0,ROW(B26)-7))</f>
        <v>3.8142620232172471E-2</v>
      </c>
      <c r="D26" s="334">
        <f ca="1">IF(B26="","",OFFSET(Tablas!$F$185,0,ROW(B26)-7))</f>
        <v>5.016722408026756E-2</v>
      </c>
      <c r="E26" s="469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>
        <f ca="1">IF(B27="","",OFFSET(Tablas!$F$176,0,ROW(B27)-7))</f>
        <v>5.2187876354877559E-2</v>
      </c>
      <c r="D27" s="334">
        <f ca="1">IF(B27="","",OFFSET(Tablas!$F$185,0,ROW(B27)-7))</f>
        <v>5.0541516245487361E-2</v>
      </c>
      <c r="E27" s="469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>
        <f ca="1">IF(B28="","",OFFSET(Tablas!$F$176,0,ROW(B28)-7))</f>
        <v>6.7448680351906154E-2</v>
      </c>
      <c r="D28" s="334">
        <f ca="1">IF(B28="","",OFFSET(Tablas!$F$185,0,ROW(B28)-7))</f>
        <v>6.2043795620437957E-2</v>
      </c>
      <c r="E28" s="469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>
        <f ca="1">IF(B29="","",OFFSET(Tablas!$F$176,0,ROW(B29)-7))</f>
        <v>7.1645679548415109E-2</v>
      </c>
      <c r="D29" s="334">
        <f ca="1">IF(B29="","",OFFSET(Tablas!$F$185,0,ROW(B29)-7))</f>
        <v>0.10752688172043011</v>
      </c>
      <c r="E29" s="469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>
        <f ca="1">IF(B30="","",OFFSET(Tablas!$F$176,0,ROW(B30)-7))</f>
        <v>5.614754098360656E-2</v>
      </c>
      <c r="D30" s="334">
        <f ca="1">IF(B30="","",OFFSET(Tablas!$F$185,0,ROW(B30)-7))</f>
        <v>7.0895522388059698E-2</v>
      </c>
      <c r="E30" s="469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>
        <f ca="1">IF(B31="","",OFFSET(Tablas!$F$176,0,ROW(B31)-7))</f>
        <v>5.9161873459326213E-2</v>
      </c>
      <c r="D31" s="334">
        <f ca="1">IF(B31="","",OFFSET(Tablas!$F$185,0,ROW(B31)-7))</f>
        <v>5.0583657587548639E-2</v>
      </c>
      <c r="E31" s="469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>
        <f ca="1">IF(B32="","",OFFSET(Tablas!$F$176,0,ROW(B32)-7))</f>
        <v>8.1658828559213345E-2</v>
      </c>
      <c r="D32" s="334">
        <f ca="1">IF(B32="","",OFFSET(Tablas!$F$185,0,ROW(B32)-7))</f>
        <v>7.5539568345323743E-2</v>
      </c>
      <c r="E32" s="469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>
        <f ca="1">IF(B33="","",OFFSET(Tablas!$F$176,0,ROW(B33)-7))</f>
        <v>8.1517352703793386E-2</v>
      </c>
      <c r="D33" s="334">
        <f ca="1">IF(B33="","",OFFSET(Tablas!$F$185,0,ROW(B33)-7))</f>
        <v>0.10299003322259136</v>
      </c>
      <c r="E33" s="469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>
        <f ca="1">IF(B34="","",OFFSET(Tablas!$F$176,0,ROW(B34)-7))</f>
        <v>9.3697478991596639E-2</v>
      </c>
      <c r="D34" s="334">
        <f ca="1">IF(B34="","",OFFSET(Tablas!$F$185,0,ROW(B34)-7))</f>
        <v>9.4462540716612378E-2</v>
      </c>
      <c r="E34" s="469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>
        <f ca="1">IF(B35="","",OFFSET(Tablas!$F$176,0,ROW(B35)-7))</f>
        <v>9.5116988809766018E-2</v>
      </c>
      <c r="D35" s="334">
        <f ca="1">IF(B35="","",OFFSET(Tablas!$F$185,0,ROW(B35)-7))</f>
        <v>0.13857677902621723</v>
      </c>
      <c r="E35" s="469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>
        <f ca="1">IF(B36="","",OFFSET(Tablas!$F$176,0,ROW(B36)-7))</f>
        <v>7.6574722107863313E-2</v>
      </c>
      <c r="D36" s="334">
        <f ca="1">IF(B36="","",OFFSET(Tablas!$F$185,0,ROW(B36)-7))</f>
        <v>7.407407407407407E-2</v>
      </c>
      <c r="E36" s="469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>
        <f ca="1">IF(B37="","",OFFSET(Tablas!$F$176,0,ROW(B37)-7))</f>
        <v>6.2704918032786883E-2</v>
      </c>
      <c r="D37" s="334">
        <f ca="1">IF(B37="","",OFFSET(Tablas!$F$185,0,ROW(B37)-7))</f>
        <v>7.6923076923076927E-2</v>
      </c>
      <c r="E37" s="469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>
        <f ca="1">IF(B38="","",OFFSET(Tablas!$F$176,0,ROW(B38)-7))</f>
        <v>6.7420435510887777E-2</v>
      </c>
      <c r="D38" s="334">
        <f ca="1">IF(B38="","",OFFSET(Tablas!$F$185,0,ROW(B38)-7))</f>
        <v>9.1240875912408759E-2</v>
      </c>
      <c r="E38" s="469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>
        <f ca="1">IF(B39="","",OFFSET(Tablas!$F$176,0,ROW(B39)-7))</f>
        <v>6.8444444444444447E-2</v>
      </c>
      <c r="D39" s="334">
        <f ca="1">IF(B39="","",OFFSET(Tablas!$F$185,0,ROW(B39)-7))</f>
        <v>7.8014184397163122E-2</v>
      </c>
      <c r="E39" s="469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>
        <f ca="1">IF(B40="","",OFFSET(Tablas!$F$176,0,ROW(B40)-7))</f>
        <v>5.1476793248945149E-2</v>
      </c>
      <c r="D40" s="334">
        <f ca="1">IF(B40="","",OFFSET(Tablas!$F$185,0,ROW(B40)-7))</f>
        <v>5.0541516245487361E-2</v>
      </c>
      <c r="E40" s="469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>
        <f ca="1">IF(B41="","",OFFSET(Tablas!$F$176,0,ROW(B41)-7))</f>
        <v>5.359421522756274E-2</v>
      </c>
      <c r="D41" s="334">
        <f ca="1">IF(B41="","",OFFSET(Tablas!$F$185,0,ROW(B41)-7))</f>
        <v>5.8020477815699661E-2</v>
      </c>
      <c r="E41" s="469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>
        <f ca="1">IF(B42="","",OFFSET(Tablas!$F$176,0,ROW(B42)-7))</f>
        <v>5.4709995886466474E-2</v>
      </c>
      <c r="D42" s="334">
        <f ca="1">IF(B42="","",OFFSET(Tablas!$F$185,0,ROW(B42)-7))</f>
        <v>3.9473684210526314E-2</v>
      </c>
      <c r="E42" s="469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>
        <f ca="1">IF(B43="","",OFFSET(Tablas!$F$176,0,ROW(B43)-7))</f>
        <v>4.9172999552972732E-2</v>
      </c>
      <c r="D43" s="334">
        <f ca="1">IF(B43="","",OFFSET(Tablas!$F$185,0,ROW(B43)-7))</f>
        <v>7.8767123287671229E-2</v>
      </c>
      <c r="E43" s="469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>
        <f ca="1">IF(B44="","",OFFSET(Tablas!$F$176,0,ROW(B44)-7))</f>
        <v>5.4273504273504275E-2</v>
      </c>
      <c r="D44" s="334">
        <f ca="1">IF(B44="","",OFFSET(Tablas!$F$185,0,ROW(B44)-7))</f>
        <v>6.8181818181818177E-2</v>
      </c>
      <c r="E44" s="469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>
        <f ca="1">IF(B45="","",OFFSET(Tablas!$F$176,0,ROW(B45)-7))</f>
        <v>4.6920821114369501E-2</v>
      </c>
      <c r="D45" s="334">
        <f ca="1">IF(B45="","",OFFSET(Tablas!$F$185,0,ROW(B45)-7))</f>
        <v>6.6176470588235295E-2</v>
      </c>
      <c r="E45" s="469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>
        <f ca="1">IF(B46="","",OFFSET(Tablas!$F$176,0,ROW(B46)-7))</f>
        <v>3.6828422876949742E-2</v>
      </c>
      <c r="D46" s="334">
        <f ca="1">IF(B46="","",OFFSET(Tablas!$F$185,0,ROW(B46)-7))</f>
        <v>4.924242424242424E-2</v>
      </c>
      <c r="E46" s="469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>
        <f ca="1">IF(B47="","",OFFSET(Tablas!$F$176,0,ROW(B47)-7))</f>
        <v>3.3057851239669422E-2</v>
      </c>
      <c r="D47" s="334">
        <f ca="1">IF(B47="","",OFFSET(Tablas!$F$185,0,ROW(B47)-7))</f>
        <v>3.0418250950570342E-2</v>
      </c>
      <c r="E47" s="469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>
        <f ca="1">IF(B48="","",OFFSET(Tablas!$F$176,0,ROW(B48)-7))</f>
        <v>2.9437229437229439E-2</v>
      </c>
      <c r="D48" s="334">
        <f ca="1">IF(B48="","",OFFSET(Tablas!$F$185,0,ROW(B48)-7))</f>
        <v>4.7272727272727272E-2</v>
      </c>
      <c r="E48" s="469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>
        <f ca="1">IF(B49="","",OFFSET(Tablas!$F$176,0,ROW(B49)-7))</f>
        <v>3.0776092774308653E-2</v>
      </c>
      <c r="D49" s="334">
        <f ca="1">IF(B49="","",OFFSET(Tablas!$F$185,0,ROW(B49)-7))</f>
        <v>3.9426523297491037E-2</v>
      </c>
      <c r="E49" s="469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>
        <f ca="1">IF(B50="","",OFFSET(Tablas!$F$176,0,ROW(B50)-7))</f>
        <v>3.2967032967032968E-2</v>
      </c>
      <c r="D50" s="334">
        <f ca="1">IF(B50="","",OFFSET(Tablas!$F$185,0,ROW(B50)-7))</f>
        <v>3.0303030303030304E-2</v>
      </c>
      <c r="E50" s="469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>
        <f ca="1">IF(B51="","",OFFSET(Tablas!$F$176,0,ROW(B51)-7))</f>
        <v>2.0137299771167048E-2</v>
      </c>
      <c r="D51" s="334">
        <f ca="1">IF(B51="","",OFFSET(Tablas!$F$185,0,ROW(B51)-7))</f>
        <v>1.646090534979424E-2</v>
      </c>
      <c r="E51" s="469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>
        <f ca="1">IF(B52="","",OFFSET(Tablas!$F$176,0,ROW(B52)-7))</f>
        <v>3.3989266547406083E-2</v>
      </c>
      <c r="D52" s="334">
        <f ca="1">IF(B52="","",OFFSET(Tablas!$F$185,0,ROW(B52)-7))</f>
        <v>4.6875E-2</v>
      </c>
      <c r="E52" s="469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>
        <f ca="1">IF(B53="","",OFFSET(Tablas!$F$176,0,ROW(B53)-7))</f>
        <v>6.1403508771929821E-2</v>
      </c>
      <c r="D53" s="334">
        <f ca="1">IF(B53="","",OFFSET(Tablas!$F$185,0,ROW(B53)-7))</f>
        <v>2.7397260273972601E-2</v>
      </c>
      <c r="E53" s="469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3" s="312" customFormat="1" x14ac:dyDescent="0.2"/>
    <row r="5" spans="1:23" ht="33.75" customHeight="1" thickBot="1" x14ac:dyDescent="0.25">
      <c r="A5" s="655" t="s">
        <v>135</v>
      </c>
      <c r="B5" s="655"/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</row>
    <row r="6" spans="1:23" ht="13.5" thickBot="1" x14ac:dyDescent="0.25">
      <c r="A6" s="315"/>
      <c r="B6" s="319"/>
      <c r="C6" s="658" t="s">
        <v>97</v>
      </c>
      <c r="D6" s="656"/>
      <c r="E6" s="657"/>
      <c r="F6" s="656" t="s">
        <v>98</v>
      </c>
      <c r="G6" s="656"/>
      <c r="H6" s="656"/>
      <c r="I6" s="658" t="s">
        <v>99</v>
      </c>
      <c r="J6" s="656"/>
      <c r="K6" s="657"/>
      <c r="L6" s="656" t="s">
        <v>100</v>
      </c>
      <c r="M6" s="656"/>
      <c r="N6" s="656"/>
      <c r="O6" s="658" t="s">
        <v>101</v>
      </c>
      <c r="P6" s="656"/>
      <c r="Q6" s="657"/>
      <c r="R6" s="656" t="s">
        <v>102</v>
      </c>
      <c r="S6" s="656"/>
      <c r="T6" s="657"/>
    </row>
    <row r="7" spans="1:23" ht="75" customHeight="1" thickBot="1" x14ac:dyDescent="0.25">
      <c r="A7" s="446" t="s">
        <v>92</v>
      </c>
      <c r="B7" s="447" t="s">
        <v>93</v>
      </c>
      <c r="C7" s="448" t="s">
        <v>103</v>
      </c>
      <c r="D7" s="442" t="s">
        <v>10</v>
      </c>
      <c r="E7" s="459" t="s">
        <v>104</v>
      </c>
      <c r="F7" s="456" t="s">
        <v>103</v>
      </c>
      <c r="G7" s="442" t="s">
        <v>10</v>
      </c>
      <c r="H7" s="442" t="s">
        <v>104</v>
      </c>
      <c r="I7" s="462" t="s">
        <v>103</v>
      </c>
      <c r="J7" s="442" t="s">
        <v>10</v>
      </c>
      <c r="K7" s="459" t="s">
        <v>104</v>
      </c>
      <c r="L7" s="456" t="s">
        <v>103</v>
      </c>
      <c r="M7" s="442" t="s">
        <v>10</v>
      </c>
      <c r="N7" s="442" t="s">
        <v>104</v>
      </c>
      <c r="O7" s="462" t="s">
        <v>103</v>
      </c>
      <c r="P7" s="442" t="s">
        <v>10</v>
      </c>
      <c r="Q7" s="459" t="s">
        <v>104</v>
      </c>
      <c r="R7" s="463" t="s">
        <v>103</v>
      </c>
      <c r="S7" s="443" t="s">
        <v>10</v>
      </c>
      <c r="T7" s="449" t="s">
        <v>104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>
        <f ca="1">IF(B8="","",OFFSET(Tablas!$F$14,0,ROW(C8)-8))</f>
        <v>0.14482758620689656</v>
      </c>
      <c r="D8" s="472">
        <f ca="1">IF(B8="","",OFFSET(Tablas!$F$23,0,ROW(D8)-8))</f>
        <v>0</v>
      </c>
      <c r="E8" s="473">
        <f ca="1">IF(B8="","",OFFSET(Tablas!$F$32,0,ROW(E8)-8))</f>
        <v>0</v>
      </c>
      <c r="F8" s="444">
        <f ca="1">IF(B8="","",OFFSET(Tablas!$F$41,0,ROW(F8)-8))</f>
        <v>9.8765432098765427E-2</v>
      </c>
      <c r="G8" s="472">
        <f ca="1">IF(B8="","",OFFSET(Tablas!$F$50,0,ROW(G8)-8))</f>
        <v>0.16666666666666666</v>
      </c>
      <c r="H8" s="445" t="str">
        <f ca="1">IF(B8="","",OFFSET(Tablas!$F$59,0,ROW(H8)-8))</f>
        <v/>
      </c>
      <c r="I8" s="471">
        <f ca="1">IF(B8="","",OFFSET(Tablas!$F$68,0,ROW(I8)-8))</f>
        <v>2.766798418972332E-2</v>
      </c>
      <c r="J8" s="472">
        <f ca="1">IF(B8="","",OFFSET(Tablas!$F$77,0,ROW(J8)-8))</f>
        <v>0</v>
      </c>
      <c r="K8" s="473">
        <f ca="1">IF(B8="","",OFFSET(Tablas!$F$86,0,ROW(K8)-8))</f>
        <v>0</v>
      </c>
      <c r="L8" s="444">
        <f ca="1">IF(B8="","",OFFSET(Tablas!$F$95,0,ROW(L8)-8))</f>
        <v>1.5151515151515152E-3</v>
      </c>
      <c r="M8" s="472">
        <f ca="1">IF(B8="","",OFFSET(Tablas!$F$104,0,ROW(M8)-8))</f>
        <v>0</v>
      </c>
      <c r="N8" s="445">
        <f ca="1">IF(B8="","",OFFSET(Tablas!$F$113,0,ROW(N8)-8))</f>
        <v>0</v>
      </c>
      <c r="O8" s="471">
        <f ca="1">IF(B8="","",OFFSET(Tablas!$F$122,0,ROW(O8)-8))</f>
        <v>1.0183299389002037E-2</v>
      </c>
      <c r="P8" s="472">
        <f ca="1">IF(B8="","",OFFSET(Tablas!$F$131,0,ROW(P8)-8))</f>
        <v>0</v>
      </c>
      <c r="Q8" s="473">
        <f ca="1">IF(B8="","",OFFSET(Tablas!$F$140,0,ROW(Q8)-8))</f>
        <v>0</v>
      </c>
      <c r="R8" s="444">
        <f ca="1">IF(B8="","",OFFSET(Tablas!$F$149,0,ROW(R8)-8))</f>
        <v>1.3888888888888888E-2</v>
      </c>
      <c r="S8" s="472">
        <f ca="1">IF(B8="","",OFFSET(Tablas!$F$158,0,ROW(S8)-8))</f>
        <v>2.247191011235955E-2</v>
      </c>
      <c r="T8" s="473">
        <f ca="1">IF(B8="","",OFFSET(Tablas!$F$167,0,ROW(T8)-8))</f>
        <v>3.0303030303030304E-2</v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>
        <f ca="1">IF(B9="","",OFFSET(Tablas!$F$14,0,ROW(C9)-8))</f>
        <v>0.12925170068027211</v>
      </c>
      <c r="D9" s="450">
        <f ca="1">IF(B9="","",OFFSET(Tablas!$F$23,0,ROW(D9)-8))</f>
        <v>1.4925373134328358E-2</v>
      </c>
      <c r="E9" s="452">
        <f ca="1">IF(B9="","",OFFSET(Tablas!$F$32,0,ROW(E9)-8))</f>
        <v>0</v>
      </c>
      <c r="F9" s="457">
        <f ca="1">IF(B9="","",OFFSET(Tablas!$F$41,0,ROW(F9)-8))</f>
        <v>3.614457831325301E-2</v>
      </c>
      <c r="G9" s="450">
        <f ca="1">IF(B9="","",OFFSET(Tablas!$F$50,0,ROW(G9)-8))</f>
        <v>0</v>
      </c>
      <c r="H9" s="460" t="str">
        <f ca="1">IF(B9="","",OFFSET(Tablas!$F$59,0,ROW(H9)-8))</f>
        <v/>
      </c>
      <c r="I9" s="451">
        <f ca="1">IF(B9="","",OFFSET(Tablas!$F$68,0,ROW(I9)-8))</f>
        <v>1.7793594306049824E-2</v>
      </c>
      <c r="J9" s="450">
        <f ca="1">IF(B9="","",OFFSET(Tablas!$F$77,0,ROW(J9)-8))</f>
        <v>0</v>
      </c>
      <c r="K9" s="452" t="str">
        <f ca="1">IF(B9="","",OFFSET(Tablas!$F$86,0,ROW(K9)-8))</f>
        <v/>
      </c>
      <c r="L9" s="457">
        <f ca="1">IF(B9="","",OFFSET(Tablas!$F$95,0,ROW(L9)-8))</f>
        <v>6.5146579804560263E-3</v>
      </c>
      <c r="M9" s="450">
        <f ca="1">IF(B9="","",OFFSET(Tablas!$F$104,0,ROW(M9)-8))</f>
        <v>0</v>
      </c>
      <c r="N9" s="460">
        <f ca="1">IF(B9="","",OFFSET(Tablas!$F$113,0,ROW(N9)-8))</f>
        <v>0</v>
      </c>
      <c r="O9" s="451">
        <f ca="1">IF(B9="","",OFFSET(Tablas!$F$122,0,ROW(O9)-8))</f>
        <v>6.4935064935064939E-3</v>
      </c>
      <c r="P9" s="450">
        <f ca="1">IF(B9="","",OFFSET(Tablas!$F$131,0,ROW(P9)-8))</f>
        <v>3.7735849056603772E-2</v>
      </c>
      <c r="Q9" s="452">
        <f ca="1">IF(B9="","",OFFSET(Tablas!$F$140,0,ROW(Q9)-8))</f>
        <v>0</v>
      </c>
      <c r="R9" s="457">
        <f ca="1">IF(B9="","",OFFSET(Tablas!$F$149,0,ROW(R9)-8))</f>
        <v>1.5915119363395226E-2</v>
      </c>
      <c r="S9" s="450">
        <f ca="1">IF(B9="","",OFFSET(Tablas!$F$158,0,ROW(S9)-8))</f>
        <v>0</v>
      </c>
      <c r="T9" s="452">
        <f ca="1">IF(B9="","",OFFSET(Tablas!$F$167,0,ROW(T9)-8))</f>
        <v>2.7777777777777776E-2</v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>
        <f ca="1">IF(B10="","",OFFSET(Tablas!$F$14,0,ROW(C10)-8))</f>
        <v>8.2644628099173556E-2</v>
      </c>
      <c r="D10" s="450">
        <f ca="1">IF(B10="","",OFFSET(Tablas!$F$23,0,ROW(D10)-8))</f>
        <v>1.7857142857142856E-2</v>
      </c>
      <c r="E10" s="452">
        <f ca="1">IF(B10="","",OFFSET(Tablas!$F$32,0,ROW(E10)-8))</f>
        <v>0</v>
      </c>
      <c r="F10" s="457">
        <f ca="1">IF(B10="","",OFFSET(Tablas!$F$41,0,ROW(F10)-8))</f>
        <v>4.7619047619047616E-2</v>
      </c>
      <c r="G10" s="450">
        <f ca="1">IF(B10="","",OFFSET(Tablas!$F$50,0,ROW(G10)-8))</f>
        <v>0</v>
      </c>
      <c r="H10" s="460" t="str">
        <f ca="1">IF(B10="","",OFFSET(Tablas!$F$59,0,ROW(H10)-8))</f>
        <v/>
      </c>
      <c r="I10" s="451">
        <f ca="1">IF(B10="","",OFFSET(Tablas!$F$68,0,ROW(I10)-8))</f>
        <v>7.0671378091872791E-3</v>
      </c>
      <c r="J10" s="450">
        <f ca="1">IF(B10="","",OFFSET(Tablas!$F$77,0,ROW(J10)-8))</f>
        <v>0</v>
      </c>
      <c r="K10" s="452">
        <f ca="1">IF(B10="","",OFFSET(Tablas!$F$86,0,ROW(K10)-8))</f>
        <v>0</v>
      </c>
      <c r="L10" s="457">
        <f ca="1">IF(B10="","",OFFSET(Tablas!$F$95,0,ROW(L10)-8))</f>
        <v>6.7114093959731542E-3</v>
      </c>
      <c r="M10" s="450">
        <f ca="1">IF(B10="","",OFFSET(Tablas!$F$104,0,ROW(M10)-8))</f>
        <v>0</v>
      </c>
      <c r="N10" s="460">
        <f ca="1">IF(B10="","",OFFSET(Tablas!$F$113,0,ROW(N10)-8))</f>
        <v>0</v>
      </c>
      <c r="O10" s="451">
        <f ca="1">IF(B10="","",OFFSET(Tablas!$F$122,0,ROW(O10)-8))</f>
        <v>2.232142857142857E-3</v>
      </c>
      <c r="P10" s="450">
        <f ca="1">IF(B10="","",OFFSET(Tablas!$F$131,0,ROW(P10)-8))</f>
        <v>0</v>
      </c>
      <c r="Q10" s="452">
        <f ca="1">IF(B10="","",OFFSET(Tablas!$F$140,0,ROW(Q10)-8))</f>
        <v>8.3333333333333329E-2</v>
      </c>
      <c r="R10" s="457">
        <f ca="1">IF(B10="","",OFFSET(Tablas!$F$149,0,ROW(R10)-8))</f>
        <v>1.2706480304955527E-2</v>
      </c>
      <c r="S10" s="450">
        <f ca="1">IF(B10="","",OFFSET(Tablas!$F$158,0,ROW(S10)-8))</f>
        <v>1.0526315789473684E-2</v>
      </c>
      <c r="T10" s="452">
        <f ca="1">IF(B10="","",OFFSET(Tablas!$F$167,0,ROW(T10)-8))</f>
        <v>3.5714285714285712E-2</v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>
        <f ca="1">IF(B11="","",OFFSET(Tablas!$F$14,0,ROW(C11)-8))</f>
        <v>5.4263565891472867E-2</v>
      </c>
      <c r="D11" s="450">
        <f ca="1">IF(B11="","",OFFSET(Tablas!$F$23,0,ROW(D11)-8))</f>
        <v>3.2786885245901641E-2</v>
      </c>
      <c r="E11" s="452">
        <f ca="1">IF(B11="","",OFFSET(Tablas!$F$32,0,ROW(E11)-8))</f>
        <v>0.5</v>
      </c>
      <c r="F11" s="457">
        <f ca="1">IF(B11="","",OFFSET(Tablas!$F$41,0,ROW(F11)-8))</f>
        <v>8.3333333333333329E-2</v>
      </c>
      <c r="G11" s="450">
        <f ca="1">IF(B11="","",OFFSET(Tablas!$F$50,0,ROW(G11)-8))</f>
        <v>0</v>
      </c>
      <c r="H11" s="460" t="str">
        <f ca="1">IF(B11="","",OFFSET(Tablas!$F$59,0,ROW(H11)-8))</f>
        <v/>
      </c>
      <c r="I11" s="451">
        <f ca="1">IF(B11="","",OFFSET(Tablas!$F$68,0,ROW(I11)-8))</f>
        <v>2.4291497975708502E-2</v>
      </c>
      <c r="J11" s="450">
        <f ca="1">IF(B11="","",OFFSET(Tablas!$F$77,0,ROW(J11)-8))</f>
        <v>0</v>
      </c>
      <c r="K11" s="452">
        <f ca="1">IF(B11="","",OFFSET(Tablas!$F$86,0,ROW(K11)-8))</f>
        <v>0</v>
      </c>
      <c r="L11" s="457">
        <f ca="1">IF(B11="","",OFFSET(Tablas!$F$95,0,ROW(L11)-8))</f>
        <v>0</v>
      </c>
      <c r="M11" s="450">
        <f ca="1">IF(B11="","",OFFSET(Tablas!$F$104,0,ROW(M11)-8))</f>
        <v>0</v>
      </c>
      <c r="N11" s="460">
        <f ca="1">IF(B11="","",OFFSET(Tablas!$F$113,0,ROW(N11)-8))</f>
        <v>0</v>
      </c>
      <c r="O11" s="451">
        <f ca="1">IF(B11="","",OFFSET(Tablas!$F$122,0,ROW(O11)-8))</f>
        <v>8.385744234800839E-3</v>
      </c>
      <c r="P11" s="450">
        <f ca="1">IF(B11="","",OFFSET(Tablas!$F$131,0,ROW(P11)-8))</f>
        <v>1.8518518518518517E-2</v>
      </c>
      <c r="Q11" s="452">
        <f ca="1">IF(B11="","",OFFSET(Tablas!$F$140,0,ROW(Q11)-8))</f>
        <v>0</v>
      </c>
      <c r="R11" s="457">
        <f ca="1">IF(B11="","",OFFSET(Tablas!$F$149,0,ROW(R11)-8))</f>
        <v>1.3717421124828531E-3</v>
      </c>
      <c r="S11" s="450">
        <f ca="1">IF(B11="","",OFFSET(Tablas!$F$158,0,ROW(S11)-8))</f>
        <v>0</v>
      </c>
      <c r="T11" s="452">
        <f ca="1">IF(B11="","",OFFSET(Tablas!$F$167,0,ROW(T11)-8))</f>
        <v>0</v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>
        <f ca="1">IF(B12="","",OFFSET(Tablas!$F$14,0,ROW(C12)-8))</f>
        <v>7.8260869565217397E-2</v>
      </c>
      <c r="D12" s="450">
        <f ca="1">IF(B12="","",OFFSET(Tablas!$F$23,0,ROW(D12)-8))</f>
        <v>2.1276595744680851E-2</v>
      </c>
      <c r="E12" s="452">
        <f ca="1">IF(B12="","",OFFSET(Tablas!$F$32,0,ROW(E12)-8))</f>
        <v>0</v>
      </c>
      <c r="F12" s="457">
        <f ca="1">IF(B12="","",OFFSET(Tablas!$F$41,0,ROW(F12)-8))</f>
        <v>6.0606060606060608E-2</v>
      </c>
      <c r="G12" s="450">
        <f ca="1">IF(B12="","",OFFSET(Tablas!$F$50,0,ROW(G12)-8))</f>
        <v>0</v>
      </c>
      <c r="H12" s="460" t="str">
        <f ca="1">IF(B12="","",OFFSET(Tablas!$F$59,0,ROW(H12)-8))</f>
        <v/>
      </c>
      <c r="I12" s="451">
        <f ca="1">IF(B12="","",OFFSET(Tablas!$F$68,0,ROW(I12)-8))</f>
        <v>2.8688524590163935E-2</v>
      </c>
      <c r="J12" s="450">
        <f ca="1">IF(B12="","",OFFSET(Tablas!$F$77,0,ROW(J12)-8))</f>
        <v>0</v>
      </c>
      <c r="K12" s="452">
        <f ca="1">IF(B12="","",OFFSET(Tablas!$F$86,0,ROW(K12)-8))</f>
        <v>0</v>
      </c>
      <c r="L12" s="457">
        <f ca="1">IF(B12="","",OFFSET(Tablas!$F$95,0,ROW(L12)-8))</f>
        <v>3.4904013961605585E-3</v>
      </c>
      <c r="M12" s="450">
        <f ca="1">IF(B12="","",OFFSET(Tablas!$F$104,0,ROW(M12)-8))</f>
        <v>0</v>
      </c>
      <c r="N12" s="460">
        <f ca="1">IF(B12="","",OFFSET(Tablas!$F$113,0,ROW(N12)-8))</f>
        <v>0</v>
      </c>
      <c r="O12" s="451">
        <f ca="1">IF(B12="","",OFFSET(Tablas!$F$122,0,ROW(O12)-8))</f>
        <v>0</v>
      </c>
      <c r="P12" s="450">
        <f ca="1">IF(B12="","",OFFSET(Tablas!$F$131,0,ROW(P12)-8))</f>
        <v>0</v>
      </c>
      <c r="Q12" s="452">
        <f ca="1">IF(B12="","",OFFSET(Tablas!$F$140,0,ROW(Q12)-8))</f>
        <v>0</v>
      </c>
      <c r="R12" s="457">
        <f ca="1">IF(B12="","",OFFSET(Tablas!$F$149,0,ROW(R12)-8))</f>
        <v>9.6418732782369149E-3</v>
      </c>
      <c r="S12" s="450">
        <f ca="1">IF(B12="","",OFFSET(Tablas!$F$158,0,ROW(S12)-8))</f>
        <v>2.5000000000000001E-2</v>
      </c>
      <c r="T12" s="452">
        <f ca="1">IF(B12="","",OFFSET(Tablas!$F$167,0,ROW(T12)-8))</f>
        <v>2.2727272727272728E-2</v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>
        <f ca="1">IF(B13="","",OFFSET(Tablas!$F$14,0,ROW(C13)-8))</f>
        <v>8.3333333333333329E-2</v>
      </c>
      <c r="D13" s="450">
        <f ca="1">IF(B13="","",OFFSET(Tablas!$F$23,0,ROW(D13)-8))</f>
        <v>0</v>
      </c>
      <c r="E13" s="452">
        <f ca="1">IF(B13="","",OFFSET(Tablas!$F$32,0,ROW(E13)-8))</f>
        <v>0</v>
      </c>
      <c r="F13" s="457">
        <f ca="1">IF(B13="","",OFFSET(Tablas!$F$41,0,ROW(F13)-8))</f>
        <v>3.3898305084745763E-2</v>
      </c>
      <c r="G13" s="450">
        <f ca="1">IF(B13="","",OFFSET(Tablas!$F$50,0,ROW(G13)-8))</f>
        <v>0</v>
      </c>
      <c r="H13" s="460">
        <f ca="1">IF(B13="","",OFFSET(Tablas!$F$59,0,ROW(H13)-8))</f>
        <v>0</v>
      </c>
      <c r="I13" s="451">
        <f ca="1">IF(B13="","",OFFSET(Tablas!$F$68,0,ROW(I13)-8))</f>
        <v>2.9090909090909091E-2</v>
      </c>
      <c r="J13" s="450">
        <f ca="1">IF(B13="","",OFFSET(Tablas!$F$77,0,ROW(J13)-8))</f>
        <v>0</v>
      </c>
      <c r="K13" s="452">
        <f ca="1">IF(B13="","",OFFSET(Tablas!$F$86,0,ROW(K13)-8))</f>
        <v>0</v>
      </c>
      <c r="L13" s="457">
        <f ca="1">IF(B13="","",OFFSET(Tablas!$F$95,0,ROW(L13)-8))</f>
        <v>3.1595576619273301E-3</v>
      </c>
      <c r="M13" s="450">
        <f ca="1">IF(B13="","",OFFSET(Tablas!$F$104,0,ROW(M13)-8))</f>
        <v>6.25E-2</v>
      </c>
      <c r="N13" s="460">
        <f ca="1">IF(B13="","",OFFSET(Tablas!$F$113,0,ROW(N13)-8))</f>
        <v>0</v>
      </c>
      <c r="O13" s="451">
        <f ca="1">IF(B13="","",OFFSET(Tablas!$F$122,0,ROW(O13)-8))</f>
        <v>2.5062656641604009E-3</v>
      </c>
      <c r="P13" s="450">
        <f ca="1">IF(B13="","",OFFSET(Tablas!$F$131,0,ROW(P13)-8))</f>
        <v>0</v>
      </c>
      <c r="Q13" s="452">
        <f ca="1">IF(B13="","",OFFSET(Tablas!$F$140,0,ROW(Q13)-8))</f>
        <v>0</v>
      </c>
      <c r="R13" s="457">
        <f ca="1">IF(B13="","",OFFSET(Tablas!$F$149,0,ROW(R13)-8))</f>
        <v>1.0447761194029851E-2</v>
      </c>
      <c r="S13" s="450">
        <f ca="1">IF(B13="","",OFFSET(Tablas!$F$158,0,ROW(S13)-8))</f>
        <v>1.098901098901099E-2</v>
      </c>
      <c r="T13" s="452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>
        <f ca="1">IF(B14="","",OFFSET(Tablas!$F$14,0,ROW(C14)-8))</f>
        <v>0.12396694214876033</v>
      </c>
      <c r="D14" s="450">
        <f ca="1">IF(B14="","",OFFSET(Tablas!$F$23,0,ROW(D14)-8))</f>
        <v>1.5873015873015872E-2</v>
      </c>
      <c r="E14" s="452">
        <f ca="1">IF(B14="","",OFFSET(Tablas!$F$32,0,ROW(E14)-8))</f>
        <v>0</v>
      </c>
      <c r="F14" s="457">
        <f ca="1">IF(B14="","",OFFSET(Tablas!$F$41,0,ROW(F14)-8))</f>
        <v>5.3571428571428568E-2</v>
      </c>
      <c r="G14" s="450">
        <f ca="1">IF(B14="","",OFFSET(Tablas!$F$50,0,ROW(G14)-8))</f>
        <v>0</v>
      </c>
      <c r="H14" s="460" t="str">
        <f ca="1">IF(B14="","",OFFSET(Tablas!$F$59,0,ROW(H14)-8))</f>
        <v/>
      </c>
      <c r="I14" s="451">
        <f ca="1">IF(B14="","",OFFSET(Tablas!$F$68,0,ROW(I14)-8))</f>
        <v>3.7037037037037035E-2</v>
      </c>
      <c r="J14" s="450">
        <f ca="1">IF(B14="","",OFFSET(Tablas!$F$77,0,ROW(J14)-8))</f>
        <v>5.5555555555555552E-2</v>
      </c>
      <c r="K14" s="452" t="str">
        <f ca="1">IF(B14="","",OFFSET(Tablas!$F$86,0,ROW(K14)-8))</f>
        <v/>
      </c>
      <c r="L14" s="457">
        <f ca="1">IF(B14="","",OFFSET(Tablas!$F$95,0,ROW(L14)-8))</f>
        <v>0</v>
      </c>
      <c r="M14" s="450">
        <f ca="1">IF(B14="","",OFFSET(Tablas!$F$104,0,ROW(M14)-8))</f>
        <v>0</v>
      </c>
      <c r="N14" s="460">
        <f ca="1">IF(B14="","",OFFSET(Tablas!$F$113,0,ROW(N14)-8))</f>
        <v>0</v>
      </c>
      <c r="O14" s="451">
        <f ca="1">IF(B14="","",OFFSET(Tablas!$F$122,0,ROW(O14)-8))</f>
        <v>2.3752969121140144E-3</v>
      </c>
      <c r="P14" s="450">
        <f ca="1">IF(B14="","",OFFSET(Tablas!$F$131,0,ROW(P14)-8))</f>
        <v>0.02</v>
      </c>
      <c r="Q14" s="452">
        <f ca="1">IF(B14="","",OFFSET(Tablas!$F$140,0,ROW(Q14)-8))</f>
        <v>0</v>
      </c>
      <c r="R14" s="457">
        <f ca="1">IF(B14="","",OFFSET(Tablas!$F$149,0,ROW(R14)-8))</f>
        <v>9.943181818181818E-3</v>
      </c>
      <c r="S14" s="450">
        <f ca="1">IF(B14="","",OFFSET(Tablas!$F$158,0,ROW(S14)-8))</f>
        <v>0.02</v>
      </c>
      <c r="T14" s="452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>
        <f ca="1">IF(B15="","",OFFSET(Tablas!$F$14,0,ROW(C15)-8))</f>
        <v>0.12727272727272726</v>
      </c>
      <c r="D15" s="450">
        <f ca="1">IF(B15="","",OFFSET(Tablas!$F$23,0,ROW(D15)-8))</f>
        <v>1.9230769230769232E-2</v>
      </c>
      <c r="E15" s="452">
        <f ca="1">IF(B15="","",OFFSET(Tablas!$F$32,0,ROW(E15)-8))</f>
        <v>0</v>
      </c>
      <c r="F15" s="457">
        <f ca="1">IF(B15="","",OFFSET(Tablas!$F$41,0,ROW(F15)-8))</f>
        <v>0.16666666666666666</v>
      </c>
      <c r="G15" s="450">
        <f ca="1">IF(B15="","",OFFSET(Tablas!$F$50,0,ROW(G15)-8))</f>
        <v>0</v>
      </c>
      <c r="H15" s="460" t="str">
        <f ca="1">IF(B15="","",OFFSET(Tablas!$F$59,0,ROW(H15)-8))</f>
        <v/>
      </c>
      <c r="I15" s="451">
        <f ca="1">IF(B15="","",OFFSET(Tablas!$F$68,0,ROW(I15)-8))</f>
        <v>1.8691588785046728E-2</v>
      </c>
      <c r="J15" s="450">
        <f ca="1">IF(B15="","",OFFSET(Tablas!$F$77,0,ROW(J15)-8))</f>
        <v>0.05</v>
      </c>
      <c r="K15" s="452">
        <f ca="1">IF(B15="","",OFFSET(Tablas!$F$86,0,ROW(K15)-8))</f>
        <v>0</v>
      </c>
      <c r="L15" s="457">
        <f ca="1">IF(B15="","",OFFSET(Tablas!$F$95,0,ROW(L15)-8))</f>
        <v>0</v>
      </c>
      <c r="M15" s="450">
        <f ca="1">IF(B15="","",OFFSET(Tablas!$F$104,0,ROW(M15)-8))</f>
        <v>0</v>
      </c>
      <c r="N15" s="460">
        <f ca="1">IF(B15="","",OFFSET(Tablas!$F$113,0,ROW(N15)-8))</f>
        <v>0</v>
      </c>
      <c r="O15" s="451">
        <f ca="1">IF(B15="","",OFFSET(Tablas!$F$122,0,ROW(O15)-8))</f>
        <v>1.1049723756906077E-2</v>
      </c>
      <c r="P15" s="450">
        <f ca="1">IF(B15="","",OFFSET(Tablas!$F$131,0,ROW(P15)-8))</f>
        <v>0</v>
      </c>
      <c r="Q15" s="452">
        <f ca="1">IF(B15="","",OFFSET(Tablas!$F$140,0,ROW(Q15)-8))</f>
        <v>0</v>
      </c>
      <c r="R15" s="457">
        <f ca="1">IF(B15="","",OFFSET(Tablas!$F$149,0,ROW(R15)-8))</f>
        <v>2.1164021164021163E-2</v>
      </c>
      <c r="S15" s="450">
        <f ca="1">IF(B15="","",OFFSET(Tablas!$F$158,0,ROW(S15)-8))</f>
        <v>0</v>
      </c>
      <c r="T15" s="452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>
        <f ca="1">IF(B16="","",OFFSET(Tablas!$F$14,0,ROW(C16)-8))</f>
        <v>0.1206896551724138</v>
      </c>
      <c r="D16" s="450">
        <f ca="1">IF(B16="","",OFFSET(Tablas!$F$23,0,ROW(D16)-8))</f>
        <v>5.2631578947368418E-2</v>
      </c>
      <c r="E16" s="452">
        <f ca="1">IF(B16="","",OFFSET(Tablas!$F$32,0,ROW(E16)-8))</f>
        <v>0</v>
      </c>
      <c r="F16" s="457">
        <f ca="1">IF(B16="","",OFFSET(Tablas!$F$41,0,ROW(F16)-8))</f>
        <v>4.2253521126760563E-2</v>
      </c>
      <c r="G16" s="450">
        <f ca="1">IF(B16="","",OFFSET(Tablas!$F$50,0,ROW(G16)-8))</f>
        <v>0</v>
      </c>
      <c r="H16" s="460" t="str">
        <f ca="1">IF(B16="","",OFFSET(Tablas!$F$59,0,ROW(H16)-8))</f>
        <v/>
      </c>
      <c r="I16" s="451">
        <f ca="1">IF(B16="","",OFFSET(Tablas!$F$68,0,ROW(I16)-8))</f>
        <v>7.1684587813620072E-3</v>
      </c>
      <c r="J16" s="450">
        <f ca="1">IF(B16="","",OFFSET(Tablas!$F$77,0,ROW(J16)-8))</f>
        <v>3.5714285714285712E-2</v>
      </c>
      <c r="K16" s="452">
        <f ca="1">IF(B16="","",OFFSET(Tablas!$F$86,0,ROW(K16)-8))</f>
        <v>1</v>
      </c>
      <c r="L16" s="457">
        <f ca="1">IF(B16="","",OFFSET(Tablas!$F$95,0,ROW(L16)-8))</f>
        <v>4.5454545454545452E-3</v>
      </c>
      <c r="M16" s="450">
        <f ca="1">IF(B16="","",OFFSET(Tablas!$F$104,0,ROW(M16)-8))</f>
        <v>4.3478260869565216E-2</v>
      </c>
      <c r="N16" s="460">
        <f ca="1">IF(B16="","",OFFSET(Tablas!$F$113,0,ROW(N16)-8))</f>
        <v>0</v>
      </c>
      <c r="O16" s="451">
        <f ca="1">IF(B16="","",OFFSET(Tablas!$F$122,0,ROW(O16)-8))</f>
        <v>4.048582995951417E-3</v>
      </c>
      <c r="P16" s="450">
        <f ca="1">IF(B16="","",OFFSET(Tablas!$F$131,0,ROW(P16)-8))</f>
        <v>2.0833333333333332E-2</v>
      </c>
      <c r="Q16" s="452">
        <f ca="1">IF(B16="","",OFFSET(Tablas!$F$140,0,ROW(Q16)-8))</f>
        <v>0</v>
      </c>
      <c r="R16" s="457">
        <f ca="1">IF(B16="","",OFFSET(Tablas!$F$149,0,ROW(R16)-8))</f>
        <v>1.0139416983523447E-2</v>
      </c>
      <c r="S16" s="450">
        <f ca="1">IF(B16="","",OFFSET(Tablas!$F$158,0,ROW(S16)-8))</f>
        <v>3.2258064516129031E-2</v>
      </c>
      <c r="T16" s="452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>
        <f ca="1">IF(B17="","",OFFSET(Tablas!$F$14,0,ROW(C17)-8))</f>
        <v>9.5238095238095233E-2</v>
      </c>
      <c r="D17" s="450">
        <f ca="1">IF(B17="","",OFFSET(Tablas!$F$23,0,ROW(D17)-8))</f>
        <v>0</v>
      </c>
      <c r="E17" s="452">
        <f ca="1">IF(B17="","",OFFSET(Tablas!$F$32,0,ROW(E17)-8))</f>
        <v>0</v>
      </c>
      <c r="F17" s="457">
        <f ca="1">IF(B17="","",OFFSET(Tablas!$F$41,0,ROW(F17)-8))</f>
        <v>6.7567567567567571E-2</v>
      </c>
      <c r="G17" s="450">
        <f ca="1">IF(B17="","",OFFSET(Tablas!$F$50,0,ROW(G17)-8))</f>
        <v>0.14285714285714285</v>
      </c>
      <c r="H17" s="460" t="str">
        <f ca="1">IF(B17="","",OFFSET(Tablas!$F$59,0,ROW(H17)-8))</f>
        <v/>
      </c>
      <c r="I17" s="451">
        <f ca="1">IF(B17="","",OFFSET(Tablas!$F$68,0,ROW(I17)-8))</f>
        <v>2.9850746268656716E-2</v>
      </c>
      <c r="J17" s="450">
        <f ca="1">IF(B17="","",OFFSET(Tablas!$F$77,0,ROW(J17)-8))</f>
        <v>7.1428571428571425E-2</v>
      </c>
      <c r="K17" s="452">
        <f ca="1">IF(B17="","",OFFSET(Tablas!$F$86,0,ROW(K17)-8))</f>
        <v>0</v>
      </c>
      <c r="L17" s="457">
        <f ca="1">IF(B17="","",OFFSET(Tablas!$F$95,0,ROW(L17)-8))</f>
        <v>3.1746031746031746E-3</v>
      </c>
      <c r="M17" s="450">
        <f ca="1">IF(B17="","",OFFSET(Tablas!$F$104,0,ROW(M17)-8))</f>
        <v>3.7037037037037035E-2</v>
      </c>
      <c r="N17" s="460">
        <f ca="1">IF(B17="","",OFFSET(Tablas!$F$113,0,ROW(N17)-8))</f>
        <v>0</v>
      </c>
      <c r="O17" s="451">
        <f ca="1">IF(B17="","",OFFSET(Tablas!$F$122,0,ROW(O17)-8))</f>
        <v>1.284796573875803E-2</v>
      </c>
      <c r="P17" s="450">
        <f ca="1">IF(B17="","",OFFSET(Tablas!$F$131,0,ROW(P17)-8))</f>
        <v>6.0606060606060608E-2</v>
      </c>
      <c r="Q17" s="452">
        <f ca="1">IF(B17="","",OFFSET(Tablas!$F$140,0,ROW(Q17)-8))</f>
        <v>0</v>
      </c>
      <c r="R17" s="457">
        <f ca="1">IF(B17="","",OFFSET(Tablas!$F$149,0,ROW(R17)-8))</f>
        <v>2.165087956698241E-2</v>
      </c>
      <c r="S17" s="450">
        <f ca="1">IF(B17="","",OFFSET(Tablas!$F$158,0,ROW(S17)-8))</f>
        <v>3.4482758620689655E-2</v>
      </c>
      <c r="T17" s="452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>
        <f ca="1">IF(B18="","",OFFSET(Tablas!$F$14,0,ROW(C18)-8))</f>
        <v>0.17117117117117117</v>
      </c>
      <c r="D18" s="450">
        <f ca="1">IF(B18="","",OFFSET(Tablas!$F$23,0,ROW(D18)-8))</f>
        <v>3.7037037037037035E-2</v>
      </c>
      <c r="E18" s="452">
        <f ca="1">IF(B18="","",OFFSET(Tablas!$F$32,0,ROW(E18)-8))</f>
        <v>0</v>
      </c>
      <c r="F18" s="457">
        <f ca="1">IF(B18="","",OFFSET(Tablas!$F$41,0,ROW(F18)-8))</f>
        <v>0.15492957746478872</v>
      </c>
      <c r="G18" s="450">
        <f ca="1">IF(B18="","",OFFSET(Tablas!$F$50,0,ROW(G18)-8))</f>
        <v>0.16666666666666666</v>
      </c>
      <c r="H18" s="460" t="str">
        <f ca="1">IF(B18="","",OFFSET(Tablas!$F$59,0,ROW(H18)-8))</f>
        <v/>
      </c>
      <c r="I18" s="451">
        <f ca="1">IF(B18="","",OFFSET(Tablas!$F$68,0,ROW(I18)-8))</f>
        <v>5.9800664451827246E-2</v>
      </c>
      <c r="J18" s="450">
        <f ca="1">IF(B18="","",OFFSET(Tablas!$F$77,0,ROW(J18)-8))</f>
        <v>3.7037037037037035E-2</v>
      </c>
      <c r="K18" s="452">
        <f ca="1">IF(B18="","",OFFSET(Tablas!$F$86,0,ROW(K18)-8))</f>
        <v>0</v>
      </c>
      <c r="L18" s="457">
        <f ca="1">IF(B18="","",OFFSET(Tablas!$F$95,0,ROW(L18)-8))</f>
        <v>4.552352048558422E-3</v>
      </c>
      <c r="M18" s="450">
        <f ca="1">IF(B18="","",OFFSET(Tablas!$F$104,0,ROW(M18)-8))</f>
        <v>0.11764705882352941</v>
      </c>
      <c r="N18" s="460">
        <f ca="1">IF(B18="","",OFFSET(Tablas!$F$113,0,ROW(N18)-8))</f>
        <v>0</v>
      </c>
      <c r="O18" s="451">
        <f ca="1">IF(B18="","",OFFSET(Tablas!$F$122,0,ROW(O18)-8))</f>
        <v>6.2630480167014616E-3</v>
      </c>
      <c r="P18" s="450">
        <f ca="1">IF(B18="","",OFFSET(Tablas!$F$131,0,ROW(P18)-8))</f>
        <v>1.8518518518518517E-2</v>
      </c>
      <c r="Q18" s="452">
        <f ca="1">IF(B18="","",OFFSET(Tablas!$F$140,0,ROW(Q18)-8))</f>
        <v>7.6923076923076927E-2</v>
      </c>
      <c r="R18" s="457">
        <f ca="1">IF(B18="","",OFFSET(Tablas!$F$149,0,ROW(R18)-8))</f>
        <v>2.2140221402214021E-2</v>
      </c>
      <c r="S18" s="450">
        <f ca="1">IF(B18="","",OFFSET(Tablas!$F$158,0,ROW(S18)-8))</f>
        <v>6.5934065934065936E-2</v>
      </c>
      <c r="T18" s="452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>
        <f ca="1">IF(B19="","",OFFSET(Tablas!$F$14,0,ROW(C19)-8))</f>
        <v>0.14851485148514851</v>
      </c>
      <c r="D19" s="450">
        <f ca="1">IF(B19="","",OFFSET(Tablas!$F$23,0,ROW(D19)-8))</f>
        <v>1.5873015873015872E-2</v>
      </c>
      <c r="E19" s="452">
        <f ca="1">IF(B19="","",OFFSET(Tablas!$F$32,0,ROW(E19)-8))</f>
        <v>0</v>
      </c>
      <c r="F19" s="457">
        <f ca="1">IF(B19="","",OFFSET(Tablas!$F$41,0,ROW(F19)-8))</f>
        <v>0.12048192771084337</v>
      </c>
      <c r="G19" s="450">
        <f ca="1">IF(B19="","",OFFSET(Tablas!$F$50,0,ROW(G19)-8))</f>
        <v>0</v>
      </c>
      <c r="H19" s="460" t="str">
        <f ca="1">IF(B19="","",OFFSET(Tablas!$F$59,0,ROW(H19)-8))</f>
        <v/>
      </c>
      <c r="I19" s="451">
        <f ca="1">IF(B19="","",OFFSET(Tablas!$F$68,0,ROW(I19)-8))</f>
        <v>4.2801556420233464E-2</v>
      </c>
      <c r="J19" s="450">
        <f ca="1">IF(B19="","",OFFSET(Tablas!$F$77,0,ROW(J19)-8))</f>
        <v>8.6956521739130432E-2</v>
      </c>
      <c r="K19" s="452">
        <f ca="1">IF(B19="","",OFFSET(Tablas!$F$86,0,ROW(K19)-8))</f>
        <v>0</v>
      </c>
      <c r="L19" s="457">
        <f ca="1">IF(B19="","",OFFSET(Tablas!$F$95,0,ROW(L19)-8))</f>
        <v>5.4945054945054949E-3</v>
      </c>
      <c r="M19" s="450">
        <f ca="1">IF(B19="","",OFFSET(Tablas!$F$104,0,ROW(M19)-8))</f>
        <v>0</v>
      </c>
      <c r="N19" s="460">
        <f ca="1">IF(B19="","",OFFSET(Tablas!$F$113,0,ROW(N19)-8))</f>
        <v>0</v>
      </c>
      <c r="O19" s="451">
        <f ca="1">IF(B19="","",OFFSET(Tablas!$F$122,0,ROW(O19)-8))</f>
        <v>4.6948356807511738E-3</v>
      </c>
      <c r="P19" s="450">
        <f ca="1">IF(B19="","",OFFSET(Tablas!$F$131,0,ROW(P19)-8))</f>
        <v>0</v>
      </c>
      <c r="Q19" s="452">
        <f ca="1">IF(B19="","",OFFSET(Tablas!$F$140,0,ROW(Q19)-8))</f>
        <v>0.16666666666666666</v>
      </c>
      <c r="R19" s="457">
        <f ca="1">IF(B19="","",OFFSET(Tablas!$F$149,0,ROW(R19)-8))</f>
        <v>1.2987012987012988E-2</v>
      </c>
      <c r="S19" s="450">
        <f ca="1">IF(B19="","",OFFSET(Tablas!$F$158,0,ROW(S19)-8))</f>
        <v>1.098901098901099E-2</v>
      </c>
      <c r="T19" s="452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>
        <f ca="1">IF(B20="","",OFFSET(Tablas!$F$14,0,ROW(C20)-8))</f>
        <v>0.11851851851851852</v>
      </c>
      <c r="D20" s="450">
        <f ca="1">IF(B20="","",OFFSET(Tablas!$F$23,0,ROW(D20)-8))</f>
        <v>4.2253521126760563E-2</v>
      </c>
      <c r="E20" s="452">
        <f ca="1">IF(B20="","",OFFSET(Tablas!$F$32,0,ROW(E20)-8))</f>
        <v>0</v>
      </c>
      <c r="F20" s="457">
        <f ca="1">IF(B20="","",OFFSET(Tablas!$F$41,0,ROW(F20)-8))</f>
        <v>9.8591549295774641E-2</v>
      </c>
      <c r="G20" s="450">
        <f ca="1">IF(B20="","",OFFSET(Tablas!$F$50,0,ROW(G20)-8))</f>
        <v>0</v>
      </c>
      <c r="H20" s="460" t="str">
        <f ca="1">IF(B20="","",OFFSET(Tablas!$F$59,0,ROW(H20)-8))</f>
        <v/>
      </c>
      <c r="I20" s="451">
        <f ca="1">IF(B20="","",OFFSET(Tablas!$F$68,0,ROW(I20)-8))</f>
        <v>3.7288135593220341E-2</v>
      </c>
      <c r="J20" s="450">
        <f ca="1">IF(B20="","",OFFSET(Tablas!$F$77,0,ROW(J20)-8))</f>
        <v>4.1666666666666664E-2</v>
      </c>
      <c r="K20" s="452" t="str">
        <f ca="1">IF(B20="","",OFFSET(Tablas!$F$86,0,ROW(K20)-8))</f>
        <v/>
      </c>
      <c r="L20" s="457">
        <f ca="1">IF(B20="","",OFFSET(Tablas!$F$95,0,ROW(L20)-8))</f>
        <v>3.0864197530864196E-3</v>
      </c>
      <c r="M20" s="450">
        <f ca="1">IF(B20="","",OFFSET(Tablas!$F$104,0,ROW(M20)-8))</f>
        <v>5.5555555555555552E-2</v>
      </c>
      <c r="N20" s="460">
        <f ca="1">IF(B20="","",OFFSET(Tablas!$F$113,0,ROW(N20)-8))</f>
        <v>0</v>
      </c>
      <c r="O20" s="451">
        <f ca="1">IF(B20="","",OFFSET(Tablas!$F$122,0,ROW(O20)-8))</f>
        <v>7.9051383399209481E-3</v>
      </c>
      <c r="P20" s="450">
        <f ca="1">IF(B20="","",OFFSET(Tablas!$F$131,0,ROW(P20)-8))</f>
        <v>1.9607843137254902E-2</v>
      </c>
      <c r="Q20" s="452">
        <f ca="1">IF(B20="","",OFFSET(Tablas!$F$140,0,ROW(Q20)-8))</f>
        <v>0.125</v>
      </c>
      <c r="R20" s="457">
        <f ca="1">IF(B20="","",OFFSET(Tablas!$F$149,0,ROW(R20)-8))</f>
        <v>2.8050490883590462E-2</v>
      </c>
      <c r="S20" s="450">
        <f ca="1">IF(B20="","",OFFSET(Tablas!$F$158,0,ROW(S20)-8))</f>
        <v>3.6363636363636362E-2</v>
      </c>
      <c r="T20" s="452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>
        <f ca="1">IF(B21="","",OFFSET(Tablas!$F$14,0,ROW(C21)-8))</f>
        <v>0.17391304347826086</v>
      </c>
      <c r="D21" s="450">
        <f ca="1">IF(B21="","",OFFSET(Tablas!$F$23,0,ROW(D21)-8))</f>
        <v>4.6511627906976744E-2</v>
      </c>
      <c r="E21" s="452">
        <f ca="1">IF(B21="","",OFFSET(Tablas!$F$32,0,ROW(E21)-8))</f>
        <v>0</v>
      </c>
      <c r="F21" s="457">
        <f ca="1">IF(B21="","",OFFSET(Tablas!$F$41,0,ROW(F21)-8))</f>
        <v>0.11842105263157894</v>
      </c>
      <c r="G21" s="450">
        <f ca="1">IF(B21="","",OFFSET(Tablas!$F$50,0,ROW(G21)-8))</f>
        <v>0</v>
      </c>
      <c r="H21" s="460" t="str">
        <f ca="1">IF(B21="","",OFFSET(Tablas!$F$59,0,ROW(H21)-8))</f>
        <v/>
      </c>
      <c r="I21" s="451">
        <f ca="1">IF(B21="","",OFFSET(Tablas!$F$68,0,ROW(I21)-8))</f>
        <v>3.5087719298245612E-2</v>
      </c>
      <c r="J21" s="450">
        <f ca="1">IF(B21="","",OFFSET(Tablas!$F$77,0,ROW(J21)-8))</f>
        <v>9.5238095238095233E-2</v>
      </c>
      <c r="K21" s="452" t="str">
        <f ca="1">IF(B21="","",OFFSET(Tablas!$F$86,0,ROW(K21)-8))</f>
        <v/>
      </c>
      <c r="L21" s="457">
        <f ca="1">IF(B21="","",OFFSET(Tablas!$F$95,0,ROW(L21)-8))</f>
        <v>5.272407732864675E-3</v>
      </c>
      <c r="M21" s="450">
        <f ca="1">IF(B21="","",OFFSET(Tablas!$F$104,0,ROW(M21)-8))</f>
        <v>0</v>
      </c>
      <c r="N21" s="460">
        <f ca="1">IF(B21="","",OFFSET(Tablas!$F$113,0,ROW(N21)-8))</f>
        <v>0</v>
      </c>
      <c r="O21" s="451">
        <f ca="1">IF(B21="","",OFFSET(Tablas!$F$122,0,ROW(O21)-8))</f>
        <v>1.7316017316017316E-2</v>
      </c>
      <c r="P21" s="450">
        <f ca="1">IF(B21="","",OFFSET(Tablas!$F$131,0,ROW(P21)-8))</f>
        <v>6.1224489795918366E-2</v>
      </c>
      <c r="Q21" s="452">
        <f ca="1">IF(B21="","",OFFSET(Tablas!$F$140,0,ROW(Q21)-8))</f>
        <v>0</v>
      </c>
      <c r="R21" s="457">
        <f ca="1">IF(B21="","",OFFSET(Tablas!$F$149,0,ROW(R21)-8))</f>
        <v>2.6381909547738693E-2</v>
      </c>
      <c r="S21" s="450">
        <f ca="1">IF(B21="","",OFFSET(Tablas!$F$158,0,ROW(S21)-8))</f>
        <v>7.5949367088607597E-2</v>
      </c>
      <c r="T21" s="452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>
        <f ca="1">IF(B22="","",OFFSET(Tablas!$F$14,0,ROW(C22)-8))</f>
        <v>0.10526315789473684</v>
      </c>
      <c r="D22" s="450">
        <f ca="1">IF(B22="","",OFFSET(Tablas!$F$23,0,ROW(D22)-8))</f>
        <v>0</v>
      </c>
      <c r="E22" s="452">
        <f ca="1">IF(B22="","",OFFSET(Tablas!$F$32,0,ROW(E22)-8))</f>
        <v>0</v>
      </c>
      <c r="F22" s="457">
        <f ca="1">IF(B22="","",OFFSET(Tablas!$F$41,0,ROW(F22)-8))</f>
        <v>7.0422535211267609E-2</v>
      </c>
      <c r="G22" s="450">
        <f ca="1">IF(B22="","",OFFSET(Tablas!$F$50,0,ROW(G22)-8))</f>
        <v>0</v>
      </c>
      <c r="H22" s="460">
        <f ca="1">IF(B22="","",OFFSET(Tablas!$F$59,0,ROW(H22)-8))</f>
        <v>0</v>
      </c>
      <c r="I22" s="451">
        <f ca="1">IF(B22="","",OFFSET(Tablas!$F$68,0,ROW(I22)-8))</f>
        <v>5.2208835341365459E-2</v>
      </c>
      <c r="J22" s="450">
        <f ca="1">IF(B22="","",OFFSET(Tablas!$F$77,0,ROW(J22)-8))</f>
        <v>6.6666666666666666E-2</v>
      </c>
      <c r="K22" s="452" t="str">
        <f ca="1">IF(B22="","",OFFSET(Tablas!$F$86,0,ROW(K22)-8))</f>
        <v/>
      </c>
      <c r="L22" s="457">
        <f ca="1">IF(B22="","",OFFSET(Tablas!$F$95,0,ROW(L22)-8))</f>
        <v>1.3071895424836602E-2</v>
      </c>
      <c r="M22" s="450">
        <f ca="1">IF(B22="","",OFFSET(Tablas!$F$104,0,ROW(M22)-8))</f>
        <v>4.1666666666666664E-2</v>
      </c>
      <c r="N22" s="460">
        <f ca="1">IF(B22="","",OFFSET(Tablas!$F$113,0,ROW(N22)-8))</f>
        <v>0</v>
      </c>
      <c r="O22" s="451">
        <f ca="1">IF(B22="","",OFFSET(Tablas!$F$122,0,ROW(O22)-8))</f>
        <v>1.5779092702169626E-2</v>
      </c>
      <c r="P22" s="450">
        <f ca="1">IF(B22="","",OFFSET(Tablas!$F$131,0,ROW(P22)-8))</f>
        <v>4.0816326530612242E-2</v>
      </c>
      <c r="Q22" s="452">
        <f ca="1">IF(B22="","",OFFSET(Tablas!$F$140,0,ROW(Q22)-8))</f>
        <v>0.14285714285714285</v>
      </c>
      <c r="R22" s="457">
        <f ca="1">IF(B22="","",OFFSET(Tablas!$F$149,0,ROW(R22)-8))</f>
        <v>2.3195876288659795E-2</v>
      </c>
      <c r="S22" s="450">
        <f ca="1">IF(B22="","",OFFSET(Tablas!$F$158,0,ROW(S22)-8))</f>
        <v>3.2258064516129031E-2</v>
      </c>
      <c r="T22" s="452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>
        <f ca="1">IF(B23="","",OFFSET(Tablas!$F$14,0,ROW(C23)-8))</f>
        <v>0.1415929203539823</v>
      </c>
      <c r="D23" s="450">
        <f ca="1">IF(B23="","",OFFSET(Tablas!$F$23,0,ROW(D23)-8))</f>
        <v>5.4545454545454543E-2</v>
      </c>
      <c r="E23" s="452">
        <f ca="1">IF(B23="","",OFFSET(Tablas!$F$32,0,ROW(E23)-8))</f>
        <v>0</v>
      </c>
      <c r="F23" s="457">
        <f ca="1">IF(B23="","",OFFSET(Tablas!$F$41,0,ROW(F23)-8))</f>
        <v>0.11940298507462686</v>
      </c>
      <c r="G23" s="450">
        <f ca="1">IF(B23="","",OFFSET(Tablas!$F$50,0,ROW(G23)-8))</f>
        <v>0</v>
      </c>
      <c r="H23" s="460" t="str">
        <f ca="1">IF(B23="","",OFFSET(Tablas!$F$59,0,ROW(H23)-8))</f>
        <v/>
      </c>
      <c r="I23" s="451">
        <f ca="1">IF(B23="","",OFFSET(Tablas!$F$68,0,ROW(I23)-8))</f>
        <v>4.7445255474452552E-2</v>
      </c>
      <c r="J23" s="450">
        <f ca="1">IF(B23="","",OFFSET(Tablas!$F$77,0,ROW(J23)-8))</f>
        <v>0.1111111111111111</v>
      </c>
      <c r="K23" s="452">
        <f ca="1">IF(B23="","",OFFSET(Tablas!$F$86,0,ROW(K23)-8))</f>
        <v>0</v>
      </c>
      <c r="L23" s="457">
        <f ca="1">IF(B23="","",OFFSET(Tablas!$F$95,0,ROW(L23)-8))</f>
        <v>5.0505050505050509E-3</v>
      </c>
      <c r="M23" s="450">
        <f ca="1">IF(B23="","",OFFSET(Tablas!$F$104,0,ROW(M23)-8))</f>
        <v>7.6923076923076927E-2</v>
      </c>
      <c r="N23" s="460">
        <f ca="1">IF(B23="","",OFFSET(Tablas!$F$113,0,ROW(N23)-8))</f>
        <v>0</v>
      </c>
      <c r="O23" s="451">
        <f ca="1">IF(B23="","",OFFSET(Tablas!$F$122,0,ROW(O23)-8))</f>
        <v>1.050420168067227E-2</v>
      </c>
      <c r="P23" s="450">
        <f ca="1">IF(B23="","",OFFSET(Tablas!$F$131,0,ROW(P23)-8))</f>
        <v>4.1666666666666664E-2</v>
      </c>
      <c r="Q23" s="452">
        <f ca="1">IF(B23="","",OFFSET(Tablas!$F$140,0,ROW(Q23)-8))</f>
        <v>0</v>
      </c>
      <c r="R23" s="457">
        <f ca="1">IF(B23="","",OFFSET(Tablas!$F$149,0,ROW(R23)-8))</f>
        <v>3.4749034749034749E-2</v>
      </c>
      <c r="S23" s="450">
        <f ca="1">IF(B23="","",OFFSET(Tablas!$F$158,0,ROW(S23)-8))</f>
        <v>3.8834951456310676E-2</v>
      </c>
      <c r="T23" s="452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>
        <f ca="1">IF(B24="","",OFFSET(Tablas!$F$14,0,ROW(C24)-8))</f>
        <v>0.13333333333333333</v>
      </c>
      <c r="D24" s="450">
        <f ca="1">IF(B24="","",OFFSET(Tablas!$F$23,0,ROW(D24)-8))</f>
        <v>5.0632911392405063E-2</v>
      </c>
      <c r="E24" s="452">
        <f ca="1">IF(B24="","",OFFSET(Tablas!$F$32,0,ROW(E24)-8))</f>
        <v>0</v>
      </c>
      <c r="F24" s="457">
        <f ca="1">IF(B24="","",OFFSET(Tablas!$F$41,0,ROW(F24)-8))</f>
        <v>0.15068493150684931</v>
      </c>
      <c r="G24" s="450">
        <f ca="1">IF(B24="","",OFFSET(Tablas!$F$50,0,ROW(G24)-8))</f>
        <v>0</v>
      </c>
      <c r="H24" s="460" t="str">
        <f ca="1">IF(B24="","",OFFSET(Tablas!$F$59,0,ROW(H24)-8))</f>
        <v/>
      </c>
      <c r="I24" s="451">
        <f ca="1">IF(B24="","",OFFSET(Tablas!$F$68,0,ROW(I24)-8))</f>
        <v>1.858736059479554E-2</v>
      </c>
      <c r="J24" s="450">
        <f ca="1">IF(B24="","",OFFSET(Tablas!$F$77,0,ROW(J24)-8))</f>
        <v>0</v>
      </c>
      <c r="K24" s="452">
        <f ca="1">IF(B24="","",OFFSET(Tablas!$F$86,0,ROW(K24)-8))</f>
        <v>0.5</v>
      </c>
      <c r="L24" s="457">
        <f ca="1">IF(B24="","",OFFSET(Tablas!$F$95,0,ROW(L24)-8))</f>
        <v>1.652892561983471E-3</v>
      </c>
      <c r="M24" s="450">
        <f ca="1">IF(B24="","",OFFSET(Tablas!$F$104,0,ROW(M24)-8))</f>
        <v>4.7619047619047616E-2</v>
      </c>
      <c r="N24" s="460">
        <f ca="1">IF(B24="","",OFFSET(Tablas!$F$113,0,ROW(N24)-8))</f>
        <v>0</v>
      </c>
      <c r="O24" s="451">
        <f ca="1">IF(B24="","",OFFSET(Tablas!$F$122,0,ROW(O24)-8))</f>
        <v>1.2170385395537525E-2</v>
      </c>
      <c r="P24" s="450">
        <f ca="1">IF(B24="","",OFFSET(Tablas!$F$131,0,ROW(P24)-8))</f>
        <v>0</v>
      </c>
      <c r="Q24" s="452">
        <f ca="1">IF(B24="","",OFFSET(Tablas!$F$140,0,ROW(Q24)-8))</f>
        <v>0</v>
      </c>
      <c r="R24" s="457">
        <f ca="1">IF(B24="","",OFFSET(Tablas!$F$149,0,ROW(R24)-8))</f>
        <v>3.8071065989847719E-2</v>
      </c>
      <c r="S24" s="450">
        <f ca="1">IF(B24="","",OFFSET(Tablas!$F$158,0,ROW(S24)-8))</f>
        <v>4.5454545454545456E-2</v>
      </c>
      <c r="T24" s="452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>
        <f ca="1">IF(B25="","",OFFSET(Tablas!$F$14,0,ROW(C25)-8))</f>
        <v>0.203125</v>
      </c>
      <c r="D25" s="450">
        <f ca="1">IF(B25="","",OFFSET(Tablas!$F$23,0,ROW(D25)-8))</f>
        <v>5.9701492537313432E-2</v>
      </c>
      <c r="E25" s="452" t="str">
        <f ca="1">IF(B25="","",OFFSET(Tablas!$F$32,0,ROW(E25)-8))</f>
        <v/>
      </c>
      <c r="F25" s="457">
        <f ca="1">IF(B25="","",OFFSET(Tablas!$F$41,0,ROW(F25)-8))</f>
        <v>0.19277108433734941</v>
      </c>
      <c r="G25" s="450">
        <f ca="1">IF(B25="","",OFFSET(Tablas!$F$50,0,ROW(G25)-8))</f>
        <v>0.2857142857142857</v>
      </c>
      <c r="H25" s="460" t="str">
        <f ca="1">IF(B25="","",OFFSET(Tablas!$F$59,0,ROW(H25)-8))</f>
        <v/>
      </c>
      <c r="I25" s="451">
        <f ca="1">IF(B25="","",OFFSET(Tablas!$F$68,0,ROW(I25)-8))</f>
        <v>3.7344398340248962E-2</v>
      </c>
      <c r="J25" s="450">
        <f ca="1">IF(B25="","",OFFSET(Tablas!$F$77,0,ROW(J25)-8))</f>
        <v>0</v>
      </c>
      <c r="K25" s="452">
        <f ca="1">IF(B25="","",OFFSET(Tablas!$F$86,0,ROW(K25)-8))</f>
        <v>0</v>
      </c>
      <c r="L25" s="457">
        <f ca="1">IF(B25="","",OFFSET(Tablas!$F$95,0,ROW(L25)-8))</f>
        <v>5.244755244755245E-3</v>
      </c>
      <c r="M25" s="450">
        <f ca="1">IF(B25="","",OFFSET(Tablas!$F$104,0,ROW(M25)-8))</f>
        <v>3.7037037037037035E-2</v>
      </c>
      <c r="N25" s="460">
        <f ca="1">IF(B25="","",OFFSET(Tablas!$F$113,0,ROW(N25)-8))</f>
        <v>0.5</v>
      </c>
      <c r="O25" s="451">
        <f ca="1">IF(B25="","",OFFSET(Tablas!$F$122,0,ROW(O25)-8))</f>
        <v>1.2658227848101266E-2</v>
      </c>
      <c r="P25" s="450">
        <f ca="1">IF(B25="","",OFFSET(Tablas!$F$131,0,ROW(P25)-8))</f>
        <v>1.9607843137254902E-2</v>
      </c>
      <c r="Q25" s="452">
        <f ca="1">IF(B25="","",OFFSET(Tablas!$F$140,0,ROW(Q25)-8))</f>
        <v>0</v>
      </c>
      <c r="R25" s="457">
        <f ca="1">IF(B25="","",OFFSET(Tablas!$F$149,0,ROW(R25)-8))</f>
        <v>2.5198938992042442E-2</v>
      </c>
      <c r="S25" s="450">
        <f ca="1">IF(B25="","",OFFSET(Tablas!$F$158,0,ROW(S25)-8))</f>
        <v>4.4444444444444446E-2</v>
      </c>
      <c r="T25" s="452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>
        <f ca="1">IF(B26="","",OFFSET(Tablas!$F$14,0,ROW(C26)-8))</f>
        <v>0.1437908496732026</v>
      </c>
      <c r="D26" s="450">
        <f ca="1">IF(B26="","",OFFSET(Tablas!$F$23,0,ROW(D26)-8))</f>
        <v>1.3157894736842105E-2</v>
      </c>
      <c r="E26" s="452">
        <f ca="1">IF(B26="","",OFFSET(Tablas!$F$32,0,ROW(E26)-8))</f>
        <v>0.2</v>
      </c>
      <c r="F26" s="457">
        <f ca="1">IF(B26="","",OFFSET(Tablas!$F$41,0,ROW(F26)-8))</f>
        <v>0.13559322033898305</v>
      </c>
      <c r="G26" s="450">
        <f ca="1">IF(B26="","",OFFSET(Tablas!$F$50,0,ROW(G26)-8))</f>
        <v>0</v>
      </c>
      <c r="H26" s="460" t="str">
        <f ca="1">IF(B26="","",OFFSET(Tablas!$F$59,0,ROW(H26)-8))</f>
        <v/>
      </c>
      <c r="I26" s="451">
        <f ca="1">IF(B26="","",OFFSET(Tablas!$F$68,0,ROW(I26)-8))</f>
        <v>5.3719008264462811E-2</v>
      </c>
      <c r="J26" s="450">
        <f ca="1">IF(B26="","",OFFSET(Tablas!$F$77,0,ROW(J26)-8))</f>
        <v>0</v>
      </c>
      <c r="K26" s="452" t="str">
        <f ca="1">IF(B26="","",OFFSET(Tablas!$F$86,0,ROW(K26)-8))</f>
        <v/>
      </c>
      <c r="L26" s="457">
        <f ca="1">IF(B26="","",OFFSET(Tablas!$F$95,0,ROW(L26)-8))</f>
        <v>1.1363636363636364E-2</v>
      </c>
      <c r="M26" s="450">
        <f ca="1">IF(B26="","",OFFSET(Tablas!$F$104,0,ROW(M26)-8))</f>
        <v>0.1</v>
      </c>
      <c r="N26" s="460">
        <f ca="1">IF(B26="","",OFFSET(Tablas!$F$113,0,ROW(N26)-8))</f>
        <v>0.25</v>
      </c>
      <c r="O26" s="451">
        <f ca="1">IF(B26="","",OFFSET(Tablas!$F$122,0,ROW(O26)-8))</f>
        <v>3.2854209445585217E-2</v>
      </c>
      <c r="P26" s="450">
        <f ca="1">IF(B26="","",OFFSET(Tablas!$F$131,0,ROW(P26)-8))</f>
        <v>8.0645161290322578E-2</v>
      </c>
      <c r="Q26" s="452">
        <f ca="1">IF(B26="","",OFFSET(Tablas!$F$140,0,ROW(Q26)-8))</f>
        <v>0.125</v>
      </c>
      <c r="R26" s="457">
        <f ca="1">IF(B26="","",OFFSET(Tablas!$F$149,0,ROW(R26)-8))</f>
        <v>3.4400948991696323E-2</v>
      </c>
      <c r="S26" s="450">
        <f ca="1">IF(B26="","",OFFSET(Tablas!$F$158,0,ROW(S26)-8))</f>
        <v>9.6153846153846159E-3</v>
      </c>
      <c r="T26" s="452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>
        <f ca="1">IF(B27="","",OFFSET(Tablas!$F$14,0,ROW(C27)-8))</f>
        <v>0.15923566878980891</v>
      </c>
      <c r="D27" s="450">
        <f ca="1">IF(B27="","",OFFSET(Tablas!$F$23,0,ROW(D27)-8))</f>
        <v>2.5974025974025976E-2</v>
      </c>
      <c r="E27" s="452">
        <f ca="1">IF(B27="","",OFFSET(Tablas!$F$32,0,ROW(E27)-8))</f>
        <v>0</v>
      </c>
      <c r="F27" s="457">
        <f ca="1">IF(B27="","",OFFSET(Tablas!$F$41,0,ROW(F27)-8))</f>
        <v>0.12307692307692308</v>
      </c>
      <c r="G27" s="450">
        <f ca="1">IF(B27="","",OFFSET(Tablas!$F$50,0,ROW(G27)-8))</f>
        <v>0.14285714285714285</v>
      </c>
      <c r="H27" s="460" t="str">
        <f ca="1">IF(B27="","",OFFSET(Tablas!$F$59,0,ROW(H27)-8))</f>
        <v/>
      </c>
      <c r="I27" s="451">
        <f ca="1">IF(B27="","",OFFSET(Tablas!$F$68,0,ROW(I27)-8))</f>
        <v>3.4351145038167941E-2</v>
      </c>
      <c r="J27" s="450">
        <f ca="1">IF(B27="","",OFFSET(Tablas!$F$77,0,ROW(J27)-8))</f>
        <v>0.10344827586206896</v>
      </c>
      <c r="K27" s="452">
        <f ca="1">IF(B27="","",OFFSET(Tablas!$F$86,0,ROW(K27)-8))</f>
        <v>0</v>
      </c>
      <c r="L27" s="457">
        <f ca="1">IF(B27="","",OFFSET(Tablas!$F$95,0,ROW(L27)-8))</f>
        <v>9.4488188976377951E-3</v>
      </c>
      <c r="M27" s="450">
        <f ca="1">IF(B27="","",OFFSET(Tablas!$F$104,0,ROW(M27)-8))</f>
        <v>6.4516129032258063E-2</v>
      </c>
      <c r="N27" s="460">
        <f ca="1">IF(B27="","",OFFSET(Tablas!$F$113,0,ROW(N27)-8))</f>
        <v>0</v>
      </c>
      <c r="O27" s="451">
        <f ca="1">IF(B27="","",OFFSET(Tablas!$F$122,0,ROW(O27)-8))</f>
        <v>2.4096385542168676E-2</v>
      </c>
      <c r="P27" s="450">
        <f ca="1">IF(B27="","",OFFSET(Tablas!$F$131,0,ROW(P27)-8))</f>
        <v>6.5573770491803282E-2</v>
      </c>
      <c r="Q27" s="452">
        <f ca="1">IF(B27="","",OFFSET(Tablas!$F$140,0,ROW(Q27)-8))</f>
        <v>0</v>
      </c>
      <c r="R27" s="457">
        <f ca="1">IF(B27="","",OFFSET(Tablas!$F$149,0,ROW(R27)-8))</f>
        <v>4.0251572327044023E-2</v>
      </c>
      <c r="S27" s="450">
        <f ca="1">IF(B27="","",OFFSET(Tablas!$F$158,0,ROW(S27)-8))</f>
        <v>3.1914893617021274E-2</v>
      </c>
      <c r="T27" s="452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>
        <f ca="1">IF(B28="","",OFFSET(Tablas!$F$14,0,ROW(C28)-8))</f>
        <v>0.29940119760479039</v>
      </c>
      <c r="D28" s="450">
        <f ca="1">IF(B28="","",OFFSET(Tablas!$F$23,0,ROW(D28)-8))</f>
        <v>6.0240963855421686E-2</v>
      </c>
      <c r="E28" s="452">
        <f ca="1">IF(B28="","",OFFSET(Tablas!$F$32,0,ROW(E28)-8))</f>
        <v>0</v>
      </c>
      <c r="F28" s="457">
        <f ca="1">IF(B28="","",OFFSET(Tablas!$F$41,0,ROW(F28)-8))</f>
        <v>0.19318181818181818</v>
      </c>
      <c r="G28" s="450">
        <f ca="1">IF(B28="","",OFFSET(Tablas!$F$50,0,ROW(G28)-8))</f>
        <v>0.2</v>
      </c>
      <c r="H28" s="460" t="str">
        <f ca="1">IF(B28="","",OFFSET(Tablas!$F$59,0,ROW(H28)-8))</f>
        <v/>
      </c>
      <c r="I28" s="451">
        <f ca="1">IF(B28="","",OFFSET(Tablas!$F$68,0,ROW(I28)-8))</f>
        <v>4.9822064056939501E-2</v>
      </c>
      <c r="J28" s="450">
        <f ca="1">IF(B28="","",OFFSET(Tablas!$F$77,0,ROW(J28)-8))</f>
        <v>0.11538461538461539</v>
      </c>
      <c r="K28" s="452">
        <f ca="1">IF(B28="","",OFFSET(Tablas!$F$86,0,ROW(K28)-8))</f>
        <v>0</v>
      </c>
      <c r="L28" s="457">
        <f ca="1">IF(B28="","",OFFSET(Tablas!$F$95,0,ROW(L28)-8))</f>
        <v>6.2794348508634227E-3</v>
      </c>
      <c r="M28" s="450">
        <f ca="1">IF(B28="","",OFFSET(Tablas!$F$104,0,ROW(M28)-8))</f>
        <v>0</v>
      </c>
      <c r="N28" s="460">
        <f ca="1">IF(B28="","",OFFSET(Tablas!$F$113,0,ROW(N28)-8))</f>
        <v>0</v>
      </c>
      <c r="O28" s="451">
        <f ca="1">IF(B28="","",OFFSET(Tablas!$F$122,0,ROW(O28)-8))</f>
        <v>1.4787430683918669E-2</v>
      </c>
      <c r="P28" s="450">
        <f ca="1">IF(B28="","",OFFSET(Tablas!$F$131,0,ROW(P28)-8))</f>
        <v>0</v>
      </c>
      <c r="Q28" s="452">
        <f ca="1">IF(B28="","",OFFSET(Tablas!$F$140,0,ROW(Q28)-8))</f>
        <v>0</v>
      </c>
      <c r="R28" s="457">
        <f ca="1">IF(B28="","",OFFSET(Tablas!$F$149,0,ROW(R28)-8))</f>
        <v>4.7619047619047616E-2</v>
      </c>
      <c r="S28" s="450">
        <f ca="1">IF(B28="","",OFFSET(Tablas!$F$158,0,ROW(S28)-8))</f>
        <v>4.5977011494252873E-2</v>
      </c>
      <c r="T28" s="452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>
        <f ca="1">IF(B29="","",OFFSET(Tablas!$F$14,0,ROW(C29)-8))</f>
        <v>0.39215686274509803</v>
      </c>
      <c r="D29" s="450">
        <f ca="1">IF(B29="","",OFFSET(Tablas!$F$23,0,ROW(D29)-8))</f>
        <v>9.0909090909090912E-2</v>
      </c>
      <c r="E29" s="452">
        <f ca="1">IF(B29="","",OFFSET(Tablas!$F$32,0,ROW(E29)-8))</f>
        <v>0</v>
      </c>
      <c r="F29" s="457">
        <f ca="1">IF(B29="","",OFFSET(Tablas!$F$41,0,ROW(F29)-8))</f>
        <v>0.18446601941747573</v>
      </c>
      <c r="G29" s="450">
        <f ca="1">IF(B29="","",OFFSET(Tablas!$F$50,0,ROW(G29)-8))</f>
        <v>7.407407407407407E-2</v>
      </c>
      <c r="H29" s="460">
        <f ca="1">IF(B29="","",OFFSET(Tablas!$F$59,0,ROW(H29)-8))</f>
        <v>0</v>
      </c>
      <c r="I29" s="451">
        <f ca="1">IF(B29="","",OFFSET(Tablas!$F$68,0,ROW(I29)-8))</f>
        <v>4.9808429118773943E-2</v>
      </c>
      <c r="J29" s="450">
        <f ca="1">IF(B29="","",OFFSET(Tablas!$F$77,0,ROW(J29)-8))</f>
        <v>0.18181818181818182</v>
      </c>
      <c r="K29" s="452">
        <f ca="1">IF(B29="","",OFFSET(Tablas!$F$86,0,ROW(K29)-8))</f>
        <v>0</v>
      </c>
      <c r="L29" s="457">
        <f ca="1">IF(B29="","",OFFSET(Tablas!$F$95,0,ROW(L29)-8))</f>
        <v>1.1235955056179775E-2</v>
      </c>
      <c r="M29" s="450">
        <f ca="1">IF(B29="","",OFFSET(Tablas!$F$104,0,ROW(M29)-8))</f>
        <v>0</v>
      </c>
      <c r="N29" s="460">
        <f ca="1">IF(B29="","",OFFSET(Tablas!$F$113,0,ROW(N29)-8))</f>
        <v>0</v>
      </c>
      <c r="O29" s="451">
        <f ca="1">IF(B29="","",OFFSET(Tablas!$F$122,0,ROW(O29)-8))</f>
        <v>3.2854209445585217E-2</v>
      </c>
      <c r="P29" s="450">
        <f ca="1">IF(B29="","",OFFSET(Tablas!$F$131,0,ROW(P29)-8))</f>
        <v>4.0816326530612242E-2</v>
      </c>
      <c r="Q29" s="452">
        <f ca="1">IF(B29="","",OFFSET(Tablas!$F$140,0,ROW(Q29)-8))</f>
        <v>0</v>
      </c>
      <c r="R29" s="457">
        <f ca="1">IF(B29="","",OFFSET(Tablas!$F$149,0,ROW(R29)-8))</f>
        <v>5.5359246171967018E-2</v>
      </c>
      <c r="S29" s="450">
        <f ca="1">IF(B29="","",OFFSET(Tablas!$F$158,0,ROW(S29)-8))</f>
        <v>4.7619047619047616E-2</v>
      </c>
      <c r="T29" s="452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>
        <f ca="1">IF(B30="","",OFFSET(Tablas!$F$14,0,ROW(C30)-8))</f>
        <v>0.41333333333333333</v>
      </c>
      <c r="D30" s="450">
        <f ca="1">IF(B30="","",OFFSET(Tablas!$F$23,0,ROW(D30)-8))</f>
        <v>0.16666666666666666</v>
      </c>
      <c r="E30" s="452">
        <f ca="1">IF(B30="","",OFFSET(Tablas!$F$32,0,ROW(E30)-8))</f>
        <v>0</v>
      </c>
      <c r="F30" s="457">
        <f ca="1">IF(B30="","",OFFSET(Tablas!$F$41,0,ROW(F30)-8))</f>
        <v>0.21621621621621623</v>
      </c>
      <c r="G30" s="450">
        <f ca="1">IF(B30="","",OFFSET(Tablas!$F$50,0,ROW(G30)-8))</f>
        <v>0.27272727272727271</v>
      </c>
      <c r="H30" s="460">
        <f ca="1">IF(B30="","",OFFSET(Tablas!$F$59,0,ROW(H30)-8))</f>
        <v>0</v>
      </c>
      <c r="I30" s="451">
        <f ca="1">IF(B30="","",OFFSET(Tablas!$F$68,0,ROW(I30)-8))</f>
        <v>2.4E-2</v>
      </c>
      <c r="J30" s="450">
        <f ca="1">IF(B30="","",OFFSET(Tablas!$F$77,0,ROW(J30)-8))</f>
        <v>0.13333333333333333</v>
      </c>
      <c r="K30" s="452">
        <f ca="1">IF(B30="","",OFFSET(Tablas!$F$86,0,ROW(K30)-8))</f>
        <v>0</v>
      </c>
      <c r="L30" s="457">
        <f ca="1">IF(B30="","",OFFSET(Tablas!$F$95,0,ROW(L30)-8))</f>
        <v>8.2508250825082501E-3</v>
      </c>
      <c r="M30" s="450">
        <f ca="1">IF(B30="","",OFFSET(Tablas!$F$104,0,ROW(M30)-8))</f>
        <v>0</v>
      </c>
      <c r="N30" s="460">
        <f ca="1">IF(B30="","",OFFSET(Tablas!$F$113,0,ROW(N30)-8))</f>
        <v>0</v>
      </c>
      <c r="O30" s="451">
        <f ca="1">IF(B30="","",OFFSET(Tablas!$F$122,0,ROW(O30)-8))</f>
        <v>2.9545454545454545E-2</v>
      </c>
      <c r="P30" s="450">
        <f ca="1">IF(B30="","",OFFSET(Tablas!$F$131,0,ROW(P30)-8))</f>
        <v>4.878048780487805E-2</v>
      </c>
      <c r="Q30" s="452">
        <f ca="1">IF(B30="","",OFFSET(Tablas!$F$140,0,ROW(Q30)-8))</f>
        <v>0</v>
      </c>
      <c r="R30" s="457">
        <f ca="1">IF(B30="","",OFFSET(Tablas!$F$149,0,ROW(R30)-8))</f>
        <v>8.0459770114942528E-2</v>
      </c>
      <c r="S30" s="450">
        <f ca="1">IF(B30="","",OFFSET(Tablas!$F$158,0,ROW(S30)-8))</f>
        <v>8.1081081081081086E-2</v>
      </c>
      <c r="T30" s="452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>
        <f ca="1">IF(B31="","",OFFSET(Tablas!$F$14,0,ROW(C31)-8))</f>
        <v>0.35119047619047616</v>
      </c>
      <c r="D31" s="450">
        <f ca="1">IF(B31="","",OFFSET(Tablas!$F$23,0,ROW(D31)-8))</f>
        <v>0.1111111111111111</v>
      </c>
      <c r="E31" s="452">
        <f ca="1">IF(B31="","",OFFSET(Tablas!$F$32,0,ROW(E31)-8))</f>
        <v>0</v>
      </c>
      <c r="F31" s="457">
        <f ca="1">IF(B31="","",OFFSET(Tablas!$F$41,0,ROW(F31)-8))</f>
        <v>0.19178082191780821</v>
      </c>
      <c r="G31" s="450">
        <f ca="1">IF(B31="","",OFFSET(Tablas!$F$50,0,ROW(G31)-8))</f>
        <v>0</v>
      </c>
      <c r="H31" s="460" t="str">
        <f ca="1">IF(B31="","",OFFSET(Tablas!$F$59,0,ROW(H31)-8))</f>
        <v/>
      </c>
      <c r="I31" s="451">
        <f ca="1">IF(B31="","",OFFSET(Tablas!$F$68,0,ROW(I31)-8))</f>
        <v>3.5856573705179286E-2</v>
      </c>
      <c r="J31" s="450">
        <f ca="1">IF(B31="","",OFFSET(Tablas!$F$77,0,ROW(J31)-8))</f>
        <v>0.08</v>
      </c>
      <c r="K31" s="452" t="str">
        <f ca="1">IF(B31="","",OFFSET(Tablas!$F$86,0,ROW(K31)-8))</f>
        <v/>
      </c>
      <c r="L31" s="457">
        <f ca="1">IF(B31="","",OFFSET(Tablas!$F$95,0,ROW(L31)-8))</f>
        <v>4.7770700636942673E-3</v>
      </c>
      <c r="M31" s="450">
        <f ca="1">IF(B31="","",OFFSET(Tablas!$F$104,0,ROW(M31)-8))</f>
        <v>5.5555555555555552E-2</v>
      </c>
      <c r="N31" s="460">
        <f ca="1">IF(B31="","",OFFSET(Tablas!$F$113,0,ROW(N31)-8))</f>
        <v>0</v>
      </c>
      <c r="O31" s="451">
        <f ca="1">IF(B31="","",OFFSET(Tablas!$F$122,0,ROW(O31)-8))</f>
        <v>2.8397565922920892E-2</v>
      </c>
      <c r="P31" s="450">
        <f ca="1">IF(B31="","",OFFSET(Tablas!$F$131,0,ROW(P31)-8))</f>
        <v>4.7619047619047616E-2</v>
      </c>
      <c r="Q31" s="452">
        <f ca="1">IF(B31="","",OFFSET(Tablas!$F$140,0,ROW(Q31)-8))</f>
        <v>0</v>
      </c>
      <c r="R31" s="457">
        <f ca="1">IF(B31="","",OFFSET(Tablas!$F$149,0,ROW(R31)-8))</f>
        <v>4.5949214026602174E-2</v>
      </c>
      <c r="S31" s="450">
        <f ca="1">IF(B31="","",OFFSET(Tablas!$F$158,0,ROW(S31)-8))</f>
        <v>6.8965517241379309E-2</v>
      </c>
      <c r="T31" s="452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>
        <f ca="1">IF(B32="","",OFFSET(Tablas!$F$14,0,ROW(C32)-8))</f>
        <v>0.36363636363636365</v>
      </c>
      <c r="D32" s="450">
        <f ca="1">IF(B32="","",OFFSET(Tablas!$F$23,0,ROW(D32)-8))</f>
        <v>0.10606060606060606</v>
      </c>
      <c r="E32" s="452">
        <f ca="1">IF(B32="","",OFFSET(Tablas!$F$32,0,ROW(E32)-8))</f>
        <v>0</v>
      </c>
      <c r="F32" s="457">
        <f ca="1">IF(B32="","",OFFSET(Tablas!$F$41,0,ROW(F32)-8))</f>
        <v>0.20481927710843373</v>
      </c>
      <c r="G32" s="450">
        <f ca="1">IF(B32="","",OFFSET(Tablas!$F$50,0,ROW(G32)-8))</f>
        <v>0.125</v>
      </c>
      <c r="H32" s="460" t="str">
        <f ca="1">IF(B32="","",OFFSET(Tablas!$F$59,0,ROW(H32)-8))</f>
        <v/>
      </c>
      <c r="I32" s="451">
        <f ca="1">IF(B32="","",OFFSET(Tablas!$F$68,0,ROW(I32)-8))</f>
        <v>1.9607843137254902E-2</v>
      </c>
      <c r="J32" s="450">
        <f ca="1">IF(B32="","",OFFSET(Tablas!$F$77,0,ROW(J32)-8))</f>
        <v>0</v>
      </c>
      <c r="K32" s="452">
        <f ca="1">IF(B32="","",OFFSET(Tablas!$F$86,0,ROW(K32)-8))</f>
        <v>0</v>
      </c>
      <c r="L32" s="457">
        <f ca="1">IF(B32="","",OFFSET(Tablas!$F$95,0,ROW(L32)-8))</f>
        <v>8.4602368866328256E-3</v>
      </c>
      <c r="M32" s="450">
        <f ca="1">IF(B32="","",OFFSET(Tablas!$F$104,0,ROW(M32)-8))</f>
        <v>0</v>
      </c>
      <c r="N32" s="460">
        <f ca="1">IF(B32="","",OFFSET(Tablas!$F$113,0,ROW(N32)-8))</f>
        <v>0.5</v>
      </c>
      <c r="O32" s="451">
        <f ca="1">IF(B32="","",OFFSET(Tablas!$F$122,0,ROW(O32)-8))</f>
        <v>3.4136546184738957E-2</v>
      </c>
      <c r="P32" s="450">
        <f ca="1">IF(B32="","",OFFSET(Tablas!$F$131,0,ROW(P32)-8))</f>
        <v>2.3255813953488372E-2</v>
      </c>
      <c r="Q32" s="452">
        <f ca="1">IF(B32="","",OFFSET(Tablas!$F$140,0,ROW(Q32)-8))</f>
        <v>0</v>
      </c>
      <c r="R32" s="457">
        <f ca="1">IF(B32="","",OFFSET(Tablas!$F$149,0,ROW(R32)-8))</f>
        <v>3.9024390243902439E-2</v>
      </c>
      <c r="S32" s="450">
        <f ca="1">IF(B32="","",OFFSET(Tablas!$F$158,0,ROW(S32)-8))</f>
        <v>3.9215686274509803E-2</v>
      </c>
      <c r="T32" s="452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>
        <f ca="1">IF(B33="","",OFFSET(Tablas!$F$14,0,ROW(C33)-8))</f>
        <v>0.43169398907103823</v>
      </c>
      <c r="D33" s="450">
        <f ca="1">IF(B33="","",OFFSET(Tablas!$F$23,0,ROW(D33)-8))</f>
        <v>0.14457831325301204</v>
      </c>
      <c r="E33" s="452">
        <f ca="1">IF(B33="","",OFFSET(Tablas!$F$32,0,ROW(E33)-8))</f>
        <v>0</v>
      </c>
      <c r="F33" s="457">
        <f ca="1">IF(B33="","",OFFSET(Tablas!$F$41,0,ROW(F33)-8))</f>
        <v>0.2</v>
      </c>
      <c r="G33" s="450">
        <f ca="1">IF(B33="","",OFFSET(Tablas!$F$50,0,ROW(G33)-8))</f>
        <v>0</v>
      </c>
      <c r="H33" s="460" t="str">
        <f ca="1">IF(B33="","",OFFSET(Tablas!$F$59,0,ROW(H33)-8))</f>
        <v/>
      </c>
      <c r="I33" s="451">
        <f ca="1">IF(B33="","",OFFSET(Tablas!$F$68,0,ROW(I33)-8))</f>
        <v>5.7034220532319393E-2</v>
      </c>
      <c r="J33" s="450">
        <f ca="1">IF(B33="","",OFFSET(Tablas!$F$77,0,ROW(J33)-8))</f>
        <v>6.25E-2</v>
      </c>
      <c r="K33" s="452">
        <f ca="1">IF(B33="","",OFFSET(Tablas!$F$86,0,ROW(K33)-8))</f>
        <v>0.5</v>
      </c>
      <c r="L33" s="457">
        <f ca="1">IF(B33="","",OFFSET(Tablas!$F$95,0,ROW(L33)-8))</f>
        <v>4.9261083743842365E-3</v>
      </c>
      <c r="M33" s="450">
        <f ca="1">IF(B33="","",OFFSET(Tablas!$F$104,0,ROW(M33)-8))</f>
        <v>0</v>
      </c>
      <c r="N33" s="460">
        <f ca="1">IF(B33="","",OFFSET(Tablas!$F$113,0,ROW(N33)-8))</f>
        <v>0</v>
      </c>
      <c r="O33" s="451">
        <f ca="1">IF(B33="","",OFFSET(Tablas!$F$122,0,ROW(O33)-8))</f>
        <v>3.9647577092511016E-2</v>
      </c>
      <c r="P33" s="450">
        <f ca="1">IF(B33="","",OFFSET(Tablas!$F$131,0,ROW(P33)-8))</f>
        <v>7.5471698113207544E-2</v>
      </c>
      <c r="Q33" s="452">
        <f ca="1">IF(B33="","",OFFSET(Tablas!$F$140,0,ROW(Q33)-8))</f>
        <v>0</v>
      </c>
      <c r="R33" s="457">
        <f ca="1">IF(B33="","",OFFSET(Tablas!$F$149,0,ROW(R33)-8))</f>
        <v>0.08</v>
      </c>
      <c r="S33" s="450">
        <f ca="1">IF(B33="","",OFFSET(Tablas!$F$158,0,ROW(S33)-8))</f>
        <v>3.9215686274509803E-2</v>
      </c>
      <c r="T33" s="452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>
        <f ca="1">IF(B34="","",OFFSET(Tablas!$F$14,0,ROW(C34)-8))</f>
        <v>0.40703517587939697</v>
      </c>
      <c r="D34" s="450">
        <f ca="1">IF(B34="","",OFFSET(Tablas!$F$23,0,ROW(D34)-8))</f>
        <v>0.13333333333333333</v>
      </c>
      <c r="E34" s="452">
        <f ca="1">IF(B34="","",OFFSET(Tablas!$F$32,0,ROW(E34)-8))</f>
        <v>0</v>
      </c>
      <c r="F34" s="457">
        <f ca="1">IF(B34="","",OFFSET(Tablas!$F$41,0,ROW(F34)-8))</f>
        <v>0.27027027027027029</v>
      </c>
      <c r="G34" s="450">
        <f ca="1">IF(B34="","",OFFSET(Tablas!$F$50,0,ROW(G34)-8))</f>
        <v>0.25</v>
      </c>
      <c r="H34" s="460">
        <f ca="1">IF(B34="","",OFFSET(Tablas!$F$59,0,ROW(H34)-8))</f>
        <v>0</v>
      </c>
      <c r="I34" s="451">
        <f ca="1">IF(B34="","",OFFSET(Tablas!$F$68,0,ROW(I34)-8))</f>
        <v>3.3707865168539325E-2</v>
      </c>
      <c r="J34" s="450">
        <f ca="1">IF(B34="","",OFFSET(Tablas!$F$77,0,ROW(J34)-8))</f>
        <v>0</v>
      </c>
      <c r="K34" s="452">
        <f ca="1">IF(B34="","",OFFSET(Tablas!$F$86,0,ROW(K34)-8))</f>
        <v>0</v>
      </c>
      <c r="L34" s="457">
        <f ca="1">IF(B34="","",OFFSET(Tablas!$F$95,0,ROW(L34)-8))</f>
        <v>1.1705685618729096E-2</v>
      </c>
      <c r="M34" s="450">
        <f ca="1">IF(B34="","",OFFSET(Tablas!$F$104,0,ROW(M34)-8))</f>
        <v>0.1</v>
      </c>
      <c r="N34" s="460">
        <f ca="1">IF(B34="","",OFFSET(Tablas!$F$113,0,ROW(N34)-8))</f>
        <v>0</v>
      </c>
      <c r="O34" s="451">
        <f ca="1">IF(B34="","",OFFSET(Tablas!$F$122,0,ROW(O34)-8))</f>
        <v>4.5174537987679675E-2</v>
      </c>
      <c r="P34" s="450">
        <f ca="1">IF(B34="","",OFFSET(Tablas!$F$131,0,ROW(P34)-8))</f>
        <v>0.13793103448275862</v>
      </c>
      <c r="Q34" s="452">
        <f ca="1">IF(B34="","",OFFSET(Tablas!$F$140,0,ROW(Q34)-8))</f>
        <v>0.125</v>
      </c>
      <c r="R34" s="457">
        <f ca="1">IF(B34="","",OFFSET(Tablas!$F$149,0,ROW(R34)-8))</f>
        <v>7.3856975381008202E-2</v>
      </c>
      <c r="S34" s="450">
        <f ca="1">IF(B34="","",OFFSET(Tablas!$F$158,0,ROW(S34)-8))</f>
        <v>5.9405940594059403E-2</v>
      </c>
      <c r="T34" s="452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>
        <f ca="1">IF(B35="","",OFFSET(Tablas!$F$14,0,ROW(C35)-8))</f>
        <v>0.43939393939393939</v>
      </c>
      <c r="D35" s="450">
        <f ca="1">IF(B35="","",OFFSET(Tablas!$F$23,0,ROW(D35)-8))</f>
        <v>0.13186813186813187</v>
      </c>
      <c r="E35" s="452">
        <f ca="1">IF(B35="","",OFFSET(Tablas!$F$32,0,ROW(E35)-8))</f>
        <v>0</v>
      </c>
      <c r="F35" s="457">
        <f ca="1">IF(B35="","",OFFSET(Tablas!$F$41,0,ROW(F35)-8))</f>
        <v>0.28169014084507044</v>
      </c>
      <c r="G35" s="450">
        <f ca="1">IF(B35="","",OFFSET(Tablas!$F$50,0,ROW(G35)-8))</f>
        <v>0.18181818181818182</v>
      </c>
      <c r="H35" s="460" t="str">
        <f ca="1">IF(B35="","",OFFSET(Tablas!$F$59,0,ROW(H35)-8))</f>
        <v/>
      </c>
      <c r="I35" s="451">
        <f ca="1">IF(B35="","",OFFSET(Tablas!$F$68,0,ROW(I35)-8))</f>
        <v>5.6680161943319839E-2</v>
      </c>
      <c r="J35" s="450">
        <f ca="1">IF(B35="","",OFFSET(Tablas!$F$77,0,ROW(J35)-8))</f>
        <v>6.6666666666666666E-2</v>
      </c>
      <c r="K35" s="452">
        <f ca="1">IF(B35="","",OFFSET(Tablas!$F$86,0,ROW(K35)-8))</f>
        <v>0</v>
      </c>
      <c r="L35" s="457">
        <f ca="1">IF(B35="","",OFFSET(Tablas!$F$95,0,ROW(L35)-8))</f>
        <v>2.3489932885906041E-2</v>
      </c>
      <c r="M35" s="450">
        <f ca="1">IF(B35="","",OFFSET(Tablas!$F$104,0,ROW(M35)-8))</f>
        <v>6.25E-2</v>
      </c>
      <c r="N35" s="460">
        <f ca="1">IF(B35="","",OFFSET(Tablas!$F$113,0,ROW(N35)-8))</f>
        <v>0</v>
      </c>
      <c r="O35" s="451">
        <f ca="1">IF(B35="","",OFFSET(Tablas!$F$122,0,ROW(O35)-8))</f>
        <v>4.3103448275862072E-2</v>
      </c>
      <c r="P35" s="450">
        <f ca="1">IF(B35="","",OFFSET(Tablas!$F$131,0,ROW(P35)-8))</f>
        <v>4.9180327868852458E-2</v>
      </c>
      <c r="Q35" s="452">
        <f ca="1">IF(B35="","",OFFSET(Tablas!$F$140,0,ROW(Q35)-8))</f>
        <v>9.0909090909090912E-2</v>
      </c>
      <c r="R35" s="457">
        <f ca="1">IF(B35="","",OFFSET(Tablas!$F$149,0,ROW(R35)-8))</f>
        <v>8.45771144278607E-2</v>
      </c>
      <c r="S35" s="450">
        <f ca="1">IF(B35="","",OFFSET(Tablas!$F$158,0,ROW(S35)-8))</f>
        <v>9.2783505154639179E-2</v>
      </c>
      <c r="T35" s="452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>
        <f ca="1">IF(B36="","",OFFSET(Tablas!$F$14,0,ROW(C36)-8))</f>
        <v>0.48666666666666669</v>
      </c>
      <c r="D36" s="450">
        <f ca="1">IF(B36="","",OFFSET(Tablas!$F$23,0,ROW(D36)-8))</f>
        <v>0.27272727272727271</v>
      </c>
      <c r="E36" s="452">
        <f ca="1">IF(B36="","",OFFSET(Tablas!$F$32,0,ROW(E36)-8))</f>
        <v>1</v>
      </c>
      <c r="F36" s="457">
        <f ca="1">IF(B36="","",OFFSET(Tablas!$F$41,0,ROW(F36)-8))</f>
        <v>0.3125</v>
      </c>
      <c r="G36" s="450">
        <f ca="1">IF(B36="","",OFFSET(Tablas!$F$50,0,ROW(G36)-8))</f>
        <v>0.1</v>
      </c>
      <c r="H36" s="460" t="str">
        <f ca="1">IF(B36="","",OFFSET(Tablas!$F$59,0,ROW(H36)-8))</f>
        <v/>
      </c>
      <c r="I36" s="451">
        <f ca="1">IF(B36="","",OFFSET(Tablas!$F$68,0,ROW(I36)-8))</f>
        <v>6.2200956937799042E-2</v>
      </c>
      <c r="J36" s="450">
        <f ca="1">IF(B36="","",OFFSET(Tablas!$F$77,0,ROW(J36)-8))</f>
        <v>0.13333333333333333</v>
      </c>
      <c r="K36" s="452">
        <f ca="1">IF(B36="","",OFFSET(Tablas!$F$86,0,ROW(K36)-8))</f>
        <v>0</v>
      </c>
      <c r="L36" s="457">
        <f ca="1">IF(B36="","",OFFSET(Tablas!$F$95,0,ROW(L36)-8))</f>
        <v>2.1413276231263382E-2</v>
      </c>
      <c r="M36" s="450">
        <f ca="1">IF(B36="","",OFFSET(Tablas!$F$104,0,ROW(M36)-8))</f>
        <v>0.23809523809523808</v>
      </c>
      <c r="N36" s="460">
        <f ca="1">IF(B36="","",OFFSET(Tablas!$F$113,0,ROW(N36)-8))</f>
        <v>0</v>
      </c>
      <c r="O36" s="451">
        <f ca="1">IF(B36="","",OFFSET(Tablas!$F$122,0,ROW(O36)-8))</f>
        <v>5.5155875299760189E-2</v>
      </c>
      <c r="P36" s="450">
        <f ca="1">IF(B36="","",OFFSET(Tablas!$F$131,0,ROW(P36)-8))</f>
        <v>8.6206896551724144E-2</v>
      </c>
      <c r="Q36" s="452">
        <f ca="1">IF(B36="","",OFFSET(Tablas!$F$140,0,ROW(Q36)-8))</f>
        <v>6.6666666666666666E-2</v>
      </c>
      <c r="R36" s="457">
        <f ca="1">IF(B36="","",OFFSET(Tablas!$F$149,0,ROW(R36)-8))</f>
        <v>7.8518518518518515E-2</v>
      </c>
      <c r="S36" s="450">
        <f ca="1">IF(B36="","",OFFSET(Tablas!$F$158,0,ROW(S36)-8))</f>
        <v>6.1855670103092786E-2</v>
      </c>
      <c r="T36" s="452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>
        <f ca="1">IF(B37="","",OFFSET(Tablas!$F$14,0,ROW(C37)-8))</f>
        <v>0.40268456375838924</v>
      </c>
      <c r="D37" s="450">
        <f ca="1">IF(B37="","",OFFSET(Tablas!$F$23,0,ROW(D37)-8))</f>
        <v>5.7971014492753624E-2</v>
      </c>
      <c r="E37" s="452">
        <f ca="1">IF(B37="","",OFFSET(Tablas!$F$32,0,ROW(E37)-8))</f>
        <v>0</v>
      </c>
      <c r="F37" s="457">
        <f ca="1">IF(B37="","",OFFSET(Tablas!$F$41,0,ROW(F37)-8))</f>
        <v>0.12987012987012986</v>
      </c>
      <c r="G37" s="450">
        <f ca="1">IF(B37="","",OFFSET(Tablas!$F$50,0,ROW(G37)-8))</f>
        <v>7.6923076923076927E-2</v>
      </c>
      <c r="H37" s="460" t="str">
        <f ca="1">IF(B37="","",OFFSET(Tablas!$F$59,0,ROW(H37)-8))</f>
        <v/>
      </c>
      <c r="I37" s="451">
        <f ca="1">IF(B37="","",OFFSET(Tablas!$F$68,0,ROW(I37)-8))</f>
        <v>2.7888446215139442E-2</v>
      </c>
      <c r="J37" s="450">
        <f ca="1">IF(B37="","",OFFSET(Tablas!$F$77,0,ROW(J37)-8))</f>
        <v>0.1</v>
      </c>
      <c r="K37" s="452" t="str">
        <f ca="1">IF(B37="","",OFFSET(Tablas!$F$86,0,ROW(K37)-8))</f>
        <v/>
      </c>
      <c r="L37" s="457">
        <f ca="1">IF(B37="","",OFFSET(Tablas!$F$95,0,ROW(L37)-8))</f>
        <v>1.8032786885245903E-2</v>
      </c>
      <c r="M37" s="450">
        <f ca="1">IF(B37="","",OFFSET(Tablas!$F$104,0,ROW(M37)-8))</f>
        <v>8.3333333333333329E-2</v>
      </c>
      <c r="N37" s="460">
        <f ca="1">IF(B37="","",OFFSET(Tablas!$F$113,0,ROW(N37)-8))</f>
        <v>0.25</v>
      </c>
      <c r="O37" s="451">
        <f ca="1">IF(B37="","",OFFSET(Tablas!$F$122,0,ROW(O37)-8))</f>
        <v>4.7528517110266157E-2</v>
      </c>
      <c r="P37" s="450">
        <f ca="1">IF(B37="","",OFFSET(Tablas!$F$131,0,ROW(P37)-8))</f>
        <v>8.771929824561403E-2</v>
      </c>
      <c r="Q37" s="452">
        <f ca="1">IF(B37="","",OFFSET(Tablas!$F$140,0,ROW(Q37)-8))</f>
        <v>0.10526315789473684</v>
      </c>
      <c r="R37" s="457">
        <f ca="1">IF(B37="","",OFFSET(Tablas!$F$149,0,ROW(R37)-8))</f>
        <v>8.9460784313725492E-2</v>
      </c>
      <c r="S37" s="450">
        <f ca="1">IF(B37="","",OFFSET(Tablas!$F$158,0,ROW(S37)-8))</f>
        <v>6.8965517241379309E-2</v>
      </c>
      <c r="T37" s="452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>
        <f ca="1">IF(B38="","",OFFSET(Tablas!$F$14,0,ROW(C38)-8))</f>
        <v>0.32116788321167883</v>
      </c>
      <c r="D38" s="450">
        <f ca="1">IF(B38="","",OFFSET(Tablas!$F$23,0,ROW(D38)-8))</f>
        <v>6.4102564102564097E-2</v>
      </c>
      <c r="E38" s="452" t="str">
        <f ca="1">IF(B38="","",OFFSET(Tablas!$F$32,0,ROW(E38)-8))</f>
        <v/>
      </c>
      <c r="F38" s="457">
        <f ca="1">IF(B38="","",OFFSET(Tablas!$F$41,0,ROW(F38)-8))</f>
        <v>0.14285714285714285</v>
      </c>
      <c r="G38" s="450">
        <f ca="1">IF(B38="","",OFFSET(Tablas!$F$50,0,ROW(G38)-8))</f>
        <v>0.14285714285714285</v>
      </c>
      <c r="H38" s="460">
        <f ca="1">IF(B38="","",OFFSET(Tablas!$F$59,0,ROW(H38)-8))</f>
        <v>0</v>
      </c>
      <c r="I38" s="451">
        <f ca="1">IF(B38="","",OFFSET(Tablas!$F$68,0,ROW(I38)-8))</f>
        <v>2.6923076923076925E-2</v>
      </c>
      <c r="J38" s="450">
        <f ca="1">IF(B38="","",OFFSET(Tablas!$F$77,0,ROW(J38)-8))</f>
        <v>0</v>
      </c>
      <c r="K38" s="452">
        <f ca="1">IF(B38="","",OFFSET(Tablas!$F$86,0,ROW(K38)-8))</f>
        <v>0</v>
      </c>
      <c r="L38" s="457">
        <f ca="1">IF(B38="","",OFFSET(Tablas!$F$95,0,ROW(L38)-8))</f>
        <v>9.202453987730062E-3</v>
      </c>
      <c r="M38" s="450">
        <f ca="1">IF(B38="","",OFFSET(Tablas!$F$104,0,ROW(M38)-8))</f>
        <v>4.1666666666666664E-2</v>
      </c>
      <c r="N38" s="460">
        <f ca="1">IF(B38="","",OFFSET(Tablas!$F$113,0,ROW(N38)-8))</f>
        <v>0</v>
      </c>
      <c r="O38" s="451">
        <f ca="1">IF(B38="","",OFFSET(Tablas!$F$122,0,ROW(O38)-8))</f>
        <v>4.8387096774193547E-2</v>
      </c>
      <c r="P38" s="450">
        <f ca="1">IF(B38="","",OFFSET(Tablas!$F$131,0,ROW(P38)-8))</f>
        <v>0.1038961038961039</v>
      </c>
      <c r="Q38" s="452">
        <f ca="1">IF(B38="","",OFFSET(Tablas!$F$140,0,ROW(Q38)-8))</f>
        <v>0.25</v>
      </c>
      <c r="R38" s="457">
        <f ca="1">IF(B38="","",OFFSET(Tablas!$F$149,0,ROW(R38)-8))</f>
        <v>7.515151515151515E-2</v>
      </c>
      <c r="S38" s="450">
        <f ca="1">IF(B38="","",OFFSET(Tablas!$F$158,0,ROW(S38)-8))</f>
        <v>8.6021505376344093E-2</v>
      </c>
      <c r="T38" s="452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>
        <f ca="1">IF(B39="","",OFFSET(Tablas!$F$14,0,ROW(C39)-8))</f>
        <v>0.21472392638036811</v>
      </c>
      <c r="D39" s="450">
        <f ca="1">IF(B39="","",OFFSET(Tablas!$F$23,0,ROW(D39)-8))</f>
        <v>5.7971014492753624E-2</v>
      </c>
      <c r="E39" s="452">
        <f ca="1">IF(B39="","",OFFSET(Tablas!$F$32,0,ROW(E39)-8))</f>
        <v>0</v>
      </c>
      <c r="F39" s="457">
        <f ca="1">IF(B39="","",OFFSET(Tablas!$F$41,0,ROW(F39)-8))</f>
        <v>0.18181818181818182</v>
      </c>
      <c r="G39" s="450">
        <f ca="1">IF(B39="","",OFFSET(Tablas!$F$50,0,ROW(G39)-8))</f>
        <v>7.1428571428571425E-2</v>
      </c>
      <c r="H39" s="460" t="str">
        <f ca="1">IF(B39="","",OFFSET(Tablas!$F$59,0,ROW(H39)-8))</f>
        <v/>
      </c>
      <c r="I39" s="451">
        <f ca="1">IF(B39="","",OFFSET(Tablas!$F$68,0,ROW(I39)-8))</f>
        <v>6.0483870967741937E-2</v>
      </c>
      <c r="J39" s="450">
        <f ca="1">IF(B39="","",OFFSET(Tablas!$F$77,0,ROW(J39)-8))</f>
        <v>0.14285714285714285</v>
      </c>
      <c r="K39" s="452">
        <f ca="1">IF(B39="","",OFFSET(Tablas!$F$86,0,ROW(K39)-8))</f>
        <v>0</v>
      </c>
      <c r="L39" s="457">
        <f ca="1">IF(B39="","",OFFSET(Tablas!$F$95,0,ROW(L39)-8))</f>
        <v>1.4851485148514851E-2</v>
      </c>
      <c r="M39" s="450">
        <f ca="1">IF(B39="","",OFFSET(Tablas!$F$104,0,ROW(M39)-8))</f>
        <v>6.25E-2</v>
      </c>
      <c r="N39" s="460">
        <f ca="1">IF(B39="","",OFFSET(Tablas!$F$113,0,ROW(N39)-8))</f>
        <v>0.2</v>
      </c>
      <c r="O39" s="451">
        <f ca="1">IF(B39="","",OFFSET(Tablas!$F$122,0,ROW(O39)-8))</f>
        <v>4.1841004184100417E-2</v>
      </c>
      <c r="P39" s="450">
        <f ca="1">IF(B39="","",OFFSET(Tablas!$F$131,0,ROW(P39)-8))</f>
        <v>0.11267605633802817</v>
      </c>
      <c r="Q39" s="452">
        <f ca="1">IF(B39="","",OFFSET(Tablas!$F$140,0,ROW(Q39)-8))</f>
        <v>0.15384615384615385</v>
      </c>
      <c r="R39" s="457">
        <f ca="1">IF(B39="","",OFFSET(Tablas!$F$149,0,ROW(R39)-8))</f>
        <v>8.3333333333333329E-2</v>
      </c>
      <c r="S39" s="450">
        <f ca="1">IF(B39="","",OFFSET(Tablas!$F$158,0,ROW(S39)-8))</f>
        <v>0.1</v>
      </c>
      <c r="T39" s="452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>
        <f ca="1">IF(B40="","",OFFSET(Tablas!$F$14,0,ROW(C40)-8))</f>
        <v>0.30496453900709219</v>
      </c>
      <c r="D40" s="450">
        <f ca="1">IF(B40="","",OFFSET(Tablas!$F$23,0,ROW(D40)-8))</f>
        <v>9.5890410958904104E-2</v>
      </c>
      <c r="E40" s="452">
        <f ca="1">IF(B40="","",OFFSET(Tablas!$F$32,0,ROW(E40)-8))</f>
        <v>0</v>
      </c>
      <c r="F40" s="457">
        <f ca="1">IF(B40="","",OFFSET(Tablas!$F$41,0,ROW(F40)-8))</f>
        <v>0.25396825396825395</v>
      </c>
      <c r="G40" s="450">
        <f ca="1">IF(B40="","",OFFSET(Tablas!$F$50,0,ROW(G40)-8))</f>
        <v>0.25</v>
      </c>
      <c r="H40" s="460" t="str">
        <f ca="1">IF(B40="","",OFFSET(Tablas!$F$59,0,ROW(H40)-8))</f>
        <v/>
      </c>
      <c r="I40" s="451">
        <f ca="1">IF(B40="","",OFFSET(Tablas!$F$68,0,ROW(I40)-8))</f>
        <v>5.8823529411764705E-2</v>
      </c>
      <c r="J40" s="450">
        <f ca="1">IF(B40="","",OFFSET(Tablas!$F$77,0,ROW(J40)-8))</f>
        <v>8.6956521739130432E-2</v>
      </c>
      <c r="K40" s="452">
        <f ca="1">IF(B40="","",OFFSET(Tablas!$F$86,0,ROW(K40)-8))</f>
        <v>0</v>
      </c>
      <c r="L40" s="457">
        <f ca="1">IF(B40="","",OFFSET(Tablas!$F$95,0,ROW(L40)-8))</f>
        <v>1.5985790408525755E-2</v>
      </c>
      <c r="M40" s="450">
        <f ca="1">IF(B40="","",OFFSET(Tablas!$F$104,0,ROW(M40)-8))</f>
        <v>9.5238095238095233E-2</v>
      </c>
      <c r="N40" s="460">
        <f ca="1">IF(B40="","",OFFSET(Tablas!$F$113,0,ROW(N40)-8))</f>
        <v>0</v>
      </c>
      <c r="O40" s="451">
        <f ca="1">IF(B40="","",OFFSET(Tablas!$F$122,0,ROW(O40)-8))</f>
        <v>4.3083900226757371E-2</v>
      </c>
      <c r="P40" s="450">
        <f ca="1">IF(B40="","",OFFSET(Tablas!$F$131,0,ROW(P40)-8))</f>
        <v>6.4516129032258063E-2</v>
      </c>
      <c r="Q40" s="452">
        <f ca="1">IF(B40="","",OFFSET(Tablas!$F$140,0,ROW(Q40)-8))</f>
        <v>0.25</v>
      </c>
      <c r="R40" s="457">
        <f ca="1">IF(B40="","",OFFSET(Tablas!$F$149,0,ROW(R40)-8))</f>
        <v>6.607369758576874E-2</v>
      </c>
      <c r="S40" s="450">
        <f ca="1">IF(B40="","",OFFSET(Tablas!$F$158,0,ROW(S40)-8))</f>
        <v>5.2631578947368418E-2</v>
      </c>
      <c r="T40" s="452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>
        <f ca="1">IF(B41="","",OFFSET(Tablas!$F$14,0,ROW(C41)-8))</f>
        <v>0.18571428571428572</v>
      </c>
      <c r="D41" s="450">
        <f ca="1">IF(B41="","",OFFSET(Tablas!$F$23,0,ROW(D41)-8))</f>
        <v>4.4117647058823532E-2</v>
      </c>
      <c r="E41" s="452">
        <f ca="1">IF(B41="","",OFFSET(Tablas!$F$32,0,ROW(E41)-8))</f>
        <v>0</v>
      </c>
      <c r="F41" s="457">
        <f ca="1">IF(B41="","",OFFSET(Tablas!$F$41,0,ROW(F41)-8))</f>
        <v>0.12857142857142856</v>
      </c>
      <c r="G41" s="450">
        <f ca="1">IF(B41="","",OFFSET(Tablas!$F$50,0,ROW(G41)-8))</f>
        <v>0</v>
      </c>
      <c r="H41" s="460" t="str">
        <f ca="1">IF(B41="","",OFFSET(Tablas!$F$59,0,ROW(H41)-8))</f>
        <v/>
      </c>
      <c r="I41" s="451">
        <f ca="1">IF(B41="","",OFFSET(Tablas!$F$68,0,ROW(I41)-8))</f>
        <v>3.6734693877551024E-2</v>
      </c>
      <c r="J41" s="450">
        <f ca="1">IF(B41="","",OFFSET(Tablas!$F$77,0,ROW(J41)-8))</f>
        <v>0</v>
      </c>
      <c r="K41" s="452" t="str">
        <f ca="1">IF(B41="","",OFFSET(Tablas!$F$86,0,ROW(K41)-8))</f>
        <v/>
      </c>
      <c r="L41" s="457">
        <f ca="1">IF(B41="","",OFFSET(Tablas!$F$95,0,ROW(L41)-8))</f>
        <v>1.0118043844856661E-2</v>
      </c>
      <c r="M41" s="450">
        <f ca="1">IF(B41="","",OFFSET(Tablas!$F$104,0,ROW(M41)-8))</f>
        <v>3.7037037037037035E-2</v>
      </c>
      <c r="N41" s="460">
        <f ca="1">IF(B41="","",OFFSET(Tablas!$F$113,0,ROW(N41)-8))</f>
        <v>0.25</v>
      </c>
      <c r="O41" s="451">
        <f ca="1">IF(B41="","",OFFSET(Tablas!$F$122,0,ROW(O41)-8))</f>
        <v>4.1584158415841586E-2</v>
      </c>
      <c r="P41" s="450">
        <f ca="1">IF(B41="","",OFFSET(Tablas!$F$131,0,ROW(P41)-8))</f>
        <v>8.5106382978723402E-2</v>
      </c>
      <c r="Q41" s="452">
        <f ca="1">IF(B41="","",OFFSET(Tablas!$F$140,0,ROW(Q41)-8))</f>
        <v>7.6923076923076927E-2</v>
      </c>
      <c r="R41" s="457">
        <f ca="1">IF(B41="","",OFFSET(Tablas!$F$149,0,ROW(R41)-8))</f>
        <v>6.2423500611995107E-2</v>
      </c>
      <c r="S41" s="450">
        <f ca="1">IF(B41="","",OFFSET(Tablas!$F$158,0,ROW(S41)-8))</f>
        <v>5.5555555555555552E-2</v>
      </c>
      <c r="T41" s="452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>
        <f ca="1">IF(B42="","",OFFSET(Tablas!$F$14,0,ROW(C42)-8))</f>
        <v>0.18493150684931506</v>
      </c>
      <c r="D42" s="450">
        <f ca="1">IF(B42="","",OFFSET(Tablas!$F$23,0,ROW(D42)-8))</f>
        <v>2.4691358024691357E-2</v>
      </c>
      <c r="E42" s="452">
        <f ca="1">IF(B42="","",OFFSET(Tablas!$F$32,0,ROW(E42)-8))</f>
        <v>1</v>
      </c>
      <c r="F42" s="457">
        <f ca="1">IF(B42="","",OFFSET(Tablas!$F$41,0,ROW(F42)-8))</f>
        <v>0.18461538461538463</v>
      </c>
      <c r="G42" s="450">
        <f ca="1">IF(B42="","",OFFSET(Tablas!$F$50,0,ROW(G42)-8))</f>
        <v>0.22222222222222221</v>
      </c>
      <c r="H42" s="460" t="str">
        <f ca="1">IF(B42="","",OFFSET(Tablas!$F$59,0,ROW(H42)-8))</f>
        <v/>
      </c>
      <c r="I42" s="451">
        <f ca="1">IF(B42="","",OFFSET(Tablas!$F$68,0,ROW(I42)-8))</f>
        <v>5.5118110236220472E-2</v>
      </c>
      <c r="J42" s="450">
        <f ca="1">IF(B42="","",OFFSET(Tablas!$F$77,0,ROW(J42)-8))</f>
        <v>3.7037037037037035E-2</v>
      </c>
      <c r="K42" s="452" t="str">
        <f ca="1">IF(B42="","",OFFSET(Tablas!$F$86,0,ROW(K42)-8))</f>
        <v/>
      </c>
      <c r="L42" s="457">
        <f ca="1">IF(B42="","",OFFSET(Tablas!$F$95,0,ROW(L42)-8))</f>
        <v>1.6871165644171779E-2</v>
      </c>
      <c r="M42" s="450">
        <f ca="1">IF(B42="","",OFFSET(Tablas!$F$104,0,ROW(M42)-8))</f>
        <v>0.04</v>
      </c>
      <c r="N42" s="460">
        <f ca="1">IF(B42="","",OFFSET(Tablas!$F$113,0,ROW(N42)-8))</f>
        <v>0</v>
      </c>
      <c r="O42" s="451">
        <f ca="1">IF(B42="","",OFFSET(Tablas!$F$122,0,ROW(O42)-8))</f>
        <v>4.1666666666666664E-2</v>
      </c>
      <c r="P42" s="450">
        <f ca="1">IF(B42="","",OFFSET(Tablas!$F$131,0,ROW(P42)-8))</f>
        <v>8.1632653061224483E-2</v>
      </c>
      <c r="Q42" s="452">
        <f ca="1">IF(B42="","",OFFSET(Tablas!$F$140,0,ROW(Q42)-8))</f>
        <v>0.3</v>
      </c>
      <c r="R42" s="457">
        <f ca="1">IF(B42="","",OFFSET(Tablas!$F$149,0,ROW(R42)-8))</f>
        <v>5.6164383561643834E-2</v>
      </c>
      <c r="S42" s="450">
        <f ca="1">IF(B42="","",OFFSET(Tablas!$F$158,0,ROW(S42)-8))</f>
        <v>6.8627450980392163E-2</v>
      </c>
      <c r="T42" s="452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>
        <f ca="1">IF(B43="","",OFFSET(Tablas!$F$14,0,ROW(C43)-8))</f>
        <v>0.24840764331210191</v>
      </c>
      <c r="D43" s="450">
        <f ca="1">IF(B43="","",OFFSET(Tablas!$F$23,0,ROW(D43)-8))</f>
        <v>3.6585365853658534E-2</v>
      </c>
      <c r="E43" s="452">
        <f ca="1">IF(B43="","",OFFSET(Tablas!$F$32,0,ROW(E43)-8))</f>
        <v>0</v>
      </c>
      <c r="F43" s="457">
        <f ca="1">IF(B43="","",OFFSET(Tablas!$F$41,0,ROW(F43)-8))</f>
        <v>5.128205128205128E-2</v>
      </c>
      <c r="G43" s="450">
        <f ca="1">IF(B43="","",OFFSET(Tablas!$F$50,0,ROW(G43)-8))</f>
        <v>0</v>
      </c>
      <c r="H43" s="460" t="str">
        <f ca="1">IF(B43="","",OFFSET(Tablas!$F$59,0,ROW(H43)-8))</f>
        <v/>
      </c>
      <c r="I43" s="451">
        <f ca="1">IF(B43="","",OFFSET(Tablas!$F$68,0,ROW(I43)-8))</f>
        <v>3.8167938931297711E-2</v>
      </c>
      <c r="J43" s="450">
        <f ca="1">IF(B43="","",OFFSET(Tablas!$F$77,0,ROW(J43)-8))</f>
        <v>3.8461538461538464E-2</v>
      </c>
      <c r="K43" s="452" t="str">
        <f ca="1">IF(B43="","",OFFSET(Tablas!$F$86,0,ROW(K43)-8))</f>
        <v/>
      </c>
      <c r="L43" s="457">
        <f ca="1">IF(B43="","",OFFSET(Tablas!$F$95,0,ROW(L43)-8))</f>
        <v>1.0434782608695653E-2</v>
      </c>
      <c r="M43" s="450">
        <f ca="1">IF(B43="","",OFFSET(Tablas!$F$104,0,ROW(M43)-8))</f>
        <v>4.1666666666666664E-2</v>
      </c>
      <c r="N43" s="460">
        <f ca="1">IF(B43="","",OFFSET(Tablas!$F$113,0,ROW(N43)-8))</f>
        <v>0.25</v>
      </c>
      <c r="O43" s="451">
        <f ca="1">IF(B43="","",OFFSET(Tablas!$F$122,0,ROW(O43)-8))</f>
        <v>3.9094650205761319E-2</v>
      </c>
      <c r="P43" s="450">
        <f ca="1">IF(B43="","",OFFSET(Tablas!$F$131,0,ROW(P43)-8))</f>
        <v>7.5471698113207544E-2</v>
      </c>
      <c r="Q43" s="452">
        <f ca="1">IF(B43="","",OFFSET(Tablas!$F$140,0,ROW(Q43)-8))</f>
        <v>0</v>
      </c>
      <c r="R43" s="457">
        <f ca="1">IF(B43="","",OFFSET(Tablas!$F$149,0,ROW(R43)-8))</f>
        <v>6.3001145475372278E-2</v>
      </c>
      <c r="S43" s="450">
        <f ca="1">IF(B43="","",OFFSET(Tablas!$F$158,0,ROW(S43)-8))</f>
        <v>2.7522935779816515E-2</v>
      </c>
      <c r="T43" s="452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>
        <f ca="1">IF(B44="","",OFFSET(Tablas!$F$14,0,ROW(C44)-8))</f>
        <v>0.1702127659574468</v>
      </c>
      <c r="D44" s="450">
        <f ca="1">IF(B44="","",OFFSET(Tablas!$F$23,0,ROW(D44)-8))</f>
        <v>8.8235294117647065E-2</v>
      </c>
      <c r="E44" s="452">
        <f ca="1">IF(B44="","",OFFSET(Tablas!$F$32,0,ROW(E44)-8))</f>
        <v>0</v>
      </c>
      <c r="F44" s="457">
        <f ca="1">IF(B44="","",OFFSET(Tablas!$F$41,0,ROW(F44)-8))</f>
        <v>0.12328767123287671</v>
      </c>
      <c r="G44" s="450">
        <f ca="1">IF(B44="","",OFFSET(Tablas!$F$50,0,ROW(G44)-8))</f>
        <v>0</v>
      </c>
      <c r="H44" s="460" t="str">
        <f ca="1">IF(B44="","",OFFSET(Tablas!$F$59,0,ROW(H44)-8))</f>
        <v/>
      </c>
      <c r="I44" s="451">
        <f ca="1">IF(B44="","",OFFSET(Tablas!$F$68,0,ROW(I44)-8))</f>
        <v>2.6315789473684209E-2</v>
      </c>
      <c r="J44" s="450">
        <f ca="1">IF(B44="","",OFFSET(Tablas!$F$77,0,ROW(J44)-8))</f>
        <v>6.25E-2</v>
      </c>
      <c r="K44" s="452">
        <f ca="1">IF(B44="","",OFFSET(Tablas!$F$86,0,ROW(K44)-8))</f>
        <v>0</v>
      </c>
      <c r="L44" s="457">
        <f ca="1">IF(B44="","",OFFSET(Tablas!$F$95,0,ROW(L44)-8))</f>
        <v>9.8199672667757774E-3</v>
      </c>
      <c r="M44" s="450">
        <f ca="1">IF(B44="","",OFFSET(Tablas!$F$104,0,ROW(M44)-8))</f>
        <v>0.1111111111111111</v>
      </c>
      <c r="N44" s="460">
        <f ca="1">IF(B44="","",OFFSET(Tablas!$F$113,0,ROW(N44)-8))</f>
        <v>0</v>
      </c>
      <c r="O44" s="451">
        <f ca="1">IF(B44="","",OFFSET(Tablas!$F$122,0,ROW(O44)-8))</f>
        <v>2.6252983293556086E-2</v>
      </c>
      <c r="P44" s="450">
        <f ca="1">IF(B44="","",OFFSET(Tablas!$F$131,0,ROW(P44)-8))</f>
        <v>3.0303030303030304E-2</v>
      </c>
      <c r="Q44" s="452">
        <f ca="1">IF(B44="","",OFFSET(Tablas!$F$140,0,ROW(Q44)-8))</f>
        <v>0.1111111111111111</v>
      </c>
      <c r="R44" s="457">
        <f ca="1">IF(B44="","",OFFSET(Tablas!$F$149,0,ROW(R44)-8))</f>
        <v>7.0588235294117646E-2</v>
      </c>
      <c r="S44" s="450">
        <f ca="1">IF(B44="","",OFFSET(Tablas!$F$158,0,ROW(S44)-8))</f>
        <v>0.10619469026548672</v>
      </c>
      <c r="T44" s="452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>
        <f ca="1">IF(B45="","",OFFSET(Tablas!$F$14,0,ROW(C45)-8))</f>
        <v>0.19491525423728814</v>
      </c>
      <c r="D45" s="450">
        <f ca="1">IF(B45="","",OFFSET(Tablas!$F$23,0,ROW(D45)-8))</f>
        <v>3.2258064516129031E-2</v>
      </c>
      <c r="E45" s="452">
        <f ca="1">IF(B45="","",OFFSET(Tablas!$F$32,0,ROW(E45)-8))</f>
        <v>0.25</v>
      </c>
      <c r="F45" s="457">
        <f ca="1">IF(B45="","",OFFSET(Tablas!$F$41,0,ROW(F45)-8))</f>
        <v>9.0909090909090912E-2</v>
      </c>
      <c r="G45" s="450">
        <f ca="1">IF(B45="","",OFFSET(Tablas!$F$50,0,ROW(G45)-8))</f>
        <v>0.1</v>
      </c>
      <c r="H45" s="460" t="str">
        <f ca="1">IF(B45="","",OFFSET(Tablas!$F$59,0,ROW(H45)-8))</f>
        <v/>
      </c>
      <c r="I45" s="451">
        <f ca="1">IF(B45="","",OFFSET(Tablas!$F$68,0,ROW(I45)-8))</f>
        <v>3.6363636363636362E-2</v>
      </c>
      <c r="J45" s="450">
        <f ca="1">IF(B45="","",OFFSET(Tablas!$F$77,0,ROW(J45)-8))</f>
        <v>0</v>
      </c>
      <c r="K45" s="452">
        <f ca="1">IF(B45="","",OFFSET(Tablas!$F$86,0,ROW(K45)-8))</f>
        <v>0</v>
      </c>
      <c r="L45" s="457">
        <f ca="1">IF(B45="","",OFFSET(Tablas!$F$95,0,ROW(L45)-8))</f>
        <v>1.2903225806451613E-2</v>
      </c>
      <c r="M45" s="450">
        <f ca="1">IF(B45="","",OFFSET(Tablas!$F$104,0,ROW(M45)-8))</f>
        <v>6.6666666666666666E-2</v>
      </c>
      <c r="N45" s="460">
        <f ca="1">IF(B45="","",OFFSET(Tablas!$F$113,0,ROW(N45)-8))</f>
        <v>0.33333333333333331</v>
      </c>
      <c r="O45" s="451">
        <f ca="1">IF(B45="","",OFFSET(Tablas!$F$122,0,ROW(O45)-8))</f>
        <v>3.7199124726477024E-2</v>
      </c>
      <c r="P45" s="450">
        <f ca="1">IF(B45="","",OFFSET(Tablas!$F$131,0,ROW(P45)-8))</f>
        <v>6.3829787234042548E-2</v>
      </c>
      <c r="Q45" s="452">
        <f ca="1">IF(B45="","",OFFSET(Tablas!$F$140,0,ROW(Q45)-8))</f>
        <v>7.1428571428571425E-2</v>
      </c>
      <c r="R45" s="457">
        <f ca="1">IF(B45="","",OFFSET(Tablas!$F$149,0,ROW(R45)-8))</f>
        <v>7.8527607361963195E-2</v>
      </c>
      <c r="S45" s="450">
        <f ca="1">IF(B45="","",OFFSET(Tablas!$F$158,0,ROW(S45)-8))</f>
        <v>0.10989010989010989</v>
      </c>
      <c r="T45" s="452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>
        <f ca="1">IF(B46="","",OFFSET(Tablas!$F$14,0,ROW(C46)-8))</f>
        <v>0.20382165605095542</v>
      </c>
      <c r="D46" s="450">
        <f ca="1">IF(B46="","",OFFSET(Tablas!$F$23,0,ROW(D46)-8))</f>
        <v>0.08</v>
      </c>
      <c r="E46" s="452">
        <f ca="1">IF(B46="","",OFFSET(Tablas!$F$32,0,ROW(E46)-8))</f>
        <v>0.25</v>
      </c>
      <c r="F46" s="457">
        <f ca="1">IF(B46="","",OFFSET(Tablas!$F$41,0,ROW(F46)-8))</f>
        <v>0.10144927536231885</v>
      </c>
      <c r="G46" s="450">
        <f ca="1">IF(B46="","",OFFSET(Tablas!$F$50,0,ROW(G46)-8))</f>
        <v>0</v>
      </c>
      <c r="H46" s="460" t="str">
        <f ca="1">IF(B46="","",OFFSET(Tablas!$F$59,0,ROW(H46)-8))</f>
        <v/>
      </c>
      <c r="I46" s="451">
        <f ca="1">IF(B46="","",OFFSET(Tablas!$F$68,0,ROW(I46)-8))</f>
        <v>1.8450184501845018E-2</v>
      </c>
      <c r="J46" s="450">
        <f ca="1">IF(B46="","",OFFSET(Tablas!$F$77,0,ROW(J46)-8))</f>
        <v>0</v>
      </c>
      <c r="K46" s="452">
        <f ca="1">IF(B46="","",OFFSET(Tablas!$F$86,0,ROW(K46)-8))</f>
        <v>0</v>
      </c>
      <c r="L46" s="457">
        <f ca="1">IF(B46="","",OFFSET(Tablas!$F$95,0,ROW(L46)-8))</f>
        <v>1.0769230769230769E-2</v>
      </c>
      <c r="M46" s="450">
        <f ca="1">IF(B46="","",OFFSET(Tablas!$F$104,0,ROW(M46)-8))</f>
        <v>5.2631578947368418E-2</v>
      </c>
      <c r="N46" s="460">
        <f ca="1">IF(B46="","",OFFSET(Tablas!$F$113,0,ROW(N46)-8))</f>
        <v>0</v>
      </c>
      <c r="O46" s="451">
        <f ca="1">IF(B46="","",OFFSET(Tablas!$F$122,0,ROW(O46)-8))</f>
        <v>2.3679417122040074E-2</v>
      </c>
      <c r="P46" s="450">
        <f ca="1">IF(B46="","",OFFSET(Tablas!$F$131,0,ROW(P46)-8))</f>
        <v>1.9607843137254902E-2</v>
      </c>
      <c r="Q46" s="452">
        <f ca="1">IF(B46="","",OFFSET(Tablas!$F$140,0,ROW(Q46)-8))</f>
        <v>7.1428571428571425E-2</v>
      </c>
      <c r="R46" s="457">
        <f ca="1">IF(B46="","",OFFSET(Tablas!$F$149,0,ROW(R46)-8))</f>
        <v>6.9464544138929094E-2</v>
      </c>
      <c r="S46" s="450">
        <f ca="1">IF(B46="","",OFFSET(Tablas!$F$158,0,ROW(S46)-8))</f>
        <v>0.1111111111111111</v>
      </c>
      <c r="T46" s="452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>
        <f ca="1">IF(B47="","",OFFSET(Tablas!$F$14,0,ROW(C47)-8))</f>
        <v>0.19327731092436976</v>
      </c>
      <c r="D47" s="450">
        <f ca="1">IF(B47="","",OFFSET(Tablas!$F$23,0,ROW(D47)-8))</f>
        <v>1.5384615384615385E-2</v>
      </c>
      <c r="E47" s="452">
        <f ca="1">IF(B47="","",OFFSET(Tablas!$F$32,0,ROW(E47)-8))</f>
        <v>0</v>
      </c>
      <c r="F47" s="457">
        <f ca="1">IF(B47="","",OFFSET(Tablas!$F$41,0,ROW(F47)-8))</f>
        <v>4.6875E-2</v>
      </c>
      <c r="G47" s="450">
        <f ca="1">IF(B47="","",OFFSET(Tablas!$F$50,0,ROW(G47)-8))</f>
        <v>0</v>
      </c>
      <c r="H47" s="460" t="str">
        <f ca="1">IF(B47="","",OFFSET(Tablas!$F$59,0,ROW(H47)-8))</f>
        <v/>
      </c>
      <c r="I47" s="451">
        <f ca="1">IF(B47="","",OFFSET(Tablas!$F$68,0,ROW(I47)-8))</f>
        <v>2.8225806451612902E-2</v>
      </c>
      <c r="J47" s="450">
        <f ca="1">IF(B47="","",OFFSET(Tablas!$F$77,0,ROW(J47)-8))</f>
        <v>0</v>
      </c>
      <c r="K47" s="452" t="str">
        <f ca="1">IF(B47="","",OFFSET(Tablas!$F$86,0,ROW(K47)-8))</f>
        <v/>
      </c>
      <c r="L47" s="457">
        <f ca="1">IF(B47="","",OFFSET(Tablas!$F$95,0,ROW(L47)-8))</f>
        <v>1.6638935108153079E-3</v>
      </c>
      <c r="M47" s="450">
        <f ca="1">IF(B47="","",OFFSET(Tablas!$F$104,0,ROW(M47)-8))</f>
        <v>0</v>
      </c>
      <c r="N47" s="460">
        <f ca="1">IF(B47="","",OFFSET(Tablas!$F$113,0,ROW(N47)-8))</f>
        <v>0</v>
      </c>
      <c r="O47" s="451">
        <f ca="1">IF(B47="","",OFFSET(Tablas!$F$122,0,ROW(O47)-8))</f>
        <v>2.6490066225165563E-2</v>
      </c>
      <c r="P47" s="450">
        <f ca="1">IF(B47="","",OFFSET(Tablas!$F$131,0,ROW(P47)-8))</f>
        <v>3.7735849056603772E-2</v>
      </c>
      <c r="Q47" s="452">
        <f ca="1">IF(B47="","",OFFSET(Tablas!$F$140,0,ROW(Q47)-8))</f>
        <v>6.25E-2</v>
      </c>
      <c r="R47" s="457">
        <f ca="1">IF(B47="","",OFFSET(Tablas!$F$149,0,ROW(R47)-8))</f>
        <v>4.7387606318347507E-2</v>
      </c>
      <c r="S47" s="450">
        <f ca="1">IF(B47="","",OFFSET(Tablas!$F$158,0,ROW(S47)-8))</f>
        <v>0.10204081632653061</v>
      </c>
      <c r="T47" s="452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>
        <f ca="1">IF(B48="","",OFFSET(Tablas!$F$14,0,ROW(C48)-8))</f>
        <v>0.18253968253968253</v>
      </c>
      <c r="D48" s="450">
        <f ca="1">IF(B48="","",OFFSET(Tablas!$F$23,0,ROW(D48)-8))</f>
        <v>3.7037037037037035E-2</v>
      </c>
      <c r="E48" s="452">
        <f ca="1">IF(B48="","",OFFSET(Tablas!$F$32,0,ROW(E48)-8))</f>
        <v>0.5</v>
      </c>
      <c r="F48" s="457">
        <f ca="1">IF(B48="","",OFFSET(Tablas!$F$41,0,ROW(F48)-8))</f>
        <v>0.10294117647058823</v>
      </c>
      <c r="G48" s="450">
        <f ca="1">IF(B48="","",OFFSET(Tablas!$F$50,0,ROW(G48)-8))</f>
        <v>0</v>
      </c>
      <c r="H48" s="460" t="str">
        <f ca="1">IF(B48="","",OFFSET(Tablas!$F$59,0,ROW(H48)-8))</f>
        <v/>
      </c>
      <c r="I48" s="451">
        <f ca="1">IF(B48="","",OFFSET(Tablas!$F$68,0,ROW(I48)-8))</f>
        <v>2.3166023166023165E-2</v>
      </c>
      <c r="J48" s="450">
        <f ca="1">IF(B48="","",OFFSET(Tablas!$F$77,0,ROW(J48)-8))</f>
        <v>3.8461538461538464E-2</v>
      </c>
      <c r="K48" s="452" t="str">
        <f ca="1">IF(B48="","",OFFSET(Tablas!$F$86,0,ROW(K48)-8))</f>
        <v/>
      </c>
      <c r="L48" s="457">
        <f ca="1">IF(B48="","",OFFSET(Tablas!$F$95,0,ROW(L48)-8))</f>
        <v>3.4305317324185248E-3</v>
      </c>
      <c r="M48" s="450">
        <f ca="1">IF(B48="","",OFFSET(Tablas!$F$104,0,ROW(M48)-8))</f>
        <v>0</v>
      </c>
      <c r="N48" s="460">
        <f ca="1">IF(B48="","",OFFSET(Tablas!$F$113,0,ROW(N48)-8))</f>
        <v>0</v>
      </c>
      <c r="O48" s="451">
        <f ca="1">IF(B48="","",OFFSET(Tablas!$F$122,0,ROW(O48)-8))</f>
        <v>2.2075055187637971E-2</v>
      </c>
      <c r="P48" s="450">
        <f ca="1">IF(B48="","",OFFSET(Tablas!$F$131,0,ROW(P48)-8))</f>
        <v>5.5555555555555552E-2</v>
      </c>
      <c r="Q48" s="452">
        <f ca="1">IF(B48="","",OFFSET(Tablas!$F$140,0,ROW(Q48)-8))</f>
        <v>7.6923076923076927E-2</v>
      </c>
      <c r="R48" s="457">
        <f ca="1">IF(B48="","",OFFSET(Tablas!$F$149,0,ROW(R48)-8))</f>
        <v>3.4567901234567898E-2</v>
      </c>
      <c r="S48" s="450">
        <f ca="1">IF(B48="","",OFFSET(Tablas!$F$158,0,ROW(S48)-8))</f>
        <v>2.0833333333333332E-2</v>
      </c>
      <c r="T48" s="452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>
        <f ca="1">IF(B49="","",OFFSET(Tablas!$F$14,0,ROW(C49)-8))</f>
        <v>0.16666666666666666</v>
      </c>
      <c r="D49" s="450">
        <f ca="1">IF(B49="","",OFFSET(Tablas!$F$23,0,ROW(D49)-8))</f>
        <v>0.11290322580645161</v>
      </c>
      <c r="E49" s="452">
        <f ca="1">IF(B49="","",OFFSET(Tablas!$F$32,0,ROW(E49)-8))</f>
        <v>0.25</v>
      </c>
      <c r="F49" s="457">
        <f ca="1">IF(B49="","",OFFSET(Tablas!$F$41,0,ROW(F49)-8))</f>
        <v>3.0769230769230771E-2</v>
      </c>
      <c r="G49" s="450">
        <f ca="1">IF(B49="","",OFFSET(Tablas!$F$50,0,ROW(G49)-8))</f>
        <v>0</v>
      </c>
      <c r="H49" s="460" t="str">
        <f ca="1">IF(B49="","",OFFSET(Tablas!$F$59,0,ROW(H49)-8))</f>
        <v/>
      </c>
      <c r="I49" s="451">
        <f ca="1">IF(B49="","",OFFSET(Tablas!$F$68,0,ROW(I49)-8))</f>
        <v>3.3898305084745763E-2</v>
      </c>
      <c r="J49" s="450">
        <f ca="1">IF(B49="","",OFFSET(Tablas!$F$77,0,ROW(J49)-8))</f>
        <v>3.5714285714285712E-2</v>
      </c>
      <c r="K49" s="452">
        <f ca="1">IF(B49="","",OFFSET(Tablas!$F$86,0,ROW(K49)-8))</f>
        <v>0</v>
      </c>
      <c r="L49" s="457">
        <f ca="1">IF(B49="","",OFFSET(Tablas!$F$95,0,ROW(L49)-8))</f>
        <v>0</v>
      </c>
      <c r="M49" s="450">
        <f ca="1">IF(B49="","",OFFSET(Tablas!$F$104,0,ROW(M49)-8))</f>
        <v>0</v>
      </c>
      <c r="N49" s="460">
        <f ca="1">IF(B49="","",OFFSET(Tablas!$F$113,0,ROW(N49)-8))</f>
        <v>0</v>
      </c>
      <c r="O49" s="451">
        <f ca="1">IF(B49="","",OFFSET(Tablas!$F$122,0,ROW(O49)-8))</f>
        <v>1.9067796610169493E-2</v>
      </c>
      <c r="P49" s="450">
        <f ca="1">IF(B49="","",OFFSET(Tablas!$F$131,0,ROW(P49)-8))</f>
        <v>2.9411764705882353E-2</v>
      </c>
      <c r="Q49" s="452">
        <f ca="1">IF(B49="","",OFFSET(Tablas!$F$140,0,ROW(Q49)-8))</f>
        <v>0.1</v>
      </c>
      <c r="R49" s="457">
        <f ca="1">IF(B49="","",OFFSET(Tablas!$F$149,0,ROW(R49)-8))</f>
        <v>3.2967032967032968E-2</v>
      </c>
      <c r="S49" s="450">
        <f ca="1">IF(B49="","",OFFSET(Tablas!$F$158,0,ROW(S49)-8))</f>
        <v>3.4090909090909088E-2</v>
      </c>
      <c r="T49" s="452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>
        <f ca="1">IF(B50="","",OFFSET(Tablas!$F$14,0,ROW(C50)-8))</f>
        <v>0.15151515151515152</v>
      </c>
      <c r="D50" s="450">
        <f ca="1">IF(B50="","",OFFSET(Tablas!$F$23,0,ROW(D50)-8))</f>
        <v>3.0303030303030304E-2</v>
      </c>
      <c r="E50" s="452">
        <f ca="1">IF(B50="","",OFFSET(Tablas!$F$32,0,ROW(E50)-8))</f>
        <v>0</v>
      </c>
      <c r="F50" s="457">
        <f ca="1">IF(B50="","",OFFSET(Tablas!$F$41,0,ROW(F50)-8))</f>
        <v>0.11290322580645161</v>
      </c>
      <c r="G50" s="450">
        <f ca="1">IF(B50="","",OFFSET(Tablas!$F$50,0,ROW(G50)-8))</f>
        <v>0.16666666666666666</v>
      </c>
      <c r="H50" s="460">
        <f ca="1">IF(B50="","",OFFSET(Tablas!$F$59,0,ROW(H50)-8))</f>
        <v>0</v>
      </c>
      <c r="I50" s="451">
        <f ca="1">IF(B50="","",OFFSET(Tablas!$F$68,0,ROW(I50)-8))</f>
        <v>3.4090909090909088E-2</v>
      </c>
      <c r="J50" s="450">
        <f ca="1">IF(B50="","",OFFSET(Tablas!$F$77,0,ROW(J50)-8))</f>
        <v>6.6666666666666666E-2</v>
      </c>
      <c r="K50" s="452" t="str">
        <f ca="1">IF(B50="","",OFFSET(Tablas!$F$86,0,ROW(K50)-8))</f>
        <v/>
      </c>
      <c r="L50" s="457">
        <f ca="1">IF(B50="","",OFFSET(Tablas!$F$95,0,ROW(L50)-8))</f>
        <v>3.4542314335060447E-3</v>
      </c>
      <c r="M50" s="450">
        <f ca="1">IF(B50="","",OFFSET(Tablas!$F$104,0,ROW(M50)-8))</f>
        <v>3.3333333333333333E-2</v>
      </c>
      <c r="N50" s="460">
        <f ca="1">IF(B50="","",OFFSET(Tablas!$F$113,0,ROW(N50)-8))</f>
        <v>0.2</v>
      </c>
      <c r="O50" s="451">
        <f ca="1">IF(B50="","",OFFSET(Tablas!$F$122,0,ROW(O50)-8))</f>
        <v>1.9955654101995565E-2</v>
      </c>
      <c r="P50" s="450">
        <f ca="1">IF(B50="","",OFFSET(Tablas!$F$131,0,ROW(P50)-8))</f>
        <v>3.0769230769230771E-2</v>
      </c>
      <c r="Q50" s="452">
        <f ca="1">IF(B50="","",OFFSET(Tablas!$F$140,0,ROW(Q50)-8))</f>
        <v>7.6923076923076927E-2</v>
      </c>
      <c r="R50" s="457">
        <f ca="1">IF(B50="","",OFFSET(Tablas!$F$149,0,ROW(R50)-8))</f>
        <v>2.9177718832891247E-2</v>
      </c>
      <c r="S50" s="450">
        <f ca="1">IF(B50="","",OFFSET(Tablas!$F$158,0,ROW(S50)-8))</f>
        <v>4.1237113402061855E-2</v>
      </c>
      <c r="T50" s="452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>
        <f ca="1">IF(B51="","",OFFSET(Tablas!$F$14,0,ROW(C51)-8))</f>
        <v>0.12403100775193798</v>
      </c>
      <c r="D51" s="450">
        <f ca="1">IF(B51="","",OFFSET(Tablas!$F$23,0,ROW(D51)-8))</f>
        <v>1.4925373134328358E-2</v>
      </c>
      <c r="E51" s="452">
        <f ca="1">IF(B51="","",OFFSET(Tablas!$F$32,0,ROW(E51)-8))</f>
        <v>0</v>
      </c>
      <c r="F51" s="457">
        <f ca="1">IF(B51="","",OFFSET(Tablas!$F$41,0,ROW(F51)-8))</f>
        <v>7.6923076923076927E-2</v>
      </c>
      <c r="G51" s="450">
        <f ca="1">IF(B51="","",OFFSET(Tablas!$F$50,0,ROW(G51)-8))</f>
        <v>0</v>
      </c>
      <c r="H51" s="460" t="str">
        <f ca="1">IF(B51="","",OFFSET(Tablas!$F$59,0,ROW(H51)-8))</f>
        <v/>
      </c>
      <c r="I51" s="451">
        <f ca="1">IF(B51="","",OFFSET(Tablas!$F$68,0,ROW(I51)-8))</f>
        <v>2.0942408376963352E-2</v>
      </c>
      <c r="J51" s="450">
        <f ca="1">IF(B51="","",OFFSET(Tablas!$F$77,0,ROW(J51)-8))</f>
        <v>0</v>
      </c>
      <c r="K51" s="452" t="str">
        <f ca="1">IF(B51="","",OFFSET(Tablas!$F$86,0,ROW(K51)-8))</f>
        <v/>
      </c>
      <c r="L51" s="457">
        <f ca="1">IF(B51="","",OFFSET(Tablas!$F$95,0,ROW(L51)-8))</f>
        <v>7.2332730560578659E-3</v>
      </c>
      <c r="M51" s="450">
        <f ca="1">IF(B51="","",OFFSET(Tablas!$F$104,0,ROW(M51)-8))</f>
        <v>0</v>
      </c>
      <c r="N51" s="460">
        <f ca="1">IF(B51="","",OFFSET(Tablas!$F$113,0,ROW(N51)-8))</f>
        <v>0</v>
      </c>
      <c r="O51" s="451">
        <f ca="1">IF(B51="","",OFFSET(Tablas!$F$122,0,ROW(O51)-8))</f>
        <v>1.4044943820224719E-2</v>
      </c>
      <c r="P51" s="450">
        <f ca="1">IF(B51="","",OFFSET(Tablas!$F$131,0,ROW(P51)-8))</f>
        <v>4.878048780487805E-2</v>
      </c>
      <c r="Q51" s="452">
        <f ca="1">IF(B51="","",OFFSET(Tablas!$F$140,0,ROW(Q51)-8))</f>
        <v>0.13333333333333333</v>
      </c>
      <c r="R51" s="457">
        <f ca="1">IF(B51="","",OFFSET(Tablas!$F$149,0,ROW(R51)-8))</f>
        <v>4.7619047619047616E-2</v>
      </c>
      <c r="S51" s="450">
        <f ca="1">IF(B51="","",OFFSET(Tablas!$F$158,0,ROW(S51)-8))</f>
        <v>5.128205128205128E-2</v>
      </c>
      <c r="T51" s="452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>
        <f ca="1">IF(B52="","",OFFSET(Tablas!$F$14,0,ROW(C52)-8))</f>
        <v>9.1603053435114504E-2</v>
      </c>
      <c r="D52" s="450">
        <f ca="1">IF(B52="","",OFFSET(Tablas!$F$23,0,ROW(D52)-8))</f>
        <v>1.7857142857142856E-2</v>
      </c>
      <c r="E52" s="452">
        <f ca="1">IF(B52="","",OFFSET(Tablas!$F$32,0,ROW(E52)-8))</f>
        <v>0</v>
      </c>
      <c r="F52" s="457">
        <f ca="1">IF(B52="","",OFFSET(Tablas!$F$41,0,ROW(F52)-8))</f>
        <v>0.11666666666666667</v>
      </c>
      <c r="G52" s="450">
        <f ca="1">IF(B52="","",OFFSET(Tablas!$F$50,0,ROW(G52)-8))</f>
        <v>0</v>
      </c>
      <c r="H52" s="460">
        <f ca="1">IF(B52="","",OFFSET(Tablas!$F$59,0,ROW(H52)-8))</f>
        <v>1</v>
      </c>
      <c r="I52" s="451">
        <f ca="1">IF(B52="","",OFFSET(Tablas!$F$68,0,ROW(I52)-8))</f>
        <v>1.7467248908296942E-2</v>
      </c>
      <c r="J52" s="450">
        <f ca="1">IF(B52="","",OFFSET(Tablas!$F$77,0,ROW(J52)-8))</f>
        <v>0</v>
      </c>
      <c r="K52" s="452">
        <f ca="1">IF(B52="","",OFFSET(Tablas!$F$86,0,ROW(K52)-8))</f>
        <v>0</v>
      </c>
      <c r="L52" s="457">
        <f ca="1">IF(B52="","",OFFSET(Tablas!$F$95,0,ROW(L52)-8))</f>
        <v>3.4071550255536627E-3</v>
      </c>
      <c r="M52" s="450">
        <f ca="1">IF(B52="","",OFFSET(Tablas!$F$104,0,ROW(M52)-8))</f>
        <v>3.4482758620689655E-2</v>
      </c>
      <c r="N52" s="460">
        <f ca="1">IF(B52="","",OFFSET(Tablas!$F$113,0,ROW(N52)-8))</f>
        <v>0</v>
      </c>
      <c r="O52" s="451">
        <f ca="1">IF(B52="","",OFFSET(Tablas!$F$122,0,ROW(O52)-8))</f>
        <v>7.1942446043165471E-3</v>
      </c>
      <c r="P52" s="450">
        <f ca="1">IF(B52="","",OFFSET(Tablas!$F$131,0,ROW(P52)-8))</f>
        <v>1.7543859649122806E-2</v>
      </c>
      <c r="Q52" s="452">
        <f ca="1">IF(B52="","",OFFSET(Tablas!$F$140,0,ROW(Q52)-8))</f>
        <v>0</v>
      </c>
      <c r="R52" s="457">
        <f ca="1">IF(B52="","",OFFSET(Tablas!$F$149,0,ROW(R52)-8))</f>
        <v>2.1024967148488831E-2</v>
      </c>
      <c r="S52" s="450">
        <f ca="1">IF(B52="","",OFFSET(Tablas!$F$158,0,ROW(S52)-8))</f>
        <v>1.2345679012345678E-2</v>
      </c>
      <c r="T52" s="452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>
        <f ca="1">IF(B53="","",OFFSET(Tablas!$F$14,0,ROW(C53)-8))</f>
        <v>0.19</v>
      </c>
      <c r="D53" s="450">
        <f ca="1">IF(B53="","",OFFSET(Tablas!$F$23,0,ROW(D53)-8))</f>
        <v>4.2553191489361701E-2</v>
      </c>
      <c r="E53" s="452">
        <f ca="1">IF(B53="","",OFFSET(Tablas!$F$32,0,ROW(E53)-8))</f>
        <v>0</v>
      </c>
      <c r="F53" s="457">
        <f ca="1">IF(B53="","",OFFSET(Tablas!$F$41,0,ROW(F53)-8))</f>
        <v>0.14545454545454545</v>
      </c>
      <c r="G53" s="450">
        <f ca="1">IF(B53="","",OFFSET(Tablas!$F$50,0,ROW(G53)-8))</f>
        <v>9.0909090909090912E-2</v>
      </c>
      <c r="H53" s="460" t="str">
        <f ca="1">IF(B53="","",OFFSET(Tablas!$F$59,0,ROW(H53)-8))</f>
        <v/>
      </c>
      <c r="I53" s="451">
        <f ca="1">IF(B53="","",OFFSET(Tablas!$F$68,0,ROW(I53)-8))</f>
        <v>3.1578947368421054E-2</v>
      </c>
      <c r="J53" s="450">
        <f ca="1">IF(B53="","",OFFSET(Tablas!$F$77,0,ROW(J53)-8))</f>
        <v>0.2</v>
      </c>
      <c r="K53" s="452">
        <f ca="1">IF(B53="","",OFFSET(Tablas!$F$86,0,ROW(K53)-8))</f>
        <v>0</v>
      </c>
      <c r="L53" s="457">
        <f ca="1">IF(B53="","",OFFSET(Tablas!$F$95,0,ROW(L53)-8))</f>
        <v>2.2675736961451248E-3</v>
      </c>
      <c r="M53" s="450">
        <f ca="1">IF(B53="","",OFFSET(Tablas!$F$104,0,ROW(M53)-8))</f>
        <v>5.5555555555555552E-2</v>
      </c>
      <c r="N53" s="460">
        <f ca="1">IF(B53="","",OFFSET(Tablas!$F$113,0,ROW(N53)-8))</f>
        <v>0</v>
      </c>
      <c r="O53" s="451">
        <f ca="1">IF(B53="","",OFFSET(Tablas!$F$122,0,ROW(O53)-8))</f>
        <v>1.488095238095238E-2</v>
      </c>
      <c r="P53" s="450">
        <f ca="1">IF(B53="","",OFFSET(Tablas!$F$131,0,ROW(P53)-8))</f>
        <v>0</v>
      </c>
      <c r="Q53" s="452">
        <f ca="1">IF(B53="","",OFFSET(Tablas!$F$140,0,ROW(Q53)-8))</f>
        <v>7.6923076923076927E-2</v>
      </c>
      <c r="R53" s="457">
        <f ca="1">IF(B53="","",OFFSET(Tablas!$F$149,0,ROW(R53)-8))</f>
        <v>3.2432432432432434E-2</v>
      </c>
      <c r="S53" s="450">
        <f ca="1">IF(B53="","",OFFSET(Tablas!$F$158,0,ROW(S53)-8))</f>
        <v>4.2857142857142858E-2</v>
      </c>
      <c r="T53" s="452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>
        <f ca="1">IF(B54="","",OFFSET(Tablas!$F$14,0,ROW(C54)-8))</f>
        <v>0.22500000000000001</v>
      </c>
      <c r="D54" s="450">
        <f ca="1">IF(B54="","",OFFSET(Tablas!$F$23,0,ROW(D54)-8))</f>
        <v>0.05</v>
      </c>
      <c r="E54" s="452" t="str">
        <f ca="1">IF(B54="","",OFFSET(Tablas!$F$32,0,ROW(E54)-8))</f>
        <v/>
      </c>
      <c r="F54" s="457">
        <f ca="1">IF(B54="","",OFFSET(Tablas!$F$41,0,ROW(F54)-8))</f>
        <v>0.33333333333333331</v>
      </c>
      <c r="G54" s="450">
        <f ca="1">IF(B54="","",OFFSET(Tablas!$F$50,0,ROW(G54)-8))</f>
        <v>0</v>
      </c>
      <c r="H54" s="460" t="str">
        <f ca="1">IF(B54="","",OFFSET(Tablas!$F$59,0,ROW(H54)-8))</f>
        <v/>
      </c>
      <c r="I54" s="451">
        <f ca="1">IF(B54="","",OFFSET(Tablas!$F$68,0,ROW(I54)-8))</f>
        <v>4.5454545454545456E-2</v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>
        <f ca="1">IF(B54="","",OFFSET(Tablas!$F$95,0,ROW(L54)-8))</f>
        <v>6.369426751592357E-3</v>
      </c>
      <c r="M54" s="450">
        <f ca="1">IF(B54="","",OFFSET(Tablas!$F$104,0,ROW(M54)-8))</f>
        <v>0</v>
      </c>
      <c r="N54" s="460" t="str">
        <f ca="1">IF(B54="","",OFFSET(Tablas!$F$113,0,ROW(N54)-8))</f>
        <v/>
      </c>
      <c r="O54" s="451">
        <f ca="1">IF(B54="","",OFFSET(Tablas!$F$122,0,ROW(O54)-8))</f>
        <v>0</v>
      </c>
      <c r="P54" s="450">
        <f ca="1">IF(B54="","",OFFSET(Tablas!$F$131,0,ROW(P54)-8))</f>
        <v>0</v>
      </c>
      <c r="Q54" s="452" t="str">
        <f ca="1">IF(B54="","",OFFSET(Tablas!$F$140,0,ROW(Q54)-8))</f>
        <v/>
      </c>
      <c r="R54" s="457">
        <f ca="1">IF(B54="","",OFFSET(Tablas!$F$149,0,ROW(R54)-8))</f>
        <v>0.10471204188481675</v>
      </c>
      <c r="S54" s="450">
        <f ca="1">IF(B54="","",OFFSET(Tablas!$F$158,0,ROW(S54)-8))</f>
        <v>2.7777777777777776E-2</v>
      </c>
      <c r="T54" s="452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9" workbookViewId="0">
      <selection activeCell="B36" sqref="B36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0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0" s="312" customFormat="1" x14ac:dyDescent="0.2">
      <c r="B4" s="487"/>
    </row>
    <row r="5" spans="1:20" x14ac:dyDescent="0.2">
      <c r="A5" s="659" t="s">
        <v>136</v>
      </c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60" t="s">
        <v>79</v>
      </c>
      <c r="B8" s="661"/>
      <c r="C8" s="666" t="s">
        <v>22</v>
      </c>
      <c r="D8" s="667"/>
      <c r="E8" s="667"/>
      <c r="F8" s="667"/>
      <c r="G8" s="667"/>
      <c r="H8" s="667"/>
      <c r="I8" s="667"/>
      <c r="J8" s="667"/>
      <c r="K8" s="667"/>
      <c r="L8" s="667"/>
      <c r="M8" s="667"/>
      <c r="N8" s="667"/>
      <c r="O8" s="667"/>
      <c r="P8" s="667"/>
      <c r="Q8" s="667"/>
      <c r="R8" s="667"/>
      <c r="S8" s="667"/>
      <c r="T8" s="668"/>
    </row>
    <row r="9" spans="1:20" x14ac:dyDescent="0.2">
      <c r="A9" s="662"/>
      <c r="B9" s="663"/>
      <c r="C9" s="670" t="s">
        <v>76</v>
      </c>
      <c r="D9" s="671"/>
      <c r="E9" s="671"/>
      <c r="F9" s="671"/>
      <c r="G9" s="671"/>
      <c r="H9" s="672"/>
      <c r="I9" s="670" t="s">
        <v>75</v>
      </c>
      <c r="J9" s="671"/>
      <c r="K9" s="671"/>
      <c r="L9" s="671"/>
      <c r="M9" s="671"/>
      <c r="N9" s="672"/>
      <c r="O9" s="670" t="s">
        <v>74</v>
      </c>
      <c r="P9" s="671"/>
      <c r="Q9" s="671"/>
      <c r="R9" s="671"/>
      <c r="S9" s="671"/>
      <c r="T9" s="672"/>
    </row>
    <row r="10" spans="1:20" x14ac:dyDescent="0.2">
      <c r="A10" s="662"/>
      <c r="B10" s="663"/>
      <c r="C10" s="677" t="s">
        <v>34</v>
      </c>
      <c r="D10" s="669"/>
      <c r="E10" s="669" t="s">
        <v>35</v>
      </c>
      <c r="F10" s="669"/>
      <c r="G10" s="669" t="s">
        <v>0</v>
      </c>
      <c r="H10" s="673"/>
      <c r="I10" s="677" t="s">
        <v>34</v>
      </c>
      <c r="J10" s="669"/>
      <c r="K10" s="669" t="s">
        <v>35</v>
      </c>
      <c r="L10" s="669"/>
      <c r="M10" s="669" t="s">
        <v>0</v>
      </c>
      <c r="N10" s="673"/>
      <c r="O10" s="677" t="s">
        <v>34</v>
      </c>
      <c r="P10" s="669"/>
      <c r="Q10" s="669" t="s">
        <v>35</v>
      </c>
      <c r="R10" s="669"/>
      <c r="S10" s="669" t="s">
        <v>0</v>
      </c>
      <c r="T10" s="673"/>
    </row>
    <row r="11" spans="1:20" ht="13.5" thickBot="1" x14ac:dyDescent="0.25">
      <c r="A11" s="664"/>
      <c r="B11" s="665"/>
      <c r="C11" s="332" t="s">
        <v>73</v>
      </c>
      <c r="D11" s="320" t="s">
        <v>23</v>
      </c>
      <c r="E11" s="333" t="s">
        <v>73</v>
      </c>
      <c r="F11" s="320" t="s">
        <v>23</v>
      </c>
      <c r="G11" s="333" t="s">
        <v>73</v>
      </c>
      <c r="H11" s="321" t="s">
        <v>23</v>
      </c>
      <c r="I11" s="332" t="s">
        <v>73</v>
      </c>
      <c r="J11" s="320" t="s">
        <v>23</v>
      </c>
      <c r="K11" s="333" t="s">
        <v>73</v>
      </c>
      <c r="L11" s="320" t="s">
        <v>23</v>
      </c>
      <c r="M11" s="333" t="s">
        <v>73</v>
      </c>
      <c r="N11" s="321" t="s">
        <v>23</v>
      </c>
      <c r="O11" s="332" t="s">
        <v>73</v>
      </c>
      <c r="P11" s="320" t="s">
        <v>23</v>
      </c>
      <c r="Q11" s="333" t="s">
        <v>73</v>
      </c>
      <c r="R11" s="320" t="s">
        <v>23</v>
      </c>
      <c r="S11" s="333" t="s">
        <v>73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2175</v>
      </c>
      <c r="D12" s="343">
        <f>Antecedentes!D11</f>
        <v>1</v>
      </c>
      <c r="E12" s="342">
        <f>Antecedentes!E11</f>
        <v>2348</v>
      </c>
      <c r="F12" s="343">
        <f>Antecedentes!F11</f>
        <v>1</v>
      </c>
      <c r="G12" s="342">
        <f>Antecedentes!G11</f>
        <v>4523</v>
      </c>
      <c r="H12" s="346">
        <f>Antecedentes!H11</f>
        <v>1</v>
      </c>
      <c r="I12" s="322">
        <f>Antecedentes!I11</f>
        <v>283</v>
      </c>
      <c r="J12" s="343">
        <f>Antecedentes!J11</f>
        <v>1</v>
      </c>
      <c r="K12" s="342">
        <f>Antecedentes!K11</f>
        <v>334</v>
      </c>
      <c r="L12" s="343">
        <f>Antecedentes!L11</f>
        <v>1</v>
      </c>
      <c r="M12" s="342">
        <f>Antecedentes!M11</f>
        <v>617</v>
      </c>
      <c r="N12" s="346">
        <f>Antecedentes!N11</f>
        <v>1</v>
      </c>
      <c r="O12" s="322">
        <f>Antecedentes!O11</f>
        <v>88</v>
      </c>
      <c r="P12" s="343">
        <f>Antecedentes!P11</f>
        <v>1</v>
      </c>
      <c r="Q12" s="342">
        <f>Antecedentes!Q11</f>
        <v>129</v>
      </c>
      <c r="R12" s="343">
        <f>Antecedentes!R11</f>
        <v>1</v>
      </c>
      <c r="S12" s="342">
        <f>Antecedentes!S11</f>
        <v>217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1040</v>
      </c>
      <c r="D14" s="352">
        <f>Antecedentes!D13</f>
        <v>0.47816091954022988</v>
      </c>
      <c r="E14" s="18">
        <f>Antecedentes!E13</f>
        <v>964</v>
      </c>
      <c r="F14" s="352">
        <f>Antecedentes!F13</f>
        <v>0.41056218057921634</v>
      </c>
      <c r="G14" s="18">
        <f>Antecedentes!G13</f>
        <v>2004</v>
      </c>
      <c r="H14" s="353">
        <f>Antecedentes!H13</f>
        <v>0.44306875967278353</v>
      </c>
      <c r="I14" s="359">
        <f>Antecedentes!I13</f>
        <v>169</v>
      </c>
      <c r="J14" s="352">
        <f>Antecedentes!J13</f>
        <v>0.59717314487632511</v>
      </c>
      <c r="K14" s="18">
        <f>Antecedentes!K13</f>
        <v>171</v>
      </c>
      <c r="L14" s="352">
        <f>Antecedentes!L13</f>
        <v>0.5119760479041916</v>
      </c>
      <c r="M14" s="18">
        <f>Antecedentes!M13</f>
        <v>340</v>
      </c>
      <c r="N14" s="353">
        <f>Antecedentes!N13</f>
        <v>0.55105348460291737</v>
      </c>
      <c r="O14" s="351">
        <f>Antecedentes!O13</f>
        <v>57</v>
      </c>
      <c r="P14" s="352">
        <f>Antecedentes!P13</f>
        <v>0.64772727272727271</v>
      </c>
      <c r="Q14" s="18">
        <f>Antecedentes!Q13</f>
        <v>83</v>
      </c>
      <c r="R14" s="352">
        <f>Antecedentes!R13</f>
        <v>0.64341085271317833</v>
      </c>
      <c r="S14" s="18">
        <f>Antecedentes!S13</f>
        <v>140</v>
      </c>
      <c r="T14" s="353">
        <f>Antecedentes!T13</f>
        <v>0.64516129032258063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0.11494252873563218</v>
      </c>
      <c r="E15" s="340">
        <f>Antecedentes!E14</f>
        <v>218</v>
      </c>
      <c r="F15" s="341">
        <f>Antecedentes!F14</f>
        <v>9.2844974446337311E-2</v>
      </c>
      <c r="G15" s="340">
        <f>Antecedentes!G14</f>
        <v>468</v>
      </c>
      <c r="H15" s="345">
        <f>Antecedentes!H14</f>
        <v>0.10347114746849437</v>
      </c>
      <c r="I15" s="344">
        <f>Antecedentes!I14</f>
        <v>44</v>
      </c>
      <c r="J15" s="341">
        <f>Antecedentes!J14</f>
        <v>0.15547703180212014</v>
      </c>
      <c r="K15" s="340">
        <f>Antecedentes!K14</f>
        <v>47</v>
      </c>
      <c r="L15" s="341">
        <f>Antecedentes!L14</f>
        <v>0.1407185628742515</v>
      </c>
      <c r="M15" s="340">
        <f>Antecedentes!M14</f>
        <v>91</v>
      </c>
      <c r="N15" s="345">
        <f>Antecedentes!N14</f>
        <v>0.14748784440842788</v>
      </c>
      <c r="O15" s="348">
        <f>Antecedentes!O14</f>
        <v>14</v>
      </c>
      <c r="P15" s="341">
        <f>Antecedentes!P14</f>
        <v>0.15909090909090909</v>
      </c>
      <c r="Q15" s="340">
        <f>Antecedentes!Q14</f>
        <v>19</v>
      </c>
      <c r="R15" s="341">
        <f>Antecedentes!R14</f>
        <v>0.14728682170542637</v>
      </c>
      <c r="S15" s="340">
        <f>Antecedentes!S14</f>
        <v>33</v>
      </c>
      <c r="T15" s="345">
        <f>Antecedentes!T14</f>
        <v>0.15207373271889402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0.11310344827586206</v>
      </c>
      <c r="E16" s="340">
        <f>Antecedentes!E15</f>
        <v>209</v>
      </c>
      <c r="F16" s="341">
        <f>Antecedentes!F15</f>
        <v>8.9011925042589438E-2</v>
      </c>
      <c r="G16" s="340">
        <f>Antecedentes!G15</f>
        <v>455</v>
      </c>
      <c r="H16" s="345">
        <f>Antecedentes!H15</f>
        <v>0.10059694892770285</v>
      </c>
      <c r="I16" s="344">
        <f>Antecedentes!I15</f>
        <v>37</v>
      </c>
      <c r="J16" s="341">
        <f>Antecedentes!J15</f>
        <v>0.13074204946996468</v>
      </c>
      <c r="K16" s="340">
        <f>Antecedentes!K15</f>
        <v>47</v>
      </c>
      <c r="L16" s="341">
        <f>Antecedentes!L15</f>
        <v>0.1407185628742515</v>
      </c>
      <c r="M16" s="340">
        <f>Antecedentes!M15</f>
        <v>84</v>
      </c>
      <c r="N16" s="345">
        <f>Antecedentes!N15</f>
        <v>0.13614262560777957</v>
      </c>
      <c r="O16" s="348">
        <f>Antecedentes!O15</f>
        <v>19</v>
      </c>
      <c r="P16" s="341">
        <f>Antecedentes!P15</f>
        <v>0.21590909090909091</v>
      </c>
      <c r="Q16" s="340">
        <f>Antecedentes!Q15</f>
        <v>27</v>
      </c>
      <c r="R16" s="341">
        <f>Antecedentes!R15</f>
        <v>0.20930232558139536</v>
      </c>
      <c r="S16" s="340">
        <f>Antecedentes!S15</f>
        <v>46</v>
      </c>
      <c r="T16" s="345">
        <f>Antecedentes!T15</f>
        <v>0.2119815668202765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6.8045977011494257E-2</v>
      </c>
      <c r="E17" s="340">
        <f>Antecedentes!E16</f>
        <v>111</v>
      </c>
      <c r="F17" s="341">
        <f>Antecedentes!F16</f>
        <v>4.7274275979557072E-2</v>
      </c>
      <c r="G17" s="340">
        <f>Antecedentes!G16</f>
        <v>259</v>
      </c>
      <c r="H17" s="345">
        <f>Antecedentes!H16</f>
        <v>5.7262878620384698E-2</v>
      </c>
      <c r="I17" s="344">
        <f>Antecedentes!I16</f>
        <v>16</v>
      </c>
      <c r="J17" s="341">
        <f>Antecedentes!J16</f>
        <v>5.6537102473498232E-2</v>
      </c>
      <c r="K17" s="340">
        <f>Antecedentes!K16</f>
        <v>20</v>
      </c>
      <c r="L17" s="341">
        <f>Antecedentes!L16</f>
        <v>5.9880239520958084E-2</v>
      </c>
      <c r="M17" s="340">
        <f>Antecedentes!M16</f>
        <v>36</v>
      </c>
      <c r="N17" s="345">
        <f>Antecedentes!N16</f>
        <v>5.834683954619125E-2</v>
      </c>
      <c r="O17" s="348">
        <f>Antecedentes!O16</f>
        <v>12</v>
      </c>
      <c r="P17" s="341">
        <f>Antecedentes!P16</f>
        <v>0.13636363636363635</v>
      </c>
      <c r="Q17" s="340">
        <f>Antecedentes!Q16</f>
        <v>12</v>
      </c>
      <c r="R17" s="341">
        <f>Antecedentes!R16</f>
        <v>9.3023255813953487E-2</v>
      </c>
      <c r="S17" s="340">
        <f>Antecedentes!S16</f>
        <v>24</v>
      </c>
      <c r="T17" s="345">
        <f>Antecedentes!T16</f>
        <v>0.11059907834101383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0.11632183908045977</v>
      </c>
      <c r="E18" s="340">
        <f>Antecedentes!E17</f>
        <v>184</v>
      </c>
      <c r="F18" s="341">
        <f>Antecedentes!F17</f>
        <v>7.8364565587734247E-2</v>
      </c>
      <c r="G18" s="340">
        <f>Antecedentes!G17</f>
        <v>437</v>
      </c>
      <c r="H18" s="345">
        <f>Antecedentes!H17</f>
        <v>9.6617289409683837E-2</v>
      </c>
      <c r="I18" s="344">
        <f>Antecedentes!I17</f>
        <v>41</v>
      </c>
      <c r="J18" s="341">
        <f>Antecedentes!J17</f>
        <v>0.14487632508833923</v>
      </c>
      <c r="K18" s="340">
        <f>Antecedentes!K17</f>
        <v>20</v>
      </c>
      <c r="L18" s="341">
        <f>Antecedentes!L17</f>
        <v>5.9880239520958084E-2</v>
      </c>
      <c r="M18" s="340">
        <f>Antecedentes!M17</f>
        <v>61</v>
      </c>
      <c r="N18" s="345">
        <f>Antecedentes!N17</f>
        <v>9.8865478119935166E-2</v>
      </c>
      <c r="O18" s="348">
        <f>Antecedentes!O17</f>
        <v>6</v>
      </c>
      <c r="P18" s="341">
        <f>Antecedentes!P17</f>
        <v>6.8181818181818177E-2</v>
      </c>
      <c r="Q18" s="340">
        <f>Antecedentes!Q17</f>
        <v>4</v>
      </c>
      <c r="R18" s="341">
        <f>Antecedentes!R17</f>
        <v>3.1007751937984496E-2</v>
      </c>
      <c r="S18" s="340">
        <f>Antecedentes!S17</f>
        <v>10</v>
      </c>
      <c r="T18" s="345">
        <f>Antecedentes!T17</f>
        <v>4.6082949308755762E-2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0.17839080459770115</v>
      </c>
      <c r="E19" s="340">
        <f>Antecedentes!E18</f>
        <v>350</v>
      </c>
      <c r="F19" s="341">
        <f>Antecedentes!F18</f>
        <v>0.14906303236797275</v>
      </c>
      <c r="G19" s="340">
        <f>Antecedentes!G18</f>
        <v>738</v>
      </c>
      <c r="H19" s="345">
        <f>Antecedentes!H18</f>
        <v>0.16316604023877956</v>
      </c>
      <c r="I19" s="344">
        <f>Antecedentes!I18</f>
        <v>67</v>
      </c>
      <c r="J19" s="341">
        <f>Antecedentes!J18</f>
        <v>0.23674911660777384</v>
      </c>
      <c r="K19" s="340">
        <f>Antecedentes!K18</f>
        <v>65</v>
      </c>
      <c r="L19" s="341">
        <f>Antecedentes!L18</f>
        <v>0.19461077844311378</v>
      </c>
      <c r="M19" s="340">
        <f>Antecedentes!M18</f>
        <v>132</v>
      </c>
      <c r="N19" s="345">
        <f>Antecedentes!N18</f>
        <v>0.21393841166936792</v>
      </c>
      <c r="O19" s="348">
        <f>Antecedentes!O18</f>
        <v>24</v>
      </c>
      <c r="P19" s="341">
        <f>Antecedentes!P18</f>
        <v>0.27272727272727271</v>
      </c>
      <c r="Q19" s="340">
        <f>Antecedentes!Q18</f>
        <v>34</v>
      </c>
      <c r="R19" s="341">
        <f>Antecedentes!R18</f>
        <v>0.26356589147286824</v>
      </c>
      <c r="S19" s="340">
        <f>Antecedentes!S18</f>
        <v>58</v>
      </c>
      <c r="T19" s="345">
        <f>Antecedentes!T18</f>
        <v>0.26728110599078342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6.4367816091954024E-3</v>
      </c>
      <c r="E20" s="340">
        <f>Antecedentes!E19</f>
        <v>30</v>
      </c>
      <c r="F20" s="341">
        <f>Antecedentes!F19</f>
        <v>1.2776831345826235E-2</v>
      </c>
      <c r="G20" s="340">
        <f>Antecedentes!G19</f>
        <v>44</v>
      </c>
      <c r="H20" s="345">
        <f>Antecedentes!H19</f>
        <v>9.7280565996020335E-3</v>
      </c>
      <c r="I20" s="344">
        <f>Antecedentes!I19</f>
        <v>1</v>
      </c>
      <c r="J20" s="341">
        <f>Antecedentes!J19</f>
        <v>3.5335689045936395E-3</v>
      </c>
      <c r="K20" s="340">
        <f>Antecedentes!K19</f>
        <v>7</v>
      </c>
      <c r="L20" s="341">
        <f>Antecedentes!L19</f>
        <v>2.0958083832335328E-2</v>
      </c>
      <c r="M20" s="340">
        <f>Antecedentes!M19</f>
        <v>8</v>
      </c>
      <c r="N20" s="345">
        <f>Antecedentes!N19</f>
        <v>1.2965964343598054E-2</v>
      </c>
      <c r="O20" s="348">
        <f>Antecedentes!O19</f>
        <v>1</v>
      </c>
      <c r="P20" s="341">
        <f>Antecedentes!P19</f>
        <v>1.1363636363636364E-2</v>
      </c>
      <c r="Q20" s="340">
        <f>Antecedentes!Q19</f>
        <v>7</v>
      </c>
      <c r="R20" s="341">
        <f>Antecedentes!R19</f>
        <v>5.4263565891472867E-2</v>
      </c>
      <c r="S20" s="340">
        <f>Antecedentes!S19</f>
        <v>8</v>
      </c>
      <c r="T20" s="345">
        <f>Antecedentes!T19</f>
        <v>3.6866359447004608E-2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4.8735632183908043E-2</v>
      </c>
      <c r="E21" s="340">
        <f>Antecedentes!E20</f>
        <v>103</v>
      </c>
      <c r="F21" s="341">
        <f>Antecedentes!F20</f>
        <v>4.3867120954003407E-2</v>
      </c>
      <c r="G21" s="340">
        <f>Antecedentes!G20</f>
        <v>209</v>
      </c>
      <c r="H21" s="345">
        <f>Antecedentes!H20</f>
        <v>4.6208268848109663E-2</v>
      </c>
      <c r="I21" s="344">
        <f>Antecedentes!I20</f>
        <v>22</v>
      </c>
      <c r="J21" s="341">
        <f>Antecedentes!J20</f>
        <v>7.7738515901060068E-2</v>
      </c>
      <c r="K21" s="340">
        <f>Antecedentes!K20</f>
        <v>18</v>
      </c>
      <c r="L21" s="341">
        <f>Antecedentes!L20</f>
        <v>5.3892215568862277E-2</v>
      </c>
      <c r="M21" s="340">
        <f>Antecedentes!M20</f>
        <v>40</v>
      </c>
      <c r="N21" s="345">
        <f>Antecedentes!N20</f>
        <v>6.4829821717990274E-2</v>
      </c>
      <c r="O21" s="348">
        <f>Antecedentes!O20</f>
        <v>6</v>
      </c>
      <c r="P21" s="341">
        <f>Antecedentes!P20</f>
        <v>6.8181818181818177E-2</v>
      </c>
      <c r="Q21" s="340">
        <f>Antecedentes!Q20</f>
        <v>13</v>
      </c>
      <c r="R21" s="341">
        <f>Antecedentes!R20</f>
        <v>0.10077519379844961</v>
      </c>
      <c r="S21" s="340">
        <f>Antecedentes!S20</f>
        <v>19</v>
      </c>
      <c r="T21" s="345">
        <f>Antecedentes!T20</f>
        <v>8.755760368663594E-2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3.4022988505747129E-2</v>
      </c>
      <c r="E22" s="340">
        <f>Antecedentes!E21</f>
        <v>106</v>
      </c>
      <c r="F22" s="341">
        <f>Antecedentes!F21</f>
        <v>4.5144804088586031E-2</v>
      </c>
      <c r="G22" s="340">
        <f>Antecedentes!G21</f>
        <v>180</v>
      </c>
      <c r="H22" s="345">
        <f>Antecedentes!H21</f>
        <v>3.9796595180190138E-2</v>
      </c>
      <c r="I22" s="344">
        <f>Antecedentes!I21</f>
        <v>14</v>
      </c>
      <c r="J22" s="341">
        <f>Antecedentes!J21</f>
        <v>4.9469964664310952E-2</v>
      </c>
      <c r="K22" s="340">
        <f>Antecedentes!K21</f>
        <v>11</v>
      </c>
      <c r="L22" s="341">
        <f>Antecedentes!L21</f>
        <v>3.2934131736526949E-2</v>
      </c>
      <c r="M22" s="340">
        <f>Antecedentes!M21</f>
        <v>25</v>
      </c>
      <c r="N22" s="345">
        <f>Antecedentes!N21</f>
        <v>4.0518638573743923E-2</v>
      </c>
      <c r="O22" s="348">
        <f>Antecedentes!O21</f>
        <v>2</v>
      </c>
      <c r="P22" s="341">
        <f>Antecedentes!P21</f>
        <v>2.2727272727272728E-2</v>
      </c>
      <c r="Q22" s="340">
        <f>Antecedentes!Q21</f>
        <v>8</v>
      </c>
      <c r="R22" s="341">
        <f>Antecedentes!R21</f>
        <v>6.2015503875968991E-2</v>
      </c>
      <c r="S22" s="340">
        <f>Antecedentes!S21</f>
        <v>10</v>
      </c>
      <c r="T22" s="345">
        <f>Antecedentes!T21</f>
        <v>4.6082949308755762E-2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0.52183908045977012</v>
      </c>
      <c r="E23" s="356">
        <f>Antecedentes!E22</f>
        <v>1384</v>
      </c>
      <c r="F23" s="357">
        <f>Antecedentes!F22</f>
        <v>0.58943781942078366</v>
      </c>
      <c r="G23" s="356">
        <f>Antecedentes!G22</f>
        <v>2519</v>
      </c>
      <c r="H23" s="358">
        <f>Antecedentes!H22</f>
        <v>0.55693124032721641</v>
      </c>
      <c r="I23" s="363">
        <f>Antecedentes!I22</f>
        <v>114</v>
      </c>
      <c r="J23" s="357">
        <f>Antecedentes!J22</f>
        <v>0.40282685512367489</v>
      </c>
      <c r="K23" s="356">
        <f>Antecedentes!K22</f>
        <v>163</v>
      </c>
      <c r="L23" s="357">
        <f>Antecedentes!L22</f>
        <v>0.4880239520958084</v>
      </c>
      <c r="M23" s="356">
        <f>Antecedentes!M22</f>
        <v>277</v>
      </c>
      <c r="N23" s="358">
        <f>Antecedentes!N22</f>
        <v>0.44894651539708263</v>
      </c>
      <c r="O23" s="355">
        <f>Antecedentes!O22</f>
        <v>31</v>
      </c>
      <c r="P23" s="357">
        <f>Antecedentes!P22</f>
        <v>0.35227272727272729</v>
      </c>
      <c r="Q23" s="356">
        <f>Antecedentes!Q22</f>
        <v>46</v>
      </c>
      <c r="R23" s="357">
        <f>Antecedentes!R22</f>
        <v>0.35658914728682173</v>
      </c>
      <c r="S23" s="356">
        <f>Antecedentes!S22</f>
        <v>77</v>
      </c>
      <c r="T23" s="358">
        <f>Antecedentes!T22</f>
        <v>0.35483870967741937</v>
      </c>
    </row>
    <row r="24" spans="1:20" ht="13.5" thickBot="1" x14ac:dyDescent="0.25"/>
    <row r="25" spans="1:20" ht="13.5" thickBot="1" x14ac:dyDescent="0.25">
      <c r="A25" s="674" t="str">
        <f>Antecedentes!A24</f>
        <v>Factores de exposición y otras comorbilidades</v>
      </c>
      <c r="B25" s="675"/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6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4.9195402298850575E-2</v>
      </c>
      <c r="E26" s="374">
        <f>Antecedentes!E25</f>
        <v>181</v>
      </c>
      <c r="F26" s="373">
        <f>Antecedentes!F25</f>
        <v>7.7086882453151623E-2</v>
      </c>
      <c r="G26" s="374">
        <f>Antecedentes!G25</f>
        <v>288</v>
      </c>
      <c r="H26" s="375">
        <f>Antecedentes!H25</f>
        <v>6.3674552288304223E-2</v>
      </c>
      <c r="I26" s="372">
        <f>Antecedentes!I25</f>
        <v>25</v>
      </c>
      <c r="J26" s="373">
        <f>Antecedentes!J25</f>
        <v>8.8339222614840993E-2</v>
      </c>
      <c r="K26" s="374">
        <f>Antecedentes!K25</f>
        <v>42</v>
      </c>
      <c r="L26" s="373">
        <f>Antecedentes!L25</f>
        <v>0.12574850299401197</v>
      </c>
      <c r="M26" s="374">
        <f>Antecedentes!M25</f>
        <v>67</v>
      </c>
      <c r="N26" s="373">
        <f>Antecedentes!N25</f>
        <v>0.10858995137763371</v>
      </c>
      <c r="O26" s="376">
        <f>Antecedentes!O25</f>
        <v>4</v>
      </c>
      <c r="P26" s="377">
        <f>Antecedentes!P25</f>
        <v>4.5454545454545456E-2</v>
      </c>
      <c r="Q26" s="374">
        <f>Antecedentes!Q25</f>
        <v>16</v>
      </c>
      <c r="R26" s="373">
        <f>Antecedentes!R25</f>
        <v>0.12403100775193798</v>
      </c>
      <c r="S26" s="374">
        <f>Antecedentes!S25</f>
        <v>20</v>
      </c>
      <c r="T26" s="375">
        <f>Antecedentes!T25</f>
        <v>9.2165898617511524E-2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9.1954022988505746E-3</v>
      </c>
      <c r="E27" s="340">
        <f>Antecedentes!E26</f>
        <v>114</v>
      </c>
      <c r="F27" s="341">
        <f>Antecedentes!F26</f>
        <v>4.8551959114139696E-2</v>
      </c>
      <c r="G27" s="340">
        <f>Antecedentes!G26</f>
        <v>134</v>
      </c>
      <c r="H27" s="345">
        <f>Antecedentes!H26</f>
        <v>2.9626354189697102E-2</v>
      </c>
      <c r="I27" s="344">
        <f>Antecedentes!I26</f>
        <v>5</v>
      </c>
      <c r="J27" s="341">
        <f>Antecedentes!J26</f>
        <v>1.7667844522968199E-2</v>
      </c>
      <c r="K27" s="340">
        <f>Antecedentes!K26</f>
        <v>32</v>
      </c>
      <c r="L27" s="341">
        <f>Antecedentes!L26</f>
        <v>9.580838323353294E-2</v>
      </c>
      <c r="M27" s="340">
        <f>Antecedentes!M26</f>
        <v>37</v>
      </c>
      <c r="N27" s="341">
        <f>Antecedentes!N26</f>
        <v>5.9967585089141004E-2</v>
      </c>
      <c r="O27" s="368">
        <f>Antecedentes!O26</f>
        <v>2</v>
      </c>
      <c r="P27" s="366">
        <f>Antecedentes!P26</f>
        <v>2.2727272727272728E-2</v>
      </c>
      <c r="Q27" s="340">
        <f>Antecedentes!Q26</f>
        <v>12</v>
      </c>
      <c r="R27" s="341">
        <f>Antecedentes!R26</f>
        <v>9.3023255813953487E-2</v>
      </c>
      <c r="S27" s="340">
        <f>Antecedentes!S26</f>
        <v>14</v>
      </c>
      <c r="T27" s="345">
        <f>Antecedentes!T26</f>
        <v>6.4516129032258063E-2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4.5057471264367814E-2</v>
      </c>
      <c r="E28" s="340">
        <f>Antecedentes!E27</f>
        <v>62</v>
      </c>
      <c r="F28" s="341">
        <f>Antecedentes!F27</f>
        <v>2.6405451448040886E-2</v>
      </c>
      <c r="G28" s="340">
        <f>Antecedentes!G27</f>
        <v>160</v>
      </c>
      <c r="H28" s="345">
        <f>Antecedentes!H27</f>
        <v>3.5374751271280126E-2</v>
      </c>
      <c r="I28" s="344">
        <f>Antecedentes!I27</f>
        <v>19</v>
      </c>
      <c r="J28" s="341">
        <f>Antecedentes!J27</f>
        <v>6.7137809187279157E-2</v>
      </c>
      <c r="K28" s="340">
        <f>Antecedentes!K27</f>
        <v>19</v>
      </c>
      <c r="L28" s="341">
        <f>Antecedentes!L27</f>
        <v>5.6886227544910177E-2</v>
      </c>
      <c r="M28" s="340">
        <f>Antecedentes!M27</f>
        <v>38</v>
      </c>
      <c r="N28" s="341">
        <f>Antecedentes!N27</f>
        <v>6.1588330632090758E-2</v>
      </c>
      <c r="O28" s="368">
        <f>Antecedentes!O27</f>
        <v>6</v>
      </c>
      <c r="P28" s="366">
        <f>Antecedentes!P27</f>
        <v>6.8181818181818177E-2</v>
      </c>
      <c r="Q28" s="340">
        <f>Antecedentes!Q27</f>
        <v>6</v>
      </c>
      <c r="R28" s="341">
        <f>Antecedentes!R27</f>
        <v>4.6511627906976744E-2</v>
      </c>
      <c r="S28" s="340">
        <f>Antecedentes!S27</f>
        <v>12</v>
      </c>
      <c r="T28" s="345">
        <f>Antecedentes!T27</f>
        <v>5.5299539170506916E-2</v>
      </c>
    </row>
    <row r="29" spans="1:20" x14ac:dyDescent="0.2">
      <c r="A29" s="678"/>
      <c r="B29" s="364" t="str">
        <f>Antecedentes!B28</f>
        <v>Sí</v>
      </c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78"/>
      <c r="B30" s="364" t="str">
        <f>Antecedentes!B29</f>
        <v>Sí, morbida</v>
      </c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79"/>
      <c r="B31" s="364" t="str">
        <f>Antecedentes!B30</f>
        <v>Sin especificar</v>
      </c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9.655172413793104E-3</v>
      </c>
      <c r="E32" s="340">
        <f>Antecedentes!E31</f>
        <v>33</v>
      </c>
      <c r="F32" s="341">
        <f>Antecedentes!F31</f>
        <v>1.4054514480408859E-2</v>
      </c>
      <c r="G32" s="340">
        <f>Antecedentes!G31</f>
        <v>54</v>
      </c>
      <c r="H32" s="345">
        <f>Antecedentes!H31</f>
        <v>1.1938978554057041E-2</v>
      </c>
      <c r="I32" s="344">
        <f>Antecedentes!I31</f>
        <v>2</v>
      </c>
      <c r="J32" s="341">
        <f>Antecedentes!J31</f>
        <v>7.0671378091872791E-3</v>
      </c>
      <c r="K32" s="340">
        <f>Antecedentes!K31</f>
        <v>9</v>
      </c>
      <c r="L32" s="341">
        <f>Antecedentes!L31</f>
        <v>2.6946107784431138E-2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7.7519379844961239E-3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3.2183908045977012E-3</v>
      </c>
      <c r="E33" s="340"/>
      <c r="F33" s="341"/>
      <c r="G33" s="340">
        <f>Antecedentes!G32</f>
        <v>7</v>
      </c>
      <c r="H33" s="345">
        <f>Antecedentes!H32</f>
        <v>1.5476453681185054E-3</v>
      </c>
      <c r="I33" s="344">
        <f>Antecedentes!I32</f>
        <v>1</v>
      </c>
      <c r="J33" s="341">
        <f>Antecedentes!J32</f>
        <v>3.5335689045936395E-3</v>
      </c>
      <c r="K33" s="340"/>
      <c r="L33" s="341"/>
      <c r="M33" s="340">
        <f>Antecedentes!M32</f>
        <v>1</v>
      </c>
      <c r="N33" s="341">
        <f>Antecedentes!N32</f>
        <v>1.6207455429497568E-3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78"/>
      <c r="B34" s="364" t="str">
        <f>Antecedentes!B41</f>
        <v>Trimestre 1</v>
      </c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8"/>
      <c r="B35" s="364" t="str">
        <f>Antecedentes!B42</f>
        <v>Trimestre 2</v>
      </c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8"/>
      <c r="B36" s="364" t="str">
        <f>Antecedentes!B43</f>
        <v>Trimestre 3</v>
      </c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9"/>
      <c r="B37" s="364" t="str">
        <f>Antecedentes!B44</f>
        <v>Sin especificar trimestre</v>
      </c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0.27310344827586208</v>
      </c>
      <c r="E39" s="342">
        <f>Antecedentes!E38</f>
        <v>667</v>
      </c>
      <c r="F39" s="343">
        <f>Antecedentes!F38</f>
        <v>0.28407155025553665</v>
      </c>
      <c r="G39" s="342">
        <f>Antecedentes!G38</f>
        <v>1261</v>
      </c>
      <c r="H39" s="346">
        <f>Antecedentes!H38</f>
        <v>0.2787972584567765</v>
      </c>
      <c r="I39" s="322">
        <f>Antecedentes!I38</f>
        <v>68</v>
      </c>
      <c r="J39" s="343">
        <f>Antecedentes!J38</f>
        <v>0.24028268551236748</v>
      </c>
      <c r="K39" s="342">
        <f>Antecedentes!K38</f>
        <v>83</v>
      </c>
      <c r="L39" s="343">
        <f>Antecedentes!L38</f>
        <v>0.24850299401197604</v>
      </c>
      <c r="M39" s="342">
        <f>Antecedentes!M38</f>
        <v>151</v>
      </c>
      <c r="N39" s="343">
        <f>Antecedentes!N38</f>
        <v>0.24473257698541329</v>
      </c>
      <c r="O39" s="369">
        <f>Antecedentes!O38</f>
        <v>35</v>
      </c>
      <c r="P39" s="367">
        <f>Antecedentes!P38</f>
        <v>0.39772727272727271</v>
      </c>
      <c r="Q39" s="342">
        <f>Antecedentes!Q38</f>
        <v>59</v>
      </c>
      <c r="R39" s="343">
        <f>Antecedentes!R38</f>
        <v>0.4573643410852713</v>
      </c>
      <c r="S39" s="342">
        <f>Antecedentes!S38</f>
        <v>94</v>
      </c>
      <c r="T39" s="346">
        <f>Antecedentes!T38</f>
        <v>0.43317972350230416</v>
      </c>
    </row>
    <row r="40" spans="1:20" ht="13.5" thickBot="1" x14ac:dyDescent="0.25"/>
    <row r="41" spans="1:20" ht="13.5" thickBot="1" x14ac:dyDescent="0.25">
      <c r="A41" s="674" t="e">
        <f>Antecedentes!#REF!</f>
        <v>#REF!</v>
      </c>
      <c r="B41" s="675"/>
      <c r="C41" s="675"/>
      <c r="D41" s="675"/>
      <c r="E41" s="675"/>
      <c r="F41" s="675"/>
      <c r="G41" s="675"/>
      <c r="H41" s="675"/>
      <c r="I41" s="675"/>
      <c r="J41" s="675"/>
      <c r="K41" s="675"/>
      <c r="L41" s="675"/>
      <c r="M41" s="675"/>
      <c r="N41" s="675"/>
      <c r="O41" s="675"/>
      <c r="P41" s="675"/>
      <c r="Q41" s="675"/>
      <c r="R41" s="675"/>
      <c r="S41" s="675"/>
      <c r="T41" s="676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328"/>
    </row>
    <row r="3" spans="1:12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328"/>
    </row>
    <row r="4" spans="1:12" s="312" customFormat="1" x14ac:dyDescent="0.2"/>
    <row r="5" spans="1:12" ht="32.25" customHeight="1" thickBot="1" x14ac:dyDescent="0.25">
      <c r="A5" s="680" t="s">
        <v>137</v>
      </c>
      <c r="B5" s="680"/>
      <c r="C5" s="680"/>
      <c r="D5" s="680"/>
      <c r="E5" s="680"/>
      <c r="F5" s="680"/>
      <c r="G5" s="680"/>
      <c r="H5" s="680"/>
      <c r="I5" s="680"/>
      <c r="J5" s="680"/>
      <c r="K5" s="680"/>
    </row>
    <row r="6" spans="1:12" ht="39" thickBot="1" x14ac:dyDescent="0.25">
      <c r="A6" s="380" t="s">
        <v>92</v>
      </c>
      <c r="B6" s="381" t="s">
        <v>93</v>
      </c>
      <c r="C6" s="381" t="s">
        <v>132</v>
      </c>
      <c r="D6" s="381" t="s">
        <v>105</v>
      </c>
      <c r="E6" s="381" t="s">
        <v>106</v>
      </c>
      <c r="F6" s="381" t="s">
        <v>107</v>
      </c>
      <c r="G6" s="381" t="s">
        <v>108</v>
      </c>
      <c r="H6" s="381" t="s">
        <v>109</v>
      </c>
      <c r="I6" s="381" t="s">
        <v>128</v>
      </c>
      <c r="J6" s="381" t="s">
        <v>129</v>
      </c>
      <c r="K6" s="382" t="s">
        <v>111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64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64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64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64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64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64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64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64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64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64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64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64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64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64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64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64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64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64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64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64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64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64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64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64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64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64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64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64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64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64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64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64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64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64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64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64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64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64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64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64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64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64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64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64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64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64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64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81" t="s">
        <v>0</v>
      </c>
      <c r="B60" s="682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A2" sqref="A2:Q2"/>
    </sheetView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</row>
    <row r="3" spans="1:17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</row>
    <row r="4" spans="1:17" ht="33" customHeight="1" thickBot="1" x14ac:dyDescent="0.25">
      <c r="A4" s="683" t="s">
        <v>138</v>
      </c>
      <c r="B4" s="683"/>
      <c r="C4" s="683"/>
      <c r="D4" s="683"/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3"/>
      <c r="P4" s="683"/>
      <c r="Q4" s="683"/>
    </row>
    <row r="5" spans="1:17" ht="13.5" thickBot="1" x14ac:dyDescent="0.25">
      <c r="A5" s="687" t="s">
        <v>92</v>
      </c>
      <c r="B5" s="689" t="s">
        <v>93</v>
      </c>
      <c r="C5" s="691" t="s">
        <v>112</v>
      </c>
      <c r="D5" s="692"/>
      <c r="E5" s="692"/>
      <c r="F5" s="692"/>
      <c r="G5" s="692"/>
      <c r="H5" s="693"/>
      <c r="I5" s="694" t="s">
        <v>113</v>
      </c>
      <c r="J5" s="695"/>
      <c r="K5" s="695"/>
      <c r="L5" s="696"/>
      <c r="M5" s="324"/>
      <c r="N5" s="324"/>
      <c r="O5" s="324"/>
      <c r="P5" s="325"/>
      <c r="Q5" s="325"/>
    </row>
    <row r="6" spans="1:17" ht="52.5" customHeight="1" thickBot="1" x14ac:dyDescent="0.25">
      <c r="A6" s="688"/>
      <c r="B6" s="690"/>
      <c r="C6" s="400" t="s">
        <v>132</v>
      </c>
      <c r="D6" s="394" t="s">
        <v>105</v>
      </c>
      <c r="E6" s="394" t="s">
        <v>106</v>
      </c>
      <c r="F6" s="394" t="s">
        <v>107</v>
      </c>
      <c r="G6" s="394" t="s">
        <v>108</v>
      </c>
      <c r="H6" s="401" t="s">
        <v>109</v>
      </c>
      <c r="I6" s="398" t="s">
        <v>114</v>
      </c>
      <c r="J6" s="395" t="s">
        <v>119</v>
      </c>
      <c r="K6" s="396" t="s">
        <v>3</v>
      </c>
      <c r="L6" s="403" t="s">
        <v>4</v>
      </c>
      <c r="M6" s="380" t="s">
        <v>130</v>
      </c>
      <c r="N6" s="381" t="s">
        <v>128</v>
      </c>
      <c r="O6" s="381" t="s">
        <v>110</v>
      </c>
      <c r="P6" s="381" t="s">
        <v>115</v>
      </c>
      <c r="Q6" s="382" t="s">
        <v>111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3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33</v>
      </c>
      <c r="N7" s="478">
        <f ca="1">IF(B7="","",OFFSET(Tablas!$F$1033,0,ROW(N7)-7))</f>
        <v>37</v>
      </c>
      <c r="O7" s="478">
        <f ca="1">IF(B7="","",OFFSET(Tablas!$F$1108,0,ROW(O7)-7))</f>
        <v>4</v>
      </c>
      <c r="P7" s="482">
        <f ca="1">IF(OR(N7="",N7=0),"",SUM(C7:L7)/N7)</f>
        <v>8.1081081081081086E-2</v>
      </c>
      <c r="Q7" s="483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86" t="s">
        <v>0</v>
      </c>
      <c r="B60" s="685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84"/>
      <c r="Q60" s="685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697" t="s">
        <v>152</v>
      </c>
      <c r="B5" s="697"/>
      <c r="C5" s="697"/>
      <c r="D5" s="697"/>
      <c r="E5" s="697"/>
      <c r="F5" s="697"/>
      <c r="G5" s="697"/>
      <c r="H5" s="697"/>
    </row>
    <row r="6" spans="1:13" ht="27" customHeight="1" thickBot="1" x14ac:dyDescent="0.25">
      <c r="A6" s="433"/>
      <c r="B6" s="409" t="s">
        <v>97</v>
      </c>
      <c r="C6" s="410" t="s">
        <v>98</v>
      </c>
      <c r="D6" s="410" t="s">
        <v>99</v>
      </c>
      <c r="E6" s="410" t="s">
        <v>100</v>
      </c>
      <c r="F6" s="410" t="s">
        <v>101</v>
      </c>
      <c r="G6" s="423" t="s">
        <v>116</v>
      </c>
      <c r="H6" s="699" t="s">
        <v>0</v>
      </c>
    </row>
    <row r="7" spans="1:13" ht="18.75" customHeight="1" x14ac:dyDescent="0.2">
      <c r="A7" s="413" t="s">
        <v>131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4">
        <f ca="1">OFFSET(Tablas!$BG211,(COLUMN(G7)-2)*12,0)</f>
        <v>117</v>
      </c>
      <c r="H7" s="427">
        <f ca="1">SUM(B7:G7)</f>
        <v>252</v>
      </c>
    </row>
    <row r="8" spans="1:13" ht="18.75" customHeight="1" x14ac:dyDescent="0.2">
      <c r="A8" s="414" t="s">
        <v>117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5">
        <f ca="1">OFFSET(Tablas!$BG286,(COLUMN(G8)-2)*12,0)</f>
        <v>15</v>
      </c>
      <c r="H8" s="428">
        <f t="shared" ref="H8:H16" ca="1" si="0">SUM(B8:G8)</f>
        <v>51</v>
      </c>
    </row>
    <row r="9" spans="1:13" ht="18.75" customHeight="1" x14ac:dyDescent="0.2">
      <c r="A9" s="414" t="s">
        <v>118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5">
        <f ca="1">OFFSET(Tablas!$BG361,(COLUMN(G9)-2)*12,0)</f>
        <v>0</v>
      </c>
      <c r="H9" s="428">
        <f t="shared" ca="1" si="0"/>
        <v>1</v>
      </c>
    </row>
    <row r="10" spans="1:13" ht="18.75" customHeight="1" x14ac:dyDescent="0.2">
      <c r="A10" s="414" t="s">
        <v>107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5">
        <f ca="1">OFFSET(Tablas!$BG436,(COLUMN(G10)-2)*12,0)</f>
        <v>1</v>
      </c>
      <c r="H10" s="428">
        <f t="shared" ca="1" si="0"/>
        <v>2</v>
      </c>
    </row>
    <row r="11" spans="1:13" ht="18.75" customHeight="1" x14ac:dyDescent="0.2">
      <c r="A11" s="414" t="s">
        <v>108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5">
        <f ca="1">OFFSET(Tablas!$BG511,(COLUMN(G11)-2)*12,0)</f>
        <v>55</v>
      </c>
      <c r="H11" s="428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5">
        <f ca="1">OFFSET(Tablas!$BG586,(COLUMN(G12)-2)*12,0)</f>
        <v>40</v>
      </c>
      <c r="H12" s="428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5">
        <f ca="1">OFFSET(Tablas!$BG661,(COLUMN(G13)-2)*12,0)</f>
        <v>26</v>
      </c>
      <c r="H13" s="428">
        <f t="shared" ca="1" si="0"/>
        <v>136</v>
      </c>
    </row>
    <row r="14" spans="1:13" ht="18.75" customHeight="1" x14ac:dyDescent="0.2">
      <c r="A14" s="414" t="s">
        <v>119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5">
        <f ca="1">OFFSET(Tablas!$BG736,(COLUMN(G14)-2)*12,0)</f>
        <v>73</v>
      </c>
      <c r="H14" s="428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5">
        <f ca="1">OFFSET(Tablas!$BG811,(COLUMN(G15)-2)*12,0)</f>
        <v>9</v>
      </c>
      <c r="H15" s="428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6">
        <f ca="1">OFFSET(Tablas!$BG886,(COLUMN(G16)-2)*12,0)</f>
        <v>6</v>
      </c>
      <c r="H16" s="429">
        <f t="shared" ca="1" si="0"/>
        <v>54</v>
      </c>
    </row>
    <row r="17" spans="1:8" ht="18.75" customHeight="1" thickBot="1" x14ac:dyDescent="0.25">
      <c r="A17" s="700" t="s">
        <v>0</v>
      </c>
      <c r="B17" s="701">
        <f>SUM(B7:B16)</f>
        <v>707</v>
      </c>
      <c r="C17" s="702">
        <f t="shared" ref="C17:H17" ca="1" si="1">SUM(C7:C16)</f>
        <v>131</v>
      </c>
      <c r="D17" s="702">
        <f t="shared" ca="1" si="1"/>
        <v>73</v>
      </c>
      <c r="E17" s="702">
        <f t="shared" ca="1" si="1"/>
        <v>41</v>
      </c>
      <c r="F17" s="702">
        <f t="shared" ca="1" si="1"/>
        <v>117</v>
      </c>
      <c r="G17" s="703">
        <f t="shared" ca="1" si="1"/>
        <v>342</v>
      </c>
      <c r="H17" s="704">
        <f t="shared" ca="1" si="1"/>
        <v>1411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698" t="s">
        <v>153</v>
      </c>
      <c r="B19" s="698"/>
      <c r="C19" s="698"/>
      <c r="D19" s="698"/>
      <c r="E19" s="698"/>
      <c r="F19" s="165"/>
      <c r="G19" s="165"/>
      <c r="H19" s="165"/>
    </row>
    <row r="20" spans="1:8" ht="45" customHeight="1" thickBot="1" x14ac:dyDescent="0.25">
      <c r="A20" s="434" t="s">
        <v>120</v>
      </c>
      <c r="B20" s="416" t="s">
        <v>121</v>
      </c>
      <c r="C20" s="417" t="s">
        <v>122</v>
      </c>
      <c r="D20" s="418" t="s">
        <v>123</v>
      </c>
      <c r="E20" s="165"/>
      <c r="F20" s="165"/>
      <c r="G20" s="165"/>
      <c r="H20" s="165"/>
    </row>
    <row r="21" spans="1:8" ht="21" customHeight="1" x14ac:dyDescent="0.2">
      <c r="A21" s="413" t="s">
        <v>131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117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118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107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108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119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54</v>
      </c>
      <c r="C30" s="431">
        <f>Tablas!BK890</f>
        <v>8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700" t="s">
        <v>0</v>
      </c>
      <c r="B31" s="705">
        <f>SUM(B21:B30)</f>
        <v>1499</v>
      </c>
      <c r="C31" s="706">
        <f>SUM(C21:C30)</f>
        <v>226</v>
      </c>
      <c r="D31" s="707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>
      <selection activeCell="O13" sqref="O13"/>
    </sheetView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35"/>
    </row>
    <row r="3" spans="1:14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36"/>
    </row>
    <row r="4" spans="1:14" x14ac:dyDescent="0.2">
      <c r="N4" s="487"/>
    </row>
    <row r="40" spans="1:11" ht="15.75" x14ac:dyDescent="0.25">
      <c r="A40" s="654" t="str">
        <f>$A$2</f>
        <v>República de Chile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</row>
    <row r="41" spans="1:11" ht="15" x14ac:dyDescent="0.25">
      <c r="A41" s="653" t="str">
        <f>$A$3</f>
        <v>Fechas</v>
      </c>
      <c r="B41" s="653"/>
      <c r="C41" s="653"/>
      <c r="D41" s="653"/>
      <c r="E41" s="653"/>
      <c r="F41" s="653"/>
      <c r="G41" s="653"/>
      <c r="H41" s="653"/>
      <c r="I41" s="653"/>
      <c r="J41" s="653"/>
      <c r="K41" s="653"/>
    </row>
  </sheetData>
  <mergeCells count="4">
    <mergeCell ref="A40:K40"/>
    <mergeCell ref="A41:K41"/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2018-07-31T07:15:09Z</dcterms:modified>
</cp:coreProperties>
</file>