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5666DD21-AA0E-44A1-9227-82020C7441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aph Virus" sheetId="2" r:id="rId2"/>
    <sheet name="Virus_INF_GEO" sheetId="4" r:id="rId3"/>
    <sheet name="Virus_RSV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2" i="4"/>
  <c r="A2" i="1"/>
  <c r="C9" i="3" l="1"/>
  <c r="C8" i="3"/>
  <c r="C7" i="3"/>
  <c r="C6" i="3"/>
  <c r="C5" i="3"/>
  <c r="C4" i="3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4" i="5"/>
  <c r="A4" i="4"/>
  <c r="A1" i="5"/>
  <c r="A1" i="4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/>
  <c r="A1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O58" i="1"/>
  <c r="AN58" i="1"/>
  <c r="AK58" i="1"/>
  <c r="AJ58" i="1"/>
  <c r="AQ57" i="1"/>
  <c r="AP57" i="1"/>
  <c r="AO57" i="1"/>
  <c r="AN57" i="1"/>
  <c r="AM57" i="1"/>
  <c r="AL57" i="1"/>
  <c r="AK57" i="1"/>
  <c r="AJ57" i="1"/>
  <c r="AI57" i="1"/>
  <c r="X57" i="1"/>
  <c r="V57" i="1"/>
  <c r="AC57" i="1" s="1"/>
  <c r="AB57" i="1"/>
  <c r="AA57" i="1"/>
  <c r="AQ56" i="1"/>
  <c r="AP56" i="1"/>
  <c r="AO56" i="1"/>
  <c r="AN56" i="1"/>
  <c r="AM56" i="1"/>
  <c r="AL56" i="1"/>
  <c r="AK56" i="1"/>
  <c r="AJ56" i="1"/>
  <c r="AI56" i="1"/>
  <c r="X56" i="1"/>
  <c r="AH56" i="1"/>
  <c r="AG56" i="1"/>
  <c r="AF56" i="1"/>
  <c r="AE56" i="1"/>
  <c r="AD56" i="1"/>
  <c r="V56" i="1"/>
  <c r="AA56" i="1"/>
  <c r="AQ55" i="1"/>
  <c r="AP55" i="1"/>
  <c r="AO55" i="1"/>
  <c r="AN55" i="1"/>
  <c r="AM55" i="1"/>
  <c r="AL55" i="1"/>
  <c r="AK55" i="1"/>
  <c r="AJ55" i="1"/>
  <c r="AI55" i="1"/>
  <c r="X55" i="1"/>
  <c r="AH55" i="1" s="1"/>
  <c r="AG55" i="1"/>
  <c r="AF55" i="1"/>
  <c r="AE55" i="1"/>
  <c r="V55" i="1"/>
  <c r="AQ54" i="1"/>
  <c r="AP54" i="1"/>
  <c r="AO54" i="1"/>
  <c r="AN54" i="1"/>
  <c r="AM54" i="1"/>
  <c r="AL54" i="1"/>
  <c r="AK54" i="1"/>
  <c r="AJ54" i="1"/>
  <c r="AI54" i="1"/>
  <c r="X54" i="1"/>
  <c r="AF54" i="1"/>
  <c r="V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X53" i="1"/>
  <c r="V53" i="1"/>
  <c r="AC53" i="1" s="1"/>
  <c r="AB53" i="1"/>
  <c r="AA53" i="1"/>
  <c r="AQ52" i="1"/>
  <c r="AP52" i="1"/>
  <c r="AO52" i="1"/>
  <c r="AN52" i="1"/>
  <c r="AM52" i="1"/>
  <c r="AL52" i="1"/>
  <c r="AK52" i="1"/>
  <c r="AJ52" i="1"/>
  <c r="AI52" i="1"/>
  <c r="X52" i="1"/>
  <c r="AH52" i="1"/>
  <c r="AG52" i="1"/>
  <c r="AF52" i="1"/>
  <c r="AE52" i="1"/>
  <c r="AD52" i="1"/>
  <c r="V52" i="1"/>
  <c r="AA52" i="1"/>
  <c r="AQ51" i="1"/>
  <c r="AP51" i="1"/>
  <c r="AO51" i="1"/>
  <c r="AN51" i="1"/>
  <c r="AM51" i="1"/>
  <c r="AL51" i="1"/>
  <c r="AK51" i="1"/>
  <c r="AJ51" i="1"/>
  <c r="AI51" i="1"/>
  <c r="X51" i="1"/>
  <c r="AH51" i="1" s="1"/>
  <c r="AG51" i="1"/>
  <c r="AF51" i="1"/>
  <c r="AE51" i="1"/>
  <c r="V51" i="1"/>
  <c r="AQ50" i="1"/>
  <c r="AP50" i="1"/>
  <c r="AO50" i="1"/>
  <c r="AN50" i="1"/>
  <c r="AM50" i="1"/>
  <c r="AL50" i="1"/>
  <c r="AK50" i="1"/>
  <c r="AJ50" i="1"/>
  <c r="AI50" i="1"/>
  <c r="X50" i="1"/>
  <c r="AF50" i="1"/>
  <c r="V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X49" i="1"/>
  <c r="V49" i="1"/>
  <c r="AC49" i="1" s="1"/>
  <c r="AB49" i="1"/>
  <c r="AA49" i="1"/>
  <c r="AQ48" i="1"/>
  <c r="AP48" i="1"/>
  <c r="AO48" i="1"/>
  <c r="AN48" i="1"/>
  <c r="AM48" i="1"/>
  <c r="AL48" i="1"/>
  <c r="AK48" i="1"/>
  <c r="AJ48" i="1"/>
  <c r="AI48" i="1"/>
  <c r="X48" i="1"/>
  <c r="AH48" i="1"/>
  <c r="AG48" i="1"/>
  <c r="AF48" i="1"/>
  <c r="AE48" i="1"/>
  <c r="AD48" i="1"/>
  <c r="V48" i="1"/>
  <c r="AA48" i="1"/>
  <c r="AQ47" i="1"/>
  <c r="AP47" i="1"/>
  <c r="AO47" i="1"/>
  <c r="AN47" i="1"/>
  <c r="AM47" i="1"/>
  <c r="AL47" i="1"/>
  <c r="AK47" i="1"/>
  <c r="AJ47" i="1"/>
  <c r="AI47" i="1"/>
  <c r="X47" i="1"/>
  <c r="AH47" i="1" s="1"/>
  <c r="AG47" i="1"/>
  <c r="AF47" i="1"/>
  <c r="AE47" i="1"/>
  <c r="V47" i="1"/>
  <c r="AQ46" i="1"/>
  <c r="AP46" i="1"/>
  <c r="AO46" i="1"/>
  <c r="AN46" i="1"/>
  <c r="AM46" i="1"/>
  <c r="AL46" i="1"/>
  <c r="AK46" i="1"/>
  <c r="AJ46" i="1"/>
  <c r="AI46" i="1"/>
  <c r="X46" i="1"/>
  <c r="AF46" i="1"/>
  <c r="V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X45" i="1"/>
  <c r="V45" i="1"/>
  <c r="AC45" i="1" s="1"/>
  <c r="AB45" i="1"/>
  <c r="AA45" i="1"/>
  <c r="AQ44" i="1"/>
  <c r="AP44" i="1"/>
  <c r="AO44" i="1"/>
  <c r="AN44" i="1"/>
  <c r="AM44" i="1"/>
  <c r="AL44" i="1"/>
  <c r="AK44" i="1"/>
  <c r="AJ44" i="1"/>
  <c r="AI44" i="1"/>
  <c r="X44" i="1"/>
  <c r="AH44" i="1"/>
  <c r="AG44" i="1"/>
  <c r="AF44" i="1"/>
  <c r="AE44" i="1"/>
  <c r="AD44" i="1"/>
  <c r="V44" i="1"/>
  <c r="AA44" i="1"/>
  <c r="AQ43" i="1"/>
  <c r="AP43" i="1"/>
  <c r="AO43" i="1"/>
  <c r="AN43" i="1"/>
  <c r="AM43" i="1"/>
  <c r="AL43" i="1"/>
  <c r="AK43" i="1"/>
  <c r="AJ43" i="1"/>
  <c r="AI43" i="1"/>
  <c r="X43" i="1"/>
  <c r="AH43" i="1" s="1"/>
  <c r="AG43" i="1"/>
  <c r="AF43" i="1"/>
  <c r="AE43" i="1"/>
  <c r="V43" i="1"/>
  <c r="AQ42" i="1"/>
  <c r="AP42" i="1"/>
  <c r="AO42" i="1"/>
  <c r="AN42" i="1"/>
  <c r="AM42" i="1"/>
  <c r="AL42" i="1"/>
  <c r="AK42" i="1"/>
  <c r="AJ42" i="1"/>
  <c r="AI42" i="1"/>
  <c r="X42" i="1"/>
  <c r="AF42" i="1"/>
  <c r="V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X41" i="1"/>
  <c r="V41" i="1"/>
  <c r="AC41" i="1" s="1"/>
  <c r="AB41" i="1"/>
  <c r="AA41" i="1"/>
  <c r="AQ40" i="1"/>
  <c r="AP40" i="1"/>
  <c r="AO40" i="1"/>
  <c r="AN40" i="1"/>
  <c r="AM40" i="1"/>
  <c r="AL40" i="1"/>
  <c r="AK40" i="1"/>
  <c r="AJ40" i="1"/>
  <c r="AI40" i="1"/>
  <c r="X40" i="1"/>
  <c r="AH40" i="1"/>
  <c r="AG40" i="1"/>
  <c r="AF40" i="1"/>
  <c r="AE40" i="1"/>
  <c r="AD40" i="1"/>
  <c r="V40" i="1"/>
  <c r="AA40" i="1"/>
  <c r="AQ39" i="1"/>
  <c r="AP39" i="1"/>
  <c r="AO39" i="1"/>
  <c r="AN39" i="1"/>
  <c r="AM39" i="1"/>
  <c r="AL39" i="1"/>
  <c r="AK39" i="1"/>
  <c r="AJ39" i="1"/>
  <c r="AI39" i="1"/>
  <c r="X39" i="1"/>
  <c r="AH39" i="1" s="1"/>
  <c r="AG39" i="1"/>
  <c r="AF39" i="1"/>
  <c r="AE39" i="1"/>
  <c r="V39" i="1"/>
  <c r="AQ38" i="1"/>
  <c r="AP38" i="1"/>
  <c r="AO38" i="1"/>
  <c r="AN38" i="1"/>
  <c r="AM38" i="1"/>
  <c r="AL38" i="1"/>
  <c r="AK38" i="1"/>
  <c r="AJ38" i="1"/>
  <c r="AI38" i="1"/>
  <c r="X38" i="1"/>
  <c r="AF38" i="1"/>
  <c r="V38" i="1"/>
  <c r="AA38" i="1" s="1"/>
  <c r="AC38" i="1"/>
  <c r="AB38" i="1"/>
  <c r="AQ37" i="1"/>
  <c r="AP37" i="1"/>
  <c r="AO37" i="1"/>
  <c r="AN37" i="1"/>
  <c r="AM37" i="1"/>
  <c r="AL37" i="1"/>
  <c r="AK37" i="1"/>
  <c r="AJ37" i="1"/>
  <c r="AI37" i="1"/>
  <c r="X37" i="1"/>
  <c r="AH37" i="1"/>
  <c r="AE37" i="1"/>
  <c r="V37" i="1"/>
  <c r="AC37" i="1" s="1"/>
  <c r="AB37" i="1"/>
  <c r="AA37" i="1"/>
  <c r="AQ36" i="1"/>
  <c r="AP36" i="1"/>
  <c r="AO36" i="1"/>
  <c r="AN36" i="1"/>
  <c r="AM36" i="1"/>
  <c r="AL36" i="1"/>
  <c r="AK36" i="1"/>
  <c r="AJ36" i="1"/>
  <c r="AI36" i="1"/>
  <c r="X36" i="1"/>
  <c r="AH36" i="1"/>
  <c r="AG36" i="1"/>
  <c r="AF36" i="1"/>
  <c r="AE36" i="1"/>
  <c r="AD36" i="1"/>
  <c r="V36" i="1"/>
  <c r="AQ35" i="1"/>
  <c r="AP35" i="1"/>
  <c r="AO35" i="1"/>
  <c r="AN35" i="1"/>
  <c r="AM35" i="1"/>
  <c r="AL35" i="1"/>
  <c r="AK35" i="1"/>
  <c r="AJ35" i="1"/>
  <c r="AI35" i="1"/>
  <c r="X35" i="1"/>
  <c r="AH35" i="1" s="1"/>
  <c r="AG35" i="1"/>
  <c r="AF35" i="1"/>
  <c r="AE35" i="1"/>
  <c r="V35" i="1"/>
  <c r="AC35" i="1"/>
  <c r="AQ34" i="1"/>
  <c r="AP34" i="1"/>
  <c r="AO34" i="1"/>
  <c r="AN34" i="1"/>
  <c r="AM34" i="1"/>
  <c r="AL34" i="1"/>
  <c r="AK34" i="1"/>
  <c r="AJ34" i="1"/>
  <c r="AI34" i="1"/>
  <c r="X34" i="1"/>
  <c r="AF34" i="1"/>
  <c r="AE34" i="1"/>
  <c r="V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X33" i="1"/>
  <c r="AH33" i="1"/>
  <c r="AE33" i="1"/>
  <c r="V33" i="1"/>
  <c r="AC33" i="1" s="1"/>
  <c r="AB33" i="1"/>
  <c r="AA33" i="1"/>
  <c r="AQ32" i="1"/>
  <c r="AP32" i="1"/>
  <c r="AO32" i="1"/>
  <c r="AN32" i="1"/>
  <c r="AM32" i="1"/>
  <c r="AL32" i="1"/>
  <c r="AK32" i="1"/>
  <c r="AJ32" i="1"/>
  <c r="AI32" i="1"/>
  <c r="X32" i="1"/>
  <c r="AH32" i="1"/>
  <c r="AG32" i="1"/>
  <c r="AF32" i="1"/>
  <c r="AE32" i="1"/>
  <c r="AD32" i="1"/>
  <c r="V32" i="1"/>
  <c r="AQ31" i="1"/>
  <c r="AP31" i="1"/>
  <c r="AO31" i="1"/>
  <c r="AN31" i="1"/>
  <c r="AM31" i="1"/>
  <c r="AL31" i="1"/>
  <c r="AK31" i="1"/>
  <c r="AJ31" i="1"/>
  <c r="AI31" i="1"/>
  <c r="X31" i="1"/>
  <c r="AH31" i="1" s="1"/>
  <c r="AG31" i="1"/>
  <c r="AF31" i="1"/>
  <c r="AE31" i="1"/>
  <c r="V31" i="1"/>
  <c r="AQ30" i="1"/>
  <c r="AP30" i="1"/>
  <c r="AO30" i="1"/>
  <c r="AN30" i="1"/>
  <c r="AM30" i="1"/>
  <c r="AL30" i="1"/>
  <c r="AK30" i="1"/>
  <c r="AJ30" i="1"/>
  <c r="AI30" i="1"/>
  <c r="X30" i="1"/>
  <c r="AF30" i="1"/>
  <c r="AE30" i="1"/>
  <c r="V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X29" i="1"/>
  <c r="AH29" i="1"/>
  <c r="AE29" i="1"/>
  <c r="V29" i="1"/>
  <c r="AC29" i="1" s="1"/>
  <c r="AB29" i="1"/>
  <c r="AA29" i="1"/>
  <c r="AQ28" i="1"/>
  <c r="AP28" i="1"/>
  <c r="AO28" i="1"/>
  <c r="AN28" i="1"/>
  <c r="AM28" i="1"/>
  <c r="AL28" i="1"/>
  <c r="AK28" i="1"/>
  <c r="AJ28" i="1"/>
  <c r="AI28" i="1"/>
  <c r="X28" i="1"/>
  <c r="AH28" i="1"/>
  <c r="AG28" i="1"/>
  <c r="AF28" i="1"/>
  <c r="AE28" i="1"/>
  <c r="AD28" i="1"/>
  <c r="V28" i="1"/>
  <c r="AQ27" i="1"/>
  <c r="AP27" i="1"/>
  <c r="AO27" i="1"/>
  <c r="AN27" i="1"/>
  <c r="AM27" i="1"/>
  <c r="AL27" i="1"/>
  <c r="AK27" i="1"/>
  <c r="AJ27" i="1"/>
  <c r="AI27" i="1"/>
  <c r="X27" i="1"/>
  <c r="AH27" i="1" s="1"/>
  <c r="AG27" i="1"/>
  <c r="AF27" i="1"/>
  <c r="AE27" i="1"/>
  <c r="V27" i="1"/>
  <c r="AC27" i="1"/>
  <c r="AQ26" i="1"/>
  <c r="AP26" i="1"/>
  <c r="AO26" i="1"/>
  <c r="AN26" i="1"/>
  <c r="AM26" i="1"/>
  <c r="AL26" i="1"/>
  <c r="AK26" i="1"/>
  <c r="AJ26" i="1"/>
  <c r="AI26" i="1"/>
  <c r="X26" i="1"/>
  <c r="AF26" i="1"/>
  <c r="AE26" i="1"/>
  <c r="V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X25" i="1"/>
  <c r="AH25" i="1"/>
  <c r="AE25" i="1"/>
  <c r="V25" i="1"/>
  <c r="AC25" i="1" s="1"/>
  <c r="AB25" i="1"/>
  <c r="AA25" i="1"/>
  <c r="AQ24" i="1"/>
  <c r="AP24" i="1"/>
  <c r="AO24" i="1"/>
  <c r="AN24" i="1"/>
  <c r="AM24" i="1"/>
  <c r="AL24" i="1"/>
  <c r="AK24" i="1"/>
  <c r="AJ24" i="1"/>
  <c r="AI24" i="1"/>
  <c r="X24" i="1"/>
  <c r="AH24" i="1"/>
  <c r="AG24" i="1"/>
  <c r="AF24" i="1"/>
  <c r="AE24" i="1"/>
  <c r="AD24" i="1"/>
  <c r="V24" i="1"/>
  <c r="AQ23" i="1"/>
  <c r="AP23" i="1"/>
  <c r="AO23" i="1"/>
  <c r="AN23" i="1"/>
  <c r="AM23" i="1"/>
  <c r="AL23" i="1"/>
  <c r="AK23" i="1"/>
  <c r="AJ23" i="1"/>
  <c r="AI23" i="1"/>
  <c r="X23" i="1"/>
  <c r="AH23" i="1" s="1"/>
  <c r="AG23" i="1"/>
  <c r="AF23" i="1"/>
  <c r="AE23" i="1"/>
  <c r="V23" i="1"/>
  <c r="AQ22" i="1"/>
  <c r="AP22" i="1"/>
  <c r="AO22" i="1"/>
  <c r="AN22" i="1"/>
  <c r="AM22" i="1"/>
  <c r="AL22" i="1"/>
  <c r="AK22" i="1"/>
  <c r="AJ22" i="1"/>
  <c r="AI22" i="1"/>
  <c r="X22" i="1"/>
  <c r="AF22" i="1"/>
  <c r="AE22" i="1"/>
  <c r="V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X21" i="1"/>
  <c r="AH21" i="1"/>
  <c r="AE21" i="1"/>
  <c r="V21" i="1"/>
  <c r="AC21" i="1" s="1"/>
  <c r="AB21" i="1"/>
  <c r="AA21" i="1"/>
  <c r="AQ20" i="1"/>
  <c r="AP20" i="1"/>
  <c r="AO20" i="1"/>
  <c r="AN20" i="1"/>
  <c r="AM20" i="1"/>
  <c r="AL20" i="1"/>
  <c r="AK20" i="1"/>
  <c r="AJ20" i="1"/>
  <c r="AI20" i="1"/>
  <c r="X20" i="1"/>
  <c r="AH20" i="1"/>
  <c r="AG20" i="1"/>
  <c r="AF20" i="1"/>
  <c r="AE20" i="1"/>
  <c r="AD20" i="1"/>
  <c r="V20" i="1"/>
  <c r="AQ19" i="1"/>
  <c r="AP19" i="1"/>
  <c r="AO19" i="1"/>
  <c r="AN19" i="1"/>
  <c r="AM19" i="1"/>
  <c r="AL19" i="1"/>
  <c r="AK19" i="1"/>
  <c r="AJ19" i="1"/>
  <c r="AI19" i="1"/>
  <c r="X19" i="1"/>
  <c r="AG19" i="1"/>
  <c r="V19" i="1"/>
  <c r="AQ18" i="1"/>
  <c r="AP18" i="1"/>
  <c r="AO18" i="1"/>
  <c r="AN18" i="1"/>
  <c r="AM18" i="1"/>
  <c r="AL18" i="1"/>
  <c r="AK18" i="1"/>
  <c r="AJ18" i="1"/>
  <c r="AI18" i="1"/>
  <c r="X18" i="1"/>
  <c r="AH18" i="1"/>
  <c r="V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X17" i="1"/>
  <c r="AF17" i="1" s="1"/>
  <c r="AH17" i="1"/>
  <c r="AG17" i="1"/>
  <c r="AE17" i="1"/>
  <c r="AD17" i="1"/>
  <c r="V17" i="1"/>
  <c r="AC17" i="1" s="1"/>
  <c r="AB17" i="1"/>
  <c r="AA17" i="1"/>
  <c r="AQ16" i="1"/>
  <c r="AP16" i="1"/>
  <c r="AO16" i="1"/>
  <c r="AN16" i="1"/>
  <c r="AM16" i="1"/>
  <c r="AL16" i="1"/>
  <c r="AK16" i="1"/>
  <c r="AJ16" i="1"/>
  <c r="AI16" i="1"/>
  <c r="X16" i="1"/>
  <c r="AH16" i="1"/>
  <c r="AG16" i="1"/>
  <c r="AF16" i="1"/>
  <c r="AE16" i="1"/>
  <c r="AD16" i="1"/>
  <c r="V16" i="1"/>
  <c r="AQ15" i="1"/>
  <c r="AP15" i="1"/>
  <c r="AO15" i="1"/>
  <c r="AN15" i="1"/>
  <c r="AM15" i="1"/>
  <c r="AL15" i="1"/>
  <c r="AK15" i="1"/>
  <c r="AJ15" i="1"/>
  <c r="AI15" i="1"/>
  <c r="X15" i="1"/>
  <c r="V15" i="1"/>
  <c r="AQ14" i="1"/>
  <c r="AP14" i="1"/>
  <c r="AO14" i="1"/>
  <c r="AN14" i="1"/>
  <c r="AM14" i="1"/>
  <c r="AL14" i="1"/>
  <c r="AK14" i="1"/>
  <c r="AJ14" i="1"/>
  <c r="AI14" i="1"/>
  <c r="X14" i="1"/>
  <c r="V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X13" i="1"/>
  <c r="AF13" i="1" s="1"/>
  <c r="AH13" i="1"/>
  <c r="AG13" i="1"/>
  <c r="AD13" i="1"/>
  <c r="V13" i="1"/>
  <c r="AQ12" i="1"/>
  <c r="AP12" i="1"/>
  <c r="AO12" i="1"/>
  <c r="AN12" i="1"/>
  <c r="AM12" i="1"/>
  <c r="AL12" i="1"/>
  <c r="AK12" i="1"/>
  <c r="AJ12" i="1"/>
  <c r="AI12" i="1"/>
  <c r="X12" i="1"/>
  <c r="AH12" i="1"/>
  <c r="AG12" i="1"/>
  <c r="AF12" i="1"/>
  <c r="AE12" i="1"/>
  <c r="AD12" i="1"/>
  <c r="V12" i="1"/>
  <c r="AB12" i="1" s="1"/>
  <c r="AC12" i="1"/>
  <c r="AA12" i="1"/>
  <c r="AQ11" i="1"/>
  <c r="AP11" i="1"/>
  <c r="AO11" i="1"/>
  <c r="AN11" i="1"/>
  <c r="AM11" i="1"/>
  <c r="AL11" i="1"/>
  <c r="AK11" i="1"/>
  <c r="AJ11" i="1"/>
  <c r="AI11" i="1"/>
  <c r="X11" i="1"/>
  <c r="AG11" i="1"/>
  <c r="AF11" i="1"/>
  <c r="AE11" i="1"/>
  <c r="V11" i="1"/>
  <c r="AA11" i="1" s="1"/>
  <c r="AC11" i="1"/>
  <c r="AB11" i="1"/>
  <c r="AQ10" i="1"/>
  <c r="AP10" i="1"/>
  <c r="AO10" i="1"/>
  <c r="AN10" i="1"/>
  <c r="AM10" i="1"/>
  <c r="AL10" i="1"/>
  <c r="AK10" i="1"/>
  <c r="AJ10" i="1"/>
  <c r="AI10" i="1"/>
  <c r="X10" i="1"/>
  <c r="AH10" i="1"/>
  <c r="AG10" i="1"/>
  <c r="AF10" i="1"/>
  <c r="AE10" i="1"/>
  <c r="AD10" i="1"/>
  <c r="V10" i="1"/>
  <c r="AC10" i="1"/>
  <c r="AQ9" i="1"/>
  <c r="AP9" i="1"/>
  <c r="AO9" i="1"/>
  <c r="AN9" i="1"/>
  <c r="AM9" i="1"/>
  <c r="AL9" i="1"/>
  <c r="AK9" i="1"/>
  <c r="AJ9" i="1"/>
  <c r="AI9" i="1"/>
  <c r="X9" i="1"/>
  <c r="AF9" i="1"/>
  <c r="AE9" i="1"/>
  <c r="V9" i="1"/>
  <c r="AA9" i="1" s="1"/>
  <c r="AC9" i="1"/>
  <c r="AB9" i="1"/>
  <c r="AQ8" i="1"/>
  <c r="AP8" i="1"/>
  <c r="AO8" i="1"/>
  <c r="AN8" i="1"/>
  <c r="AM8" i="1"/>
  <c r="AL8" i="1"/>
  <c r="AK8" i="1"/>
  <c r="AJ8" i="1"/>
  <c r="AI8" i="1"/>
  <c r="X8" i="1"/>
  <c r="AH8" i="1"/>
  <c r="AE8" i="1"/>
  <c r="AD8" i="1"/>
  <c r="V8" i="1"/>
  <c r="AC8" i="1"/>
  <c r="AB8" i="1"/>
  <c r="AA8" i="1"/>
  <c r="AQ7" i="1"/>
  <c r="AP7" i="1"/>
  <c r="AO7" i="1"/>
  <c r="AN7" i="1"/>
  <c r="AM7" i="1"/>
  <c r="AL7" i="1"/>
  <c r="AK7" i="1"/>
  <c r="AJ7" i="1"/>
  <c r="AI7" i="1"/>
  <c r="X7" i="1"/>
  <c r="AF7" i="1" s="1"/>
  <c r="AH7" i="1"/>
  <c r="AG7" i="1"/>
  <c r="AE7" i="1"/>
  <c r="AD7" i="1"/>
  <c r="V7" i="1"/>
  <c r="AA7" i="1"/>
  <c r="AQ6" i="1"/>
  <c r="AP6" i="1"/>
  <c r="AO6" i="1"/>
  <c r="AN6" i="1"/>
  <c r="AM6" i="1"/>
  <c r="AL6" i="1"/>
  <c r="AK6" i="1"/>
  <c r="AJ6" i="1"/>
  <c r="AI6" i="1"/>
  <c r="V6" i="1"/>
  <c r="AC6" i="1"/>
  <c r="X6" i="1"/>
  <c r="Z6" i="1"/>
  <c r="Z7" i="1"/>
  <c r="BA57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W6" i="1"/>
  <c r="W8" i="1"/>
  <c r="W9" i="1"/>
  <c r="W11" i="1"/>
  <c r="W12" i="1"/>
  <c r="W14" i="1"/>
  <c r="W16" i="1"/>
  <c r="W17" i="1"/>
  <c r="W18" i="1"/>
  <c r="W21" i="1"/>
  <c r="W22" i="1"/>
  <c r="W25" i="1"/>
  <c r="W26" i="1"/>
  <c r="W28" i="1"/>
  <c r="W29" i="1"/>
  <c r="W30" i="1"/>
  <c r="W32" i="1"/>
  <c r="W33" i="1"/>
  <c r="W34" i="1"/>
  <c r="W37" i="1"/>
  <c r="W38" i="1"/>
  <c r="W40" i="1"/>
  <c r="W41" i="1"/>
  <c r="W42" i="1"/>
  <c r="W44" i="1"/>
  <c r="W45" i="1"/>
  <c r="W46" i="1"/>
  <c r="W48" i="1"/>
  <c r="W49" i="1"/>
  <c r="W50" i="1"/>
  <c r="W52" i="1"/>
  <c r="W53" i="1"/>
  <c r="W54" i="1"/>
  <c r="W56" i="1"/>
  <c r="W57" i="1"/>
  <c r="AA6" i="1"/>
  <c r="AB6" i="1"/>
  <c r="AV53" i="1"/>
  <c r="C10" i="3"/>
  <c r="C11" i="3"/>
  <c r="C12" i="3"/>
  <c r="C13" i="3"/>
  <c r="C14" i="3"/>
  <c r="C15" i="3"/>
  <c r="C16" i="3"/>
  <c r="C17" i="3"/>
  <c r="C18" i="3"/>
  <c r="C19" i="3"/>
  <c r="C20" i="3"/>
  <c r="C21" i="3"/>
  <c r="AB58" i="1" l="1"/>
  <c r="AA58" i="1"/>
  <c r="BA58" i="1"/>
  <c r="AG6" i="1"/>
  <c r="AF6" i="1"/>
  <c r="AC13" i="1"/>
  <c r="AA13" i="1"/>
  <c r="AG14" i="1"/>
  <c r="AH14" i="1"/>
  <c r="AF14" i="1"/>
  <c r="AH15" i="1"/>
  <c r="AD15" i="1"/>
  <c r="AG15" i="1"/>
  <c r="AF15" i="1"/>
  <c r="AA19" i="1"/>
  <c r="AB19" i="1"/>
  <c r="W19" i="1"/>
  <c r="AC20" i="1"/>
  <c r="AB20" i="1"/>
  <c r="AA20" i="1"/>
  <c r="AB23" i="1"/>
  <c r="AA23" i="1"/>
  <c r="W23" i="1"/>
  <c r="AC28" i="1"/>
  <c r="AB28" i="1"/>
  <c r="AA28" i="1"/>
  <c r="AB31" i="1"/>
  <c r="AA31" i="1"/>
  <c r="W31" i="1"/>
  <c r="AC36" i="1"/>
  <c r="AB36" i="1"/>
  <c r="AA36" i="1"/>
  <c r="AG41" i="1"/>
  <c r="AF41" i="1"/>
  <c r="AE41" i="1"/>
  <c r="AD41" i="1"/>
  <c r="AG45" i="1"/>
  <c r="AF45" i="1"/>
  <c r="AE45" i="1"/>
  <c r="AD45" i="1"/>
  <c r="AG49" i="1"/>
  <c r="AF49" i="1"/>
  <c r="AE49" i="1"/>
  <c r="AD49" i="1"/>
  <c r="AG53" i="1"/>
  <c r="AF53" i="1"/>
  <c r="AE53" i="1"/>
  <c r="AD53" i="1"/>
  <c r="AG57" i="1"/>
  <c r="AF57" i="1"/>
  <c r="AE57" i="1"/>
  <c r="AD57" i="1"/>
  <c r="BA56" i="1"/>
  <c r="AC7" i="1"/>
  <c r="AB7" i="1"/>
  <c r="W7" i="1"/>
  <c r="AB10" i="1"/>
  <c r="W10" i="1"/>
  <c r="AA10" i="1"/>
  <c r="AG18" i="1"/>
  <c r="AF18" i="1"/>
  <c r="AE18" i="1"/>
  <c r="AB39" i="1"/>
  <c r="AA39" i="1"/>
  <c r="AC39" i="1"/>
  <c r="W39" i="1"/>
  <c r="AB43" i="1"/>
  <c r="AA43" i="1"/>
  <c r="AC43" i="1"/>
  <c r="W43" i="1"/>
  <c r="AB47" i="1"/>
  <c r="AA47" i="1"/>
  <c r="AC47" i="1"/>
  <c r="W47" i="1"/>
  <c r="AB51" i="1"/>
  <c r="AA51" i="1"/>
  <c r="AC51" i="1"/>
  <c r="W51" i="1"/>
  <c r="AB55" i="1"/>
  <c r="AA55" i="1"/>
  <c r="AC55" i="1"/>
  <c r="W55" i="1"/>
  <c r="AD6" i="1"/>
  <c r="W36" i="1"/>
  <c r="W20" i="1"/>
  <c r="AH9" i="1"/>
  <c r="AD9" i="1"/>
  <c r="AG9" i="1"/>
  <c r="AD14" i="1"/>
  <c r="AA15" i="1"/>
  <c r="AC15" i="1"/>
  <c r="AB15" i="1"/>
  <c r="W15" i="1"/>
  <c r="AB16" i="1"/>
  <c r="AC16" i="1"/>
  <c r="AA16" i="1"/>
  <c r="AH19" i="1"/>
  <c r="AD19" i="1"/>
  <c r="AF19" i="1"/>
  <c r="AE19" i="1"/>
  <c r="AC24" i="1"/>
  <c r="AB24" i="1"/>
  <c r="AA24" i="1"/>
  <c r="AB27" i="1"/>
  <c r="AA27" i="1"/>
  <c r="W27" i="1"/>
  <c r="AC32" i="1"/>
  <c r="AB32" i="1"/>
  <c r="AA32" i="1"/>
  <c r="AB35" i="1"/>
  <c r="AA35" i="1"/>
  <c r="W35" i="1"/>
  <c r="AH6" i="1"/>
  <c r="W24" i="1"/>
  <c r="W13" i="1"/>
  <c r="AC58" i="1"/>
  <c r="AE6" i="1"/>
  <c r="AG8" i="1"/>
  <c r="AF8" i="1"/>
  <c r="AB13" i="1"/>
  <c r="AE14" i="1"/>
  <c r="AE15" i="1"/>
  <c r="AD18" i="1"/>
  <c r="AC19" i="1"/>
  <c r="AC23" i="1"/>
  <c r="AC31" i="1"/>
  <c r="AH38" i="1"/>
  <c r="AD38" i="1"/>
  <c r="AG38" i="1"/>
  <c r="AE38" i="1"/>
  <c r="AH41" i="1"/>
  <c r="AH42" i="1"/>
  <c r="AD42" i="1"/>
  <c r="AG42" i="1"/>
  <c r="AE42" i="1"/>
  <c r="AH45" i="1"/>
  <c r="AH46" i="1"/>
  <c r="AD46" i="1"/>
  <c r="AG46" i="1"/>
  <c r="AE46" i="1"/>
  <c r="AH49" i="1"/>
  <c r="AH50" i="1"/>
  <c r="AD50" i="1"/>
  <c r="AG50" i="1"/>
  <c r="AE50" i="1"/>
  <c r="AH53" i="1"/>
  <c r="AH54" i="1"/>
  <c r="AD54" i="1"/>
  <c r="AG54" i="1"/>
  <c r="AE54" i="1"/>
  <c r="AH57" i="1"/>
  <c r="AG21" i="1"/>
  <c r="AF21" i="1"/>
  <c r="AH22" i="1"/>
  <c r="AD22" i="1"/>
  <c r="AG22" i="1"/>
  <c r="AG25" i="1"/>
  <c r="AF25" i="1"/>
  <c r="AH26" i="1"/>
  <c r="AD26" i="1"/>
  <c r="AG26" i="1"/>
  <c r="AG29" i="1"/>
  <c r="AF29" i="1"/>
  <c r="AH30" i="1"/>
  <c r="AD30" i="1"/>
  <c r="AG30" i="1"/>
  <c r="AG33" i="1"/>
  <c r="AF33" i="1"/>
  <c r="AH34" i="1"/>
  <c r="AD34" i="1"/>
  <c r="AG34" i="1"/>
  <c r="AG37" i="1"/>
  <c r="AF37" i="1"/>
  <c r="AH11" i="1"/>
  <c r="AD11" i="1"/>
  <c r="AE13" i="1"/>
  <c r="AD21" i="1"/>
  <c r="AD25" i="1"/>
  <c r="AD29" i="1"/>
  <c r="AD33" i="1"/>
  <c r="AD37" i="1"/>
  <c r="AC40" i="1"/>
  <c r="AB40" i="1"/>
  <c r="AC44" i="1"/>
  <c r="AB44" i="1"/>
  <c r="AC48" i="1"/>
  <c r="AB48" i="1"/>
  <c r="AC52" i="1"/>
  <c r="AB52" i="1"/>
  <c r="AC56" i="1"/>
  <c r="AB56" i="1"/>
  <c r="AQ58" i="1"/>
  <c r="AM58" i="1"/>
  <c r="AI58" i="1"/>
  <c r="AP58" i="1"/>
  <c r="AL58" i="1"/>
  <c r="AD23" i="1"/>
  <c r="AD27" i="1"/>
  <c r="AD31" i="1"/>
  <c r="AD35" i="1"/>
  <c r="AD39" i="1"/>
  <c r="AD43" i="1"/>
  <c r="AD47" i="1"/>
  <c r="AD51" i="1"/>
  <c r="AD55" i="1"/>
  <c r="BA54" i="1" l="1"/>
  <c r="AE58" i="1"/>
  <c r="AH58" i="1"/>
  <c r="AD58" i="1"/>
  <c r="AG58" i="1"/>
  <c r="BA55" i="1"/>
  <c r="AF58" i="1"/>
</calcChain>
</file>

<file path=xl/sharedStrings.xml><?xml version="1.0" encoding="utf-8"?>
<sst xmlns="http://schemas.openxmlformats.org/spreadsheetml/2006/main" count="330" uniqueCount="138">
  <si>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</si>
  <si>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</si>
  <si>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</si>
  <si>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</si>
  <si>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</si>
  <si>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</si>
  <si>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</si>
  <si>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</si>
  <si>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</si>
  <si>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</si>
  <si>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</si>
  <si>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</si>
  <si>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</si>
  <si>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</si>
  <si>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</si>
  <si>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</si>
  <si>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</si>
  <si>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</si>
  <si>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</si>
  <si>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</si>
  <si>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</si>
  <si>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</si>
  <si>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</si>
  <si>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</si>
  <si>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</si>
  <si>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</si>
  <si>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</si>
  <si>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</si>
  <si>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</si>
  <si>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</si>
  <si>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</si>
  <si>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</si>
  <si>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</si>
  <si>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</si>
  <si>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</si>
  <si>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</si>
  <si>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</si>
  <si>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</si>
  <si>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</si>
  <si>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</si>
  <si>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</si>
  <si>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</si>
  <si>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</si>
  <si>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</si>
  <si>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</si>
  <si>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</si>
  <si>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</si>
  <si>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</si>
  <si>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</si>
  <si>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</si>
  <si>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</si>
  <si>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</si>
  <si>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</si>
  <si>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</si>
  <si>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</si>
  <si>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</si>
  <si>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</si>
  <si>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</si>
  <si>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</si>
  <si>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</si>
  <si>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</si>
  <si>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</si>
  <si>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</si>
  <si>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</si>
  <si>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</si>
  <si>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</si>
  <si>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</si>
  <si>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</si>
  <si>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</si>
  <si>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</si>
  <si>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</si>
  <si>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</si>
  <si>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</si>
  <si>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</si>
  <si>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</si>
  <si>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</si>
  <si>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</si>
  <si>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</si>
  <si>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</si>
  <si>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</si>
  <si>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</si>
  <si>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</si>
  <si>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</si>
  <si>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</si>
  <si>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</si>
  <si>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</si>
  <si>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</si>
  <si>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</si>
  <si>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</si>
  <si>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</si>
  <si>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</si>
  <si>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</si>
  <si>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</si>
  <si>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</si>
  <si>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</si>
  <si>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</si>
  <si>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</si>
  <si>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</si>
  <si>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</si>
  <si>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</si>
  <si>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</si>
  <si>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</si>
  <si>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</si>
  <si>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</si>
  <si>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</si>
  <si>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</si>
  <si>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</si>
  <si>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</si>
  <si>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</si>
  <si>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</si>
  <si>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Other Respiratory Viruses</t>
  </si>
  <si>
    <t>% Pandemic</t>
  </si>
  <si>
    <t>A not  subtyped</t>
  </si>
  <si>
    <t>% Seasonal (H1)</t>
  </si>
  <si>
    <t>% Seasonal (H3)</t>
  </si>
  <si>
    <t>% Coronavirus</t>
  </si>
  <si>
    <t>% Bocavirus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</si>
  <si>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</si>
  <si>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</si>
  <si>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</si>
  <si>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</si>
  <si>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</si>
  <si>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</si>
  <si>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</si>
  <si>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</si>
  <si>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</si>
  <si>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</si>
  <si>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</si>
  <si>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</si>
  <si>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Kingston</t>
  </si>
  <si>
    <t>Saint Andrew</t>
  </si>
  <si>
    <t>Vigilancia</t>
  </si>
  <si>
    <t>Range begin</t>
  </si>
  <si>
    <t>Range end</t>
  </si>
  <si>
    <t>SARI</t>
  </si>
  <si>
    <t>A(H3N2)</t>
  </si>
  <si>
    <t>Distribution of influenza viruses by province of residence of the case</t>
  </si>
  <si>
    <t>Distribution of RSV viruses by province of residence of the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</si>
</sst>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3">
    <xf numFmtId="0" fontId="0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8" borderId="0" applyNumberFormat="0" applyBorder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9" fillId="21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2" fillId="11" borderId="2" applyNumberFormat="0" applyAlignment="0" applyProtection="0"/>
    <xf numFmtId="0" fontId="23" fillId="7" borderId="0" applyNumberFormat="0" applyBorder="0" applyAlignment="0" applyProtection="0"/>
    <xf numFmtId="0" fontId="24" fillId="26" borderId="0" applyNumberFormat="0" applyBorder="0" applyAlignment="0" applyProtection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5" fillId="2" borderId="1" applyNumberFormat="0" applyFont="0" applyAlignment="0" applyProtection="0"/>
    <xf numFmtId="9" fontId="25" fillId="0" borderId="0" applyFont="0" applyFill="0" applyBorder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21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9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4" fillId="0" borderId="0" xfId="0" applyFont="1" applyAlignment="1">
      <alignment wrapText="1"/>
    </xf>
    <xf numFmtId="0" fontId="0" fillId="0" borderId="0" xfId="0" applyFont="1" applyAlignment="1"/>
    <xf numFmtId="0" fontId="35" fillId="0" borderId="0" xfId="0" applyFont="1" applyAlignment="1">
      <alignment wrapText="1"/>
    </xf>
    <xf numFmtId="49" fontId="39" fillId="33" borderId="29" xfId="0" applyNumberFormat="1" applyFont="1" applyFill="1" applyBorder="1" applyAlignment="1">
      <alignment horizontal="center" vertical="center" wrapText="1"/>
    </xf>
    <xf numFmtId="49" fontId="39" fillId="33" borderId="30" xfId="0" applyNumberFormat="1" applyFont="1" applyFill="1" applyBorder="1" applyAlignment="1">
      <alignment horizontal="center" vertical="center" wrapText="1"/>
    </xf>
    <xf numFmtId="49" fontId="39" fillId="34" borderId="30" xfId="0" applyNumberFormat="1" applyFont="1" applyFill="1" applyBorder="1" applyAlignment="1">
      <alignment horizontal="center" vertical="center" wrapText="1"/>
    </xf>
    <xf numFmtId="49" fontId="39" fillId="35" borderId="30" xfId="0" applyNumberFormat="1" applyFont="1" applyFill="1" applyBorder="1" applyAlignment="1">
      <alignment horizontal="center" vertical="center" wrapText="1"/>
    </xf>
    <xf numFmtId="49" fontId="39" fillId="36" borderId="30" xfId="0" applyNumberFormat="1" applyFont="1" applyFill="1" applyBorder="1" applyAlignment="1">
      <alignment horizontal="center" vertical="center" wrapText="1"/>
    </xf>
    <xf numFmtId="0" fontId="40" fillId="38" borderId="48" xfId="0" applyFont="1" applyFill="1" applyBorder="1" applyAlignment="1">
      <alignment horizontal="center" vertical="center" wrapText="1"/>
    </xf>
    <xf numFmtId="49" fontId="40" fillId="38" borderId="48" xfId="0" applyNumberFormat="1" applyFont="1" applyFill="1" applyBorder="1" applyAlignment="1">
      <alignment horizontal="center" vertical="center" wrapText="1"/>
    </xf>
    <xf numFmtId="0" fontId="40" fillId="5" borderId="49" xfId="0" applyFont="1" applyFill="1" applyBorder="1" applyAlignment="1">
      <alignment horizontal="center" vertical="top" wrapText="1"/>
    </xf>
    <xf numFmtId="0" fontId="40" fillId="5" borderId="4" xfId="0" applyFont="1" applyFill="1" applyBorder="1" applyAlignment="1">
      <alignment horizontal="center" vertical="top" wrapText="1"/>
    </xf>
    <xf numFmtId="0" fontId="40" fillId="5" borderId="50" xfId="0" applyFont="1" applyFill="1" applyBorder="1" applyAlignment="1">
      <alignment horizontal="center" vertical="top" wrapText="1"/>
    </xf>
    <xf numFmtId="164" fontId="40" fillId="5" borderId="49" xfId="0" applyNumberFormat="1" applyFont="1" applyFill="1" applyBorder="1" applyAlignment="1">
      <alignment horizontal="center"/>
    </xf>
    <xf numFmtId="164" fontId="40" fillId="5" borderId="4" xfId="0" applyNumberFormat="1" applyFont="1" applyFill="1" applyBorder="1" applyAlignment="1">
      <alignment horizontal="center"/>
    </xf>
    <xf numFmtId="164" fontId="40" fillId="5" borderId="51" xfId="0" applyNumberFormat="1" applyFont="1" applyFill="1" applyBorder="1" applyAlignment="1">
      <alignment horizontal="center"/>
    </xf>
    <xf numFmtId="0" fontId="40" fillId="39" borderId="4" xfId="109" applyFont="1" applyFill="1" applyBorder="1" applyAlignment="1" applyProtection="1">
      <alignment horizontal="center" vertical="center" wrapText="1"/>
      <protection locked="0"/>
    </xf>
    <xf numFmtId="0" fontId="40" fillId="39" borderId="2" xfId="109" applyFont="1" applyFill="1" applyBorder="1" applyAlignment="1" applyProtection="1">
      <alignment horizontal="center" vertical="center" wrapText="1"/>
      <protection locked="0"/>
    </xf>
    <xf numFmtId="0" fontId="40" fillId="39" borderId="2" xfId="109" applyFont="1" applyFill="1" applyBorder="1" applyAlignment="1" applyProtection="1">
      <alignment horizontal="center" vertical="top" wrapText="1"/>
      <protection locked="0"/>
    </xf>
    <xf numFmtId="0" fontId="40" fillId="39" borderId="5" xfId="109" applyFont="1" applyFill="1" applyBorder="1" applyAlignment="1" applyProtection="1">
      <alignment horizontal="center" vertical="top" wrapText="1"/>
      <protection locked="0"/>
    </xf>
    <xf numFmtId="0" fontId="40" fillId="3" borderId="52" xfId="109" applyFont="1" applyFill="1" applyBorder="1" applyAlignment="1">
      <alignment horizontal="center" vertical="center" wrapText="1"/>
    </xf>
    <xf numFmtId="164" fontId="40" fillId="3" borderId="54" xfId="0" applyNumberFormat="1" applyFont="1" applyFill="1" applyBorder="1" applyAlignment="1">
      <alignment horizontal="center" vertical="center"/>
    </xf>
    <xf numFmtId="164" fontId="40" fillId="3" borderId="53" xfId="0" applyNumberFormat="1" applyFont="1" applyFill="1" applyBorder="1" applyAlignment="1">
      <alignment horizontal="center" vertical="center"/>
    </xf>
    <xf numFmtId="164" fontId="40" fillId="3" borderId="53" xfId="0" applyNumberFormat="1" applyFont="1" applyFill="1" applyBorder="1" applyAlignment="1">
      <alignment horizontal="center"/>
    </xf>
    <xf numFmtId="164" fontId="40" fillId="3" borderId="55" xfId="0" applyNumberFormat="1" applyFont="1" applyFill="1" applyBorder="1" applyAlignment="1">
      <alignment horizontal="center" vertical="center"/>
    </xf>
    <xf numFmtId="0" fontId="0" fillId="42" borderId="56" xfId="0" applyFill="1" applyBorder="1" applyAlignment="1">
      <alignment horizontal="center" vertical="center" wrapText="1"/>
    </xf>
    <xf numFmtId="0" fontId="0" fillId="42" borderId="57" xfId="0" applyFill="1" applyBorder="1" applyAlignment="1">
      <alignment horizontal="center" vertical="center" wrapText="1"/>
    </xf>
    <xf numFmtId="0" fontId="0" fillId="0" borderId="58" xfId="0" applyBorder="1"/>
    <xf numFmtId="0" fontId="0" fillId="43" borderId="58" xfId="0" applyFill="1" applyBorder="1"/>
    <xf numFmtId="0" fontId="0" fillId="0" borderId="3" xfId="0" applyBorder="1"/>
    <xf numFmtId="0" fontId="0" fillId="43" borderId="3" xfId="0" applyFill="1" applyBorder="1"/>
    <xf numFmtId="1" fontId="2" fillId="0" borderId="0" xfId="0" applyNumberFormat="1" applyFont="1"/>
    <xf numFmtId="1" fontId="4" fillId="0" borderId="0" xfId="0" applyNumberFormat="1" applyFont="1"/>
    <xf numFmtId="0" fontId="37" fillId="28" borderId="32" xfId="0" applyFont="1" applyFill="1" applyBorder="1" applyAlignment="1">
      <alignment vertical="center" wrapText="1"/>
    </xf>
    <xf numFmtId="0" fontId="37" fillId="28" borderId="33" xfId="0" applyFont="1" applyFill="1" applyBorder="1" applyAlignment="1">
      <alignment vertical="center" wrapText="1"/>
    </xf>
    <xf numFmtId="0" fontId="37" fillId="28" borderId="34" xfId="0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49" fontId="38" fillId="27" borderId="22" xfId="0" applyNumberFormat="1" applyFont="1" applyFill="1" applyBorder="1" applyAlignment="1">
      <alignment horizontal="center" vertical="center" wrapText="1"/>
    </xf>
    <xf numFmtId="49" fontId="38" fillId="27" borderId="28" xfId="0" applyNumberFormat="1" applyFont="1" applyFill="1" applyBorder="1" applyAlignment="1">
      <alignment horizontal="center" vertical="center" wrapText="1"/>
    </xf>
    <xf numFmtId="49" fontId="38" fillId="29" borderId="23" xfId="0" applyNumberFormat="1" applyFont="1" applyFill="1" applyBorder="1" applyAlignment="1">
      <alignment horizontal="center" vertical="center" wrapText="1"/>
    </xf>
    <xf numFmtId="49" fontId="38" fillId="29" borderId="24" xfId="0" applyNumberFormat="1" applyFont="1" applyFill="1" applyBorder="1" applyAlignment="1">
      <alignment horizontal="center" vertical="center" wrapText="1"/>
    </xf>
    <xf numFmtId="49" fontId="38" fillId="29" borderId="25" xfId="0" applyNumberFormat="1" applyFont="1" applyFill="1" applyBorder="1" applyAlignment="1">
      <alignment horizontal="center" vertical="center" wrapText="1"/>
    </xf>
    <xf numFmtId="49" fontId="37" fillId="38" borderId="36" xfId="0" applyNumberFormat="1" applyFont="1" applyFill="1" applyBorder="1" applyAlignment="1">
      <alignment horizontal="center" vertical="center" wrapText="1"/>
    </xf>
    <xf numFmtId="49" fontId="37" fillId="38" borderId="39" xfId="0" applyNumberFormat="1" applyFont="1" applyFill="1" applyBorder="1" applyAlignment="1">
      <alignment horizontal="center" vertical="center" wrapText="1"/>
    </xf>
    <xf numFmtId="49" fontId="37" fillId="38" borderId="37" xfId="0" applyNumberFormat="1" applyFont="1" applyFill="1" applyBorder="1" applyAlignment="1">
      <alignment horizontal="center" vertical="center" wrapText="1"/>
    </xf>
    <xf numFmtId="49" fontId="37" fillId="38" borderId="40" xfId="0" applyNumberFormat="1" applyFont="1" applyFill="1" applyBorder="1" applyAlignment="1">
      <alignment horizontal="center" vertical="center" wrapText="1"/>
    </xf>
    <xf numFmtId="49" fontId="37" fillId="38" borderId="41" xfId="0" applyNumberFormat="1" applyFont="1" applyFill="1" applyBorder="1" applyAlignment="1">
      <alignment horizontal="center" vertical="center" wrapText="1"/>
    </xf>
    <xf numFmtId="49" fontId="37" fillId="38" borderId="46" xfId="0" applyNumberFormat="1" applyFont="1" applyFill="1" applyBorder="1" applyAlignment="1">
      <alignment horizontal="center" vertical="center" wrapText="1"/>
    </xf>
    <xf numFmtId="49" fontId="37" fillId="38" borderId="42" xfId="0" applyNumberFormat="1" applyFont="1" applyFill="1" applyBorder="1" applyAlignment="1">
      <alignment horizontal="center" vertical="center" wrapText="1"/>
    </xf>
    <xf numFmtId="49" fontId="37" fillId="38" borderId="47" xfId="0" applyNumberFormat="1" applyFont="1" applyFill="1" applyBorder="1" applyAlignment="1">
      <alignment horizontal="center" vertical="center" wrapText="1"/>
    </xf>
    <xf numFmtId="49" fontId="37" fillId="38" borderId="43" xfId="0" applyNumberFormat="1" applyFont="1" applyFill="1" applyBorder="1" applyAlignment="1">
      <alignment horizontal="center" vertical="center" wrapText="1"/>
    </xf>
    <xf numFmtId="49" fontId="37" fillId="38" borderId="44" xfId="0" applyNumberFormat="1" applyFont="1" applyFill="1" applyBorder="1" applyAlignment="1">
      <alignment horizontal="center" vertical="center" wrapText="1"/>
    </xf>
    <xf numFmtId="49" fontId="37" fillId="38" borderId="45" xfId="0" applyNumberFormat="1" applyFont="1" applyFill="1" applyBorder="1" applyAlignment="1">
      <alignment horizontal="center" vertical="center" wrapText="1"/>
    </xf>
    <xf numFmtId="49" fontId="37" fillId="38" borderId="35" xfId="0" applyNumberFormat="1" applyFont="1" applyFill="1" applyBorder="1" applyAlignment="1">
      <alignment horizontal="center" vertical="center" wrapText="1"/>
    </xf>
    <xf numFmtId="49" fontId="37" fillId="38" borderId="38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43" fillId="0" borderId="59" xfId="0" applyFont="1" applyBorder="1" applyAlignment="1">
      <alignment horizontal="center" vertical="center" wrapText="1"/>
    </xf>
    <xf numFmtId="0" fontId="36" fillId="37" borderId="17" xfId="0" applyFont="1" applyFill="1" applyBorder="1" applyAlignment="1">
      <alignment horizontal="center" vertical="center" wrapText="1"/>
    </xf>
    <xf numFmtId="0" fontId="36" fillId="37" borderId="18" xfId="0" applyFont="1" applyFill="1" applyBorder="1" applyAlignment="1">
      <alignment horizontal="center" vertical="center" wrapText="1"/>
    </xf>
    <xf numFmtId="0" fontId="36" fillId="37" borderId="19" xfId="0" applyFont="1" applyFill="1" applyBorder="1" applyAlignment="1">
      <alignment horizontal="center" vertical="center" wrapText="1"/>
    </xf>
    <xf numFmtId="0" fontId="36" fillId="37" borderId="20" xfId="0" applyFont="1" applyFill="1" applyBorder="1" applyAlignment="1">
      <alignment horizontal="center" vertical="center" wrapText="1"/>
    </xf>
    <xf numFmtId="0" fontId="36" fillId="37" borderId="0" xfId="0" applyFont="1" applyFill="1" applyBorder="1" applyAlignment="1">
      <alignment horizontal="center" vertical="center" wrapText="1"/>
    </xf>
    <xf numFmtId="0" fontId="36" fillId="37" borderId="21" xfId="0" applyFont="1" applyFill="1" applyBorder="1" applyAlignment="1">
      <alignment horizontal="center" vertical="center" wrapText="1"/>
    </xf>
    <xf numFmtId="0" fontId="36" fillId="37" borderId="32" xfId="0" applyFont="1" applyFill="1" applyBorder="1" applyAlignment="1">
      <alignment horizontal="center" vertical="center" wrapText="1"/>
    </xf>
    <xf numFmtId="0" fontId="36" fillId="37" borderId="33" xfId="0" applyFont="1" applyFill="1" applyBorder="1" applyAlignment="1">
      <alignment horizontal="center" vertical="center" wrapText="1"/>
    </xf>
    <xf numFmtId="0" fontId="36" fillId="37" borderId="34" xfId="0" applyFont="1" applyFill="1" applyBorder="1" applyAlignment="1">
      <alignment horizontal="center" vertical="center" wrapText="1"/>
    </xf>
    <xf numFmtId="49" fontId="38" fillId="30" borderId="26" xfId="0" applyNumberFormat="1" applyFont="1" applyFill="1" applyBorder="1" applyAlignment="1">
      <alignment horizontal="center" vertical="center"/>
    </xf>
    <xf numFmtId="49" fontId="38" fillId="30" borderId="24" xfId="0" applyNumberFormat="1" applyFont="1" applyFill="1" applyBorder="1" applyAlignment="1">
      <alignment horizontal="center" vertical="center"/>
    </xf>
    <xf numFmtId="49" fontId="38" fillId="30" borderId="25" xfId="0" applyNumberFormat="1" applyFont="1" applyFill="1" applyBorder="1" applyAlignment="1">
      <alignment horizontal="center" vertical="center"/>
    </xf>
    <xf numFmtId="49" fontId="38" fillId="31" borderId="26" xfId="0" applyNumberFormat="1" applyFont="1" applyFill="1" applyBorder="1" applyAlignment="1">
      <alignment horizontal="center" vertical="center" wrapText="1"/>
    </xf>
    <xf numFmtId="49" fontId="38" fillId="31" borderId="24" xfId="0" applyNumberFormat="1" applyFont="1" applyFill="1" applyBorder="1" applyAlignment="1">
      <alignment horizontal="center" vertical="center" wrapText="1"/>
    </xf>
    <xf numFmtId="49" fontId="38" fillId="31" borderId="25" xfId="0" applyNumberFormat="1" applyFont="1" applyFill="1" applyBorder="1" applyAlignment="1">
      <alignment horizontal="center" vertical="center" wrapText="1"/>
    </xf>
    <xf numFmtId="49" fontId="37" fillId="32" borderId="27" xfId="0" applyNumberFormat="1" applyFont="1" applyFill="1" applyBorder="1" applyAlignment="1">
      <alignment horizontal="center" vertical="center" wrapText="1"/>
    </xf>
    <xf numFmtId="49" fontId="37" fillId="32" borderId="31" xfId="0" applyNumberFormat="1" applyFont="1" applyFill="1" applyBorder="1" applyAlignment="1">
      <alignment horizontal="center" vertical="center" wrapText="1"/>
    </xf>
    <xf numFmtId="0" fontId="36" fillId="27" borderId="0" xfId="0" applyFont="1" applyFill="1" applyBorder="1" applyAlignment="1">
      <alignment horizontal="center" vertical="center"/>
    </xf>
    <xf numFmtId="0" fontId="36" fillId="27" borderId="21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1" fillId="40" borderId="0" xfId="0" applyFont="1" applyFill="1" applyBorder="1" applyAlignment="1">
      <alignment horizontal="center"/>
    </xf>
    <xf numFmtId="0" fontId="42" fillId="41" borderId="33" xfId="0" applyFont="1" applyFill="1" applyBorder="1" applyAlignment="1">
      <alignment horizontal="center" vertical="center" wrapText="1"/>
    </xf>
  </cellXfs>
  <cellStyles count="223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6" xfId="92" xr:uid="{00000000-0005-0000-0000-00005C000000}"/>
    <cellStyle name="Normal 16 2" xfId="93" xr:uid="{00000000-0005-0000-0000-00005D000000}"/>
    <cellStyle name="Normal 16 3" xfId="94" xr:uid="{00000000-0005-0000-0000-00005E000000}"/>
    <cellStyle name="Normal 16 4" xfId="95" xr:uid="{00000000-0005-0000-0000-00005F000000}"/>
    <cellStyle name="Normal 16 5" xfId="96" xr:uid="{00000000-0005-0000-0000-000060000000}"/>
    <cellStyle name="Normal 16 6" xfId="97" xr:uid="{00000000-0005-0000-0000-000061000000}"/>
    <cellStyle name="Normal 17" xfId="98" xr:uid="{00000000-0005-0000-0000-000062000000}"/>
    <cellStyle name="Normal 17 2" xfId="99" xr:uid="{00000000-0005-0000-0000-000063000000}"/>
    <cellStyle name="Normal 17 3" xfId="100" xr:uid="{00000000-0005-0000-0000-000064000000}"/>
    <cellStyle name="Normal 17 4" xfId="101" xr:uid="{00000000-0005-0000-0000-000065000000}"/>
    <cellStyle name="Normal 18" xfId="102" xr:uid="{00000000-0005-0000-0000-000066000000}"/>
    <cellStyle name="Normal 19" xfId="103" xr:uid="{00000000-0005-0000-0000-000067000000}"/>
    <cellStyle name="Normal 19 2" xfId="104" xr:uid="{00000000-0005-0000-0000-000068000000}"/>
    <cellStyle name="Normal 19 3" xfId="105" xr:uid="{00000000-0005-0000-0000-000069000000}"/>
    <cellStyle name="Normal 19 4" xfId="106" xr:uid="{00000000-0005-0000-0000-00006A000000}"/>
    <cellStyle name="Normal 2" xfId="107" xr:uid="{00000000-0005-0000-0000-00006B000000}"/>
    <cellStyle name="Normal 2 2" xfId="108" xr:uid="{00000000-0005-0000-0000-00006C000000}"/>
    <cellStyle name="Normal 2 3" xfId="109" xr:uid="{00000000-0005-0000-0000-00006D000000}"/>
    <cellStyle name="Normal 20" xfId="110" xr:uid="{00000000-0005-0000-0000-00006E000000}"/>
    <cellStyle name="Normal 21" xfId="111" xr:uid="{00000000-0005-0000-0000-00006F000000}"/>
    <cellStyle name="Normal 22" xfId="112" xr:uid="{00000000-0005-0000-0000-000070000000}"/>
    <cellStyle name="Normal 23" xfId="113" xr:uid="{00000000-0005-0000-0000-000071000000}"/>
    <cellStyle name="Normal 3" xfId="114" xr:uid="{00000000-0005-0000-0000-000072000000}"/>
    <cellStyle name="Normal 4" xfId="115" xr:uid="{00000000-0005-0000-0000-000073000000}"/>
    <cellStyle name="Normal 4 10" xfId="116" xr:uid="{00000000-0005-0000-0000-000074000000}"/>
    <cellStyle name="Normal 4 11" xfId="117" xr:uid="{00000000-0005-0000-0000-000075000000}"/>
    <cellStyle name="Normal 4 12" xfId="118" xr:uid="{00000000-0005-0000-0000-000076000000}"/>
    <cellStyle name="Normal 4 13" xfId="119" xr:uid="{00000000-0005-0000-0000-000077000000}"/>
    <cellStyle name="Normal 4 14" xfId="120" xr:uid="{00000000-0005-0000-0000-000078000000}"/>
    <cellStyle name="Normal 4 15" xfId="121" xr:uid="{00000000-0005-0000-0000-000079000000}"/>
    <cellStyle name="Normal 4 16" xfId="122" xr:uid="{00000000-0005-0000-0000-00007A000000}"/>
    <cellStyle name="Normal 4 2" xfId="123" xr:uid="{00000000-0005-0000-0000-00007B000000}"/>
    <cellStyle name="Normal 4 3" xfId="124" xr:uid="{00000000-0005-0000-0000-00007C000000}"/>
    <cellStyle name="Normal 4 4" xfId="125" xr:uid="{00000000-0005-0000-0000-00007D000000}"/>
    <cellStyle name="Normal 4 5" xfId="126" xr:uid="{00000000-0005-0000-0000-00007E000000}"/>
    <cellStyle name="Normal 4 6" xfId="127" xr:uid="{00000000-0005-0000-0000-00007F000000}"/>
    <cellStyle name="Normal 4 7" xfId="128" xr:uid="{00000000-0005-0000-0000-000080000000}"/>
    <cellStyle name="Normal 4 8" xfId="129" xr:uid="{00000000-0005-0000-0000-000081000000}"/>
    <cellStyle name="Normal 4 9" xfId="130" xr:uid="{00000000-0005-0000-0000-000082000000}"/>
    <cellStyle name="Normal 5" xfId="131" xr:uid="{00000000-0005-0000-0000-000083000000}"/>
    <cellStyle name="Normal 5 10" xfId="132" xr:uid="{00000000-0005-0000-0000-000084000000}"/>
    <cellStyle name="Normal 5 11" xfId="133" xr:uid="{00000000-0005-0000-0000-000085000000}"/>
    <cellStyle name="Normal 5 12" xfId="134" xr:uid="{00000000-0005-0000-0000-000086000000}"/>
    <cellStyle name="Normal 5 13" xfId="135" xr:uid="{00000000-0005-0000-0000-000087000000}"/>
    <cellStyle name="Normal 5 14" xfId="136" xr:uid="{00000000-0005-0000-0000-000088000000}"/>
    <cellStyle name="Normal 5 15" xfId="137" xr:uid="{00000000-0005-0000-0000-000089000000}"/>
    <cellStyle name="Normal 5 2" xfId="138" xr:uid="{00000000-0005-0000-0000-00008A000000}"/>
    <cellStyle name="Normal 5 3" xfId="139" xr:uid="{00000000-0005-0000-0000-00008B000000}"/>
    <cellStyle name="Normal 5 4" xfId="140" xr:uid="{00000000-0005-0000-0000-00008C000000}"/>
    <cellStyle name="Normal 5 5" xfId="141" xr:uid="{00000000-0005-0000-0000-00008D000000}"/>
    <cellStyle name="Normal 5 6" xfId="142" xr:uid="{00000000-0005-0000-0000-00008E000000}"/>
    <cellStyle name="Normal 5 7" xfId="143" xr:uid="{00000000-0005-0000-0000-00008F000000}"/>
    <cellStyle name="Normal 5 8" xfId="144" xr:uid="{00000000-0005-0000-0000-000090000000}"/>
    <cellStyle name="Normal 5 9" xfId="145" xr:uid="{00000000-0005-0000-0000-000091000000}"/>
    <cellStyle name="Normal 6" xfId="146" xr:uid="{00000000-0005-0000-0000-000092000000}"/>
    <cellStyle name="Normal 6 10" xfId="147" xr:uid="{00000000-0005-0000-0000-000093000000}"/>
    <cellStyle name="Normal 6 11" xfId="148" xr:uid="{00000000-0005-0000-0000-000094000000}"/>
    <cellStyle name="Normal 6 12" xfId="149" xr:uid="{00000000-0005-0000-0000-000095000000}"/>
    <cellStyle name="Normal 6 13" xfId="150" xr:uid="{00000000-0005-0000-0000-000096000000}"/>
    <cellStyle name="Normal 6 14" xfId="151" xr:uid="{00000000-0005-0000-0000-000097000000}"/>
    <cellStyle name="Normal 6 15" xfId="152" xr:uid="{00000000-0005-0000-0000-000098000000}"/>
    <cellStyle name="Normal 6 2" xfId="153" xr:uid="{00000000-0005-0000-0000-000099000000}"/>
    <cellStyle name="Normal 6 3" xfId="154" xr:uid="{00000000-0005-0000-0000-00009A000000}"/>
    <cellStyle name="Normal 6 4" xfId="155" xr:uid="{00000000-0005-0000-0000-00009B000000}"/>
    <cellStyle name="Normal 6 5" xfId="156" xr:uid="{00000000-0005-0000-0000-00009C000000}"/>
    <cellStyle name="Normal 6 6" xfId="157" xr:uid="{00000000-0005-0000-0000-00009D000000}"/>
    <cellStyle name="Normal 6 7" xfId="158" xr:uid="{00000000-0005-0000-0000-00009E000000}"/>
    <cellStyle name="Normal 6 8" xfId="159" xr:uid="{00000000-0005-0000-0000-00009F000000}"/>
    <cellStyle name="Normal 6 9" xfId="160" xr:uid="{00000000-0005-0000-0000-0000A0000000}"/>
    <cellStyle name="Normal 7" xfId="161" xr:uid="{00000000-0005-0000-0000-0000A1000000}"/>
    <cellStyle name="Normal 7 10" xfId="162" xr:uid="{00000000-0005-0000-0000-0000A2000000}"/>
    <cellStyle name="Normal 7 11" xfId="163" xr:uid="{00000000-0005-0000-0000-0000A3000000}"/>
    <cellStyle name="Normal 7 12" xfId="164" xr:uid="{00000000-0005-0000-0000-0000A4000000}"/>
    <cellStyle name="Normal 7 2" xfId="165" xr:uid="{00000000-0005-0000-0000-0000A5000000}"/>
    <cellStyle name="Normal 7 3" xfId="166" xr:uid="{00000000-0005-0000-0000-0000A6000000}"/>
    <cellStyle name="Normal 7 4" xfId="167" xr:uid="{00000000-0005-0000-0000-0000A7000000}"/>
    <cellStyle name="Normal 7 5" xfId="168" xr:uid="{00000000-0005-0000-0000-0000A8000000}"/>
    <cellStyle name="Normal 7 6" xfId="169" xr:uid="{00000000-0005-0000-0000-0000A9000000}"/>
    <cellStyle name="Normal 7 7" xfId="170" xr:uid="{00000000-0005-0000-0000-0000AA000000}"/>
    <cellStyle name="Normal 7 8" xfId="171" xr:uid="{00000000-0005-0000-0000-0000AB000000}"/>
    <cellStyle name="Normal 7 9" xfId="172" xr:uid="{00000000-0005-0000-0000-0000AC000000}"/>
    <cellStyle name="Normal 8" xfId="173" xr:uid="{00000000-0005-0000-0000-0000AD000000}"/>
    <cellStyle name="Normal 8 10" xfId="174" xr:uid="{00000000-0005-0000-0000-0000AE000000}"/>
    <cellStyle name="Normal 8 11" xfId="175" xr:uid="{00000000-0005-0000-0000-0000AF000000}"/>
    <cellStyle name="Normal 8 12" xfId="176" xr:uid="{00000000-0005-0000-0000-0000B0000000}"/>
    <cellStyle name="Normal 8 2" xfId="177" xr:uid="{00000000-0005-0000-0000-0000B1000000}"/>
    <cellStyle name="Normal 8 3" xfId="178" xr:uid="{00000000-0005-0000-0000-0000B2000000}"/>
    <cellStyle name="Normal 8 4" xfId="179" xr:uid="{00000000-0005-0000-0000-0000B3000000}"/>
    <cellStyle name="Normal 8 5" xfId="180" xr:uid="{00000000-0005-0000-0000-0000B4000000}"/>
    <cellStyle name="Normal 8 6" xfId="181" xr:uid="{00000000-0005-0000-0000-0000B5000000}"/>
    <cellStyle name="Normal 8 7" xfId="182" xr:uid="{00000000-0005-0000-0000-0000B6000000}"/>
    <cellStyle name="Normal 8 8" xfId="183" xr:uid="{00000000-0005-0000-0000-0000B7000000}"/>
    <cellStyle name="Normal 8 9" xfId="184" xr:uid="{00000000-0005-0000-0000-0000B8000000}"/>
    <cellStyle name="Normal 9" xfId="185" xr:uid="{00000000-0005-0000-0000-0000B9000000}"/>
    <cellStyle name="Normal 9 10" xfId="186" xr:uid="{00000000-0005-0000-0000-0000BA000000}"/>
    <cellStyle name="Normal 9 2" xfId="187" xr:uid="{00000000-0005-0000-0000-0000BB000000}"/>
    <cellStyle name="Normal 9 3" xfId="188" xr:uid="{00000000-0005-0000-0000-0000BC000000}"/>
    <cellStyle name="Normal 9 4" xfId="189" xr:uid="{00000000-0005-0000-0000-0000BD000000}"/>
    <cellStyle name="Normal 9 5" xfId="190" xr:uid="{00000000-0005-0000-0000-0000BE000000}"/>
    <cellStyle name="Normal 9 6" xfId="191" xr:uid="{00000000-0005-0000-0000-0000BF000000}"/>
    <cellStyle name="Normal 9 7" xfId="192" xr:uid="{00000000-0005-0000-0000-0000C0000000}"/>
    <cellStyle name="Normal 9 8" xfId="193" xr:uid="{00000000-0005-0000-0000-0000C1000000}"/>
    <cellStyle name="Normal 9 9" xfId="194" xr:uid="{00000000-0005-0000-0000-0000C2000000}"/>
    <cellStyle name="Notas 2" xfId="195" xr:uid="{00000000-0005-0000-0000-0000C3000000}"/>
    <cellStyle name="Percent 2" xfId="196" xr:uid="{00000000-0005-0000-0000-0000C4000000}"/>
    <cellStyle name="Salida 2" xfId="197" xr:uid="{00000000-0005-0000-0000-0000C5000000}"/>
    <cellStyle name="Salida 2 2" xfId="198" xr:uid="{00000000-0005-0000-0000-0000C6000000}"/>
    <cellStyle name="Salida 2 2 2" xfId="199" xr:uid="{00000000-0005-0000-0000-0000C7000000}"/>
    <cellStyle name="Salida 2 2 2 2" xfId="200" xr:uid="{00000000-0005-0000-0000-0000C8000000}"/>
    <cellStyle name="Salida 2 2 3" xfId="201" xr:uid="{00000000-0005-0000-0000-0000C9000000}"/>
    <cellStyle name="Salida 2 3" xfId="202" xr:uid="{00000000-0005-0000-0000-0000CA000000}"/>
    <cellStyle name="Salida 2 3 2" xfId="203" xr:uid="{00000000-0005-0000-0000-0000CB000000}"/>
    <cellStyle name="Salida 2 4" xfId="204" xr:uid="{00000000-0005-0000-0000-0000CC000000}"/>
    <cellStyle name="Salida 2 4 2" xfId="205" xr:uid="{00000000-0005-0000-0000-0000CD000000}"/>
    <cellStyle name="Salida 2 5" xfId="206" xr:uid="{00000000-0005-0000-0000-0000CE000000}"/>
    <cellStyle name="Texto de advertencia 2" xfId="207" xr:uid="{00000000-0005-0000-0000-0000CF000000}"/>
    <cellStyle name="Texto explicativo 2" xfId="208" xr:uid="{00000000-0005-0000-0000-0000D0000000}"/>
    <cellStyle name="Título 1 2" xfId="209" xr:uid="{00000000-0005-0000-0000-0000D1000000}"/>
    <cellStyle name="Título 2 2" xfId="210" xr:uid="{00000000-0005-0000-0000-0000D2000000}"/>
    <cellStyle name="Título 3 2" xfId="211" xr:uid="{00000000-0005-0000-0000-0000D3000000}"/>
    <cellStyle name="Título 4" xfId="212" xr:uid="{00000000-0005-0000-0000-0000D4000000}"/>
    <cellStyle name="Total 2" xfId="213" xr:uid="{00000000-0005-0000-0000-0000D5000000}"/>
    <cellStyle name="Total 2 2" xfId="214" xr:uid="{00000000-0005-0000-0000-0000D6000000}"/>
    <cellStyle name="Total 2 2 2" xfId="215" xr:uid="{00000000-0005-0000-0000-0000D7000000}"/>
    <cellStyle name="Total 2 2 2 2" xfId="216" xr:uid="{00000000-0005-0000-0000-0000D8000000}"/>
    <cellStyle name="Total 2 2 3" xfId="217" xr:uid="{00000000-0005-0000-0000-0000D9000000}"/>
    <cellStyle name="Total 2 3" xfId="218" xr:uid="{00000000-0005-0000-0000-0000DA000000}"/>
    <cellStyle name="Total 2 3 2" xfId="219" xr:uid="{00000000-0005-0000-0000-0000DB000000}"/>
    <cellStyle name="Total 2 4" xfId="220" xr:uid="{00000000-0005-0000-0000-0000DC000000}"/>
    <cellStyle name="Total 2 4 2" xfId="221" xr:uid="{00000000-0005-0000-0000-0000DD000000}"/>
    <cellStyle name="Total 2 5" xfId="222" xr:uid="{00000000-0005-0000-0000-0000DE000000}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Jamaica,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367364590789792"/>
          <c:h val="0.64362350945686098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7520"/>
        <c:axId val="161955840"/>
      </c:lineChart>
      <c:catAx>
        <c:axId val="162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55840"/>
        <c:crosses val="autoZero"/>
        <c:auto val="1"/>
        <c:lblAlgn val="ctr"/>
        <c:lblOffset val="100"/>
        <c:tickMarkSkip val="1"/>
        <c:noMultiLvlLbl val="0"/>
      </c:catAx>
      <c:valAx>
        <c:axId val="161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202752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Viruses. Jamaica,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490490159318321"/>
          <c:h val="0.6626204590668204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404352"/>
        <c:axId val="161959296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4864"/>
        <c:axId val="161959872"/>
      </c:lineChart>
      <c:catAx>
        <c:axId val="162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2993853709462787"/>
              <c:y val="0.8513355066285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9296"/>
        <c:crosses val="autoZero"/>
        <c:auto val="1"/>
        <c:lblAlgn val="ctr"/>
        <c:lblOffset val="100"/>
        <c:tickMarkSkip val="1"/>
        <c:noMultiLvlLbl val="0"/>
      </c:catAx>
      <c:valAx>
        <c:axId val="1619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404352"/>
        <c:crosses val="autoZero"/>
        <c:crossBetween val="between"/>
        <c:minorUnit val="1"/>
      </c:valAx>
      <c:valAx>
        <c:axId val="16195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2404864"/>
        <c:crosses val="max"/>
        <c:crossBetween val="between"/>
        <c:minorUnit val="1.0000000000000002E-2"/>
      </c:valAx>
      <c:catAx>
        <c:axId val="16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98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Viruses. Jamaica,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Jamaica,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2802259527140977"/>
          <c:w val="0.80252036628081913"/>
          <c:h val="0.60094035796577661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B5-4E85-8F70-25A04BF5B7D0}"/>
            </c:ext>
          </c:extLst>
        </c:ser>
        <c:ser>
          <c:idx val="9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B5-4E85-8F70-25A04BF5B7D0}"/>
            </c:ext>
          </c:extLst>
        </c:ser>
        <c:ser>
          <c:idx val="1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B5-4E85-8F70-25A04BF5B7D0}"/>
            </c:ext>
          </c:extLst>
        </c:ser>
        <c:ser>
          <c:idx val="1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2CB5-4E85-8F70-25A04BF5B7D0}"/>
            </c:ext>
          </c:extLst>
        </c:ser>
        <c:ser>
          <c:idx val="19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B5-4E85-8F70-25A04BF5B7D0}"/>
            </c:ext>
          </c:extLst>
        </c:ser>
        <c:ser>
          <c:idx val="2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B5-4E85-8F70-25A04BF5B7D0}"/>
            </c:ext>
          </c:extLst>
        </c:ser>
        <c:ser>
          <c:idx val="2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B5-4E85-8F70-25A04BF5B7D0}"/>
            </c:ext>
          </c:extLst>
        </c:ser>
        <c:ser>
          <c:idx val="2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B5-4E85-8F70-25A04BF5B7D0}"/>
            </c:ext>
          </c:extLst>
        </c:ser>
        <c:ser>
          <c:idx val="2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B5-4E85-8F70-25A04BF5B7D0}"/>
            </c:ext>
          </c:extLst>
        </c:ser>
        <c:ser>
          <c:idx val="2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B5-4E85-8F70-25A04BF5B7D0}"/>
            </c:ext>
          </c:extLst>
        </c:ser>
        <c:ser>
          <c:idx val="2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B5-4E85-8F70-25A04BF5B7D0}"/>
            </c:ext>
          </c:extLst>
        </c:ser>
        <c:ser>
          <c:idx val="2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B5-4E85-8F70-25A04BF5B7D0}"/>
            </c:ext>
          </c:extLst>
        </c:ser>
        <c:ser>
          <c:idx val="2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B5-4E85-8F70-25A04BF5B7D0}"/>
            </c:ext>
          </c:extLst>
        </c:ser>
        <c:ser>
          <c:idx val="2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7824"/>
        <c:axId val="161963328"/>
        <c:extLst>
          <c:ext xmlns:c15="http://schemas.microsoft.com/office/drawing/2012/chart" uri="{02D57815-91ED-43cb-92C2-25804820EDAC}">
            <c15:filteredBarSeries>
              <c15:ser>
                <c:idx val="0"/>
                <c:order val="1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1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1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1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1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2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2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2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2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2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2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2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2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29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Virus!$BY$6:$BZ$57</c15:sqref>
                        </c15:formulaRef>
                      </c:ext>
                    </c:extLst>
                    <c:multiLvlStrCache>
                      <c:ptCount val="5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</c:lvl>
                      <c:lvl>
                        <c:pt idx="0">
                          <c:v>2019</c:v>
                        </c:pt>
                      </c:lvl>
                    </c:multiLvlStrCache>
                  </c:multiLvlStrRef>
                </c:cat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00"/>
        <c:axId val="164700160"/>
        <c:extLst>
          <c:ext xmlns:c15="http://schemas.microsoft.com/office/drawing/2012/chart" uri="{02D57815-91ED-43cb-92C2-25804820EDAC}">
            <c15:filteredLineSeries>
              <c15:ser>
                <c:idx val="16"/>
                <c:order val="28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6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3328"/>
        <c:crosses val="autoZero"/>
        <c:auto val="1"/>
        <c:lblAlgn val="ctr"/>
        <c:lblOffset val="100"/>
        <c:noMultiLvlLbl val="0"/>
      </c:catAx>
      <c:valAx>
        <c:axId val="1619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7824"/>
        <c:crosses val="autoZero"/>
        <c:crossBetween val="between"/>
        <c:minorUnit val="1"/>
      </c:valAx>
      <c:valAx>
        <c:axId val="164700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56800"/>
        <c:crosses val="max"/>
        <c:crossBetween val="between"/>
        <c:minorUnit val="1.0000000000000002E-2"/>
      </c:valAx>
      <c:catAx>
        <c:axId val="16455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97200854579551"/>
          <c:y val="0.84956243282960109"/>
          <c:w val="0.62288138640204216"/>
          <c:h val="0.12629643439416868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9010317106588077"/>
          <c:h val="0.640423066270654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C41-4CCB-87B6-5A05445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58848"/>
        <c:axId val="164702464"/>
      </c:barChart>
      <c:catAx>
        <c:axId val="164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At val="0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88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27214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6" zoomScaleNormal="66" workbookViewId="0">
      <selection activeCell="A3" sqref="A3"/>
    </sheetView>
  </sheetViews>
  <sheetFormatPr baseColWidth="10" defaultColWidth="11.42578125" defaultRowHeight="15" x14ac:dyDescent="0.25"/>
  <cols>
    <col min="1" max="1" width="24.5703125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6.42578125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4.42578125" customWidth="1"/>
    <col min="14" max="14" width="9.42578125" customWidth="1"/>
    <col min="15" max="15" width="12.5703125" customWidth="1"/>
    <col min="16" max="16" width="13.140625" customWidth="1"/>
    <col min="17" max="17" width="13.5703125" customWidth="1"/>
    <col min="18" max="18" width="14" customWidth="1"/>
    <col min="19" max="19" width="12.140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7.28515625" bestFit="1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108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9"/>
      <c r="V1" s="91" t="s">
        <v>97</v>
      </c>
      <c r="W1" s="92"/>
      <c r="X1" s="92"/>
      <c r="Y1" s="92"/>
      <c r="Z1" s="93"/>
      <c r="AA1" s="91" t="s">
        <v>103</v>
      </c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/>
    </row>
    <row r="2" spans="1:78" s="2" customFormat="1" ht="18.75" x14ac:dyDescent="0.2">
      <c r="A2" s="108" t="str">
        <f>"Influenza and Other Respiratory Viruses Surveillance - " &amp; Leyendas!$G$2 &amp; ", "  &amp; IF(Leyendas!$J$2 &lt;&gt; Leyendas!$K$2,Leyendas!$J$2 &amp; " - " &amp; Leyendas!$K$2,Leyendas!$K$2)</f>
        <v>Influenza and Other Respiratory Viruses Surveillance - SARI, 2019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/>
      <c r="V2" s="94"/>
      <c r="W2" s="95"/>
      <c r="X2" s="95"/>
      <c r="Y2" s="95"/>
      <c r="Z2" s="96"/>
      <c r="AA2" s="94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</row>
    <row r="3" spans="1:78" s="2" customFormat="1" ht="38.25" customHeight="1" thickBot="1" x14ac:dyDescent="0.2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4"/>
      <c r="V3" s="97"/>
      <c r="W3" s="98"/>
      <c r="X3" s="98"/>
      <c r="Y3" s="98"/>
      <c r="Z3" s="99"/>
      <c r="AA3" s="97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9"/>
    </row>
    <row r="4" spans="1:78" ht="42.75" customHeight="1" x14ac:dyDescent="0.25">
      <c r="A4" s="110" t="str">
        <f>IF(Leyendas!$E$2&lt;&gt;"",Leyendas!$E$1,IF(Leyendas!$D$2&lt;&gt;"",Leyendas!$D$1,Leyendas!$C$1))</f>
        <v>Country</v>
      </c>
      <c r="B4" s="65" t="s">
        <v>73</v>
      </c>
      <c r="C4" s="69" t="s">
        <v>66</v>
      </c>
      <c r="D4" s="71" t="s">
        <v>88</v>
      </c>
      <c r="E4" s="72"/>
      <c r="F4" s="72"/>
      <c r="G4" s="72"/>
      <c r="H4" s="73"/>
      <c r="I4" s="100" t="s">
        <v>89</v>
      </c>
      <c r="J4" s="101"/>
      <c r="K4" s="101"/>
      <c r="L4" s="102"/>
      <c r="M4" s="103" t="s">
        <v>90</v>
      </c>
      <c r="N4" s="104"/>
      <c r="O4" s="104"/>
      <c r="P4" s="104"/>
      <c r="Q4" s="104"/>
      <c r="R4" s="104"/>
      <c r="S4" s="104"/>
      <c r="T4" s="105"/>
      <c r="U4" s="106" t="s">
        <v>91</v>
      </c>
      <c r="V4" s="85" t="s">
        <v>98</v>
      </c>
      <c r="W4" s="74" t="s">
        <v>99</v>
      </c>
      <c r="X4" s="74" t="s">
        <v>100</v>
      </c>
      <c r="Y4" s="74" t="s">
        <v>101</v>
      </c>
      <c r="Z4" s="76" t="s">
        <v>102</v>
      </c>
      <c r="AA4" s="85" t="s">
        <v>104</v>
      </c>
      <c r="AB4" s="78" t="s">
        <v>105</v>
      </c>
      <c r="AC4" s="80" t="s">
        <v>106</v>
      </c>
      <c r="AD4" s="82" t="s">
        <v>107</v>
      </c>
      <c r="AE4" s="83"/>
      <c r="AF4" s="83"/>
      <c r="AG4" s="83"/>
      <c r="AH4" s="84"/>
      <c r="AI4" s="74" t="s">
        <v>108</v>
      </c>
      <c r="AJ4" s="74" t="s">
        <v>0</v>
      </c>
      <c r="AK4" s="74" t="s">
        <v>67</v>
      </c>
      <c r="AL4" s="74" t="s">
        <v>1</v>
      </c>
      <c r="AM4" s="74" t="s">
        <v>109</v>
      </c>
      <c r="AN4" s="74" t="s">
        <v>68</v>
      </c>
      <c r="AO4" s="74" t="s">
        <v>115</v>
      </c>
      <c r="AP4" s="74" t="s">
        <v>116</v>
      </c>
      <c r="AQ4" s="76" t="s">
        <v>110</v>
      </c>
    </row>
    <row r="5" spans="1:78" s="3" customFormat="1" ht="60.75" customHeight="1" thickBot="1" x14ac:dyDescent="0.3">
      <c r="A5" s="110"/>
      <c r="B5" s="65"/>
      <c r="C5" s="70"/>
      <c r="D5" s="32" t="s">
        <v>4</v>
      </c>
      <c r="E5" s="33" t="s">
        <v>69</v>
      </c>
      <c r="F5" s="34" t="s">
        <v>92</v>
      </c>
      <c r="G5" s="34" t="s">
        <v>93</v>
      </c>
      <c r="H5" s="33" t="s">
        <v>135</v>
      </c>
      <c r="I5" s="35" t="s">
        <v>5</v>
      </c>
      <c r="J5" s="35" t="s">
        <v>87</v>
      </c>
      <c r="K5" s="35" t="s">
        <v>6</v>
      </c>
      <c r="L5" s="35" t="s">
        <v>94</v>
      </c>
      <c r="M5" s="36" t="s">
        <v>7</v>
      </c>
      <c r="N5" s="36" t="s">
        <v>71</v>
      </c>
      <c r="O5" s="36" t="s">
        <v>8</v>
      </c>
      <c r="P5" s="36" t="s">
        <v>95</v>
      </c>
      <c r="Q5" s="36" t="s">
        <v>72</v>
      </c>
      <c r="R5" s="36" t="s">
        <v>2</v>
      </c>
      <c r="S5" s="36" t="s">
        <v>3</v>
      </c>
      <c r="T5" s="36" t="s">
        <v>96</v>
      </c>
      <c r="U5" s="107"/>
      <c r="V5" s="86"/>
      <c r="W5" s="75"/>
      <c r="X5" s="75"/>
      <c r="Y5" s="75"/>
      <c r="Z5" s="77"/>
      <c r="AA5" s="86"/>
      <c r="AB5" s="79"/>
      <c r="AC5" s="81"/>
      <c r="AD5" s="37" t="s">
        <v>111</v>
      </c>
      <c r="AE5" s="38" t="s">
        <v>112</v>
      </c>
      <c r="AF5" s="38" t="s">
        <v>70</v>
      </c>
      <c r="AG5" s="37" t="s">
        <v>113</v>
      </c>
      <c r="AH5" s="37" t="s">
        <v>114</v>
      </c>
      <c r="AI5" s="75"/>
      <c r="AJ5" s="75"/>
      <c r="AK5" s="75"/>
      <c r="AL5" s="75"/>
      <c r="AM5" s="75"/>
      <c r="AN5" s="75"/>
      <c r="AO5" s="75"/>
      <c r="AP5" s="75"/>
      <c r="AQ5" s="77"/>
    </row>
    <row r="6" spans="1:78" s="1" customFormat="1" ht="16.5" customHeight="1" x14ac:dyDescent="0.25">
      <c r="A6" s="1" t="s">
        <v>81</v>
      </c>
      <c r="B6" s="1">
        <f>Leyendas!$K$2</f>
        <v>2019</v>
      </c>
      <c r="C6" s="4" t="s">
        <v>9</v>
      </c>
      <c r="D6" s="5"/>
      <c r="E6" s="5"/>
      <c r="F6" s="45"/>
      <c r="G6" s="4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9">
        <f>SUM(D6:U6)</f>
        <v>0</v>
      </c>
      <c r="W6" s="40">
        <f>V6-U6</f>
        <v>0</v>
      </c>
      <c r="X6" s="40">
        <f>SUM(D6:L6)</f>
        <v>0</v>
      </c>
      <c r="Y6" s="40">
        <f t="shared" ref="Y6" si="0">SUM(D6:H6)</f>
        <v>0</v>
      </c>
      <c r="Z6" s="41">
        <f>SUM(I6:L6)</f>
        <v>0</v>
      </c>
      <c r="AA6" s="42" t="str">
        <f>IF(V6=0,"",W6/V6)</f>
        <v/>
      </c>
      <c r="AB6" s="43" t="str">
        <f>IF(V6=0,"",X6/V6)</f>
        <v/>
      </c>
      <c r="AC6" s="43" t="str">
        <f>IF(V6=0,"",Y6/$V6)</f>
        <v/>
      </c>
      <c r="AD6" s="43" t="str">
        <f t="shared" ref="AD6:AH6" si="1">IF($X6=0,"",D6/$X6)</f>
        <v/>
      </c>
      <c r="AE6" s="43" t="str">
        <f>IF($X6=0,"",E6/$X6)</f>
        <v/>
      </c>
      <c r="AF6" s="43" t="str">
        <f t="shared" si="1"/>
        <v/>
      </c>
      <c r="AG6" s="43" t="str">
        <f t="shared" si="1"/>
        <v/>
      </c>
      <c r="AH6" s="43" t="str">
        <f t="shared" si="1"/>
        <v/>
      </c>
      <c r="AI6" s="43" t="str">
        <f>IF($U6=0,"",Z6/$V6)</f>
        <v/>
      </c>
      <c r="AJ6" s="43" t="str">
        <f t="shared" ref="AJ6:AQ6" si="2">IF($U6=0,"",M6/$V6)</f>
        <v/>
      </c>
      <c r="AK6" s="43" t="str">
        <f t="shared" si="2"/>
        <v/>
      </c>
      <c r="AL6" s="43" t="str">
        <f t="shared" si="2"/>
        <v/>
      </c>
      <c r="AM6" s="43" t="str">
        <f t="shared" si="2"/>
        <v/>
      </c>
      <c r="AN6" s="43" t="str">
        <f t="shared" si="2"/>
        <v/>
      </c>
      <c r="AO6" s="43" t="str">
        <f t="shared" si="2"/>
        <v/>
      </c>
      <c r="AP6" s="43" t="str">
        <f t="shared" si="2"/>
        <v/>
      </c>
      <c r="AQ6" s="44" t="str">
        <f t="shared" si="2"/>
        <v/>
      </c>
      <c r="AR6" s="8"/>
      <c r="BY6" s="60">
        <f>$B6</f>
        <v>2019</v>
      </c>
      <c r="BZ6" s="60" t="str">
        <f>$C6</f>
        <v>1</v>
      </c>
    </row>
    <row r="7" spans="1:78" s="1" customFormat="1" ht="16.5" customHeight="1" x14ac:dyDescent="0.25">
      <c r="A7" s="1" t="s">
        <v>81</v>
      </c>
      <c r="B7" s="1">
        <f>Leyendas!$K$2</f>
        <v>2019</v>
      </c>
      <c r="C7" s="4" t="s">
        <v>10</v>
      </c>
      <c r="D7" s="5"/>
      <c r="E7" s="5"/>
      <c r="F7" s="46"/>
      <c r="G7" s="46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9">
        <f t="shared" ref="V7:V57" si="3">SUM(D7:U7)</f>
        <v>0</v>
      </c>
      <c r="W7" s="40">
        <f t="shared" ref="W7:W57" si="4">V7-U7</f>
        <v>0</v>
      </c>
      <c r="X7" s="40">
        <f t="shared" ref="X7:X57" si="5">SUM(D7:L7)</f>
        <v>0</v>
      </c>
      <c r="Y7" s="40">
        <f t="shared" ref="Y7:Y57" si="6">SUM(D7:H7)</f>
        <v>0</v>
      </c>
      <c r="Z7" s="41">
        <f t="shared" ref="Z7:Z57" si="7">SUM(I7:L7)</f>
        <v>0</v>
      </c>
      <c r="AA7" s="42" t="str">
        <f t="shared" ref="AA7:AA57" si="8">IF(V7=0,"",W7/V7)</f>
        <v/>
      </c>
      <c r="AB7" s="43" t="str">
        <f t="shared" ref="AB7:AB57" si="9">IF(V7=0,"",X7/V7)</f>
        <v/>
      </c>
      <c r="AC7" s="43" t="str">
        <f t="shared" ref="AC7:AC57" si="10">IF(V7=0,"",Y7/$V7)</f>
        <v/>
      </c>
      <c r="AD7" s="43" t="str">
        <f t="shared" ref="AD7:AD57" si="11">IF($X7=0,"",D7/$X7)</f>
        <v/>
      </c>
      <c r="AE7" s="43" t="str">
        <f t="shared" ref="AE7:AE57" si="12">IF($X7=0,"",E7/$X7)</f>
        <v/>
      </c>
      <c r="AF7" s="43" t="str">
        <f t="shared" ref="AF7:AF57" si="13">IF($X7=0,"",F7/$X7)</f>
        <v/>
      </c>
      <c r="AG7" s="43" t="str">
        <f t="shared" ref="AG7:AG57" si="14">IF($X7=0,"",G7/$X7)</f>
        <v/>
      </c>
      <c r="AH7" s="43" t="str">
        <f t="shared" ref="AH7:AH57" si="15">IF($X7=0,"",H7/$X7)</f>
        <v/>
      </c>
      <c r="AI7" s="43" t="str">
        <f t="shared" ref="AI7:AI57" si="16">IF($U7=0,"",Z7/$V7)</f>
        <v/>
      </c>
      <c r="AJ7" s="43" t="str">
        <f t="shared" ref="AJ7:AJ57" si="17">IF($U7=0,"",M7/$V7)</f>
        <v/>
      </c>
      <c r="AK7" s="43" t="str">
        <f t="shared" ref="AK7:AK57" si="18">IF($U7=0,"",N7/$V7)</f>
        <v/>
      </c>
      <c r="AL7" s="43" t="str">
        <f t="shared" ref="AL7:AL57" si="19">IF($U7=0,"",O7/$V7)</f>
        <v/>
      </c>
      <c r="AM7" s="43" t="str">
        <f t="shared" ref="AM7:AM57" si="20">IF($U7=0,"",P7/$V7)</f>
        <v/>
      </c>
      <c r="AN7" s="43" t="str">
        <f t="shared" ref="AN7:AN57" si="21">IF($U7=0,"",Q7/$V7)</f>
        <v/>
      </c>
      <c r="AO7" s="43" t="str">
        <f t="shared" ref="AO7:AO57" si="22">IF($U7=0,"",R7/$V7)</f>
        <v/>
      </c>
      <c r="AP7" s="43" t="str">
        <f t="shared" ref="AP7:AP57" si="23">IF($U7=0,"",S7/$V7)</f>
        <v/>
      </c>
      <c r="AQ7" s="44" t="str">
        <f t="shared" ref="AQ7:AQ57" si="24">IF($U7=0,"",T7/$V7)</f>
        <v/>
      </c>
      <c r="AR7" s="8"/>
      <c r="BY7" s="60"/>
      <c r="BZ7" s="60" t="str">
        <f t="shared" ref="BZ7:BZ57" si="25">$C7</f>
        <v>2</v>
      </c>
    </row>
    <row r="8" spans="1:78" s="1" customFormat="1" ht="16.5" customHeight="1" x14ac:dyDescent="0.25">
      <c r="A8" s="1" t="s">
        <v>81</v>
      </c>
      <c r="B8" s="1">
        <f>Leyendas!$K$2</f>
        <v>2019</v>
      </c>
      <c r="C8" s="4" t="s">
        <v>11</v>
      </c>
      <c r="D8" s="5"/>
      <c r="E8" s="5"/>
      <c r="F8" s="46"/>
      <c r="G8" s="46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9">
        <f t="shared" si="3"/>
        <v>0</v>
      </c>
      <c r="W8" s="40">
        <f t="shared" si="4"/>
        <v>0</v>
      </c>
      <c r="X8" s="40">
        <f t="shared" si="5"/>
        <v>0</v>
      </c>
      <c r="Y8" s="40">
        <f t="shared" si="6"/>
        <v>0</v>
      </c>
      <c r="Z8" s="41">
        <f t="shared" si="7"/>
        <v>0</v>
      </c>
      <c r="AA8" s="42" t="str">
        <f t="shared" si="8"/>
        <v/>
      </c>
      <c r="AB8" s="43" t="str">
        <f t="shared" si="9"/>
        <v/>
      </c>
      <c r="AC8" s="43" t="str">
        <f t="shared" si="10"/>
        <v/>
      </c>
      <c r="AD8" s="43" t="str">
        <f t="shared" si="11"/>
        <v/>
      </c>
      <c r="AE8" s="43" t="str">
        <f t="shared" si="12"/>
        <v/>
      </c>
      <c r="AF8" s="43" t="str">
        <f t="shared" si="13"/>
        <v/>
      </c>
      <c r="AG8" s="43" t="str">
        <f t="shared" si="14"/>
        <v/>
      </c>
      <c r="AH8" s="43" t="str">
        <f t="shared" si="15"/>
        <v/>
      </c>
      <c r="AI8" s="43" t="str">
        <f t="shared" si="16"/>
        <v/>
      </c>
      <c r="AJ8" s="43" t="str">
        <f t="shared" si="17"/>
        <v/>
      </c>
      <c r="AK8" s="43" t="str">
        <f t="shared" si="18"/>
        <v/>
      </c>
      <c r="AL8" s="43" t="str">
        <f t="shared" si="19"/>
        <v/>
      </c>
      <c r="AM8" s="43" t="str">
        <f t="shared" si="20"/>
        <v/>
      </c>
      <c r="AN8" s="43" t="str">
        <f t="shared" si="21"/>
        <v/>
      </c>
      <c r="AO8" s="43" t="str">
        <f t="shared" si="22"/>
        <v/>
      </c>
      <c r="AP8" s="43" t="str">
        <f t="shared" si="23"/>
        <v/>
      </c>
      <c r="AQ8" s="44" t="str">
        <f t="shared" si="24"/>
        <v/>
      </c>
      <c r="AR8" s="8"/>
      <c r="BY8" s="60"/>
      <c r="BZ8" s="60" t="str">
        <f t="shared" si="25"/>
        <v>3</v>
      </c>
    </row>
    <row r="9" spans="1:78" s="1" customFormat="1" ht="16.5" customHeight="1" x14ac:dyDescent="0.25">
      <c r="A9" s="1" t="s">
        <v>81</v>
      </c>
      <c r="B9" s="1">
        <f>Leyendas!$K$2</f>
        <v>2019</v>
      </c>
      <c r="C9" s="4" t="s">
        <v>12</v>
      </c>
      <c r="D9" s="5"/>
      <c r="E9" s="5"/>
      <c r="F9" s="46"/>
      <c r="G9" s="46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9">
        <f t="shared" si="3"/>
        <v>0</v>
      </c>
      <c r="W9" s="40">
        <f t="shared" si="4"/>
        <v>0</v>
      </c>
      <c r="X9" s="40">
        <f t="shared" si="5"/>
        <v>0</v>
      </c>
      <c r="Y9" s="40">
        <f t="shared" si="6"/>
        <v>0</v>
      </c>
      <c r="Z9" s="41">
        <f t="shared" si="7"/>
        <v>0</v>
      </c>
      <c r="AA9" s="42" t="str">
        <f t="shared" si="8"/>
        <v/>
      </c>
      <c r="AB9" s="43" t="str">
        <f t="shared" si="9"/>
        <v/>
      </c>
      <c r="AC9" s="43" t="str">
        <f t="shared" si="10"/>
        <v/>
      </c>
      <c r="AD9" s="43" t="str">
        <f t="shared" si="11"/>
        <v/>
      </c>
      <c r="AE9" s="43" t="str">
        <f t="shared" si="12"/>
        <v/>
      </c>
      <c r="AF9" s="43" t="str">
        <f t="shared" si="13"/>
        <v/>
      </c>
      <c r="AG9" s="43" t="str">
        <f t="shared" si="14"/>
        <v/>
      </c>
      <c r="AH9" s="43" t="str">
        <f t="shared" si="15"/>
        <v/>
      </c>
      <c r="AI9" s="43" t="str">
        <f t="shared" si="16"/>
        <v/>
      </c>
      <c r="AJ9" s="43" t="str">
        <f t="shared" si="17"/>
        <v/>
      </c>
      <c r="AK9" s="43" t="str">
        <f t="shared" si="18"/>
        <v/>
      </c>
      <c r="AL9" s="43" t="str">
        <f t="shared" si="19"/>
        <v/>
      </c>
      <c r="AM9" s="43" t="str">
        <f t="shared" si="20"/>
        <v/>
      </c>
      <c r="AN9" s="43" t="str">
        <f t="shared" si="21"/>
        <v/>
      </c>
      <c r="AO9" s="43" t="str">
        <f t="shared" si="22"/>
        <v/>
      </c>
      <c r="AP9" s="43" t="str">
        <f t="shared" si="23"/>
        <v/>
      </c>
      <c r="AQ9" s="44" t="str">
        <f t="shared" si="24"/>
        <v/>
      </c>
      <c r="AR9" s="8"/>
      <c r="BY9" s="60"/>
      <c r="BZ9" s="60" t="str">
        <f t="shared" si="25"/>
        <v>4</v>
      </c>
    </row>
    <row r="10" spans="1:78" s="1" customFormat="1" ht="16.5" customHeight="1" x14ac:dyDescent="0.25">
      <c r="A10" s="1" t="s">
        <v>81</v>
      </c>
      <c r="B10" s="1">
        <f>Leyendas!$K$2</f>
        <v>2019</v>
      </c>
      <c r="C10" s="4" t="s">
        <v>13</v>
      </c>
      <c r="D10" s="5"/>
      <c r="E10" s="5"/>
      <c r="F10" s="46"/>
      <c r="G10" s="46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9">
        <f t="shared" si="3"/>
        <v>0</v>
      </c>
      <c r="W10" s="40">
        <f t="shared" si="4"/>
        <v>0</v>
      </c>
      <c r="X10" s="40">
        <f t="shared" si="5"/>
        <v>0</v>
      </c>
      <c r="Y10" s="40">
        <f t="shared" si="6"/>
        <v>0</v>
      </c>
      <c r="Z10" s="41">
        <f t="shared" si="7"/>
        <v>0</v>
      </c>
      <c r="AA10" s="42" t="str">
        <f t="shared" si="8"/>
        <v/>
      </c>
      <c r="AB10" s="43" t="str">
        <f t="shared" si="9"/>
        <v/>
      </c>
      <c r="AC10" s="43" t="str">
        <f t="shared" si="10"/>
        <v/>
      </c>
      <c r="AD10" s="43" t="str">
        <f t="shared" si="11"/>
        <v/>
      </c>
      <c r="AE10" s="43" t="str">
        <f t="shared" si="12"/>
        <v/>
      </c>
      <c r="AF10" s="43" t="str">
        <f t="shared" si="13"/>
        <v/>
      </c>
      <c r="AG10" s="43" t="str">
        <f t="shared" si="14"/>
        <v/>
      </c>
      <c r="AH10" s="43" t="str">
        <f t="shared" si="15"/>
        <v/>
      </c>
      <c r="AI10" s="43" t="str">
        <f t="shared" si="16"/>
        <v/>
      </c>
      <c r="AJ10" s="43" t="str">
        <f t="shared" si="17"/>
        <v/>
      </c>
      <c r="AK10" s="43" t="str">
        <f t="shared" si="18"/>
        <v/>
      </c>
      <c r="AL10" s="43" t="str">
        <f t="shared" si="19"/>
        <v/>
      </c>
      <c r="AM10" s="43" t="str">
        <f t="shared" si="20"/>
        <v/>
      </c>
      <c r="AN10" s="43" t="str">
        <f t="shared" si="21"/>
        <v/>
      </c>
      <c r="AO10" s="43" t="str">
        <f t="shared" si="22"/>
        <v/>
      </c>
      <c r="AP10" s="43" t="str">
        <f t="shared" si="23"/>
        <v/>
      </c>
      <c r="AQ10" s="44" t="str">
        <f t="shared" si="24"/>
        <v/>
      </c>
      <c r="AR10" s="8"/>
      <c r="BY10" s="60"/>
      <c r="BZ10" s="60" t="str">
        <f t="shared" si="25"/>
        <v>5</v>
      </c>
    </row>
    <row r="11" spans="1:78" s="1" customFormat="1" ht="16.5" customHeight="1" x14ac:dyDescent="0.25">
      <c r="A11" s="1" t="s">
        <v>81</v>
      </c>
      <c r="B11" s="1">
        <f>Leyendas!$K$2</f>
        <v>2019</v>
      </c>
      <c r="C11" s="4" t="s">
        <v>14</v>
      </c>
      <c r="D11" s="5"/>
      <c r="E11" s="5"/>
      <c r="F11" s="46"/>
      <c r="G11" s="46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9">
        <f t="shared" si="3"/>
        <v>0</v>
      </c>
      <c r="W11" s="40">
        <f t="shared" si="4"/>
        <v>0</v>
      </c>
      <c r="X11" s="40">
        <f t="shared" si="5"/>
        <v>0</v>
      </c>
      <c r="Y11" s="40">
        <f t="shared" si="6"/>
        <v>0</v>
      </c>
      <c r="Z11" s="41">
        <f t="shared" si="7"/>
        <v>0</v>
      </c>
      <c r="AA11" s="42" t="str">
        <f t="shared" si="8"/>
        <v/>
      </c>
      <c r="AB11" s="43" t="str">
        <f t="shared" si="9"/>
        <v/>
      </c>
      <c r="AC11" s="43" t="str">
        <f t="shared" si="10"/>
        <v/>
      </c>
      <c r="AD11" s="43" t="str">
        <f t="shared" si="11"/>
        <v/>
      </c>
      <c r="AE11" s="43" t="str">
        <f t="shared" si="12"/>
        <v/>
      </c>
      <c r="AF11" s="43" t="str">
        <f t="shared" si="13"/>
        <v/>
      </c>
      <c r="AG11" s="43" t="str">
        <f t="shared" si="14"/>
        <v/>
      </c>
      <c r="AH11" s="43" t="str">
        <f t="shared" si="15"/>
        <v/>
      </c>
      <c r="AI11" s="43" t="str">
        <f t="shared" si="16"/>
        <v/>
      </c>
      <c r="AJ11" s="43" t="str">
        <f t="shared" si="17"/>
        <v/>
      </c>
      <c r="AK11" s="43" t="str">
        <f t="shared" si="18"/>
        <v/>
      </c>
      <c r="AL11" s="43" t="str">
        <f t="shared" si="19"/>
        <v/>
      </c>
      <c r="AM11" s="43" t="str">
        <f t="shared" si="20"/>
        <v/>
      </c>
      <c r="AN11" s="43" t="str">
        <f t="shared" si="21"/>
        <v/>
      </c>
      <c r="AO11" s="43" t="str">
        <f t="shared" si="22"/>
        <v/>
      </c>
      <c r="AP11" s="43" t="str">
        <f t="shared" si="23"/>
        <v/>
      </c>
      <c r="AQ11" s="44" t="str">
        <f t="shared" si="24"/>
        <v/>
      </c>
      <c r="AR11" s="8"/>
      <c r="BY11" s="60"/>
      <c r="BZ11" s="60" t="str">
        <f t="shared" si="25"/>
        <v>6</v>
      </c>
    </row>
    <row r="12" spans="1:78" s="1" customFormat="1" ht="16.5" customHeight="1" x14ac:dyDescent="0.25">
      <c r="A12" s="1" t="s">
        <v>81</v>
      </c>
      <c r="B12" s="1">
        <f>Leyendas!$K$2</f>
        <v>2019</v>
      </c>
      <c r="C12" s="4" t="s">
        <v>15</v>
      </c>
      <c r="D12" s="5"/>
      <c r="E12" s="5"/>
      <c r="F12" s="46"/>
      <c r="G12" s="46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9">
        <f t="shared" si="3"/>
        <v>0</v>
      </c>
      <c r="W12" s="40">
        <f t="shared" si="4"/>
        <v>0</v>
      </c>
      <c r="X12" s="40">
        <f t="shared" si="5"/>
        <v>0</v>
      </c>
      <c r="Y12" s="40">
        <f t="shared" si="6"/>
        <v>0</v>
      </c>
      <c r="Z12" s="41">
        <f t="shared" si="7"/>
        <v>0</v>
      </c>
      <c r="AA12" s="42" t="str">
        <f t="shared" si="8"/>
        <v/>
      </c>
      <c r="AB12" s="43" t="str">
        <f t="shared" si="9"/>
        <v/>
      </c>
      <c r="AC12" s="43" t="str">
        <f t="shared" si="10"/>
        <v/>
      </c>
      <c r="AD12" s="43" t="str">
        <f t="shared" si="11"/>
        <v/>
      </c>
      <c r="AE12" s="43" t="str">
        <f t="shared" si="12"/>
        <v/>
      </c>
      <c r="AF12" s="43" t="str">
        <f t="shared" si="13"/>
        <v/>
      </c>
      <c r="AG12" s="43" t="str">
        <f t="shared" si="14"/>
        <v/>
      </c>
      <c r="AH12" s="43" t="str">
        <f t="shared" si="15"/>
        <v/>
      </c>
      <c r="AI12" s="43" t="str">
        <f t="shared" si="16"/>
        <v/>
      </c>
      <c r="AJ12" s="43" t="str">
        <f t="shared" si="17"/>
        <v/>
      </c>
      <c r="AK12" s="43" t="str">
        <f t="shared" si="18"/>
        <v/>
      </c>
      <c r="AL12" s="43" t="str">
        <f t="shared" si="19"/>
        <v/>
      </c>
      <c r="AM12" s="43" t="str">
        <f t="shared" si="20"/>
        <v/>
      </c>
      <c r="AN12" s="43" t="str">
        <f t="shared" si="21"/>
        <v/>
      </c>
      <c r="AO12" s="43" t="str">
        <f t="shared" si="22"/>
        <v/>
      </c>
      <c r="AP12" s="43" t="str">
        <f t="shared" si="23"/>
        <v/>
      </c>
      <c r="AQ12" s="44" t="str">
        <f t="shared" si="24"/>
        <v/>
      </c>
      <c r="AR12" s="8"/>
      <c r="BY12" s="60"/>
      <c r="BZ12" s="60" t="str">
        <f t="shared" si="25"/>
        <v>7</v>
      </c>
    </row>
    <row r="13" spans="1:78" s="1" customFormat="1" ht="16.5" customHeight="1" x14ac:dyDescent="0.25">
      <c r="A13" s="1" t="s">
        <v>81</v>
      </c>
      <c r="B13" s="1">
        <f>Leyendas!$K$2</f>
        <v>2019</v>
      </c>
      <c r="C13" s="4" t="s">
        <v>16</v>
      </c>
      <c r="D13" s="5"/>
      <c r="E13" s="5"/>
      <c r="F13" s="46"/>
      <c r="G13" s="46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9">
        <f t="shared" si="3"/>
        <v>0</v>
      </c>
      <c r="W13" s="40">
        <f t="shared" si="4"/>
        <v>0</v>
      </c>
      <c r="X13" s="40">
        <f t="shared" si="5"/>
        <v>0</v>
      </c>
      <c r="Y13" s="40">
        <f t="shared" si="6"/>
        <v>0</v>
      </c>
      <c r="Z13" s="41">
        <f t="shared" si="7"/>
        <v>0</v>
      </c>
      <c r="AA13" s="42" t="str">
        <f t="shared" si="8"/>
        <v/>
      </c>
      <c r="AB13" s="43" t="str">
        <f t="shared" si="9"/>
        <v/>
      </c>
      <c r="AC13" s="43" t="str">
        <f t="shared" si="10"/>
        <v/>
      </c>
      <c r="AD13" s="43" t="str">
        <f t="shared" si="11"/>
        <v/>
      </c>
      <c r="AE13" s="43" t="str">
        <f t="shared" si="12"/>
        <v/>
      </c>
      <c r="AF13" s="43" t="str">
        <f t="shared" si="13"/>
        <v/>
      </c>
      <c r="AG13" s="43" t="str">
        <f t="shared" si="14"/>
        <v/>
      </c>
      <c r="AH13" s="43" t="str">
        <f t="shared" si="15"/>
        <v/>
      </c>
      <c r="AI13" s="43" t="str">
        <f t="shared" si="16"/>
        <v/>
      </c>
      <c r="AJ13" s="43" t="str">
        <f t="shared" si="17"/>
        <v/>
      </c>
      <c r="AK13" s="43" t="str">
        <f t="shared" si="18"/>
        <v/>
      </c>
      <c r="AL13" s="43" t="str">
        <f t="shared" si="19"/>
        <v/>
      </c>
      <c r="AM13" s="43" t="str">
        <f t="shared" si="20"/>
        <v/>
      </c>
      <c r="AN13" s="43" t="str">
        <f t="shared" si="21"/>
        <v/>
      </c>
      <c r="AO13" s="43" t="str">
        <f t="shared" si="22"/>
        <v/>
      </c>
      <c r="AP13" s="43" t="str">
        <f t="shared" si="23"/>
        <v/>
      </c>
      <c r="AQ13" s="44" t="str">
        <f t="shared" si="24"/>
        <v/>
      </c>
      <c r="AR13" s="8"/>
      <c r="BY13" s="60"/>
      <c r="BZ13" s="60" t="str">
        <f t="shared" si="25"/>
        <v>8</v>
      </c>
    </row>
    <row r="14" spans="1:78" s="1" customFormat="1" ht="16.5" customHeight="1" x14ac:dyDescent="0.25">
      <c r="A14" s="1" t="s">
        <v>81</v>
      </c>
      <c r="B14" s="1">
        <f>Leyendas!$K$2</f>
        <v>2019</v>
      </c>
      <c r="C14" s="4" t="s">
        <v>17</v>
      </c>
      <c r="D14" s="5"/>
      <c r="E14" s="5"/>
      <c r="F14" s="46"/>
      <c r="G14" s="46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9">
        <f t="shared" si="3"/>
        <v>0</v>
      </c>
      <c r="W14" s="40">
        <f t="shared" si="4"/>
        <v>0</v>
      </c>
      <c r="X14" s="40">
        <f t="shared" si="5"/>
        <v>0</v>
      </c>
      <c r="Y14" s="40">
        <f t="shared" si="6"/>
        <v>0</v>
      </c>
      <c r="Z14" s="41">
        <f t="shared" si="7"/>
        <v>0</v>
      </c>
      <c r="AA14" s="42" t="str">
        <f t="shared" si="8"/>
        <v/>
      </c>
      <c r="AB14" s="43" t="str">
        <f t="shared" si="9"/>
        <v/>
      </c>
      <c r="AC14" s="43" t="str">
        <f t="shared" si="10"/>
        <v/>
      </c>
      <c r="AD14" s="43" t="str">
        <f t="shared" si="11"/>
        <v/>
      </c>
      <c r="AE14" s="43" t="str">
        <f t="shared" si="12"/>
        <v/>
      </c>
      <c r="AF14" s="43" t="str">
        <f t="shared" si="13"/>
        <v/>
      </c>
      <c r="AG14" s="43" t="str">
        <f t="shared" si="14"/>
        <v/>
      </c>
      <c r="AH14" s="43" t="str">
        <f t="shared" si="15"/>
        <v/>
      </c>
      <c r="AI14" s="43" t="str">
        <f t="shared" si="16"/>
        <v/>
      </c>
      <c r="AJ14" s="43" t="str">
        <f t="shared" si="17"/>
        <v/>
      </c>
      <c r="AK14" s="43" t="str">
        <f t="shared" si="18"/>
        <v/>
      </c>
      <c r="AL14" s="43" t="str">
        <f t="shared" si="19"/>
        <v/>
      </c>
      <c r="AM14" s="43" t="str">
        <f t="shared" si="20"/>
        <v/>
      </c>
      <c r="AN14" s="43" t="str">
        <f t="shared" si="21"/>
        <v/>
      </c>
      <c r="AO14" s="43" t="str">
        <f t="shared" si="22"/>
        <v/>
      </c>
      <c r="AP14" s="43" t="str">
        <f t="shared" si="23"/>
        <v/>
      </c>
      <c r="AQ14" s="44" t="str">
        <f t="shared" si="24"/>
        <v/>
      </c>
      <c r="AR14" s="8"/>
      <c r="BY14" s="60"/>
      <c r="BZ14" s="60" t="str">
        <f t="shared" si="25"/>
        <v>9</v>
      </c>
    </row>
    <row r="15" spans="1:78" s="1" customFormat="1" ht="16.5" customHeight="1" x14ac:dyDescent="0.25">
      <c r="A15" s="1" t="s">
        <v>81</v>
      </c>
      <c r="B15" s="1">
        <f>Leyendas!$K$2</f>
        <v>2019</v>
      </c>
      <c r="C15" s="4" t="s">
        <v>18</v>
      </c>
      <c r="D15" s="5"/>
      <c r="E15" s="5"/>
      <c r="F15" s="46"/>
      <c r="G15" s="46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9">
        <f t="shared" si="3"/>
        <v>0</v>
      </c>
      <c r="W15" s="40">
        <f t="shared" si="4"/>
        <v>0</v>
      </c>
      <c r="X15" s="40">
        <f t="shared" si="5"/>
        <v>0</v>
      </c>
      <c r="Y15" s="40">
        <f t="shared" si="6"/>
        <v>0</v>
      </c>
      <c r="Z15" s="41">
        <f t="shared" si="7"/>
        <v>0</v>
      </c>
      <c r="AA15" s="42" t="str">
        <f t="shared" si="8"/>
        <v/>
      </c>
      <c r="AB15" s="43" t="str">
        <f t="shared" si="9"/>
        <v/>
      </c>
      <c r="AC15" s="43" t="str">
        <f t="shared" si="10"/>
        <v/>
      </c>
      <c r="AD15" s="43" t="str">
        <f t="shared" si="11"/>
        <v/>
      </c>
      <c r="AE15" s="43" t="str">
        <f t="shared" si="12"/>
        <v/>
      </c>
      <c r="AF15" s="43" t="str">
        <f t="shared" si="13"/>
        <v/>
      </c>
      <c r="AG15" s="43" t="str">
        <f t="shared" si="14"/>
        <v/>
      </c>
      <c r="AH15" s="43" t="str">
        <f t="shared" si="15"/>
        <v/>
      </c>
      <c r="AI15" s="43" t="str">
        <f t="shared" si="16"/>
        <v/>
      </c>
      <c r="AJ15" s="43" t="str">
        <f t="shared" si="17"/>
        <v/>
      </c>
      <c r="AK15" s="43" t="str">
        <f t="shared" si="18"/>
        <v/>
      </c>
      <c r="AL15" s="43" t="str">
        <f t="shared" si="19"/>
        <v/>
      </c>
      <c r="AM15" s="43" t="str">
        <f t="shared" si="20"/>
        <v/>
      </c>
      <c r="AN15" s="43" t="str">
        <f t="shared" si="21"/>
        <v/>
      </c>
      <c r="AO15" s="43" t="str">
        <f t="shared" si="22"/>
        <v/>
      </c>
      <c r="AP15" s="43" t="str">
        <f t="shared" si="23"/>
        <v/>
      </c>
      <c r="AQ15" s="44" t="str">
        <f t="shared" si="24"/>
        <v/>
      </c>
      <c r="AR15" s="8"/>
      <c r="BY15" s="60"/>
      <c r="BZ15" s="60" t="str">
        <f t="shared" si="25"/>
        <v>10</v>
      </c>
    </row>
    <row r="16" spans="1:78" s="1" customFormat="1" ht="16.5" customHeight="1" x14ac:dyDescent="0.25">
      <c r="A16" s="1" t="s">
        <v>81</v>
      </c>
      <c r="B16" s="1">
        <f>Leyendas!$K$2</f>
        <v>2019</v>
      </c>
      <c r="C16" s="4" t="s">
        <v>19</v>
      </c>
      <c r="D16" s="5"/>
      <c r="E16" s="5"/>
      <c r="F16" s="47"/>
      <c r="G16" s="47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9">
        <f t="shared" si="3"/>
        <v>0</v>
      </c>
      <c r="W16" s="40">
        <f t="shared" si="4"/>
        <v>0</v>
      </c>
      <c r="X16" s="40">
        <f t="shared" si="5"/>
        <v>0</v>
      </c>
      <c r="Y16" s="40">
        <f t="shared" si="6"/>
        <v>0</v>
      </c>
      <c r="Z16" s="41">
        <f t="shared" si="7"/>
        <v>0</v>
      </c>
      <c r="AA16" s="42" t="str">
        <f t="shared" si="8"/>
        <v/>
      </c>
      <c r="AB16" s="43" t="str">
        <f t="shared" si="9"/>
        <v/>
      </c>
      <c r="AC16" s="43" t="str">
        <f t="shared" si="10"/>
        <v/>
      </c>
      <c r="AD16" s="43" t="str">
        <f t="shared" si="11"/>
        <v/>
      </c>
      <c r="AE16" s="43" t="str">
        <f t="shared" si="12"/>
        <v/>
      </c>
      <c r="AF16" s="43" t="str">
        <f t="shared" si="13"/>
        <v/>
      </c>
      <c r="AG16" s="43" t="str">
        <f t="shared" si="14"/>
        <v/>
      </c>
      <c r="AH16" s="43" t="str">
        <f t="shared" si="15"/>
        <v/>
      </c>
      <c r="AI16" s="43" t="str">
        <f t="shared" si="16"/>
        <v/>
      </c>
      <c r="AJ16" s="43" t="str">
        <f t="shared" si="17"/>
        <v/>
      </c>
      <c r="AK16" s="43" t="str">
        <f t="shared" si="18"/>
        <v/>
      </c>
      <c r="AL16" s="43" t="str">
        <f t="shared" si="19"/>
        <v/>
      </c>
      <c r="AM16" s="43" t="str">
        <f t="shared" si="20"/>
        <v/>
      </c>
      <c r="AN16" s="43" t="str">
        <f t="shared" si="21"/>
        <v/>
      </c>
      <c r="AO16" s="43" t="str">
        <f t="shared" si="22"/>
        <v/>
      </c>
      <c r="AP16" s="43" t="str">
        <f t="shared" si="23"/>
        <v/>
      </c>
      <c r="AQ16" s="44" t="str">
        <f t="shared" si="24"/>
        <v/>
      </c>
      <c r="AR16" s="8"/>
      <c r="BY16" s="60"/>
      <c r="BZ16" s="60" t="str">
        <f t="shared" si="25"/>
        <v>11</v>
      </c>
    </row>
    <row r="17" spans="1:78" s="1" customFormat="1" ht="16.5" customHeight="1" x14ac:dyDescent="0.25">
      <c r="A17" s="1" t="s">
        <v>81</v>
      </c>
      <c r="B17" s="1">
        <f>Leyendas!$K$2</f>
        <v>2019</v>
      </c>
      <c r="C17" s="4" t="s">
        <v>20</v>
      </c>
      <c r="D17" s="5"/>
      <c r="E17" s="5"/>
      <c r="F17" s="47"/>
      <c r="G17" s="47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9">
        <f t="shared" si="3"/>
        <v>0</v>
      </c>
      <c r="W17" s="40">
        <f t="shared" si="4"/>
        <v>0</v>
      </c>
      <c r="X17" s="40">
        <f t="shared" si="5"/>
        <v>0</v>
      </c>
      <c r="Y17" s="40">
        <f t="shared" si="6"/>
        <v>0</v>
      </c>
      <c r="Z17" s="41">
        <f t="shared" si="7"/>
        <v>0</v>
      </c>
      <c r="AA17" s="42" t="str">
        <f t="shared" si="8"/>
        <v/>
      </c>
      <c r="AB17" s="43" t="str">
        <f t="shared" si="9"/>
        <v/>
      </c>
      <c r="AC17" s="43" t="str">
        <f t="shared" si="10"/>
        <v/>
      </c>
      <c r="AD17" s="43" t="str">
        <f t="shared" si="11"/>
        <v/>
      </c>
      <c r="AE17" s="43" t="str">
        <f t="shared" si="12"/>
        <v/>
      </c>
      <c r="AF17" s="43" t="str">
        <f t="shared" si="13"/>
        <v/>
      </c>
      <c r="AG17" s="43" t="str">
        <f t="shared" si="14"/>
        <v/>
      </c>
      <c r="AH17" s="43" t="str">
        <f t="shared" si="15"/>
        <v/>
      </c>
      <c r="AI17" s="43" t="str">
        <f t="shared" si="16"/>
        <v/>
      </c>
      <c r="AJ17" s="43" t="str">
        <f t="shared" si="17"/>
        <v/>
      </c>
      <c r="AK17" s="43" t="str">
        <f t="shared" si="18"/>
        <v/>
      </c>
      <c r="AL17" s="43" t="str">
        <f t="shared" si="19"/>
        <v/>
      </c>
      <c r="AM17" s="43" t="str">
        <f t="shared" si="20"/>
        <v/>
      </c>
      <c r="AN17" s="43" t="str">
        <f t="shared" si="21"/>
        <v/>
      </c>
      <c r="AO17" s="43" t="str">
        <f t="shared" si="22"/>
        <v/>
      </c>
      <c r="AP17" s="43" t="str">
        <f t="shared" si="23"/>
        <v/>
      </c>
      <c r="AQ17" s="44" t="str">
        <f t="shared" si="24"/>
        <v/>
      </c>
      <c r="AR17" s="8"/>
      <c r="BY17" s="60"/>
      <c r="BZ17" s="60" t="str">
        <f t="shared" si="25"/>
        <v>12</v>
      </c>
    </row>
    <row r="18" spans="1:78" s="1" customFormat="1" ht="16.5" customHeight="1" x14ac:dyDescent="0.25">
      <c r="A18" s="1" t="s">
        <v>81</v>
      </c>
      <c r="B18" s="1">
        <f>Leyendas!$K$2</f>
        <v>2019</v>
      </c>
      <c r="C18" s="4" t="s">
        <v>21</v>
      </c>
      <c r="D18" s="9"/>
      <c r="E18" s="9"/>
      <c r="F18" s="47"/>
      <c r="G18" s="47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9">
        <f t="shared" si="3"/>
        <v>0</v>
      </c>
      <c r="W18" s="40">
        <f t="shared" si="4"/>
        <v>0</v>
      </c>
      <c r="X18" s="40">
        <f t="shared" si="5"/>
        <v>0</v>
      </c>
      <c r="Y18" s="40">
        <f t="shared" si="6"/>
        <v>0</v>
      </c>
      <c r="Z18" s="41">
        <f t="shared" si="7"/>
        <v>0</v>
      </c>
      <c r="AA18" s="42" t="str">
        <f t="shared" si="8"/>
        <v/>
      </c>
      <c r="AB18" s="43" t="str">
        <f t="shared" si="9"/>
        <v/>
      </c>
      <c r="AC18" s="43" t="str">
        <f t="shared" si="10"/>
        <v/>
      </c>
      <c r="AD18" s="43" t="str">
        <f t="shared" si="11"/>
        <v/>
      </c>
      <c r="AE18" s="43" t="str">
        <f t="shared" si="12"/>
        <v/>
      </c>
      <c r="AF18" s="43" t="str">
        <f t="shared" si="13"/>
        <v/>
      </c>
      <c r="AG18" s="43" t="str">
        <f t="shared" si="14"/>
        <v/>
      </c>
      <c r="AH18" s="43" t="str">
        <f t="shared" si="15"/>
        <v/>
      </c>
      <c r="AI18" s="43" t="str">
        <f t="shared" si="16"/>
        <v/>
      </c>
      <c r="AJ18" s="43" t="str">
        <f t="shared" si="17"/>
        <v/>
      </c>
      <c r="AK18" s="43" t="str">
        <f t="shared" si="18"/>
        <v/>
      </c>
      <c r="AL18" s="43" t="str">
        <f t="shared" si="19"/>
        <v/>
      </c>
      <c r="AM18" s="43" t="str">
        <f t="shared" si="20"/>
        <v/>
      </c>
      <c r="AN18" s="43" t="str">
        <f t="shared" si="21"/>
        <v/>
      </c>
      <c r="AO18" s="43" t="str">
        <f t="shared" si="22"/>
        <v/>
      </c>
      <c r="AP18" s="43" t="str">
        <f t="shared" si="23"/>
        <v/>
      </c>
      <c r="AQ18" s="44" t="str">
        <f t="shared" si="24"/>
        <v/>
      </c>
      <c r="AR18" s="8"/>
      <c r="BY18" s="60"/>
      <c r="BZ18" s="60" t="str">
        <f t="shared" si="25"/>
        <v>13</v>
      </c>
    </row>
    <row r="19" spans="1:78" s="1" customFormat="1" ht="16.5" customHeight="1" x14ac:dyDescent="0.25">
      <c r="A19" s="1" t="s">
        <v>81</v>
      </c>
      <c r="B19" s="1">
        <f>Leyendas!$K$2</f>
        <v>2019</v>
      </c>
      <c r="C19" s="4" t="s">
        <v>22</v>
      </c>
      <c r="D19" s="5"/>
      <c r="E19" s="5"/>
      <c r="F19" s="47"/>
      <c r="G19" s="47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9">
        <f t="shared" si="3"/>
        <v>0</v>
      </c>
      <c r="W19" s="40">
        <f t="shared" si="4"/>
        <v>0</v>
      </c>
      <c r="X19" s="40">
        <f t="shared" si="5"/>
        <v>0</v>
      </c>
      <c r="Y19" s="40">
        <f t="shared" si="6"/>
        <v>0</v>
      </c>
      <c r="Z19" s="41">
        <f t="shared" si="7"/>
        <v>0</v>
      </c>
      <c r="AA19" s="42" t="str">
        <f t="shared" si="8"/>
        <v/>
      </c>
      <c r="AB19" s="43" t="str">
        <f t="shared" si="9"/>
        <v/>
      </c>
      <c r="AC19" s="43" t="str">
        <f t="shared" si="10"/>
        <v/>
      </c>
      <c r="AD19" s="43" t="str">
        <f t="shared" si="11"/>
        <v/>
      </c>
      <c r="AE19" s="43" t="str">
        <f t="shared" si="12"/>
        <v/>
      </c>
      <c r="AF19" s="43" t="str">
        <f t="shared" si="13"/>
        <v/>
      </c>
      <c r="AG19" s="43" t="str">
        <f t="shared" si="14"/>
        <v/>
      </c>
      <c r="AH19" s="43" t="str">
        <f t="shared" si="15"/>
        <v/>
      </c>
      <c r="AI19" s="43" t="str">
        <f t="shared" si="16"/>
        <v/>
      </c>
      <c r="AJ19" s="43" t="str">
        <f t="shared" si="17"/>
        <v/>
      </c>
      <c r="AK19" s="43" t="str">
        <f t="shared" si="18"/>
        <v/>
      </c>
      <c r="AL19" s="43" t="str">
        <f t="shared" si="19"/>
        <v/>
      </c>
      <c r="AM19" s="43" t="str">
        <f t="shared" si="20"/>
        <v/>
      </c>
      <c r="AN19" s="43" t="str">
        <f t="shared" si="21"/>
        <v/>
      </c>
      <c r="AO19" s="43" t="str">
        <f t="shared" si="22"/>
        <v/>
      </c>
      <c r="AP19" s="43" t="str">
        <f t="shared" si="23"/>
        <v/>
      </c>
      <c r="AQ19" s="44" t="str">
        <f t="shared" si="24"/>
        <v/>
      </c>
      <c r="AR19" s="8"/>
      <c r="BY19" s="60"/>
      <c r="BZ19" s="60" t="str">
        <f t="shared" si="25"/>
        <v>14</v>
      </c>
    </row>
    <row r="20" spans="1:78" s="1" customFormat="1" ht="16.5" customHeight="1" x14ac:dyDescent="0.25">
      <c r="A20" s="1" t="s">
        <v>81</v>
      </c>
      <c r="B20" s="1">
        <f>Leyendas!$K$2</f>
        <v>2019</v>
      </c>
      <c r="C20" s="4" t="s">
        <v>23</v>
      </c>
      <c r="D20" s="5"/>
      <c r="E20" s="5"/>
      <c r="F20" s="47"/>
      <c r="G20" s="47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9">
        <f t="shared" si="3"/>
        <v>0</v>
      </c>
      <c r="W20" s="40">
        <f t="shared" si="4"/>
        <v>0</v>
      </c>
      <c r="X20" s="40">
        <f t="shared" si="5"/>
        <v>0</v>
      </c>
      <c r="Y20" s="40">
        <f t="shared" si="6"/>
        <v>0</v>
      </c>
      <c r="Z20" s="41">
        <f t="shared" si="7"/>
        <v>0</v>
      </c>
      <c r="AA20" s="42" t="str">
        <f t="shared" si="8"/>
        <v/>
      </c>
      <c r="AB20" s="43" t="str">
        <f t="shared" si="9"/>
        <v/>
      </c>
      <c r="AC20" s="43" t="str">
        <f t="shared" si="10"/>
        <v/>
      </c>
      <c r="AD20" s="43" t="str">
        <f t="shared" si="11"/>
        <v/>
      </c>
      <c r="AE20" s="43" t="str">
        <f t="shared" si="12"/>
        <v/>
      </c>
      <c r="AF20" s="43" t="str">
        <f t="shared" si="13"/>
        <v/>
      </c>
      <c r="AG20" s="43" t="str">
        <f t="shared" si="14"/>
        <v/>
      </c>
      <c r="AH20" s="43" t="str">
        <f t="shared" si="15"/>
        <v/>
      </c>
      <c r="AI20" s="43" t="str">
        <f t="shared" si="16"/>
        <v/>
      </c>
      <c r="AJ20" s="43" t="str">
        <f t="shared" si="17"/>
        <v/>
      </c>
      <c r="AK20" s="43" t="str">
        <f t="shared" si="18"/>
        <v/>
      </c>
      <c r="AL20" s="43" t="str">
        <f t="shared" si="19"/>
        <v/>
      </c>
      <c r="AM20" s="43" t="str">
        <f t="shared" si="20"/>
        <v/>
      </c>
      <c r="AN20" s="43" t="str">
        <f t="shared" si="21"/>
        <v/>
      </c>
      <c r="AO20" s="43" t="str">
        <f t="shared" si="22"/>
        <v/>
      </c>
      <c r="AP20" s="43" t="str">
        <f t="shared" si="23"/>
        <v/>
      </c>
      <c r="AQ20" s="44" t="str">
        <f t="shared" si="24"/>
        <v/>
      </c>
      <c r="AR20" s="8"/>
      <c r="BY20" s="60"/>
      <c r="BZ20" s="60" t="str">
        <f t="shared" si="25"/>
        <v>15</v>
      </c>
    </row>
    <row r="21" spans="1:78" s="12" customFormat="1" ht="16.5" customHeight="1" x14ac:dyDescent="0.25">
      <c r="A21" s="1" t="s">
        <v>81</v>
      </c>
      <c r="B21" s="1">
        <f>Leyendas!$K$2</f>
        <v>2019</v>
      </c>
      <c r="C21" s="4" t="s">
        <v>24</v>
      </c>
      <c r="D21" s="5"/>
      <c r="E21" s="5"/>
      <c r="F21" s="47"/>
      <c r="G21" s="47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9">
        <f t="shared" si="3"/>
        <v>0</v>
      </c>
      <c r="W21" s="40">
        <f t="shared" si="4"/>
        <v>0</v>
      </c>
      <c r="X21" s="40">
        <f t="shared" si="5"/>
        <v>0</v>
      </c>
      <c r="Y21" s="40">
        <f t="shared" si="6"/>
        <v>0</v>
      </c>
      <c r="Z21" s="41">
        <f t="shared" si="7"/>
        <v>0</v>
      </c>
      <c r="AA21" s="42" t="str">
        <f t="shared" si="8"/>
        <v/>
      </c>
      <c r="AB21" s="43" t="str">
        <f t="shared" si="9"/>
        <v/>
      </c>
      <c r="AC21" s="43" t="str">
        <f t="shared" si="10"/>
        <v/>
      </c>
      <c r="AD21" s="43" t="str">
        <f t="shared" si="11"/>
        <v/>
      </c>
      <c r="AE21" s="43" t="str">
        <f t="shared" si="12"/>
        <v/>
      </c>
      <c r="AF21" s="43" t="str">
        <f t="shared" si="13"/>
        <v/>
      </c>
      <c r="AG21" s="43" t="str">
        <f t="shared" si="14"/>
        <v/>
      </c>
      <c r="AH21" s="43" t="str">
        <f t="shared" si="15"/>
        <v/>
      </c>
      <c r="AI21" s="43" t="str">
        <f t="shared" si="16"/>
        <v/>
      </c>
      <c r="AJ21" s="43" t="str">
        <f t="shared" si="17"/>
        <v/>
      </c>
      <c r="AK21" s="43" t="str">
        <f t="shared" si="18"/>
        <v/>
      </c>
      <c r="AL21" s="43" t="str">
        <f t="shared" si="19"/>
        <v/>
      </c>
      <c r="AM21" s="43" t="str">
        <f t="shared" si="20"/>
        <v/>
      </c>
      <c r="AN21" s="43" t="str">
        <f t="shared" si="21"/>
        <v/>
      </c>
      <c r="AO21" s="43" t="str">
        <f t="shared" si="22"/>
        <v/>
      </c>
      <c r="AP21" s="43" t="str">
        <f t="shared" si="23"/>
        <v/>
      </c>
      <c r="AQ21" s="44" t="str">
        <f t="shared" si="24"/>
        <v/>
      </c>
      <c r="AR21" s="11"/>
      <c r="BY21" s="61"/>
      <c r="BZ21" s="60" t="str">
        <f t="shared" si="25"/>
        <v>16</v>
      </c>
    </row>
    <row r="22" spans="1:78" s="1" customFormat="1" ht="16.5" customHeight="1" x14ac:dyDescent="0.25">
      <c r="A22" s="1" t="s">
        <v>81</v>
      </c>
      <c r="B22" s="1">
        <f>Leyendas!$K$2</f>
        <v>2019</v>
      </c>
      <c r="C22" s="4" t="s">
        <v>25</v>
      </c>
      <c r="D22" s="5"/>
      <c r="E22" s="5"/>
      <c r="F22" s="47"/>
      <c r="G22" s="47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9">
        <f t="shared" si="3"/>
        <v>0</v>
      </c>
      <c r="W22" s="40">
        <f t="shared" si="4"/>
        <v>0</v>
      </c>
      <c r="X22" s="40">
        <f t="shared" si="5"/>
        <v>0</v>
      </c>
      <c r="Y22" s="40">
        <f t="shared" si="6"/>
        <v>0</v>
      </c>
      <c r="Z22" s="41">
        <f t="shared" si="7"/>
        <v>0</v>
      </c>
      <c r="AA22" s="42" t="str">
        <f t="shared" si="8"/>
        <v/>
      </c>
      <c r="AB22" s="43" t="str">
        <f t="shared" si="9"/>
        <v/>
      </c>
      <c r="AC22" s="43" t="str">
        <f t="shared" si="10"/>
        <v/>
      </c>
      <c r="AD22" s="43" t="str">
        <f t="shared" si="11"/>
        <v/>
      </c>
      <c r="AE22" s="43" t="str">
        <f t="shared" si="12"/>
        <v/>
      </c>
      <c r="AF22" s="43" t="str">
        <f t="shared" si="13"/>
        <v/>
      </c>
      <c r="AG22" s="43" t="str">
        <f t="shared" si="14"/>
        <v/>
      </c>
      <c r="AH22" s="43" t="str">
        <f t="shared" si="15"/>
        <v/>
      </c>
      <c r="AI22" s="43" t="str">
        <f t="shared" si="16"/>
        <v/>
      </c>
      <c r="AJ22" s="43" t="str">
        <f t="shared" si="17"/>
        <v/>
      </c>
      <c r="AK22" s="43" t="str">
        <f t="shared" si="18"/>
        <v/>
      </c>
      <c r="AL22" s="43" t="str">
        <f t="shared" si="19"/>
        <v/>
      </c>
      <c r="AM22" s="43" t="str">
        <f t="shared" si="20"/>
        <v/>
      </c>
      <c r="AN22" s="43" t="str">
        <f t="shared" si="21"/>
        <v/>
      </c>
      <c r="AO22" s="43" t="str">
        <f t="shared" si="22"/>
        <v/>
      </c>
      <c r="AP22" s="43" t="str">
        <f t="shared" si="23"/>
        <v/>
      </c>
      <c r="AQ22" s="44" t="str">
        <f t="shared" si="24"/>
        <v/>
      </c>
      <c r="AR22" s="8"/>
      <c r="BY22" s="60"/>
      <c r="BZ22" s="60" t="str">
        <f t="shared" si="25"/>
        <v>17</v>
      </c>
    </row>
    <row r="23" spans="1:78" s="1" customFormat="1" ht="16.5" customHeight="1" x14ac:dyDescent="0.25">
      <c r="A23" s="1" t="s">
        <v>81</v>
      </c>
      <c r="B23" s="1">
        <f>Leyendas!$K$2</f>
        <v>2019</v>
      </c>
      <c r="C23" s="4" t="s">
        <v>26</v>
      </c>
      <c r="D23" s="5"/>
      <c r="E23" s="5"/>
      <c r="F23" s="47"/>
      <c r="G23" s="47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9">
        <f t="shared" si="3"/>
        <v>0</v>
      </c>
      <c r="W23" s="40">
        <f t="shared" si="4"/>
        <v>0</v>
      </c>
      <c r="X23" s="40">
        <f t="shared" si="5"/>
        <v>0</v>
      </c>
      <c r="Y23" s="40">
        <f t="shared" si="6"/>
        <v>0</v>
      </c>
      <c r="Z23" s="41">
        <f t="shared" si="7"/>
        <v>0</v>
      </c>
      <c r="AA23" s="42" t="str">
        <f t="shared" si="8"/>
        <v/>
      </c>
      <c r="AB23" s="43" t="str">
        <f t="shared" si="9"/>
        <v/>
      </c>
      <c r="AC23" s="43" t="str">
        <f t="shared" si="10"/>
        <v/>
      </c>
      <c r="AD23" s="43" t="str">
        <f t="shared" si="11"/>
        <v/>
      </c>
      <c r="AE23" s="43" t="str">
        <f t="shared" si="12"/>
        <v/>
      </c>
      <c r="AF23" s="43" t="str">
        <f t="shared" si="13"/>
        <v/>
      </c>
      <c r="AG23" s="43" t="str">
        <f t="shared" si="14"/>
        <v/>
      </c>
      <c r="AH23" s="43" t="str">
        <f t="shared" si="15"/>
        <v/>
      </c>
      <c r="AI23" s="43" t="str">
        <f t="shared" si="16"/>
        <v/>
      </c>
      <c r="AJ23" s="43" t="str">
        <f t="shared" si="17"/>
        <v/>
      </c>
      <c r="AK23" s="43" t="str">
        <f t="shared" si="18"/>
        <v/>
      </c>
      <c r="AL23" s="43" t="str">
        <f t="shared" si="19"/>
        <v/>
      </c>
      <c r="AM23" s="43" t="str">
        <f t="shared" si="20"/>
        <v/>
      </c>
      <c r="AN23" s="43" t="str">
        <f t="shared" si="21"/>
        <v/>
      </c>
      <c r="AO23" s="43" t="str">
        <f t="shared" si="22"/>
        <v/>
      </c>
      <c r="AP23" s="43" t="str">
        <f t="shared" si="23"/>
        <v/>
      </c>
      <c r="AQ23" s="44" t="str">
        <f t="shared" si="24"/>
        <v/>
      </c>
      <c r="AR23" s="8"/>
      <c r="BY23" s="60"/>
      <c r="BZ23" s="60" t="str">
        <f t="shared" si="25"/>
        <v>18</v>
      </c>
    </row>
    <row r="24" spans="1:78" s="1" customFormat="1" ht="16.5" customHeight="1" x14ac:dyDescent="0.25">
      <c r="A24" s="1" t="s">
        <v>81</v>
      </c>
      <c r="B24" s="1">
        <f>Leyendas!$K$2</f>
        <v>2019</v>
      </c>
      <c r="C24" s="4" t="s">
        <v>27</v>
      </c>
      <c r="D24" s="5"/>
      <c r="E24" s="5"/>
      <c r="F24" s="47"/>
      <c r="G24" s="47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9">
        <f t="shared" si="3"/>
        <v>0</v>
      </c>
      <c r="W24" s="40">
        <f t="shared" si="4"/>
        <v>0</v>
      </c>
      <c r="X24" s="40">
        <f t="shared" si="5"/>
        <v>0</v>
      </c>
      <c r="Y24" s="40">
        <f t="shared" si="6"/>
        <v>0</v>
      </c>
      <c r="Z24" s="41">
        <f t="shared" si="7"/>
        <v>0</v>
      </c>
      <c r="AA24" s="42" t="str">
        <f t="shared" si="8"/>
        <v/>
      </c>
      <c r="AB24" s="43" t="str">
        <f t="shared" si="9"/>
        <v/>
      </c>
      <c r="AC24" s="43" t="str">
        <f t="shared" si="10"/>
        <v/>
      </c>
      <c r="AD24" s="43" t="str">
        <f t="shared" si="11"/>
        <v/>
      </c>
      <c r="AE24" s="43" t="str">
        <f t="shared" si="12"/>
        <v/>
      </c>
      <c r="AF24" s="43" t="str">
        <f t="shared" si="13"/>
        <v/>
      </c>
      <c r="AG24" s="43" t="str">
        <f t="shared" si="14"/>
        <v/>
      </c>
      <c r="AH24" s="43" t="str">
        <f t="shared" si="15"/>
        <v/>
      </c>
      <c r="AI24" s="43" t="str">
        <f t="shared" si="16"/>
        <v/>
      </c>
      <c r="AJ24" s="43" t="str">
        <f t="shared" si="17"/>
        <v/>
      </c>
      <c r="AK24" s="43" t="str">
        <f t="shared" si="18"/>
        <v/>
      </c>
      <c r="AL24" s="43" t="str">
        <f t="shared" si="19"/>
        <v/>
      </c>
      <c r="AM24" s="43" t="str">
        <f t="shared" si="20"/>
        <v/>
      </c>
      <c r="AN24" s="43" t="str">
        <f t="shared" si="21"/>
        <v/>
      </c>
      <c r="AO24" s="43" t="str">
        <f t="shared" si="22"/>
        <v/>
      </c>
      <c r="AP24" s="43" t="str">
        <f t="shared" si="23"/>
        <v/>
      </c>
      <c r="AQ24" s="44" t="str">
        <f t="shared" si="24"/>
        <v/>
      </c>
      <c r="AR24" s="8"/>
      <c r="BY24" s="60"/>
      <c r="BZ24" s="60" t="str">
        <f t="shared" si="25"/>
        <v>19</v>
      </c>
    </row>
    <row r="25" spans="1:78" s="1" customFormat="1" ht="16.5" customHeight="1" x14ac:dyDescent="0.25">
      <c r="A25" s="1" t="s">
        <v>81</v>
      </c>
      <c r="B25" s="1">
        <f>Leyendas!$K$2</f>
        <v>2019</v>
      </c>
      <c r="C25" s="4" t="s">
        <v>28</v>
      </c>
      <c r="D25" s="5"/>
      <c r="E25" s="5"/>
      <c r="F25" s="47"/>
      <c r="G25" s="47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9">
        <f t="shared" si="3"/>
        <v>0</v>
      </c>
      <c r="W25" s="40">
        <f t="shared" si="4"/>
        <v>0</v>
      </c>
      <c r="X25" s="40">
        <f t="shared" si="5"/>
        <v>0</v>
      </c>
      <c r="Y25" s="40">
        <f t="shared" si="6"/>
        <v>0</v>
      </c>
      <c r="Z25" s="41">
        <f t="shared" si="7"/>
        <v>0</v>
      </c>
      <c r="AA25" s="42" t="str">
        <f t="shared" si="8"/>
        <v/>
      </c>
      <c r="AB25" s="43" t="str">
        <f t="shared" si="9"/>
        <v/>
      </c>
      <c r="AC25" s="43" t="str">
        <f t="shared" si="10"/>
        <v/>
      </c>
      <c r="AD25" s="43" t="str">
        <f t="shared" si="11"/>
        <v/>
      </c>
      <c r="AE25" s="43" t="str">
        <f t="shared" si="12"/>
        <v/>
      </c>
      <c r="AF25" s="43" t="str">
        <f t="shared" si="13"/>
        <v/>
      </c>
      <c r="AG25" s="43" t="str">
        <f t="shared" si="14"/>
        <v/>
      </c>
      <c r="AH25" s="43" t="str">
        <f t="shared" si="15"/>
        <v/>
      </c>
      <c r="AI25" s="43" t="str">
        <f t="shared" si="16"/>
        <v/>
      </c>
      <c r="AJ25" s="43" t="str">
        <f t="shared" si="17"/>
        <v/>
      </c>
      <c r="AK25" s="43" t="str">
        <f t="shared" si="18"/>
        <v/>
      </c>
      <c r="AL25" s="43" t="str">
        <f t="shared" si="19"/>
        <v/>
      </c>
      <c r="AM25" s="43" t="str">
        <f t="shared" si="20"/>
        <v/>
      </c>
      <c r="AN25" s="43" t="str">
        <f t="shared" si="21"/>
        <v/>
      </c>
      <c r="AO25" s="43" t="str">
        <f t="shared" si="22"/>
        <v/>
      </c>
      <c r="AP25" s="43" t="str">
        <f t="shared" si="23"/>
        <v/>
      </c>
      <c r="AQ25" s="44" t="str">
        <f t="shared" si="24"/>
        <v/>
      </c>
      <c r="AR25" s="8"/>
      <c r="BY25" s="60"/>
      <c r="BZ25" s="60" t="str">
        <f t="shared" si="25"/>
        <v>20</v>
      </c>
    </row>
    <row r="26" spans="1:78" s="1" customFormat="1" ht="15.75" x14ac:dyDescent="0.25">
      <c r="A26" s="1" t="s">
        <v>81</v>
      </c>
      <c r="B26" s="1">
        <f>Leyendas!$K$2</f>
        <v>2019</v>
      </c>
      <c r="C26" s="4" t="s">
        <v>29</v>
      </c>
      <c r="D26" s="5"/>
      <c r="E26" s="5"/>
      <c r="F26" s="47"/>
      <c r="G26" s="47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9">
        <f t="shared" si="3"/>
        <v>0</v>
      </c>
      <c r="W26" s="40">
        <f t="shared" si="4"/>
        <v>0</v>
      </c>
      <c r="X26" s="40">
        <f t="shared" si="5"/>
        <v>0</v>
      </c>
      <c r="Y26" s="40">
        <f t="shared" si="6"/>
        <v>0</v>
      </c>
      <c r="Z26" s="41">
        <f t="shared" si="7"/>
        <v>0</v>
      </c>
      <c r="AA26" s="42" t="str">
        <f t="shared" si="8"/>
        <v/>
      </c>
      <c r="AB26" s="43" t="str">
        <f t="shared" si="9"/>
        <v/>
      </c>
      <c r="AC26" s="43" t="str">
        <f t="shared" si="10"/>
        <v/>
      </c>
      <c r="AD26" s="43" t="str">
        <f t="shared" si="11"/>
        <v/>
      </c>
      <c r="AE26" s="43" t="str">
        <f t="shared" si="12"/>
        <v/>
      </c>
      <c r="AF26" s="43" t="str">
        <f t="shared" si="13"/>
        <v/>
      </c>
      <c r="AG26" s="43" t="str">
        <f t="shared" si="14"/>
        <v/>
      </c>
      <c r="AH26" s="43" t="str">
        <f t="shared" si="15"/>
        <v/>
      </c>
      <c r="AI26" s="43" t="str">
        <f t="shared" si="16"/>
        <v/>
      </c>
      <c r="AJ26" s="43" t="str">
        <f t="shared" si="17"/>
        <v/>
      </c>
      <c r="AK26" s="43" t="str">
        <f t="shared" si="18"/>
        <v/>
      </c>
      <c r="AL26" s="43" t="str">
        <f t="shared" si="19"/>
        <v/>
      </c>
      <c r="AM26" s="43" t="str">
        <f t="shared" si="20"/>
        <v/>
      </c>
      <c r="AN26" s="43" t="str">
        <f t="shared" si="21"/>
        <v/>
      </c>
      <c r="AO26" s="43" t="str">
        <f t="shared" si="22"/>
        <v/>
      </c>
      <c r="AP26" s="43" t="str">
        <f t="shared" si="23"/>
        <v/>
      </c>
      <c r="AQ26" s="44" t="str">
        <f t="shared" si="24"/>
        <v/>
      </c>
      <c r="AR26" s="8"/>
      <c r="BY26" s="60"/>
      <c r="BZ26" s="60" t="str">
        <f t="shared" si="25"/>
        <v>21</v>
      </c>
    </row>
    <row r="27" spans="1:78" s="1" customFormat="1" ht="15.75" x14ac:dyDescent="0.25">
      <c r="A27" s="1" t="s">
        <v>81</v>
      </c>
      <c r="B27" s="1">
        <f>Leyendas!$K$2</f>
        <v>2019</v>
      </c>
      <c r="C27" s="4" t="s">
        <v>30</v>
      </c>
      <c r="D27" s="5"/>
      <c r="E27" s="5"/>
      <c r="F27" s="47"/>
      <c r="G27" s="47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9">
        <f t="shared" si="3"/>
        <v>0</v>
      </c>
      <c r="W27" s="40">
        <f t="shared" si="4"/>
        <v>0</v>
      </c>
      <c r="X27" s="40">
        <f t="shared" si="5"/>
        <v>0</v>
      </c>
      <c r="Y27" s="40">
        <f t="shared" si="6"/>
        <v>0</v>
      </c>
      <c r="Z27" s="41">
        <f t="shared" si="7"/>
        <v>0</v>
      </c>
      <c r="AA27" s="42" t="str">
        <f t="shared" si="8"/>
        <v/>
      </c>
      <c r="AB27" s="43" t="str">
        <f t="shared" si="9"/>
        <v/>
      </c>
      <c r="AC27" s="43" t="str">
        <f t="shared" si="10"/>
        <v/>
      </c>
      <c r="AD27" s="43" t="str">
        <f t="shared" si="11"/>
        <v/>
      </c>
      <c r="AE27" s="43" t="str">
        <f t="shared" si="12"/>
        <v/>
      </c>
      <c r="AF27" s="43" t="str">
        <f t="shared" si="13"/>
        <v/>
      </c>
      <c r="AG27" s="43" t="str">
        <f t="shared" si="14"/>
        <v/>
      </c>
      <c r="AH27" s="43" t="str">
        <f t="shared" si="15"/>
        <v/>
      </c>
      <c r="AI27" s="43" t="str">
        <f t="shared" si="16"/>
        <v/>
      </c>
      <c r="AJ27" s="43" t="str">
        <f t="shared" si="17"/>
        <v/>
      </c>
      <c r="AK27" s="43" t="str">
        <f t="shared" si="18"/>
        <v/>
      </c>
      <c r="AL27" s="43" t="str">
        <f t="shared" si="19"/>
        <v/>
      </c>
      <c r="AM27" s="43" t="str">
        <f t="shared" si="20"/>
        <v/>
      </c>
      <c r="AN27" s="43" t="str">
        <f t="shared" si="21"/>
        <v/>
      </c>
      <c r="AO27" s="43" t="str">
        <f t="shared" si="22"/>
        <v/>
      </c>
      <c r="AP27" s="43" t="str">
        <f t="shared" si="23"/>
        <v/>
      </c>
      <c r="AQ27" s="44" t="str">
        <f t="shared" si="24"/>
        <v/>
      </c>
      <c r="AR27" s="8"/>
      <c r="BY27" s="60"/>
      <c r="BZ27" s="60" t="str">
        <f t="shared" si="25"/>
        <v>22</v>
      </c>
    </row>
    <row r="28" spans="1:78" s="1" customFormat="1" ht="15.75" x14ac:dyDescent="0.25">
      <c r="A28" s="1" t="s">
        <v>81</v>
      </c>
      <c r="B28" s="1">
        <f>Leyendas!$K$2</f>
        <v>2019</v>
      </c>
      <c r="C28" s="4" t="s">
        <v>31</v>
      </c>
      <c r="D28" s="5"/>
      <c r="E28" s="5"/>
      <c r="F28" s="47"/>
      <c r="G28" s="47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9">
        <f t="shared" si="3"/>
        <v>0</v>
      </c>
      <c r="W28" s="40">
        <f t="shared" si="4"/>
        <v>0</v>
      </c>
      <c r="X28" s="40">
        <f t="shared" si="5"/>
        <v>0</v>
      </c>
      <c r="Y28" s="40">
        <f t="shared" si="6"/>
        <v>0</v>
      </c>
      <c r="Z28" s="41">
        <f t="shared" si="7"/>
        <v>0</v>
      </c>
      <c r="AA28" s="42" t="str">
        <f t="shared" si="8"/>
        <v/>
      </c>
      <c r="AB28" s="43" t="str">
        <f t="shared" si="9"/>
        <v/>
      </c>
      <c r="AC28" s="43" t="str">
        <f t="shared" si="10"/>
        <v/>
      </c>
      <c r="AD28" s="43" t="str">
        <f t="shared" si="11"/>
        <v/>
      </c>
      <c r="AE28" s="43" t="str">
        <f t="shared" si="12"/>
        <v/>
      </c>
      <c r="AF28" s="43" t="str">
        <f t="shared" si="13"/>
        <v/>
      </c>
      <c r="AG28" s="43" t="str">
        <f t="shared" si="14"/>
        <v/>
      </c>
      <c r="AH28" s="43" t="str">
        <f t="shared" si="15"/>
        <v/>
      </c>
      <c r="AI28" s="43" t="str">
        <f t="shared" si="16"/>
        <v/>
      </c>
      <c r="AJ28" s="43" t="str">
        <f t="shared" si="17"/>
        <v/>
      </c>
      <c r="AK28" s="43" t="str">
        <f t="shared" si="18"/>
        <v/>
      </c>
      <c r="AL28" s="43" t="str">
        <f t="shared" si="19"/>
        <v/>
      </c>
      <c r="AM28" s="43" t="str">
        <f t="shared" si="20"/>
        <v/>
      </c>
      <c r="AN28" s="43" t="str">
        <f t="shared" si="21"/>
        <v/>
      </c>
      <c r="AO28" s="43" t="str">
        <f t="shared" si="22"/>
        <v/>
      </c>
      <c r="AP28" s="43" t="str">
        <f t="shared" si="23"/>
        <v/>
      </c>
      <c r="AQ28" s="44" t="str">
        <f t="shared" si="24"/>
        <v/>
      </c>
      <c r="AR28" s="8"/>
      <c r="BY28" s="60"/>
      <c r="BZ28" s="60" t="str">
        <f t="shared" si="25"/>
        <v>23</v>
      </c>
    </row>
    <row r="29" spans="1:78" s="1" customFormat="1" ht="15.75" x14ac:dyDescent="0.25">
      <c r="A29" s="1" t="s">
        <v>81</v>
      </c>
      <c r="B29" s="1">
        <f>Leyendas!$K$2</f>
        <v>2019</v>
      </c>
      <c r="C29" s="4" t="s">
        <v>32</v>
      </c>
      <c r="D29" s="5"/>
      <c r="E29" s="5"/>
      <c r="F29" s="47"/>
      <c r="G29" s="47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9">
        <f t="shared" si="3"/>
        <v>0</v>
      </c>
      <c r="W29" s="40">
        <f t="shared" si="4"/>
        <v>0</v>
      </c>
      <c r="X29" s="40">
        <f t="shared" si="5"/>
        <v>0</v>
      </c>
      <c r="Y29" s="40">
        <f t="shared" si="6"/>
        <v>0</v>
      </c>
      <c r="Z29" s="41">
        <f t="shared" si="7"/>
        <v>0</v>
      </c>
      <c r="AA29" s="42" t="str">
        <f t="shared" si="8"/>
        <v/>
      </c>
      <c r="AB29" s="43" t="str">
        <f t="shared" si="9"/>
        <v/>
      </c>
      <c r="AC29" s="43" t="str">
        <f t="shared" si="10"/>
        <v/>
      </c>
      <c r="AD29" s="43" t="str">
        <f t="shared" si="11"/>
        <v/>
      </c>
      <c r="AE29" s="43" t="str">
        <f t="shared" si="12"/>
        <v/>
      </c>
      <c r="AF29" s="43" t="str">
        <f t="shared" si="13"/>
        <v/>
      </c>
      <c r="AG29" s="43" t="str">
        <f t="shared" si="14"/>
        <v/>
      </c>
      <c r="AH29" s="43" t="str">
        <f t="shared" si="15"/>
        <v/>
      </c>
      <c r="AI29" s="43" t="str">
        <f t="shared" si="16"/>
        <v/>
      </c>
      <c r="AJ29" s="43" t="str">
        <f t="shared" si="17"/>
        <v/>
      </c>
      <c r="AK29" s="43" t="str">
        <f t="shared" si="18"/>
        <v/>
      </c>
      <c r="AL29" s="43" t="str">
        <f t="shared" si="19"/>
        <v/>
      </c>
      <c r="AM29" s="43" t="str">
        <f t="shared" si="20"/>
        <v/>
      </c>
      <c r="AN29" s="43" t="str">
        <f t="shared" si="21"/>
        <v/>
      </c>
      <c r="AO29" s="43" t="str">
        <f t="shared" si="22"/>
        <v/>
      </c>
      <c r="AP29" s="43" t="str">
        <f t="shared" si="23"/>
        <v/>
      </c>
      <c r="AQ29" s="44" t="str">
        <f t="shared" si="24"/>
        <v/>
      </c>
      <c r="AR29" s="8"/>
      <c r="BY29" s="60"/>
      <c r="BZ29" s="60" t="str">
        <f t="shared" si="25"/>
        <v>24</v>
      </c>
    </row>
    <row r="30" spans="1:78" s="1" customFormat="1" ht="15.75" x14ac:dyDescent="0.25">
      <c r="A30" s="1" t="s">
        <v>81</v>
      </c>
      <c r="B30" s="1">
        <f>Leyendas!$K$2</f>
        <v>2019</v>
      </c>
      <c r="C30" s="4" t="s">
        <v>33</v>
      </c>
      <c r="D30" s="5"/>
      <c r="E30" s="5"/>
      <c r="F30" s="47"/>
      <c r="G30" s="4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9">
        <f t="shared" si="3"/>
        <v>0</v>
      </c>
      <c r="W30" s="40">
        <f t="shared" si="4"/>
        <v>0</v>
      </c>
      <c r="X30" s="40">
        <f t="shared" si="5"/>
        <v>0</v>
      </c>
      <c r="Y30" s="40">
        <f t="shared" si="6"/>
        <v>0</v>
      </c>
      <c r="Z30" s="41">
        <f t="shared" si="7"/>
        <v>0</v>
      </c>
      <c r="AA30" s="42" t="str">
        <f t="shared" si="8"/>
        <v/>
      </c>
      <c r="AB30" s="43" t="str">
        <f t="shared" si="9"/>
        <v/>
      </c>
      <c r="AC30" s="43" t="str">
        <f t="shared" si="10"/>
        <v/>
      </c>
      <c r="AD30" s="43" t="str">
        <f t="shared" si="11"/>
        <v/>
      </c>
      <c r="AE30" s="43" t="str">
        <f t="shared" si="12"/>
        <v/>
      </c>
      <c r="AF30" s="43" t="str">
        <f t="shared" si="13"/>
        <v/>
      </c>
      <c r="AG30" s="43" t="str">
        <f t="shared" si="14"/>
        <v/>
      </c>
      <c r="AH30" s="43" t="str">
        <f t="shared" si="15"/>
        <v/>
      </c>
      <c r="AI30" s="43" t="str">
        <f t="shared" si="16"/>
        <v/>
      </c>
      <c r="AJ30" s="43" t="str">
        <f t="shared" si="17"/>
        <v/>
      </c>
      <c r="AK30" s="43" t="str">
        <f t="shared" si="18"/>
        <v/>
      </c>
      <c r="AL30" s="43" t="str">
        <f t="shared" si="19"/>
        <v/>
      </c>
      <c r="AM30" s="43" t="str">
        <f t="shared" si="20"/>
        <v/>
      </c>
      <c r="AN30" s="43" t="str">
        <f t="shared" si="21"/>
        <v/>
      </c>
      <c r="AO30" s="43" t="str">
        <f t="shared" si="22"/>
        <v/>
      </c>
      <c r="AP30" s="43" t="str">
        <f t="shared" si="23"/>
        <v/>
      </c>
      <c r="AQ30" s="44" t="str">
        <f t="shared" si="24"/>
        <v/>
      </c>
      <c r="AR30" s="8"/>
      <c r="BY30" s="60"/>
      <c r="BZ30" s="60" t="str">
        <f t="shared" si="25"/>
        <v>25</v>
      </c>
    </row>
    <row r="31" spans="1:78" s="1" customFormat="1" ht="15.75" x14ac:dyDescent="0.25">
      <c r="A31" s="1" t="s">
        <v>81</v>
      </c>
      <c r="B31" s="1">
        <f>Leyendas!$K$2</f>
        <v>2019</v>
      </c>
      <c r="C31" s="4" t="s">
        <v>34</v>
      </c>
      <c r="D31" s="5"/>
      <c r="E31" s="5"/>
      <c r="F31" s="47"/>
      <c r="G31" s="47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9">
        <f t="shared" si="3"/>
        <v>0</v>
      </c>
      <c r="W31" s="40">
        <f t="shared" si="4"/>
        <v>0</v>
      </c>
      <c r="X31" s="40">
        <f t="shared" si="5"/>
        <v>0</v>
      </c>
      <c r="Y31" s="40">
        <f t="shared" si="6"/>
        <v>0</v>
      </c>
      <c r="Z31" s="41">
        <f t="shared" si="7"/>
        <v>0</v>
      </c>
      <c r="AA31" s="42" t="str">
        <f t="shared" si="8"/>
        <v/>
      </c>
      <c r="AB31" s="43" t="str">
        <f t="shared" si="9"/>
        <v/>
      </c>
      <c r="AC31" s="43" t="str">
        <f t="shared" si="10"/>
        <v/>
      </c>
      <c r="AD31" s="43" t="str">
        <f t="shared" si="11"/>
        <v/>
      </c>
      <c r="AE31" s="43" t="str">
        <f t="shared" si="12"/>
        <v/>
      </c>
      <c r="AF31" s="43" t="str">
        <f t="shared" si="13"/>
        <v/>
      </c>
      <c r="AG31" s="43" t="str">
        <f t="shared" si="14"/>
        <v/>
      </c>
      <c r="AH31" s="43" t="str">
        <f t="shared" si="15"/>
        <v/>
      </c>
      <c r="AI31" s="43" t="str">
        <f t="shared" si="16"/>
        <v/>
      </c>
      <c r="AJ31" s="43" t="str">
        <f t="shared" si="17"/>
        <v/>
      </c>
      <c r="AK31" s="43" t="str">
        <f t="shared" si="18"/>
        <v/>
      </c>
      <c r="AL31" s="43" t="str">
        <f t="shared" si="19"/>
        <v/>
      </c>
      <c r="AM31" s="43" t="str">
        <f t="shared" si="20"/>
        <v/>
      </c>
      <c r="AN31" s="43" t="str">
        <f t="shared" si="21"/>
        <v/>
      </c>
      <c r="AO31" s="43" t="str">
        <f t="shared" si="22"/>
        <v/>
      </c>
      <c r="AP31" s="43" t="str">
        <f t="shared" si="23"/>
        <v/>
      </c>
      <c r="AQ31" s="44" t="str">
        <f t="shared" si="24"/>
        <v/>
      </c>
      <c r="AR31" s="8"/>
      <c r="BY31" s="60"/>
      <c r="BZ31" s="60" t="str">
        <f t="shared" si="25"/>
        <v>26</v>
      </c>
    </row>
    <row r="32" spans="1:78" s="1" customFormat="1" ht="15.75" x14ac:dyDescent="0.25">
      <c r="A32" s="1" t="s">
        <v>81</v>
      </c>
      <c r="B32" s="1">
        <f>Leyendas!$K$2</f>
        <v>2019</v>
      </c>
      <c r="C32" s="4" t="s">
        <v>35</v>
      </c>
      <c r="D32" s="5"/>
      <c r="E32" s="5"/>
      <c r="F32" s="47"/>
      <c r="G32" s="47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9">
        <f t="shared" si="3"/>
        <v>0</v>
      </c>
      <c r="W32" s="40">
        <f t="shared" si="4"/>
        <v>0</v>
      </c>
      <c r="X32" s="40">
        <f t="shared" si="5"/>
        <v>0</v>
      </c>
      <c r="Y32" s="40">
        <f t="shared" si="6"/>
        <v>0</v>
      </c>
      <c r="Z32" s="41">
        <f t="shared" si="7"/>
        <v>0</v>
      </c>
      <c r="AA32" s="42" t="str">
        <f t="shared" si="8"/>
        <v/>
      </c>
      <c r="AB32" s="43" t="str">
        <f t="shared" si="9"/>
        <v/>
      </c>
      <c r="AC32" s="43" t="str">
        <f t="shared" si="10"/>
        <v/>
      </c>
      <c r="AD32" s="43" t="str">
        <f t="shared" si="11"/>
        <v/>
      </c>
      <c r="AE32" s="43" t="str">
        <f t="shared" si="12"/>
        <v/>
      </c>
      <c r="AF32" s="43" t="str">
        <f t="shared" si="13"/>
        <v/>
      </c>
      <c r="AG32" s="43" t="str">
        <f t="shared" si="14"/>
        <v/>
      </c>
      <c r="AH32" s="43" t="str">
        <f t="shared" si="15"/>
        <v/>
      </c>
      <c r="AI32" s="43" t="str">
        <f t="shared" si="16"/>
        <v/>
      </c>
      <c r="AJ32" s="43" t="str">
        <f t="shared" si="17"/>
        <v/>
      </c>
      <c r="AK32" s="43" t="str">
        <f t="shared" si="18"/>
        <v/>
      </c>
      <c r="AL32" s="43" t="str">
        <f t="shared" si="19"/>
        <v/>
      </c>
      <c r="AM32" s="43" t="str">
        <f t="shared" si="20"/>
        <v/>
      </c>
      <c r="AN32" s="43" t="str">
        <f t="shared" si="21"/>
        <v/>
      </c>
      <c r="AO32" s="43" t="str">
        <f t="shared" si="22"/>
        <v/>
      </c>
      <c r="AP32" s="43" t="str">
        <f t="shared" si="23"/>
        <v/>
      </c>
      <c r="AQ32" s="44" t="str">
        <f t="shared" si="24"/>
        <v/>
      </c>
      <c r="AR32" s="8"/>
      <c r="BY32" s="60"/>
      <c r="BZ32" s="60" t="str">
        <f t="shared" si="25"/>
        <v>27</v>
      </c>
    </row>
    <row r="33" spans="1:78" ht="15.75" x14ac:dyDescent="0.25">
      <c r="A33" s="1" t="s">
        <v>81</v>
      </c>
      <c r="B33" s="1">
        <f>Leyendas!$K$2</f>
        <v>2019</v>
      </c>
      <c r="C33" s="4" t="s">
        <v>36</v>
      </c>
      <c r="D33" s="5"/>
      <c r="E33" s="5"/>
      <c r="F33" s="47"/>
      <c r="G33" s="47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9">
        <f t="shared" si="3"/>
        <v>0</v>
      </c>
      <c r="W33" s="40">
        <f t="shared" si="4"/>
        <v>0</v>
      </c>
      <c r="X33" s="40">
        <f t="shared" si="5"/>
        <v>0</v>
      </c>
      <c r="Y33" s="40">
        <f t="shared" si="6"/>
        <v>0</v>
      </c>
      <c r="Z33" s="41">
        <f t="shared" si="7"/>
        <v>0</v>
      </c>
      <c r="AA33" s="42" t="str">
        <f t="shared" si="8"/>
        <v/>
      </c>
      <c r="AB33" s="43" t="str">
        <f t="shared" si="9"/>
        <v/>
      </c>
      <c r="AC33" s="43" t="str">
        <f t="shared" si="10"/>
        <v/>
      </c>
      <c r="AD33" s="43" t="str">
        <f t="shared" si="11"/>
        <v/>
      </c>
      <c r="AE33" s="43" t="str">
        <f t="shared" si="12"/>
        <v/>
      </c>
      <c r="AF33" s="43" t="str">
        <f t="shared" si="13"/>
        <v/>
      </c>
      <c r="AG33" s="43" t="str">
        <f t="shared" si="14"/>
        <v/>
      </c>
      <c r="AH33" s="43" t="str">
        <f t="shared" si="15"/>
        <v/>
      </c>
      <c r="AI33" s="43" t="str">
        <f t="shared" si="16"/>
        <v/>
      </c>
      <c r="AJ33" s="43" t="str">
        <f t="shared" si="17"/>
        <v/>
      </c>
      <c r="AK33" s="43" t="str">
        <f t="shared" si="18"/>
        <v/>
      </c>
      <c r="AL33" s="43" t="str">
        <f t="shared" si="19"/>
        <v/>
      </c>
      <c r="AM33" s="43" t="str">
        <f t="shared" si="20"/>
        <v/>
      </c>
      <c r="AN33" s="43" t="str">
        <f t="shared" si="21"/>
        <v/>
      </c>
      <c r="AO33" s="43" t="str">
        <f t="shared" si="22"/>
        <v/>
      </c>
      <c r="AP33" s="43" t="str">
        <f t="shared" si="23"/>
        <v/>
      </c>
      <c r="AQ33" s="44" t="str">
        <f t="shared" si="24"/>
        <v/>
      </c>
      <c r="AR33" s="8"/>
      <c r="BY33" s="60"/>
      <c r="BZ33" s="60" t="str">
        <f t="shared" si="25"/>
        <v>28</v>
      </c>
    </row>
    <row r="34" spans="1:78" ht="15.75" x14ac:dyDescent="0.25">
      <c r="A34" s="1" t="s">
        <v>81</v>
      </c>
      <c r="B34" s="1">
        <f>Leyendas!$K$2</f>
        <v>2019</v>
      </c>
      <c r="C34" s="4" t="s">
        <v>37</v>
      </c>
      <c r="D34" s="5"/>
      <c r="E34" s="5"/>
      <c r="F34" s="47"/>
      <c r="G34" s="47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9">
        <f t="shared" si="3"/>
        <v>0</v>
      </c>
      <c r="W34" s="40">
        <f t="shared" si="4"/>
        <v>0</v>
      </c>
      <c r="X34" s="40">
        <f t="shared" si="5"/>
        <v>0</v>
      </c>
      <c r="Y34" s="40">
        <f t="shared" si="6"/>
        <v>0</v>
      </c>
      <c r="Z34" s="41">
        <f t="shared" si="7"/>
        <v>0</v>
      </c>
      <c r="AA34" s="42" t="str">
        <f t="shared" si="8"/>
        <v/>
      </c>
      <c r="AB34" s="43" t="str">
        <f t="shared" si="9"/>
        <v/>
      </c>
      <c r="AC34" s="43" t="str">
        <f t="shared" si="10"/>
        <v/>
      </c>
      <c r="AD34" s="43" t="str">
        <f t="shared" si="11"/>
        <v/>
      </c>
      <c r="AE34" s="43" t="str">
        <f t="shared" si="12"/>
        <v/>
      </c>
      <c r="AF34" s="43" t="str">
        <f t="shared" si="13"/>
        <v/>
      </c>
      <c r="AG34" s="43" t="str">
        <f t="shared" si="14"/>
        <v/>
      </c>
      <c r="AH34" s="43" t="str">
        <f t="shared" si="15"/>
        <v/>
      </c>
      <c r="AI34" s="43" t="str">
        <f t="shared" si="16"/>
        <v/>
      </c>
      <c r="AJ34" s="43" t="str">
        <f t="shared" si="17"/>
        <v/>
      </c>
      <c r="AK34" s="43" t="str">
        <f t="shared" si="18"/>
        <v/>
      </c>
      <c r="AL34" s="43" t="str">
        <f t="shared" si="19"/>
        <v/>
      </c>
      <c r="AM34" s="43" t="str">
        <f t="shared" si="20"/>
        <v/>
      </c>
      <c r="AN34" s="43" t="str">
        <f t="shared" si="21"/>
        <v/>
      </c>
      <c r="AO34" s="43" t="str">
        <f t="shared" si="22"/>
        <v/>
      </c>
      <c r="AP34" s="43" t="str">
        <f t="shared" si="23"/>
        <v/>
      </c>
      <c r="AQ34" s="44" t="str">
        <f t="shared" si="24"/>
        <v/>
      </c>
      <c r="AR34" s="8"/>
      <c r="BY34" s="60"/>
      <c r="BZ34" s="60" t="str">
        <f t="shared" si="25"/>
        <v>29</v>
      </c>
    </row>
    <row r="35" spans="1:78" ht="15.75" x14ac:dyDescent="0.25">
      <c r="A35" s="1" t="s">
        <v>81</v>
      </c>
      <c r="B35" s="1">
        <f>Leyendas!$K$2</f>
        <v>2019</v>
      </c>
      <c r="C35" s="4" t="s">
        <v>38</v>
      </c>
      <c r="D35" s="5"/>
      <c r="E35" s="5"/>
      <c r="F35" s="47"/>
      <c r="G35" s="47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9">
        <f t="shared" si="3"/>
        <v>0</v>
      </c>
      <c r="W35" s="40">
        <f t="shared" si="4"/>
        <v>0</v>
      </c>
      <c r="X35" s="40">
        <f t="shared" si="5"/>
        <v>0</v>
      </c>
      <c r="Y35" s="40">
        <f t="shared" si="6"/>
        <v>0</v>
      </c>
      <c r="Z35" s="41">
        <f t="shared" si="7"/>
        <v>0</v>
      </c>
      <c r="AA35" s="42" t="str">
        <f t="shared" si="8"/>
        <v/>
      </c>
      <c r="AB35" s="43" t="str">
        <f t="shared" si="9"/>
        <v/>
      </c>
      <c r="AC35" s="43" t="str">
        <f t="shared" si="10"/>
        <v/>
      </c>
      <c r="AD35" s="43" t="str">
        <f t="shared" si="11"/>
        <v/>
      </c>
      <c r="AE35" s="43" t="str">
        <f t="shared" si="12"/>
        <v/>
      </c>
      <c r="AF35" s="43" t="str">
        <f t="shared" si="13"/>
        <v/>
      </c>
      <c r="AG35" s="43" t="str">
        <f t="shared" si="14"/>
        <v/>
      </c>
      <c r="AH35" s="43" t="str">
        <f t="shared" si="15"/>
        <v/>
      </c>
      <c r="AI35" s="43" t="str">
        <f t="shared" si="16"/>
        <v/>
      </c>
      <c r="AJ35" s="43" t="str">
        <f t="shared" si="17"/>
        <v/>
      </c>
      <c r="AK35" s="43" t="str">
        <f t="shared" si="18"/>
        <v/>
      </c>
      <c r="AL35" s="43" t="str">
        <f t="shared" si="19"/>
        <v/>
      </c>
      <c r="AM35" s="43" t="str">
        <f t="shared" si="20"/>
        <v/>
      </c>
      <c r="AN35" s="43" t="str">
        <f t="shared" si="21"/>
        <v/>
      </c>
      <c r="AO35" s="43" t="str">
        <f t="shared" si="22"/>
        <v/>
      </c>
      <c r="AP35" s="43" t="str">
        <f t="shared" si="23"/>
        <v/>
      </c>
      <c r="AQ35" s="44" t="str">
        <f t="shared" si="24"/>
        <v/>
      </c>
      <c r="AR35" s="8"/>
      <c r="BY35" s="60"/>
      <c r="BZ35" s="60" t="str">
        <f t="shared" si="25"/>
        <v>30</v>
      </c>
    </row>
    <row r="36" spans="1:78" ht="15.75" x14ac:dyDescent="0.25">
      <c r="A36" s="1" t="s">
        <v>81</v>
      </c>
      <c r="B36" s="1">
        <f>Leyendas!$K$2</f>
        <v>2019</v>
      </c>
      <c r="C36" s="4" t="s">
        <v>39</v>
      </c>
      <c r="D36" s="5"/>
      <c r="E36" s="5"/>
      <c r="F36" s="47"/>
      <c r="G36" s="47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>
        <f t="shared" si="3"/>
        <v>0</v>
      </c>
      <c r="W36" s="40">
        <f t="shared" si="4"/>
        <v>0</v>
      </c>
      <c r="X36" s="40">
        <f t="shared" si="5"/>
        <v>0</v>
      </c>
      <c r="Y36" s="40">
        <f t="shared" si="6"/>
        <v>0</v>
      </c>
      <c r="Z36" s="41">
        <f t="shared" si="7"/>
        <v>0</v>
      </c>
      <c r="AA36" s="42" t="str">
        <f t="shared" si="8"/>
        <v/>
      </c>
      <c r="AB36" s="43" t="str">
        <f t="shared" si="9"/>
        <v/>
      </c>
      <c r="AC36" s="43" t="str">
        <f t="shared" si="10"/>
        <v/>
      </c>
      <c r="AD36" s="43" t="str">
        <f t="shared" si="11"/>
        <v/>
      </c>
      <c r="AE36" s="43" t="str">
        <f t="shared" si="12"/>
        <v/>
      </c>
      <c r="AF36" s="43" t="str">
        <f t="shared" si="13"/>
        <v/>
      </c>
      <c r="AG36" s="43" t="str">
        <f t="shared" si="14"/>
        <v/>
      </c>
      <c r="AH36" s="43" t="str">
        <f t="shared" si="15"/>
        <v/>
      </c>
      <c r="AI36" s="43" t="str">
        <f t="shared" si="16"/>
        <v/>
      </c>
      <c r="AJ36" s="43" t="str">
        <f t="shared" si="17"/>
        <v/>
      </c>
      <c r="AK36" s="43" t="str">
        <f t="shared" si="18"/>
        <v/>
      </c>
      <c r="AL36" s="43" t="str">
        <f t="shared" si="19"/>
        <v/>
      </c>
      <c r="AM36" s="43" t="str">
        <f t="shared" si="20"/>
        <v/>
      </c>
      <c r="AN36" s="43" t="str">
        <f t="shared" si="21"/>
        <v/>
      </c>
      <c r="AO36" s="43" t="str">
        <f t="shared" si="22"/>
        <v/>
      </c>
      <c r="AP36" s="43" t="str">
        <f t="shared" si="23"/>
        <v/>
      </c>
      <c r="AQ36" s="44" t="str">
        <f t="shared" si="24"/>
        <v/>
      </c>
      <c r="AR36" s="8"/>
      <c r="BY36" s="60"/>
      <c r="BZ36" s="60" t="str">
        <f t="shared" si="25"/>
        <v>31</v>
      </c>
    </row>
    <row r="37" spans="1:78" ht="15.75" x14ac:dyDescent="0.25">
      <c r="A37" s="1" t="s">
        <v>81</v>
      </c>
      <c r="B37" s="1">
        <f>Leyendas!$K$2</f>
        <v>2019</v>
      </c>
      <c r="C37" s="4" t="s">
        <v>40</v>
      </c>
      <c r="D37" s="5"/>
      <c r="E37" s="5"/>
      <c r="F37" s="47"/>
      <c r="G37" s="47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9">
        <f t="shared" si="3"/>
        <v>0</v>
      </c>
      <c r="W37" s="40">
        <f t="shared" si="4"/>
        <v>0</v>
      </c>
      <c r="X37" s="40">
        <f t="shared" si="5"/>
        <v>0</v>
      </c>
      <c r="Y37" s="40">
        <f t="shared" si="6"/>
        <v>0</v>
      </c>
      <c r="Z37" s="41">
        <f t="shared" si="7"/>
        <v>0</v>
      </c>
      <c r="AA37" s="42" t="str">
        <f t="shared" si="8"/>
        <v/>
      </c>
      <c r="AB37" s="43" t="str">
        <f t="shared" si="9"/>
        <v/>
      </c>
      <c r="AC37" s="43" t="str">
        <f t="shared" si="10"/>
        <v/>
      </c>
      <c r="AD37" s="43" t="str">
        <f t="shared" si="11"/>
        <v/>
      </c>
      <c r="AE37" s="43" t="str">
        <f t="shared" si="12"/>
        <v/>
      </c>
      <c r="AF37" s="43" t="str">
        <f t="shared" si="13"/>
        <v/>
      </c>
      <c r="AG37" s="43" t="str">
        <f t="shared" si="14"/>
        <v/>
      </c>
      <c r="AH37" s="43" t="str">
        <f t="shared" si="15"/>
        <v/>
      </c>
      <c r="AI37" s="43" t="str">
        <f t="shared" si="16"/>
        <v/>
      </c>
      <c r="AJ37" s="43" t="str">
        <f t="shared" si="17"/>
        <v/>
      </c>
      <c r="AK37" s="43" t="str">
        <f t="shared" si="18"/>
        <v/>
      </c>
      <c r="AL37" s="43" t="str">
        <f t="shared" si="19"/>
        <v/>
      </c>
      <c r="AM37" s="43" t="str">
        <f t="shared" si="20"/>
        <v/>
      </c>
      <c r="AN37" s="43" t="str">
        <f t="shared" si="21"/>
        <v/>
      </c>
      <c r="AO37" s="43" t="str">
        <f t="shared" si="22"/>
        <v/>
      </c>
      <c r="AP37" s="43" t="str">
        <f t="shared" si="23"/>
        <v/>
      </c>
      <c r="AQ37" s="44" t="str">
        <f t="shared" si="24"/>
        <v/>
      </c>
      <c r="AR37" s="8"/>
      <c r="BY37" s="60"/>
      <c r="BZ37" s="60" t="str">
        <f t="shared" si="25"/>
        <v>32</v>
      </c>
    </row>
    <row r="38" spans="1:78" ht="15.75" x14ac:dyDescent="0.25">
      <c r="A38" s="1" t="s">
        <v>81</v>
      </c>
      <c r="B38" s="1">
        <f>Leyendas!$K$2</f>
        <v>2019</v>
      </c>
      <c r="C38" s="4" t="s">
        <v>41</v>
      </c>
      <c r="D38" s="5"/>
      <c r="E38" s="5"/>
      <c r="F38" s="47"/>
      <c r="G38" s="47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9">
        <f t="shared" si="3"/>
        <v>0</v>
      </c>
      <c r="W38" s="40">
        <f t="shared" si="4"/>
        <v>0</v>
      </c>
      <c r="X38" s="40">
        <f t="shared" si="5"/>
        <v>0</v>
      </c>
      <c r="Y38" s="40">
        <f t="shared" si="6"/>
        <v>0</v>
      </c>
      <c r="Z38" s="41">
        <f t="shared" si="7"/>
        <v>0</v>
      </c>
      <c r="AA38" s="42" t="str">
        <f t="shared" si="8"/>
        <v/>
      </c>
      <c r="AB38" s="43" t="str">
        <f t="shared" si="9"/>
        <v/>
      </c>
      <c r="AC38" s="43" t="str">
        <f t="shared" si="10"/>
        <v/>
      </c>
      <c r="AD38" s="43" t="str">
        <f t="shared" si="11"/>
        <v/>
      </c>
      <c r="AE38" s="43" t="str">
        <f t="shared" si="12"/>
        <v/>
      </c>
      <c r="AF38" s="43" t="str">
        <f t="shared" si="13"/>
        <v/>
      </c>
      <c r="AG38" s="43" t="str">
        <f t="shared" si="14"/>
        <v/>
      </c>
      <c r="AH38" s="43" t="str">
        <f t="shared" si="15"/>
        <v/>
      </c>
      <c r="AI38" s="43" t="str">
        <f t="shared" si="16"/>
        <v/>
      </c>
      <c r="AJ38" s="43" t="str">
        <f t="shared" si="17"/>
        <v/>
      </c>
      <c r="AK38" s="43" t="str">
        <f t="shared" si="18"/>
        <v/>
      </c>
      <c r="AL38" s="43" t="str">
        <f t="shared" si="19"/>
        <v/>
      </c>
      <c r="AM38" s="43" t="str">
        <f t="shared" si="20"/>
        <v/>
      </c>
      <c r="AN38" s="43" t="str">
        <f t="shared" si="21"/>
        <v/>
      </c>
      <c r="AO38" s="43" t="str">
        <f t="shared" si="22"/>
        <v/>
      </c>
      <c r="AP38" s="43" t="str">
        <f t="shared" si="23"/>
        <v/>
      </c>
      <c r="AQ38" s="44" t="str">
        <f t="shared" si="24"/>
        <v/>
      </c>
      <c r="AR38" s="8"/>
      <c r="BY38" s="60"/>
      <c r="BZ38" s="60" t="str">
        <f t="shared" si="25"/>
        <v>33</v>
      </c>
    </row>
    <row r="39" spans="1:78" ht="15.75" x14ac:dyDescent="0.25">
      <c r="A39" s="1" t="s">
        <v>81</v>
      </c>
      <c r="B39" s="1">
        <f>Leyendas!$K$2</f>
        <v>2019</v>
      </c>
      <c r="C39" s="4" t="s">
        <v>42</v>
      </c>
      <c r="D39" s="5"/>
      <c r="E39" s="5"/>
      <c r="F39" s="47"/>
      <c r="G39" s="47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9">
        <f t="shared" si="3"/>
        <v>0</v>
      </c>
      <c r="W39" s="40">
        <f t="shared" si="4"/>
        <v>0</v>
      </c>
      <c r="X39" s="40">
        <f t="shared" si="5"/>
        <v>0</v>
      </c>
      <c r="Y39" s="40">
        <f t="shared" si="6"/>
        <v>0</v>
      </c>
      <c r="Z39" s="41">
        <f t="shared" si="7"/>
        <v>0</v>
      </c>
      <c r="AA39" s="42" t="str">
        <f t="shared" si="8"/>
        <v/>
      </c>
      <c r="AB39" s="43" t="str">
        <f t="shared" si="9"/>
        <v/>
      </c>
      <c r="AC39" s="43" t="str">
        <f t="shared" si="10"/>
        <v/>
      </c>
      <c r="AD39" s="43" t="str">
        <f t="shared" si="11"/>
        <v/>
      </c>
      <c r="AE39" s="43" t="str">
        <f t="shared" si="12"/>
        <v/>
      </c>
      <c r="AF39" s="43" t="str">
        <f t="shared" si="13"/>
        <v/>
      </c>
      <c r="AG39" s="43" t="str">
        <f t="shared" si="14"/>
        <v/>
      </c>
      <c r="AH39" s="43" t="str">
        <f t="shared" si="15"/>
        <v/>
      </c>
      <c r="AI39" s="43" t="str">
        <f t="shared" si="16"/>
        <v/>
      </c>
      <c r="AJ39" s="43" t="str">
        <f t="shared" si="17"/>
        <v/>
      </c>
      <c r="AK39" s="43" t="str">
        <f t="shared" si="18"/>
        <v/>
      </c>
      <c r="AL39" s="43" t="str">
        <f t="shared" si="19"/>
        <v/>
      </c>
      <c r="AM39" s="43" t="str">
        <f t="shared" si="20"/>
        <v/>
      </c>
      <c r="AN39" s="43" t="str">
        <f t="shared" si="21"/>
        <v/>
      </c>
      <c r="AO39" s="43" t="str">
        <f t="shared" si="22"/>
        <v/>
      </c>
      <c r="AP39" s="43" t="str">
        <f t="shared" si="23"/>
        <v/>
      </c>
      <c r="AQ39" s="44" t="str">
        <f t="shared" si="24"/>
        <v/>
      </c>
      <c r="AR39" s="8"/>
      <c r="BY39" s="60"/>
      <c r="BZ39" s="60" t="str">
        <f t="shared" si="25"/>
        <v>34</v>
      </c>
    </row>
    <row r="40" spans="1:78" ht="15.75" x14ac:dyDescent="0.25">
      <c r="A40" s="1" t="s">
        <v>81</v>
      </c>
      <c r="B40" s="1">
        <f>Leyendas!$K$2</f>
        <v>2019</v>
      </c>
      <c r="C40" s="4" t="s">
        <v>43</v>
      </c>
      <c r="D40" s="5"/>
      <c r="E40" s="5"/>
      <c r="F40" s="47"/>
      <c r="G40" s="47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9">
        <f t="shared" si="3"/>
        <v>0</v>
      </c>
      <c r="W40" s="40">
        <f t="shared" si="4"/>
        <v>0</v>
      </c>
      <c r="X40" s="40">
        <f t="shared" si="5"/>
        <v>0</v>
      </c>
      <c r="Y40" s="40">
        <f t="shared" si="6"/>
        <v>0</v>
      </c>
      <c r="Z40" s="41">
        <f t="shared" si="7"/>
        <v>0</v>
      </c>
      <c r="AA40" s="42" t="str">
        <f t="shared" si="8"/>
        <v/>
      </c>
      <c r="AB40" s="43" t="str">
        <f t="shared" si="9"/>
        <v/>
      </c>
      <c r="AC40" s="43" t="str">
        <f t="shared" si="10"/>
        <v/>
      </c>
      <c r="AD40" s="43" t="str">
        <f t="shared" si="11"/>
        <v/>
      </c>
      <c r="AE40" s="43" t="str">
        <f t="shared" si="12"/>
        <v/>
      </c>
      <c r="AF40" s="43" t="str">
        <f t="shared" si="13"/>
        <v/>
      </c>
      <c r="AG40" s="43" t="str">
        <f t="shared" si="14"/>
        <v/>
      </c>
      <c r="AH40" s="43" t="str">
        <f t="shared" si="15"/>
        <v/>
      </c>
      <c r="AI40" s="43" t="str">
        <f t="shared" si="16"/>
        <v/>
      </c>
      <c r="AJ40" s="43" t="str">
        <f t="shared" si="17"/>
        <v/>
      </c>
      <c r="AK40" s="43" t="str">
        <f t="shared" si="18"/>
        <v/>
      </c>
      <c r="AL40" s="43" t="str">
        <f t="shared" si="19"/>
        <v/>
      </c>
      <c r="AM40" s="43" t="str">
        <f t="shared" si="20"/>
        <v/>
      </c>
      <c r="AN40" s="43" t="str">
        <f t="shared" si="21"/>
        <v/>
      </c>
      <c r="AO40" s="43" t="str">
        <f t="shared" si="22"/>
        <v/>
      </c>
      <c r="AP40" s="43" t="str">
        <f t="shared" si="23"/>
        <v/>
      </c>
      <c r="AQ40" s="44" t="str">
        <f t="shared" si="24"/>
        <v/>
      </c>
      <c r="AR40" s="8"/>
      <c r="BY40" s="60"/>
      <c r="BZ40" s="60" t="str">
        <f t="shared" si="25"/>
        <v>35</v>
      </c>
    </row>
    <row r="41" spans="1:78" ht="15.75" x14ac:dyDescent="0.25">
      <c r="A41" s="1" t="s">
        <v>81</v>
      </c>
      <c r="B41" s="1">
        <f>Leyendas!$K$2</f>
        <v>2019</v>
      </c>
      <c r="C41" s="4" t="s">
        <v>44</v>
      </c>
      <c r="D41" s="5"/>
      <c r="E41" s="5"/>
      <c r="F41" s="47"/>
      <c r="G41" s="47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9">
        <f t="shared" si="3"/>
        <v>0</v>
      </c>
      <c r="W41" s="40">
        <f t="shared" si="4"/>
        <v>0</v>
      </c>
      <c r="X41" s="40">
        <f t="shared" si="5"/>
        <v>0</v>
      </c>
      <c r="Y41" s="40">
        <f t="shared" si="6"/>
        <v>0</v>
      </c>
      <c r="Z41" s="41">
        <f t="shared" si="7"/>
        <v>0</v>
      </c>
      <c r="AA41" s="42" t="str">
        <f t="shared" si="8"/>
        <v/>
      </c>
      <c r="AB41" s="43" t="str">
        <f t="shared" si="9"/>
        <v/>
      </c>
      <c r="AC41" s="43" t="str">
        <f t="shared" si="10"/>
        <v/>
      </c>
      <c r="AD41" s="43" t="str">
        <f t="shared" si="11"/>
        <v/>
      </c>
      <c r="AE41" s="43" t="str">
        <f t="shared" si="12"/>
        <v/>
      </c>
      <c r="AF41" s="43" t="str">
        <f t="shared" si="13"/>
        <v/>
      </c>
      <c r="AG41" s="43" t="str">
        <f t="shared" si="14"/>
        <v/>
      </c>
      <c r="AH41" s="43" t="str">
        <f t="shared" si="15"/>
        <v/>
      </c>
      <c r="AI41" s="43" t="str">
        <f t="shared" si="16"/>
        <v/>
      </c>
      <c r="AJ41" s="43" t="str">
        <f t="shared" si="17"/>
        <v/>
      </c>
      <c r="AK41" s="43" t="str">
        <f t="shared" si="18"/>
        <v/>
      </c>
      <c r="AL41" s="43" t="str">
        <f t="shared" si="19"/>
        <v/>
      </c>
      <c r="AM41" s="43" t="str">
        <f t="shared" si="20"/>
        <v/>
      </c>
      <c r="AN41" s="43" t="str">
        <f t="shared" si="21"/>
        <v/>
      </c>
      <c r="AO41" s="43" t="str">
        <f t="shared" si="22"/>
        <v/>
      </c>
      <c r="AP41" s="43" t="str">
        <f t="shared" si="23"/>
        <v/>
      </c>
      <c r="AQ41" s="44" t="str">
        <f t="shared" si="24"/>
        <v/>
      </c>
      <c r="AR41" s="8"/>
      <c r="BY41" s="60"/>
      <c r="BZ41" s="60" t="str">
        <f t="shared" si="25"/>
        <v>36</v>
      </c>
    </row>
    <row r="42" spans="1:78" ht="15.75" x14ac:dyDescent="0.25">
      <c r="A42" s="1" t="s">
        <v>81</v>
      </c>
      <c r="B42" s="1">
        <f>Leyendas!$K$2</f>
        <v>2019</v>
      </c>
      <c r="C42" s="4" t="s">
        <v>45</v>
      </c>
      <c r="D42" s="5"/>
      <c r="E42" s="5"/>
      <c r="F42" s="47"/>
      <c r="G42" s="47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9">
        <f t="shared" si="3"/>
        <v>0</v>
      </c>
      <c r="W42" s="40">
        <f t="shared" si="4"/>
        <v>0</v>
      </c>
      <c r="X42" s="40">
        <f t="shared" si="5"/>
        <v>0</v>
      </c>
      <c r="Y42" s="40">
        <f t="shared" si="6"/>
        <v>0</v>
      </c>
      <c r="Z42" s="41">
        <f t="shared" si="7"/>
        <v>0</v>
      </c>
      <c r="AA42" s="42" t="str">
        <f t="shared" si="8"/>
        <v/>
      </c>
      <c r="AB42" s="43" t="str">
        <f t="shared" si="9"/>
        <v/>
      </c>
      <c r="AC42" s="43" t="str">
        <f t="shared" si="10"/>
        <v/>
      </c>
      <c r="AD42" s="43" t="str">
        <f t="shared" si="11"/>
        <v/>
      </c>
      <c r="AE42" s="43" t="str">
        <f t="shared" si="12"/>
        <v/>
      </c>
      <c r="AF42" s="43" t="str">
        <f t="shared" si="13"/>
        <v/>
      </c>
      <c r="AG42" s="43" t="str">
        <f t="shared" si="14"/>
        <v/>
      </c>
      <c r="AH42" s="43" t="str">
        <f t="shared" si="15"/>
        <v/>
      </c>
      <c r="AI42" s="43" t="str">
        <f t="shared" si="16"/>
        <v/>
      </c>
      <c r="AJ42" s="43" t="str">
        <f t="shared" si="17"/>
        <v/>
      </c>
      <c r="AK42" s="43" t="str">
        <f t="shared" si="18"/>
        <v/>
      </c>
      <c r="AL42" s="43" t="str">
        <f t="shared" si="19"/>
        <v/>
      </c>
      <c r="AM42" s="43" t="str">
        <f t="shared" si="20"/>
        <v/>
      </c>
      <c r="AN42" s="43" t="str">
        <f t="shared" si="21"/>
        <v/>
      </c>
      <c r="AO42" s="43" t="str">
        <f t="shared" si="22"/>
        <v/>
      </c>
      <c r="AP42" s="43" t="str">
        <f t="shared" si="23"/>
        <v/>
      </c>
      <c r="AQ42" s="44" t="str">
        <f t="shared" si="24"/>
        <v/>
      </c>
      <c r="AR42" s="8"/>
      <c r="BY42" s="60"/>
      <c r="BZ42" s="60" t="str">
        <f t="shared" si="25"/>
        <v>37</v>
      </c>
    </row>
    <row r="43" spans="1:78" ht="15.75" x14ac:dyDescent="0.25">
      <c r="A43" s="1" t="s">
        <v>81</v>
      </c>
      <c r="B43" s="1">
        <f>Leyendas!$K$2</f>
        <v>2019</v>
      </c>
      <c r="C43" s="4" t="s">
        <v>46</v>
      </c>
      <c r="D43" s="5"/>
      <c r="E43" s="5"/>
      <c r="F43" s="47"/>
      <c r="G43" s="47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9">
        <f t="shared" si="3"/>
        <v>0</v>
      </c>
      <c r="W43" s="40">
        <f t="shared" si="4"/>
        <v>0</v>
      </c>
      <c r="X43" s="40">
        <f t="shared" si="5"/>
        <v>0</v>
      </c>
      <c r="Y43" s="40">
        <f t="shared" si="6"/>
        <v>0</v>
      </c>
      <c r="Z43" s="41">
        <f t="shared" si="7"/>
        <v>0</v>
      </c>
      <c r="AA43" s="42" t="str">
        <f t="shared" si="8"/>
        <v/>
      </c>
      <c r="AB43" s="43" t="str">
        <f t="shared" si="9"/>
        <v/>
      </c>
      <c r="AC43" s="43" t="str">
        <f t="shared" si="10"/>
        <v/>
      </c>
      <c r="AD43" s="43" t="str">
        <f t="shared" si="11"/>
        <v/>
      </c>
      <c r="AE43" s="43" t="str">
        <f t="shared" si="12"/>
        <v/>
      </c>
      <c r="AF43" s="43" t="str">
        <f t="shared" si="13"/>
        <v/>
      </c>
      <c r="AG43" s="43" t="str">
        <f t="shared" si="14"/>
        <v/>
      </c>
      <c r="AH43" s="43" t="str">
        <f t="shared" si="15"/>
        <v/>
      </c>
      <c r="AI43" s="43" t="str">
        <f t="shared" si="16"/>
        <v/>
      </c>
      <c r="AJ43" s="43" t="str">
        <f t="shared" si="17"/>
        <v/>
      </c>
      <c r="AK43" s="43" t="str">
        <f t="shared" si="18"/>
        <v/>
      </c>
      <c r="AL43" s="43" t="str">
        <f t="shared" si="19"/>
        <v/>
      </c>
      <c r="AM43" s="43" t="str">
        <f t="shared" si="20"/>
        <v/>
      </c>
      <c r="AN43" s="43" t="str">
        <f t="shared" si="21"/>
        <v/>
      </c>
      <c r="AO43" s="43" t="str">
        <f t="shared" si="22"/>
        <v/>
      </c>
      <c r="AP43" s="43" t="str">
        <f t="shared" si="23"/>
        <v/>
      </c>
      <c r="AQ43" s="44" t="str">
        <f t="shared" si="24"/>
        <v/>
      </c>
      <c r="AR43" s="8"/>
      <c r="BY43" s="60"/>
      <c r="BZ43" s="60" t="str">
        <f t="shared" si="25"/>
        <v>38</v>
      </c>
    </row>
    <row r="44" spans="1:78" ht="15.75" x14ac:dyDescent="0.25">
      <c r="A44" s="1" t="s">
        <v>81</v>
      </c>
      <c r="B44" s="1">
        <f>Leyendas!$K$2</f>
        <v>2019</v>
      </c>
      <c r="C44" s="4" t="s">
        <v>47</v>
      </c>
      <c r="D44" s="5"/>
      <c r="E44" s="5"/>
      <c r="F44" s="47"/>
      <c r="G44" s="47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9">
        <f t="shared" si="3"/>
        <v>0</v>
      </c>
      <c r="W44" s="40">
        <f t="shared" si="4"/>
        <v>0</v>
      </c>
      <c r="X44" s="40">
        <f t="shared" si="5"/>
        <v>0</v>
      </c>
      <c r="Y44" s="40">
        <f t="shared" si="6"/>
        <v>0</v>
      </c>
      <c r="Z44" s="41">
        <f t="shared" si="7"/>
        <v>0</v>
      </c>
      <c r="AA44" s="42" t="str">
        <f t="shared" si="8"/>
        <v/>
      </c>
      <c r="AB44" s="43" t="str">
        <f t="shared" si="9"/>
        <v/>
      </c>
      <c r="AC44" s="43" t="str">
        <f t="shared" si="10"/>
        <v/>
      </c>
      <c r="AD44" s="43" t="str">
        <f t="shared" si="11"/>
        <v/>
      </c>
      <c r="AE44" s="43" t="str">
        <f t="shared" si="12"/>
        <v/>
      </c>
      <c r="AF44" s="43" t="str">
        <f t="shared" si="13"/>
        <v/>
      </c>
      <c r="AG44" s="43" t="str">
        <f t="shared" si="14"/>
        <v/>
      </c>
      <c r="AH44" s="43" t="str">
        <f t="shared" si="15"/>
        <v/>
      </c>
      <c r="AI44" s="43" t="str">
        <f t="shared" si="16"/>
        <v/>
      </c>
      <c r="AJ44" s="43" t="str">
        <f t="shared" si="17"/>
        <v/>
      </c>
      <c r="AK44" s="43" t="str">
        <f t="shared" si="18"/>
        <v/>
      </c>
      <c r="AL44" s="43" t="str">
        <f t="shared" si="19"/>
        <v/>
      </c>
      <c r="AM44" s="43" t="str">
        <f t="shared" si="20"/>
        <v/>
      </c>
      <c r="AN44" s="43" t="str">
        <f t="shared" si="21"/>
        <v/>
      </c>
      <c r="AO44" s="43" t="str">
        <f t="shared" si="22"/>
        <v/>
      </c>
      <c r="AP44" s="43" t="str">
        <f t="shared" si="23"/>
        <v/>
      </c>
      <c r="AQ44" s="44" t="str">
        <f t="shared" si="24"/>
        <v/>
      </c>
      <c r="AR44" s="8"/>
      <c r="BY44" s="60"/>
      <c r="BZ44" s="60" t="str">
        <f t="shared" si="25"/>
        <v>39</v>
      </c>
    </row>
    <row r="45" spans="1:78" ht="15.75" x14ac:dyDescent="0.25">
      <c r="A45" s="1" t="s">
        <v>81</v>
      </c>
      <c r="B45" s="1">
        <f>Leyendas!$K$2</f>
        <v>2019</v>
      </c>
      <c r="C45" s="4" t="s">
        <v>48</v>
      </c>
      <c r="D45" s="5"/>
      <c r="E45" s="5"/>
      <c r="F45" s="47"/>
      <c r="G45" s="47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9">
        <f t="shared" si="3"/>
        <v>0</v>
      </c>
      <c r="W45" s="40">
        <f t="shared" si="4"/>
        <v>0</v>
      </c>
      <c r="X45" s="40">
        <f t="shared" si="5"/>
        <v>0</v>
      </c>
      <c r="Y45" s="40">
        <f t="shared" si="6"/>
        <v>0</v>
      </c>
      <c r="Z45" s="41">
        <f t="shared" si="7"/>
        <v>0</v>
      </c>
      <c r="AA45" s="42" t="str">
        <f t="shared" si="8"/>
        <v/>
      </c>
      <c r="AB45" s="43" t="str">
        <f t="shared" si="9"/>
        <v/>
      </c>
      <c r="AC45" s="43" t="str">
        <f t="shared" si="10"/>
        <v/>
      </c>
      <c r="AD45" s="43" t="str">
        <f t="shared" si="11"/>
        <v/>
      </c>
      <c r="AE45" s="43" t="str">
        <f t="shared" si="12"/>
        <v/>
      </c>
      <c r="AF45" s="43" t="str">
        <f t="shared" si="13"/>
        <v/>
      </c>
      <c r="AG45" s="43" t="str">
        <f t="shared" si="14"/>
        <v/>
      </c>
      <c r="AH45" s="43" t="str">
        <f t="shared" si="15"/>
        <v/>
      </c>
      <c r="AI45" s="43" t="str">
        <f t="shared" si="16"/>
        <v/>
      </c>
      <c r="AJ45" s="43" t="str">
        <f t="shared" si="17"/>
        <v/>
      </c>
      <c r="AK45" s="43" t="str">
        <f t="shared" si="18"/>
        <v/>
      </c>
      <c r="AL45" s="43" t="str">
        <f t="shared" si="19"/>
        <v/>
      </c>
      <c r="AM45" s="43" t="str">
        <f t="shared" si="20"/>
        <v/>
      </c>
      <c r="AN45" s="43" t="str">
        <f t="shared" si="21"/>
        <v/>
      </c>
      <c r="AO45" s="43" t="str">
        <f t="shared" si="22"/>
        <v/>
      </c>
      <c r="AP45" s="43" t="str">
        <f t="shared" si="23"/>
        <v/>
      </c>
      <c r="AQ45" s="44" t="str">
        <f t="shared" si="24"/>
        <v/>
      </c>
      <c r="AR45" s="8"/>
      <c r="BY45" s="60"/>
      <c r="BZ45" s="60" t="str">
        <f t="shared" si="25"/>
        <v>40</v>
      </c>
    </row>
    <row r="46" spans="1:78" ht="15.75" x14ac:dyDescent="0.25">
      <c r="A46" s="1" t="s">
        <v>81</v>
      </c>
      <c r="B46" s="1">
        <f>Leyendas!$K$2</f>
        <v>2019</v>
      </c>
      <c r="C46" s="4" t="s">
        <v>49</v>
      </c>
      <c r="D46" s="7"/>
      <c r="E46" s="7"/>
      <c r="F46" s="47"/>
      <c r="G46" s="4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9">
        <f t="shared" si="3"/>
        <v>0</v>
      </c>
      <c r="W46" s="40">
        <f t="shared" si="4"/>
        <v>0</v>
      </c>
      <c r="X46" s="40">
        <f t="shared" si="5"/>
        <v>0</v>
      </c>
      <c r="Y46" s="40">
        <f t="shared" si="6"/>
        <v>0</v>
      </c>
      <c r="Z46" s="41">
        <f t="shared" si="7"/>
        <v>0</v>
      </c>
      <c r="AA46" s="42" t="str">
        <f t="shared" si="8"/>
        <v/>
      </c>
      <c r="AB46" s="43" t="str">
        <f t="shared" si="9"/>
        <v/>
      </c>
      <c r="AC46" s="43" t="str">
        <f t="shared" si="10"/>
        <v/>
      </c>
      <c r="AD46" s="43" t="str">
        <f t="shared" si="11"/>
        <v/>
      </c>
      <c r="AE46" s="43" t="str">
        <f t="shared" si="12"/>
        <v/>
      </c>
      <c r="AF46" s="43" t="str">
        <f t="shared" si="13"/>
        <v/>
      </c>
      <c r="AG46" s="43" t="str">
        <f t="shared" si="14"/>
        <v/>
      </c>
      <c r="AH46" s="43" t="str">
        <f t="shared" si="15"/>
        <v/>
      </c>
      <c r="AI46" s="43" t="str">
        <f t="shared" si="16"/>
        <v/>
      </c>
      <c r="AJ46" s="43" t="str">
        <f t="shared" si="17"/>
        <v/>
      </c>
      <c r="AK46" s="43" t="str">
        <f t="shared" si="18"/>
        <v/>
      </c>
      <c r="AL46" s="43" t="str">
        <f t="shared" si="19"/>
        <v/>
      </c>
      <c r="AM46" s="43" t="str">
        <f t="shared" si="20"/>
        <v/>
      </c>
      <c r="AN46" s="43" t="str">
        <f t="shared" si="21"/>
        <v/>
      </c>
      <c r="AO46" s="43" t="str">
        <f t="shared" si="22"/>
        <v/>
      </c>
      <c r="AP46" s="43" t="str">
        <f t="shared" si="23"/>
        <v/>
      </c>
      <c r="AQ46" s="44" t="str">
        <f t="shared" si="24"/>
        <v/>
      </c>
      <c r="AR46" s="8"/>
      <c r="BY46" s="60"/>
      <c r="BZ46" s="60" t="str">
        <f t="shared" si="25"/>
        <v>41</v>
      </c>
    </row>
    <row r="47" spans="1:78" ht="15.75" x14ac:dyDescent="0.25">
      <c r="A47" s="1" t="s">
        <v>81</v>
      </c>
      <c r="B47" s="1">
        <f>Leyendas!$K$2</f>
        <v>2019</v>
      </c>
      <c r="C47" s="4" t="s">
        <v>50</v>
      </c>
      <c r="D47" s="7"/>
      <c r="E47" s="7"/>
      <c r="F47" s="47"/>
      <c r="G47" s="4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9">
        <f t="shared" si="3"/>
        <v>0</v>
      </c>
      <c r="W47" s="40">
        <f t="shared" si="4"/>
        <v>0</v>
      </c>
      <c r="X47" s="40">
        <f t="shared" si="5"/>
        <v>0</v>
      </c>
      <c r="Y47" s="40">
        <f t="shared" si="6"/>
        <v>0</v>
      </c>
      <c r="Z47" s="41">
        <f t="shared" si="7"/>
        <v>0</v>
      </c>
      <c r="AA47" s="42" t="str">
        <f t="shared" si="8"/>
        <v/>
      </c>
      <c r="AB47" s="43" t="str">
        <f t="shared" si="9"/>
        <v/>
      </c>
      <c r="AC47" s="43" t="str">
        <f t="shared" si="10"/>
        <v/>
      </c>
      <c r="AD47" s="43" t="str">
        <f t="shared" si="11"/>
        <v/>
      </c>
      <c r="AE47" s="43" t="str">
        <f t="shared" si="12"/>
        <v/>
      </c>
      <c r="AF47" s="43" t="str">
        <f t="shared" si="13"/>
        <v/>
      </c>
      <c r="AG47" s="43" t="str">
        <f t="shared" si="14"/>
        <v/>
      </c>
      <c r="AH47" s="43" t="str">
        <f t="shared" si="15"/>
        <v/>
      </c>
      <c r="AI47" s="43" t="str">
        <f t="shared" si="16"/>
        <v/>
      </c>
      <c r="AJ47" s="43" t="str">
        <f t="shared" si="17"/>
        <v/>
      </c>
      <c r="AK47" s="43" t="str">
        <f t="shared" si="18"/>
        <v/>
      </c>
      <c r="AL47" s="43" t="str">
        <f t="shared" si="19"/>
        <v/>
      </c>
      <c r="AM47" s="43" t="str">
        <f t="shared" si="20"/>
        <v/>
      </c>
      <c r="AN47" s="43" t="str">
        <f t="shared" si="21"/>
        <v/>
      </c>
      <c r="AO47" s="43" t="str">
        <f t="shared" si="22"/>
        <v/>
      </c>
      <c r="AP47" s="43" t="str">
        <f t="shared" si="23"/>
        <v/>
      </c>
      <c r="AQ47" s="44" t="str">
        <f t="shared" si="24"/>
        <v/>
      </c>
      <c r="AR47" s="8"/>
      <c r="BY47" s="60"/>
      <c r="BZ47" s="60" t="str">
        <f t="shared" si="25"/>
        <v>42</v>
      </c>
    </row>
    <row r="48" spans="1:78" ht="15.75" x14ac:dyDescent="0.25">
      <c r="A48" s="1" t="s">
        <v>81</v>
      </c>
      <c r="B48" s="1">
        <f>Leyendas!$K$2</f>
        <v>2019</v>
      </c>
      <c r="C48" s="4" t="s">
        <v>51</v>
      </c>
      <c r="D48" s="7"/>
      <c r="E48" s="7"/>
      <c r="F48" s="47"/>
      <c r="G48" s="4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9">
        <f t="shared" si="3"/>
        <v>0</v>
      </c>
      <c r="W48" s="40">
        <f t="shared" si="4"/>
        <v>0</v>
      </c>
      <c r="X48" s="40">
        <f t="shared" si="5"/>
        <v>0</v>
      </c>
      <c r="Y48" s="40">
        <f t="shared" si="6"/>
        <v>0</v>
      </c>
      <c r="Z48" s="41">
        <f t="shared" si="7"/>
        <v>0</v>
      </c>
      <c r="AA48" s="42" t="str">
        <f t="shared" si="8"/>
        <v/>
      </c>
      <c r="AB48" s="43" t="str">
        <f t="shared" si="9"/>
        <v/>
      </c>
      <c r="AC48" s="43" t="str">
        <f t="shared" si="10"/>
        <v/>
      </c>
      <c r="AD48" s="43" t="str">
        <f t="shared" si="11"/>
        <v/>
      </c>
      <c r="AE48" s="43" t="str">
        <f t="shared" si="12"/>
        <v/>
      </c>
      <c r="AF48" s="43" t="str">
        <f t="shared" si="13"/>
        <v/>
      </c>
      <c r="AG48" s="43" t="str">
        <f t="shared" si="14"/>
        <v/>
      </c>
      <c r="AH48" s="43" t="str">
        <f t="shared" si="15"/>
        <v/>
      </c>
      <c r="AI48" s="43" t="str">
        <f t="shared" si="16"/>
        <v/>
      </c>
      <c r="AJ48" s="43" t="str">
        <f t="shared" si="17"/>
        <v/>
      </c>
      <c r="AK48" s="43" t="str">
        <f t="shared" si="18"/>
        <v/>
      </c>
      <c r="AL48" s="43" t="str">
        <f t="shared" si="19"/>
        <v/>
      </c>
      <c r="AM48" s="43" t="str">
        <f t="shared" si="20"/>
        <v/>
      </c>
      <c r="AN48" s="43" t="str">
        <f t="shared" si="21"/>
        <v/>
      </c>
      <c r="AO48" s="43" t="str">
        <f t="shared" si="22"/>
        <v/>
      </c>
      <c r="AP48" s="43" t="str">
        <f t="shared" si="23"/>
        <v/>
      </c>
      <c r="AQ48" s="44" t="str">
        <f t="shared" si="24"/>
        <v/>
      </c>
      <c r="AR48" s="8"/>
      <c r="BY48" s="60"/>
      <c r="BZ48" s="60" t="str">
        <f t="shared" si="25"/>
        <v>43</v>
      </c>
    </row>
    <row r="49" spans="1:78" ht="15.75" x14ac:dyDescent="0.25">
      <c r="A49" s="1" t="s">
        <v>81</v>
      </c>
      <c r="B49" s="1">
        <f>Leyendas!$K$2</f>
        <v>2019</v>
      </c>
      <c r="C49" s="4" t="s">
        <v>52</v>
      </c>
      <c r="D49" s="7"/>
      <c r="E49" s="7"/>
      <c r="F49" s="47"/>
      <c r="G49" s="4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9">
        <f t="shared" si="3"/>
        <v>0</v>
      </c>
      <c r="W49" s="40">
        <f t="shared" si="4"/>
        <v>0</v>
      </c>
      <c r="X49" s="40">
        <f t="shared" si="5"/>
        <v>0</v>
      </c>
      <c r="Y49" s="40">
        <f t="shared" si="6"/>
        <v>0</v>
      </c>
      <c r="Z49" s="41">
        <f t="shared" si="7"/>
        <v>0</v>
      </c>
      <c r="AA49" s="42" t="str">
        <f t="shared" si="8"/>
        <v/>
      </c>
      <c r="AB49" s="43" t="str">
        <f t="shared" si="9"/>
        <v/>
      </c>
      <c r="AC49" s="43" t="str">
        <f t="shared" si="10"/>
        <v/>
      </c>
      <c r="AD49" s="43" t="str">
        <f t="shared" si="11"/>
        <v/>
      </c>
      <c r="AE49" s="43" t="str">
        <f t="shared" si="12"/>
        <v/>
      </c>
      <c r="AF49" s="43" t="str">
        <f t="shared" si="13"/>
        <v/>
      </c>
      <c r="AG49" s="43" t="str">
        <f t="shared" si="14"/>
        <v/>
      </c>
      <c r="AH49" s="43" t="str">
        <f t="shared" si="15"/>
        <v/>
      </c>
      <c r="AI49" s="43" t="str">
        <f t="shared" si="16"/>
        <v/>
      </c>
      <c r="AJ49" s="43" t="str">
        <f t="shared" si="17"/>
        <v/>
      </c>
      <c r="AK49" s="43" t="str">
        <f t="shared" si="18"/>
        <v/>
      </c>
      <c r="AL49" s="43" t="str">
        <f t="shared" si="19"/>
        <v/>
      </c>
      <c r="AM49" s="43" t="str">
        <f t="shared" si="20"/>
        <v/>
      </c>
      <c r="AN49" s="43" t="str">
        <f t="shared" si="21"/>
        <v/>
      </c>
      <c r="AO49" s="43" t="str">
        <f t="shared" si="22"/>
        <v/>
      </c>
      <c r="AP49" s="43" t="str">
        <f t="shared" si="23"/>
        <v/>
      </c>
      <c r="AQ49" s="44" t="str">
        <f t="shared" si="24"/>
        <v/>
      </c>
      <c r="AR49" s="8"/>
      <c r="BY49" s="60"/>
      <c r="BZ49" s="60" t="str">
        <f t="shared" si="25"/>
        <v>44</v>
      </c>
    </row>
    <row r="50" spans="1:78" ht="15.75" x14ac:dyDescent="0.25">
      <c r="A50" s="1" t="s">
        <v>81</v>
      </c>
      <c r="B50" s="1">
        <f>Leyendas!$K$2</f>
        <v>2019</v>
      </c>
      <c r="C50" s="4" t="s">
        <v>53</v>
      </c>
      <c r="D50" s="7"/>
      <c r="E50" s="7"/>
      <c r="F50" s="47"/>
      <c r="G50" s="4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9">
        <f t="shared" si="3"/>
        <v>0</v>
      </c>
      <c r="W50" s="40">
        <f t="shared" si="4"/>
        <v>0</v>
      </c>
      <c r="X50" s="40">
        <f t="shared" si="5"/>
        <v>0</v>
      </c>
      <c r="Y50" s="40">
        <f t="shared" si="6"/>
        <v>0</v>
      </c>
      <c r="Z50" s="41">
        <f t="shared" si="7"/>
        <v>0</v>
      </c>
      <c r="AA50" s="42" t="str">
        <f t="shared" si="8"/>
        <v/>
      </c>
      <c r="AB50" s="43" t="str">
        <f t="shared" si="9"/>
        <v/>
      </c>
      <c r="AC50" s="43" t="str">
        <f t="shared" si="10"/>
        <v/>
      </c>
      <c r="AD50" s="43" t="str">
        <f t="shared" si="11"/>
        <v/>
      </c>
      <c r="AE50" s="43" t="str">
        <f t="shared" si="12"/>
        <v/>
      </c>
      <c r="AF50" s="43" t="str">
        <f t="shared" si="13"/>
        <v/>
      </c>
      <c r="AG50" s="43" t="str">
        <f t="shared" si="14"/>
        <v/>
      </c>
      <c r="AH50" s="43" t="str">
        <f t="shared" si="15"/>
        <v/>
      </c>
      <c r="AI50" s="43" t="str">
        <f t="shared" si="16"/>
        <v/>
      </c>
      <c r="AJ50" s="43" t="str">
        <f t="shared" si="17"/>
        <v/>
      </c>
      <c r="AK50" s="43" t="str">
        <f t="shared" si="18"/>
        <v/>
      </c>
      <c r="AL50" s="43" t="str">
        <f t="shared" si="19"/>
        <v/>
      </c>
      <c r="AM50" s="43" t="str">
        <f t="shared" si="20"/>
        <v/>
      </c>
      <c r="AN50" s="43" t="str">
        <f t="shared" si="21"/>
        <v/>
      </c>
      <c r="AO50" s="43" t="str">
        <f t="shared" si="22"/>
        <v/>
      </c>
      <c r="AP50" s="43" t="str">
        <f t="shared" si="23"/>
        <v/>
      </c>
      <c r="AQ50" s="44" t="str">
        <f t="shared" si="24"/>
        <v/>
      </c>
      <c r="AR50" s="8"/>
      <c r="BY50" s="60"/>
      <c r="BZ50" s="60" t="str">
        <f t="shared" si="25"/>
        <v>45</v>
      </c>
    </row>
    <row r="51" spans="1:78" ht="15.75" x14ac:dyDescent="0.25">
      <c r="A51" s="1" t="s">
        <v>81</v>
      </c>
      <c r="B51" s="1">
        <f>Leyendas!$K$2</f>
        <v>2019</v>
      </c>
      <c r="C51" s="4" t="s">
        <v>54</v>
      </c>
      <c r="D51" s="7"/>
      <c r="E51" s="7"/>
      <c r="F51" s="47"/>
      <c r="G51" s="4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9">
        <f t="shared" si="3"/>
        <v>0</v>
      </c>
      <c r="W51" s="40">
        <f t="shared" si="4"/>
        <v>0</v>
      </c>
      <c r="X51" s="40">
        <f t="shared" si="5"/>
        <v>0</v>
      </c>
      <c r="Y51" s="40">
        <f t="shared" si="6"/>
        <v>0</v>
      </c>
      <c r="Z51" s="41">
        <f t="shared" si="7"/>
        <v>0</v>
      </c>
      <c r="AA51" s="42" t="str">
        <f t="shared" si="8"/>
        <v/>
      </c>
      <c r="AB51" s="43" t="str">
        <f t="shared" si="9"/>
        <v/>
      </c>
      <c r="AC51" s="43" t="str">
        <f t="shared" si="10"/>
        <v/>
      </c>
      <c r="AD51" s="43" t="str">
        <f t="shared" si="11"/>
        <v/>
      </c>
      <c r="AE51" s="43" t="str">
        <f t="shared" si="12"/>
        <v/>
      </c>
      <c r="AF51" s="43" t="str">
        <f t="shared" si="13"/>
        <v/>
      </c>
      <c r="AG51" s="43" t="str">
        <f t="shared" si="14"/>
        <v/>
      </c>
      <c r="AH51" s="43" t="str">
        <f t="shared" si="15"/>
        <v/>
      </c>
      <c r="AI51" s="43" t="str">
        <f t="shared" si="16"/>
        <v/>
      </c>
      <c r="AJ51" s="43" t="str">
        <f t="shared" si="17"/>
        <v/>
      </c>
      <c r="AK51" s="43" t="str">
        <f t="shared" si="18"/>
        <v/>
      </c>
      <c r="AL51" s="43" t="str">
        <f t="shared" si="19"/>
        <v/>
      </c>
      <c r="AM51" s="43" t="str">
        <f t="shared" si="20"/>
        <v/>
      </c>
      <c r="AN51" s="43" t="str">
        <f t="shared" si="21"/>
        <v/>
      </c>
      <c r="AO51" s="43" t="str">
        <f t="shared" si="22"/>
        <v/>
      </c>
      <c r="AP51" s="43" t="str">
        <f t="shared" si="23"/>
        <v/>
      </c>
      <c r="AQ51" s="44" t="str">
        <f t="shared" si="24"/>
        <v/>
      </c>
      <c r="AR51" s="8"/>
      <c r="BY51" s="60"/>
      <c r="BZ51" s="60" t="str">
        <f t="shared" si="25"/>
        <v>46</v>
      </c>
    </row>
    <row r="52" spans="1:78" ht="15.75" x14ac:dyDescent="0.25">
      <c r="A52" s="1" t="s">
        <v>81</v>
      </c>
      <c r="B52" s="1">
        <f>Leyendas!$K$2</f>
        <v>2019</v>
      </c>
      <c r="C52" s="4" t="s">
        <v>55</v>
      </c>
      <c r="D52" s="7"/>
      <c r="E52" s="7"/>
      <c r="F52" s="47"/>
      <c r="G52" s="4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9">
        <f t="shared" si="3"/>
        <v>0</v>
      </c>
      <c r="W52" s="40">
        <f t="shared" si="4"/>
        <v>0</v>
      </c>
      <c r="X52" s="40">
        <f t="shared" si="5"/>
        <v>0</v>
      </c>
      <c r="Y52" s="40">
        <f t="shared" si="6"/>
        <v>0</v>
      </c>
      <c r="Z52" s="41">
        <f t="shared" si="7"/>
        <v>0</v>
      </c>
      <c r="AA52" s="42" t="str">
        <f t="shared" si="8"/>
        <v/>
      </c>
      <c r="AB52" s="43" t="str">
        <f t="shared" si="9"/>
        <v/>
      </c>
      <c r="AC52" s="43" t="str">
        <f t="shared" si="10"/>
        <v/>
      </c>
      <c r="AD52" s="43" t="str">
        <f t="shared" si="11"/>
        <v/>
      </c>
      <c r="AE52" s="43" t="str">
        <f t="shared" si="12"/>
        <v/>
      </c>
      <c r="AF52" s="43" t="str">
        <f t="shared" si="13"/>
        <v/>
      </c>
      <c r="AG52" s="43" t="str">
        <f t="shared" si="14"/>
        <v/>
      </c>
      <c r="AH52" s="43" t="str">
        <f t="shared" si="15"/>
        <v/>
      </c>
      <c r="AI52" s="43" t="str">
        <f t="shared" si="16"/>
        <v/>
      </c>
      <c r="AJ52" s="43" t="str">
        <f t="shared" si="17"/>
        <v/>
      </c>
      <c r="AK52" s="43" t="str">
        <f t="shared" si="18"/>
        <v/>
      </c>
      <c r="AL52" s="43" t="str">
        <f t="shared" si="19"/>
        <v/>
      </c>
      <c r="AM52" s="43" t="str">
        <f t="shared" si="20"/>
        <v/>
      </c>
      <c r="AN52" s="43" t="str">
        <f t="shared" si="21"/>
        <v/>
      </c>
      <c r="AO52" s="43" t="str">
        <f t="shared" si="22"/>
        <v/>
      </c>
      <c r="AP52" s="43" t="str">
        <f t="shared" si="23"/>
        <v/>
      </c>
      <c r="AQ52" s="44" t="str">
        <f t="shared" si="24"/>
        <v/>
      </c>
      <c r="AR52" s="8"/>
      <c r="BY52" s="60"/>
      <c r="BZ52" s="60" t="str">
        <f t="shared" si="25"/>
        <v>47</v>
      </c>
    </row>
    <row r="53" spans="1:78" ht="29.25" customHeight="1" x14ac:dyDescent="0.25">
      <c r="A53" s="1" t="s">
        <v>81</v>
      </c>
      <c r="B53" s="1">
        <f>Leyendas!$K$2</f>
        <v>2019</v>
      </c>
      <c r="C53" s="4" t="s">
        <v>56</v>
      </c>
      <c r="D53" s="7"/>
      <c r="E53" s="7"/>
      <c r="F53" s="47"/>
      <c r="G53" s="4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9">
        <f t="shared" si="3"/>
        <v>0</v>
      </c>
      <c r="W53" s="40">
        <f t="shared" si="4"/>
        <v>0</v>
      </c>
      <c r="X53" s="40">
        <f t="shared" si="5"/>
        <v>0</v>
      </c>
      <c r="Y53" s="40">
        <f t="shared" si="6"/>
        <v>0</v>
      </c>
      <c r="Z53" s="41">
        <f t="shared" si="7"/>
        <v>0</v>
      </c>
      <c r="AA53" s="42" t="str">
        <f t="shared" si="8"/>
        <v/>
      </c>
      <c r="AB53" s="43" t="str">
        <f t="shared" si="9"/>
        <v/>
      </c>
      <c r="AC53" s="43" t="str">
        <f t="shared" si="10"/>
        <v/>
      </c>
      <c r="AD53" s="43" t="str">
        <f t="shared" si="11"/>
        <v/>
      </c>
      <c r="AE53" s="43" t="str">
        <f t="shared" si="12"/>
        <v/>
      </c>
      <c r="AF53" s="43" t="str">
        <f t="shared" si="13"/>
        <v/>
      </c>
      <c r="AG53" s="43" t="str">
        <f t="shared" si="14"/>
        <v/>
      </c>
      <c r="AH53" s="43" t="str">
        <f t="shared" si="15"/>
        <v/>
      </c>
      <c r="AI53" s="43" t="str">
        <f t="shared" si="16"/>
        <v/>
      </c>
      <c r="AJ53" s="43" t="str">
        <f t="shared" si="17"/>
        <v/>
      </c>
      <c r="AK53" s="43" t="str">
        <f t="shared" si="18"/>
        <v/>
      </c>
      <c r="AL53" s="43" t="str">
        <f t="shared" si="19"/>
        <v/>
      </c>
      <c r="AM53" s="43" t="str">
        <f t="shared" si="20"/>
        <v/>
      </c>
      <c r="AN53" s="43" t="str">
        <f t="shared" si="21"/>
        <v/>
      </c>
      <c r="AO53" s="43" t="str">
        <f t="shared" si="22"/>
        <v/>
      </c>
      <c r="AP53" s="43" t="str">
        <f t="shared" si="23"/>
        <v/>
      </c>
      <c r="AQ53" s="44" t="str">
        <f t="shared" si="24"/>
        <v/>
      </c>
      <c r="AR53" s="8"/>
      <c r="AV53" s="90" t="str">
        <f>"ACCUMULATED INDICATORS FOR THE YEAR " &amp; Leyendas!$A$2 &amp; CHAR(10) &amp; "(total samples were used for the calculation)"</f>
        <v>ACCUMULATED INDICATORS FOR THE YEAR 2019
(total samples were used for the calculation)</v>
      </c>
      <c r="AW53" s="90"/>
      <c r="AX53" s="90"/>
      <c r="AY53" s="90"/>
      <c r="AZ53" s="90"/>
      <c r="BA53" s="90"/>
      <c r="BY53" s="60"/>
      <c r="BZ53" s="60" t="str">
        <f t="shared" si="25"/>
        <v>48</v>
      </c>
    </row>
    <row r="54" spans="1:78" ht="18" x14ac:dyDescent="0.25">
      <c r="A54" s="1" t="s">
        <v>81</v>
      </c>
      <c r="B54" s="1">
        <f>Leyendas!$K$2</f>
        <v>2019</v>
      </c>
      <c r="C54" s="4" t="s">
        <v>57</v>
      </c>
      <c r="D54" s="7"/>
      <c r="E54" s="7"/>
      <c r="F54" s="47"/>
      <c r="G54" s="4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9">
        <f t="shared" si="3"/>
        <v>0</v>
      </c>
      <c r="W54" s="40">
        <f t="shared" si="4"/>
        <v>0</v>
      </c>
      <c r="X54" s="40">
        <f t="shared" si="5"/>
        <v>0</v>
      </c>
      <c r="Y54" s="40">
        <f t="shared" si="6"/>
        <v>0</v>
      </c>
      <c r="Z54" s="41">
        <f t="shared" si="7"/>
        <v>0</v>
      </c>
      <c r="AA54" s="42" t="str">
        <f t="shared" si="8"/>
        <v/>
      </c>
      <c r="AB54" s="43" t="str">
        <f t="shared" si="9"/>
        <v/>
      </c>
      <c r="AC54" s="43" t="str">
        <f t="shared" si="10"/>
        <v/>
      </c>
      <c r="AD54" s="43" t="str">
        <f t="shared" si="11"/>
        <v/>
      </c>
      <c r="AE54" s="43" t="str">
        <f t="shared" si="12"/>
        <v/>
      </c>
      <c r="AF54" s="43" t="str">
        <f t="shared" si="13"/>
        <v/>
      </c>
      <c r="AG54" s="43" t="str">
        <f t="shared" si="14"/>
        <v/>
      </c>
      <c r="AH54" s="43" t="str">
        <f t="shared" si="15"/>
        <v/>
      </c>
      <c r="AI54" s="43" t="str">
        <f t="shared" si="16"/>
        <v/>
      </c>
      <c r="AJ54" s="43" t="str">
        <f t="shared" si="17"/>
        <v/>
      </c>
      <c r="AK54" s="43" t="str">
        <f t="shared" si="18"/>
        <v/>
      </c>
      <c r="AL54" s="43" t="str">
        <f t="shared" si="19"/>
        <v/>
      </c>
      <c r="AM54" s="43" t="str">
        <f t="shared" si="20"/>
        <v/>
      </c>
      <c r="AN54" s="43" t="str">
        <f t="shared" si="21"/>
        <v/>
      </c>
      <c r="AO54" s="43" t="str">
        <f t="shared" si="22"/>
        <v/>
      </c>
      <c r="AP54" s="43" t="str">
        <f t="shared" si="23"/>
        <v/>
      </c>
      <c r="AQ54" s="44" t="str">
        <f t="shared" si="24"/>
        <v/>
      </c>
      <c r="AR54" s="8"/>
      <c r="AV54" s="66" t="s">
        <v>82</v>
      </c>
      <c r="AW54" s="67"/>
      <c r="AX54" s="67"/>
      <c r="AY54" s="67"/>
      <c r="AZ54" s="68"/>
      <c r="BA54" s="16" t="e">
        <f>W58/V58</f>
        <v>#DIV/0!</v>
      </c>
      <c r="BY54" s="60"/>
      <c r="BZ54" s="60" t="str">
        <f t="shared" si="25"/>
        <v>49</v>
      </c>
    </row>
    <row r="55" spans="1:78" ht="18" x14ac:dyDescent="0.25">
      <c r="A55" s="1" t="s">
        <v>81</v>
      </c>
      <c r="B55" s="1">
        <f>Leyendas!$K$2</f>
        <v>2019</v>
      </c>
      <c r="C55" s="4" t="s">
        <v>58</v>
      </c>
      <c r="D55" s="7"/>
      <c r="E55" s="7"/>
      <c r="F55" s="47"/>
      <c r="G55" s="4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9">
        <f t="shared" si="3"/>
        <v>0</v>
      </c>
      <c r="W55" s="40">
        <f t="shared" si="4"/>
        <v>0</v>
      </c>
      <c r="X55" s="40">
        <f t="shared" si="5"/>
        <v>0</v>
      </c>
      <c r="Y55" s="40">
        <f t="shared" si="6"/>
        <v>0</v>
      </c>
      <c r="Z55" s="41">
        <f t="shared" si="7"/>
        <v>0</v>
      </c>
      <c r="AA55" s="42" t="str">
        <f t="shared" si="8"/>
        <v/>
      </c>
      <c r="AB55" s="43" t="str">
        <f t="shared" si="9"/>
        <v/>
      </c>
      <c r="AC55" s="43" t="str">
        <f t="shared" si="10"/>
        <v/>
      </c>
      <c r="AD55" s="43" t="str">
        <f t="shared" si="11"/>
        <v/>
      </c>
      <c r="AE55" s="43" t="str">
        <f t="shared" si="12"/>
        <v/>
      </c>
      <c r="AF55" s="43" t="str">
        <f t="shared" si="13"/>
        <v/>
      </c>
      <c r="AG55" s="43" t="str">
        <f t="shared" si="14"/>
        <v/>
      </c>
      <c r="AH55" s="43" t="str">
        <f t="shared" si="15"/>
        <v/>
      </c>
      <c r="AI55" s="43" t="str">
        <f t="shared" si="16"/>
        <v/>
      </c>
      <c r="AJ55" s="43" t="str">
        <f t="shared" si="17"/>
        <v/>
      </c>
      <c r="AK55" s="43" t="str">
        <f t="shared" si="18"/>
        <v/>
      </c>
      <c r="AL55" s="43" t="str">
        <f t="shared" si="19"/>
        <v/>
      </c>
      <c r="AM55" s="43" t="str">
        <f t="shared" si="20"/>
        <v/>
      </c>
      <c r="AN55" s="43" t="str">
        <f t="shared" si="21"/>
        <v/>
      </c>
      <c r="AO55" s="43" t="str">
        <f t="shared" si="22"/>
        <v/>
      </c>
      <c r="AP55" s="43" t="str">
        <f t="shared" si="23"/>
        <v/>
      </c>
      <c r="AQ55" s="44" t="str">
        <f t="shared" si="24"/>
        <v/>
      </c>
      <c r="AR55" s="8"/>
      <c r="AV55" s="66" t="s">
        <v>83</v>
      </c>
      <c r="AW55" s="67"/>
      <c r="AX55" s="67"/>
      <c r="AY55" s="67"/>
      <c r="AZ55" s="68"/>
      <c r="BA55" s="16" t="e">
        <f>X58/V58</f>
        <v>#DIV/0!</v>
      </c>
      <c r="BY55" s="60"/>
      <c r="BZ55" s="60" t="str">
        <f t="shared" si="25"/>
        <v>50</v>
      </c>
    </row>
    <row r="56" spans="1:78" ht="18" x14ac:dyDescent="0.25">
      <c r="A56" s="1" t="s">
        <v>81</v>
      </c>
      <c r="B56" s="1">
        <f>Leyendas!$K$2</f>
        <v>2019</v>
      </c>
      <c r="C56" s="4" t="s">
        <v>59</v>
      </c>
      <c r="D56" s="7"/>
      <c r="E56" s="7"/>
      <c r="F56" s="47"/>
      <c r="G56" s="4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9">
        <f t="shared" si="3"/>
        <v>0</v>
      </c>
      <c r="W56" s="40">
        <f t="shared" si="4"/>
        <v>0</v>
      </c>
      <c r="X56" s="40">
        <f t="shared" si="5"/>
        <v>0</v>
      </c>
      <c r="Y56" s="40">
        <f t="shared" si="6"/>
        <v>0</v>
      </c>
      <c r="Z56" s="41">
        <f t="shared" si="7"/>
        <v>0</v>
      </c>
      <c r="AA56" s="42" t="str">
        <f t="shared" si="8"/>
        <v/>
      </c>
      <c r="AB56" s="43" t="str">
        <f t="shared" si="9"/>
        <v/>
      </c>
      <c r="AC56" s="43" t="str">
        <f t="shared" si="10"/>
        <v/>
      </c>
      <c r="AD56" s="43" t="str">
        <f t="shared" si="11"/>
        <v/>
      </c>
      <c r="AE56" s="43" t="str">
        <f t="shared" si="12"/>
        <v/>
      </c>
      <c r="AF56" s="43" t="str">
        <f t="shared" si="13"/>
        <v/>
      </c>
      <c r="AG56" s="43" t="str">
        <f t="shared" si="14"/>
        <v/>
      </c>
      <c r="AH56" s="43" t="str">
        <f t="shared" si="15"/>
        <v/>
      </c>
      <c r="AI56" s="43" t="str">
        <f t="shared" si="16"/>
        <v/>
      </c>
      <c r="AJ56" s="43" t="str">
        <f t="shared" si="17"/>
        <v/>
      </c>
      <c r="AK56" s="43" t="str">
        <f t="shared" si="18"/>
        <v/>
      </c>
      <c r="AL56" s="43" t="str">
        <f t="shared" si="19"/>
        <v/>
      </c>
      <c r="AM56" s="43" t="str">
        <f t="shared" si="20"/>
        <v/>
      </c>
      <c r="AN56" s="43" t="str">
        <f t="shared" si="21"/>
        <v/>
      </c>
      <c r="AO56" s="43" t="str">
        <f t="shared" si="22"/>
        <v/>
      </c>
      <c r="AP56" s="43" t="str">
        <f t="shared" si="23"/>
        <v/>
      </c>
      <c r="AQ56" s="44" t="str">
        <f t="shared" si="24"/>
        <v/>
      </c>
      <c r="AR56" s="8"/>
      <c r="AV56" s="20"/>
      <c r="AW56" s="66" t="s">
        <v>84</v>
      </c>
      <c r="AX56" s="67"/>
      <c r="AY56" s="67"/>
      <c r="AZ56" s="68"/>
      <c r="BA56" s="16" t="e">
        <f>Y58/V58</f>
        <v>#DIV/0!</v>
      </c>
      <c r="BY56" s="60"/>
      <c r="BZ56" s="60" t="str">
        <f t="shared" si="25"/>
        <v>51</v>
      </c>
    </row>
    <row r="57" spans="1:78" ht="18.75" thickBot="1" x14ac:dyDescent="0.3">
      <c r="A57" s="1" t="s">
        <v>81</v>
      </c>
      <c r="B57" s="1">
        <f>Leyendas!$K$2</f>
        <v>2019</v>
      </c>
      <c r="C57" s="4" t="s">
        <v>60</v>
      </c>
      <c r="D57" s="7"/>
      <c r="E57" s="7"/>
      <c r="F57" s="48"/>
      <c r="G57" s="4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9">
        <f t="shared" si="3"/>
        <v>0</v>
      </c>
      <c r="W57" s="40">
        <f t="shared" si="4"/>
        <v>0</v>
      </c>
      <c r="X57" s="40">
        <f t="shared" si="5"/>
        <v>0</v>
      </c>
      <c r="Y57" s="40">
        <f t="shared" si="6"/>
        <v>0</v>
      </c>
      <c r="Z57" s="41">
        <f t="shared" si="7"/>
        <v>0</v>
      </c>
      <c r="AA57" s="42" t="str">
        <f t="shared" si="8"/>
        <v/>
      </c>
      <c r="AB57" s="43" t="str">
        <f t="shared" si="9"/>
        <v/>
      </c>
      <c r="AC57" s="43" t="str">
        <f t="shared" si="10"/>
        <v/>
      </c>
      <c r="AD57" s="43" t="str">
        <f t="shared" si="11"/>
        <v/>
      </c>
      <c r="AE57" s="43" t="str">
        <f t="shared" si="12"/>
        <v/>
      </c>
      <c r="AF57" s="43" t="str">
        <f t="shared" si="13"/>
        <v/>
      </c>
      <c r="AG57" s="43" t="str">
        <f t="shared" si="14"/>
        <v/>
      </c>
      <c r="AH57" s="43" t="str">
        <f t="shared" si="15"/>
        <v/>
      </c>
      <c r="AI57" s="43" t="str">
        <f t="shared" si="16"/>
        <v/>
      </c>
      <c r="AJ57" s="43" t="str">
        <f t="shared" si="17"/>
        <v/>
      </c>
      <c r="AK57" s="43" t="str">
        <f t="shared" si="18"/>
        <v/>
      </c>
      <c r="AL57" s="43" t="str">
        <f t="shared" si="19"/>
        <v/>
      </c>
      <c r="AM57" s="43" t="str">
        <f t="shared" si="20"/>
        <v/>
      </c>
      <c r="AN57" s="43" t="str">
        <f t="shared" si="21"/>
        <v/>
      </c>
      <c r="AO57" s="43" t="str">
        <f t="shared" si="22"/>
        <v/>
      </c>
      <c r="AP57" s="43" t="str">
        <f t="shared" si="23"/>
        <v/>
      </c>
      <c r="AQ57" s="44" t="str">
        <f t="shared" si="24"/>
        <v/>
      </c>
      <c r="AR57" s="8"/>
      <c r="AV57" s="20"/>
      <c r="AW57" s="66" t="s">
        <v>85</v>
      </c>
      <c r="AX57" s="67"/>
      <c r="AY57" s="67"/>
      <c r="AZ57" s="68"/>
      <c r="BA57" s="16" t="e">
        <f>Z58/V58</f>
        <v>#DIV/0!</v>
      </c>
      <c r="BY57" s="60"/>
      <c r="BZ57" s="60" t="str">
        <f t="shared" si="25"/>
        <v>52</v>
      </c>
    </row>
    <row r="58" spans="1:78" s="13" customFormat="1" ht="36" customHeight="1" thickBot="1" x14ac:dyDescent="0.25">
      <c r="A58" s="49"/>
      <c r="B58" s="49"/>
      <c r="C58" s="49" t="s">
        <v>61</v>
      </c>
      <c r="D58" s="49">
        <f>SUM(D$6:D57)</f>
        <v>0</v>
      </c>
      <c r="E58" s="49">
        <f>SUM(E$6:E57)</f>
        <v>0</v>
      </c>
      <c r="F58" s="49">
        <f>SUM(F$6:F57)</f>
        <v>0</v>
      </c>
      <c r="G58" s="49">
        <f>SUM(G$6:G57)</f>
        <v>0</v>
      </c>
      <c r="H58" s="49">
        <f>SUM(H$6:H57)</f>
        <v>0</v>
      </c>
      <c r="I58" s="49">
        <f>SUM(I$6:I57)</f>
        <v>0</v>
      </c>
      <c r="J58" s="49">
        <f>SUM(J$6:J57)</f>
        <v>0</v>
      </c>
      <c r="K58" s="49">
        <f>SUM(K$6:K57)</f>
        <v>0</v>
      </c>
      <c r="L58" s="49">
        <f>SUM(L$6:L57)</f>
        <v>0</v>
      </c>
      <c r="M58" s="49">
        <f>SUM(M$6:M57)</f>
        <v>0</v>
      </c>
      <c r="N58" s="49">
        <f>SUM(N$6:N57)</f>
        <v>0</v>
      </c>
      <c r="O58" s="49">
        <f>SUM(O$6:O57)</f>
        <v>0</v>
      </c>
      <c r="P58" s="49">
        <f>SUM(P$6:P57)</f>
        <v>0</v>
      </c>
      <c r="Q58" s="49">
        <f>SUM(Q$6:Q57)</f>
        <v>0</v>
      </c>
      <c r="R58" s="49">
        <f>SUM(R$6:R57)</f>
        <v>0</v>
      </c>
      <c r="S58" s="49">
        <f>SUM(S$6:S57)</f>
        <v>0</v>
      </c>
      <c r="T58" s="49">
        <f>SUM(T$6:T57)</f>
        <v>0</v>
      </c>
      <c r="U58" s="49">
        <f>SUM(U$6:U57)</f>
        <v>0</v>
      </c>
      <c r="V58" s="49">
        <f>SUM(V$6:V57)</f>
        <v>0</v>
      </c>
      <c r="W58" s="49">
        <f>SUM(W$6:W57)</f>
        <v>0</v>
      </c>
      <c r="X58" s="49">
        <f>SUM(X$6:X57)</f>
        <v>0</v>
      </c>
      <c r="Y58" s="49">
        <f>SUM(Y$6:Y57)</f>
        <v>0</v>
      </c>
      <c r="Z58" s="49">
        <f>SUM(Z$6:Z57)</f>
        <v>0</v>
      </c>
      <c r="AA58" s="50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ref="AD58:AH58" si="26">IF($X58=0,"",D58/$X58)</f>
        <v/>
      </c>
      <c r="AE58" s="51" t="str">
        <f t="shared" si="26"/>
        <v/>
      </c>
      <c r="AF58" s="51" t="str">
        <f t="shared" si="26"/>
        <v/>
      </c>
      <c r="AG58" s="51" t="str">
        <f t="shared" si="26"/>
        <v/>
      </c>
      <c r="AH58" s="51" t="str">
        <f t="shared" si="26"/>
        <v/>
      </c>
      <c r="AI58" s="52" t="str">
        <f>IF($U58=0,"",Z58/$V58)</f>
        <v/>
      </c>
      <c r="AJ58" s="51" t="str">
        <f t="shared" ref="AJ58:AQ58" si="27">IF($U58=0,"",M58/$V58)</f>
        <v/>
      </c>
      <c r="AK58" s="51" t="str">
        <f t="shared" si="27"/>
        <v/>
      </c>
      <c r="AL58" s="51" t="str">
        <f t="shared" si="27"/>
        <v/>
      </c>
      <c r="AM58" s="51" t="str">
        <f t="shared" si="27"/>
        <v/>
      </c>
      <c r="AN58" s="51" t="str">
        <f t="shared" si="27"/>
        <v/>
      </c>
      <c r="AO58" s="51" t="str">
        <f t="shared" si="27"/>
        <v/>
      </c>
      <c r="AP58" s="51" t="str">
        <f t="shared" si="27"/>
        <v/>
      </c>
      <c r="AQ58" s="53" t="str">
        <f t="shared" si="27"/>
        <v/>
      </c>
      <c r="AV58" s="87" t="s">
        <v>86</v>
      </c>
      <c r="AW58" s="88"/>
      <c r="AX58" s="88"/>
      <c r="AY58" s="88"/>
      <c r="AZ58" s="89"/>
      <c r="BA58" s="16" t="e">
        <f>SUM(M58:T58)/V58</f>
        <v>#DIV/0!</v>
      </c>
    </row>
    <row r="59" spans="1:78" ht="21" customHeight="1" x14ac:dyDescent="0.25"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1:78" ht="39" customHeight="1" x14ac:dyDescent="0.25"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14"/>
      <c r="X60" s="14"/>
      <c r="Y60" s="14"/>
      <c r="Z60" s="14"/>
      <c r="AA60" s="14"/>
      <c r="AB60" s="14"/>
      <c r="AC60" s="14"/>
      <c r="AD60" s="14"/>
      <c r="AE60" s="14"/>
    </row>
    <row r="61" spans="1:78" s="17" customFormat="1" ht="36" customHeight="1" x14ac:dyDescent="0.25">
      <c r="V61" s="18"/>
      <c r="W61" s="19"/>
      <c r="X61" s="19"/>
      <c r="Y61" s="19"/>
      <c r="Z61" s="19"/>
      <c r="AA61" s="19"/>
      <c r="AB61" s="19"/>
      <c r="AC61" s="19"/>
      <c r="AD61" s="18"/>
      <c r="AE61" s="18"/>
    </row>
    <row r="62" spans="1:78" s="17" customFormat="1" ht="36" customHeight="1" x14ac:dyDescent="0.25">
      <c r="V62" s="18"/>
      <c r="W62" s="19"/>
      <c r="X62" s="19"/>
      <c r="Y62" s="19"/>
      <c r="Z62" s="19"/>
      <c r="AA62" s="19"/>
      <c r="AB62" s="19"/>
      <c r="AC62" s="19"/>
      <c r="AD62" s="18"/>
      <c r="AE62" s="18"/>
    </row>
    <row r="63" spans="1:78" s="17" customFormat="1" ht="36" customHeight="1" x14ac:dyDescent="0.25">
      <c r="V63" s="18"/>
      <c r="W63" s="19"/>
      <c r="X63" s="19"/>
      <c r="Y63" s="19"/>
      <c r="Z63" s="19"/>
      <c r="AA63" s="19"/>
      <c r="AB63" s="19"/>
      <c r="AC63" s="19"/>
      <c r="AD63" s="18"/>
      <c r="AE63" s="18"/>
    </row>
    <row r="64" spans="1:78" s="17" customFormat="1" ht="36" customHeight="1" x14ac:dyDescent="0.25">
      <c r="V64" s="18"/>
      <c r="W64" s="19"/>
      <c r="X64" s="19"/>
      <c r="Y64" s="19"/>
      <c r="Z64" s="19"/>
      <c r="AA64" s="19"/>
      <c r="AB64" s="19"/>
      <c r="AC64" s="19"/>
      <c r="AD64" s="18"/>
      <c r="AE64" s="18"/>
    </row>
    <row r="65" spans="12:31" ht="37.5" customHeight="1" x14ac:dyDescent="0.25">
      <c r="L65" s="17"/>
      <c r="M65" s="17"/>
      <c r="N65" s="17"/>
      <c r="O65" s="17"/>
      <c r="P65" s="17"/>
      <c r="Q65" s="17"/>
      <c r="R65" s="17"/>
      <c r="S65" s="17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2:31" ht="15.75" x14ac:dyDescent="0.25">
      <c r="V66" s="21"/>
      <c r="W66" s="14"/>
      <c r="X66" s="14"/>
      <c r="Y66" s="14"/>
      <c r="Z66" s="14"/>
      <c r="AA66" s="14"/>
      <c r="AB66" s="14"/>
      <c r="AC66" s="14"/>
      <c r="AD66" s="14"/>
      <c r="AE66" s="14"/>
    </row>
    <row r="67" spans="12:31" ht="15.75" x14ac:dyDescent="0.25">
      <c r="V67" s="21"/>
      <c r="W67" s="14"/>
      <c r="X67" s="14"/>
      <c r="Y67" s="14"/>
      <c r="Z67" s="14"/>
      <c r="AA67" s="14"/>
      <c r="AB67" s="14"/>
      <c r="AC67" s="14"/>
      <c r="AD67" s="14"/>
      <c r="AE67" s="14"/>
    </row>
    <row r="68" spans="12:31" ht="15.75" x14ac:dyDescent="0.25">
      <c r="V68" s="21"/>
      <c r="W68" s="14"/>
      <c r="X68" s="14"/>
      <c r="Y68" s="14"/>
      <c r="Z68" s="14"/>
      <c r="AA68" s="14"/>
      <c r="AB68" s="14"/>
      <c r="AC68" s="14"/>
      <c r="AD68" s="14"/>
      <c r="AE68" s="14"/>
    </row>
    <row r="69" spans="12:31" ht="15.75" x14ac:dyDescent="0.25">
      <c r="V69" s="22"/>
    </row>
    <row r="70" spans="12:31" ht="15.75" x14ac:dyDescent="0.25">
      <c r="V70" s="22"/>
    </row>
    <row r="71" spans="12:31" ht="15.75" x14ac:dyDescent="0.25">
      <c r="V71" s="22"/>
    </row>
    <row r="72" spans="12:31" ht="18.75" x14ac:dyDescent="0.3">
      <c r="V72" s="23"/>
    </row>
    <row r="73" spans="12:31" ht="15.75" x14ac:dyDescent="0.25">
      <c r="V73" s="24"/>
    </row>
    <row r="74" spans="12:31" ht="15.75" x14ac:dyDescent="0.25">
      <c r="V74" s="24"/>
    </row>
    <row r="75" spans="12:31" ht="15.75" x14ac:dyDescent="0.25">
      <c r="V75" s="24"/>
    </row>
  </sheetData>
  <mergeCells count="35">
    <mergeCell ref="V1:Z3"/>
    <mergeCell ref="AA1:AQ3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2:U2"/>
    <mergeCell ref="A1:U1"/>
    <mergeCell ref="A4:A5"/>
    <mergeCell ref="AW57:AZ57"/>
    <mergeCell ref="AV58:AZ58"/>
    <mergeCell ref="AV54:AZ54"/>
    <mergeCell ref="AV55:AZ55"/>
    <mergeCell ref="AV53:BA53"/>
    <mergeCell ref="B4:B5"/>
    <mergeCell ref="AW56:AZ56"/>
    <mergeCell ref="C4:C5"/>
    <mergeCell ref="D4:H4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7"/>
  <sheetViews>
    <sheetView zoomScale="80" zoomScaleNormal="80" workbookViewId="0">
      <selection activeCell="A3" sqref="A3:Q3"/>
    </sheetView>
  </sheetViews>
  <sheetFormatPr baseColWidth="10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3">
      <c r="A1" s="11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ht="18.75" x14ac:dyDescent="0.3">
      <c r="A2" s="111" t="str">
        <f>"Surveillance of influenza - " &amp; Leyendas!$G$2 &amp; ", "  &amp; IF(Leyendas!$J$2 &lt;&gt; Leyendas!$K$2,Leyendas!$J$2 &amp; " - " &amp; Leyendas!$K$2,Leyendas!$K$2)</f>
        <v>Surveillance of influenza - SARI, 2019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 ht="16.5" customHeight="1" thickBot="1" x14ac:dyDescent="0.3">
      <c r="A3" s="112" t="s">
        <v>136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</row>
    <row r="4" spans="1:17" ht="30.75" thickBot="1" x14ac:dyDescent="0.3">
      <c r="A4" s="54" t="str">
        <f>IF(Leyendas!$E$2&lt;&gt;"",Leyendas!$E$1,IF(Leyendas!$D$2&lt;&gt;"",Leyendas!$D$1,Leyendas!$C$1))</f>
        <v>Country</v>
      </c>
      <c r="B4" s="54" t="s">
        <v>73</v>
      </c>
      <c r="C4" s="55" t="s">
        <v>66</v>
      </c>
      <c r="D4" s="55" t="s">
        <v>117</v>
      </c>
      <c r="E4" s="55" t="s">
        <v>118</v>
      </c>
      <c r="F4" s="55" t="s">
        <v>129</v>
      </c>
      <c r="G4" s="55" t="s">
        <v>119</v>
      </c>
      <c r="H4" s="55" t="s">
        <v>120</v>
      </c>
      <c r="I4" s="55" t="s">
        <v>130</v>
      </c>
      <c r="J4" s="55" t="s">
        <v>121</v>
      </c>
      <c r="K4" s="55" t="s">
        <v>122</v>
      </c>
      <c r="L4" s="55" t="s">
        <v>123</v>
      </c>
      <c r="M4" s="55" t="s">
        <v>124</v>
      </c>
      <c r="N4" s="55" t="s">
        <v>125</v>
      </c>
      <c r="O4" s="55" t="s">
        <v>126</v>
      </c>
      <c r="P4" s="55" t="s">
        <v>127</v>
      </c>
      <c r="Q4" s="55" t="s">
        <v>128</v>
      </c>
    </row>
    <row r="5" spans="1:17" ht="15.75" customHeight="1" x14ac:dyDescent="0.25">
      <c r="A5" s="56" t="s">
        <v>81</v>
      </c>
      <c r="B5" s="56">
        <v>2019</v>
      </c>
      <c r="C5" s="56">
        <v>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25">
      <c r="A6" s="56" t="s">
        <v>81</v>
      </c>
      <c r="B6" s="58">
        <v>2019</v>
      </c>
      <c r="C6" s="58">
        <v>2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7"/>
    </row>
    <row r="7" spans="1:17" x14ac:dyDescent="0.25">
      <c r="A7" s="56" t="s">
        <v>81</v>
      </c>
      <c r="B7" s="58">
        <v>2019</v>
      </c>
      <c r="C7" s="58">
        <v>3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7"/>
    </row>
    <row r="8" spans="1:17" x14ac:dyDescent="0.25">
      <c r="A8" s="56" t="s">
        <v>81</v>
      </c>
      <c r="B8" s="58">
        <v>2019</v>
      </c>
      <c r="C8" s="58">
        <v>4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7"/>
    </row>
    <row r="9" spans="1:17" x14ac:dyDescent="0.25">
      <c r="A9" s="56" t="s">
        <v>81</v>
      </c>
      <c r="B9" s="58">
        <v>2019</v>
      </c>
      <c r="C9" s="58">
        <v>5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7"/>
    </row>
    <row r="10" spans="1:17" x14ac:dyDescent="0.25">
      <c r="A10" s="56" t="s">
        <v>81</v>
      </c>
      <c r="B10" s="58">
        <v>2019</v>
      </c>
      <c r="C10" s="58">
        <v>6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7"/>
    </row>
    <row r="11" spans="1:17" x14ac:dyDescent="0.25">
      <c r="A11" s="56" t="s">
        <v>81</v>
      </c>
      <c r="B11" s="58">
        <v>2019</v>
      </c>
      <c r="C11" s="58">
        <v>7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7"/>
    </row>
    <row r="12" spans="1:17" x14ac:dyDescent="0.25">
      <c r="A12" s="56" t="s">
        <v>81</v>
      </c>
      <c r="B12" s="58">
        <v>2019</v>
      </c>
      <c r="C12" s="58">
        <v>8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7"/>
    </row>
    <row r="13" spans="1:17" x14ac:dyDescent="0.25">
      <c r="A13" s="56" t="s">
        <v>81</v>
      </c>
      <c r="B13" s="58">
        <v>2019</v>
      </c>
      <c r="C13" s="58">
        <v>9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7"/>
    </row>
    <row r="14" spans="1:17" x14ac:dyDescent="0.25">
      <c r="A14" s="56" t="s">
        <v>81</v>
      </c>
      <c r="B14" s="58">
        <v>2019</v>
      </c>
      <c r="C14" s="58">
        <v>10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7"/>
    </row>
    <row r="15" spans="1:17" x14ac:dyDescent="0.25">
      <c r="A15" s="56" t="s">
        <v>81</v>
      </c>
      <c r="B15" s="58">
        <v>2019</v>
      </c>
      <c r="C15" s="58">
        <v>11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7"/>
    </row>
    <row r="16" spans="1:17" x14ac:dyDescent="0.25">
      <c r="A16" s="56" t="s">
        <v>81</v>
      </c>
      <c r="B16" s="58">
        <v>2019</v>
      </c>
      <c r="C16" s="58">
        <v>12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7"/>
    </row>
    <row r="17" spans="1:17" x14ac:dyDescent="0.25">
      <c r="A17" s="56" t="s">
        <v>81</v>
      </c>
      <c r="B17" s="58">
        <v>2019</v>
      </c>
      <c r="C17" s="58">
        <v>13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7"/>
    </row>
    <row r="18" spans="1:17" x14ac:dyDescent="0.25">
      <c r="A18" s="56" t="s">
        <v>81</v>
      </c>
      <c r="B18" s="58">
        <v>2019</v>
      </c>
      <c r="C18" s="58">
        <v>14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7"/>
    </row>
    <row r="19" spans="1:17" x14ac:dyDescent="0.25">
      <c r="A19" s="56" t="s">
        <v>81</v>
      </c>
      <c r="B19" s="58">
        <v>2019</v>
      </c>
      <c r="C19" s="58">
        <v>15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7"/>
    </row>
    <row r="20" spans="1:17" x14ac:dyDescent="0.25">
      <c r="A20" s="56" t="s">
        <v>81</v>
      </c>
      <c r="B20" s="58">
        <v>2019</v>
      </c>
      <c r="C20" s="58">
        <v>16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7"/>
    </row>
    <row r="21" spans="1:17" x14ac:dyDescent="0.25">
      <c r="A21" s="56" t="s">
        <v>81</v>
      </c>
      <c r="B21" s="58">
        <v>2019</v>
      </c>
      <c r="C21" s="58">
        <v>17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7"/>
    </row>
    <row r="22" spans="1:17" x14ac:dyDescent="0.25">
      <c r="A22" s="56" t="s">
        <v>81</v>
      </c>
      <c r="B22" s="58">
        <v>2019</v>
      </c>
      <c r="C22" s="58">
        <v>18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7"/>
    </row>
    <row r="23" spans="1:17" x14ac:dyDescent="0.25">
      <c r="A23" s="56" t="s">
        <v>81</v>
      </c>
      <c r="B23" s="58">
        <v>2019</v>
      </c>
      <c r="C23" s="58">
        <v>19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7"/>
    </row>
    <row r="24" spans="1:17" x14ac:dyDescent="0.25">
      <c r="A24" s="56" t="s">
        <v>81</v>
      </c>
      <c r="B24" s="58">
        <v>2019</v>
      </c>
      <c r="C24" s="58">
        <v>20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7"/>
    </row>
    <row r="25" spans="1:17" x14ac:dyDescent="0.25">
      <c r="A25" s="56" t="s">
        <v>81</v>
      </c>
      <c r="B25" s="58">
        <v>2019</v>
      </c>
      <c r="C25" s="58">
        <v>21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7"/>
    </row>
    <row r="26" spans="1:17" x14ac:dyDescent="0.25">
      <c r="A26" s="56" t="s">
        <v>81</v>
      </c>
      <c r="B26" s="58">
        <v>2019</v>
      </c>
      <c r="C26" s="58">
        <v>22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7"/>
    </row>
    <row r="27" spans="1:17" x14ac:dyDescent="0.25">
      <c r="A27" s="56" t="s">
        <v>81</v>
      </c>
      <c r="B27" s="58">
        <v>2019</v>
      </c>
      <c r="C27" s="58">
        <v>23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7"/>
    </row>
    <row r="28" spans="1:17" x14ac:dyDescent="0.25">
      <c r="A28" s="56" t="s">
        <v>81</v>
      </c>
      <c r="B28" s="58">
        <v>2019</v>
      </c>
      <c r="C28" s="58">
        <v>24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7"/>
    </row>
    <row r="29" spans="1:17" x14ac:dyDescent="0.25">
      <c r="A29" s="56" t="s">
        <v>81</v>
      </c>
      <c r="B29" s="58">
        <v>2019</v>
      </c>
      <c r="C29" s="58">
        <v>25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7"/>
    </row>
    <row r="30" spans="1:17" x14ac:dyDescent="0.25">
      <c r="A30" s="56" t="s">
        <v>81</v>
      </c>
      <c r="B30" s="58">
        <v>2019</v>
      </c>
      <c r="C30" s="58">
        <v>26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7"/>
    </row>
    <row r="31" spans="1:17" x14ac:dyDescent="0.25">
      <c r="A31" s="56" t="s">
        <v>81</v>
      </c>
      <c r="B31" s="58">
        <v>2019</v>
      </c>
      <c r="C31" s="58">
        <v>27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7"/>
    </row>
    <row r="32" spans="1:17" x14ac:dyDescent="0.25">
      <c r="A32" s="56" t="s">
        <v>81</v>
      </c>
      <c r="B32" s="58">
        <v>2019</v>
      </c>
      <c r="C32" s="58">
        <v>28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7"/>
    </row>
    <row r="33" spans="1:17" x14ac:dyDescent="0.25">
      <c r="A33" s="56" t="s">
        <v>81</v>
      </c>
      <c r="B33" s="58">
        <v>2019</v>
      </c>
      <c r="C33" s="58">
        <v>29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7"/>
    </row>
    <row r="34" spans="1:17" x14ac:dyDescent="0.25">
      <c r="A34" s="56" t="s">
        <v>81</v>
      </c>
      <c r="B34" s="58">
        <v>2019</v>
      </c>
      <c r="C34" s="58">
        <v>30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7"/>
    </row>
    <row r="35" spans="1:17" x14ac:dyDescent="0.25">
      <c r="A35" s="56" t="s">
        <v>81</v>
      </c>
      <c r="B35" s="58">
        <v>2019</v>
      </c>
      <c r="C35" s="58">
        <v>31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7"/>
    </row>
    <row r="36" spans="1:17" x14ac:dyDescent="0.25">
      <c r="A36" s="56" t="s">
        <v>81</v>
      </c>
      <c r="B36" s="58">
        <v>2019</v>
      </c>
      <c r="C36" s="58">
        <v>32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7"/>
    </row>
    <row r="37" spans="1:17" x14ac:dyDescent="0.25">
      <c r="A37" s="56" t="s">
        <v>81</v>
      </c>
      <c r="B37" s="58">
        <v>2019</v>
      </c>
      <c r="C37" s="58">
        <v>33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7"/>
    </row>
    <row r="38" spans="1:17" x14ac:dyDescent="0.25">
      <c r="A38" s="56" t="s">
        <v>81</v>
      </c>
      <c r="B38" s="58">
        <v>2019</v>
      </c>
      <c r="C38" s="58">
        <v>34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7"/>
    </row>
    <row r="39" spans="1:17" x14ac:dyDescent="0.25">
      <c r="A39" s="56" t="s">
        <v>81</v>
      </c>
      <c r="B39" s="58">
        <v>2019</v>
      </c>
      <c r="C39" s="58">
        <v>35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7"/>
    </row>
    <row r="40" spans="1:17" x14ac:dyDescent="0.25">
      <c r="A40" s="56" t="s">
        <v>81</v>
      </c>
      <c r="B40" s="58">
        <v>2019</v>
      </c>
      <c r="C40" s="58">
        <v>36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7"/>
    </row>
    <row r="41" spans="1:17" x14ac:dyDescent="0.25">
      <c r="A41" s="56" t="s">
        <v>81</v>
      </c>
      <c r="B41" s="58">
        <v>2019</v>
      </c>
      <c r="C41" s="58">
        <v>37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7"/>
    </row>
    <row r="42" spans="1:17" x14ac:dyDescent="0.25">
      <c r="A42" s="56" t="s">
        <v>81</v>
      </c>
      <c r="B42" s="58">
        <v>2019</v>
      </c>
      <c r="C42" s="58">
        <v>38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7"/>
    </row>
    <row r="43" spans="1:17" x14ac:dyDescent="0.25">
      <c r="A43" s="56" t="s">
        <v>81</v>
      </c>
      <c r="B43" s="58">
        <v>2019</v>
      </c>
      <c r="C43" s="58">
        <v>39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7"/>
    </row>
    <row r="44" spans="1:17" x14ac:dyDescent="0.25">
      <c r="A44" s="56" t="s">
        <v>81</v>
      </c>
      <c r="B44" s="58">
        <v>2019</v>
      </c>
      <c r="C44" s="58">
        <v>40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7"/>
    </row>
    <row r="45" spans="1:17" x14ac:dyDescent="0.25">
      <c r="A45" s="56" t="s">
        <v>81</v>
      </c>
      <c r="B45" s="58">
        <v>2019</v>
      </c>
      <c r="C45" s="58">
        <v>41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7"/>
    </row>
    <row r="46" spans="1:17" x14ac:dyDescent="0.25">
      <c r="A46" s="56" t="s">
        <v>81</v>
      </c>
      <c r="B46" s="58">
        <v>2019</v>
      </c>
      <c r="C46" s="58">
        <v>42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7"/>
    </row>
    <row r="47" spans="1:17" x14ac:dyDescent="0.25">
      <c r="A47" s="56" t="s">
        <v>81</v>
      </c>
      <c r="B47" s="58">
        <v>2019</v>
      </c>
      <c r="C47" s="58">
        <v>43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7"/>
    </row>
    <row r="48" spans="1:17" x14ac:dyDescent="0.25">
      <c r="A48" s="56" t="s">
        <v>81</v>
      </c>
      <c r="B48" s="58">
        <v>2019</v>
      </c>
      <c r="C48" s="58">
        <v>44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7"/>
    </row>
    <row r="49" spans="1:17" x14ac:dyDescent="0.25">
      <c r="A49" s="56" t="s">
        <v>81</v>
      </c>
      <c r="B49" s="58">
        <v>2019</v>
      </c>
      <c r="C49" s="58">
        <v>45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7"/>
    </row>
    <row r="50" spans="1:17" x14ac:dyDescent="0.25">
      <c r="A50" s="56" t="s">
        <v>81</v>
      </c>
      <c r="B50" s="58">
        <v>2019</v>
      </c>
      <c r="C50" s="58">
        <v>46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7"/>
    </row>
    <row r="51" spans="1:17" x14ac:dyDescent="0.25">
      <c r="A51" s="56" t="s">
        <v>81</v>
      </c>
      <c r="B51" s="58">
        <v>2019</v>
      </c>
      <c r="C51" s="58">
        <v>47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7"/>
    </row>
    <row r="52" spans="1:17" x14ac:dyDescent="0.25">
      <c r="A52" s="56" t="s">
        <v>81</v>
      </c>
      <c r="B52" s="58">
        <v>2019</v>
      </c>
      <c r="C52" s="58">
        <v>48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7"/>
    </row>
    <row r="53" spans="1:17" x14ac:dyDescent="0.25">
      <c r="A53" s="56" t="s">
        <v>81</v>
      </c>
      <c r="B53" s="58">
        <v>2019</v>
      </c>
      <c r="C53" s="58">
        <v>49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7"/>
    </row>
    <row r="54" spans="1:17" x14ac:dyDescent="0.25">
      <c r="A54" s="56" t="s">
        <v>81</v>
      </c>
      <c r="B54" s="58">
        <v>2019</v>
      </c>
      <c r="C54" s="58">
        <v>50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7"/>
    </row>
    <row r="55" spans="1:17" x14ac:dyDescent="0.25">
      <c r="A55" s="56" t="s">
        <v>81</v>
      </c>
      <c r="B55" s="58">
        <v>2019</v>
      </c>
      <c r="C55" s="58">
        <v>51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7"/>
    </row>
    <row r="56" spans="1:17" ht="15.75" thickBot="1" x14ac:dyDescent="0.3">
      <c r="A56" s="56" t="s">
        <v>81</v>
      </c>
      <c r="B56" s="58">
        <v>2019</v>
      </c>
      <c r="C56" s="58">
        <v>52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7"/>
    </row>
    <row r="57" spans="1:17" ht="15.75" thickBot="1" x14ac:dyDescent="0.3">
      <c r="A57" s="49"/>
      <c r="B57" s="49"/>
      <c r="C57" s="49" t="s">
        <v>61</v>
      </c>
      <c r="D57" s="49">
        <f>SUM(D$5:D56)</f>
        <v>0</v>
      </c>
      <c r="E57" s="49">
        <f>SUM(E$5:E56)</f>
        <v>0</v>
      </c>
      <c r="F57" s="49">
        <f>SUM(F$5:F56)</f>
        <v>0</v>
      </c>
      <c r="G57" s="49">
        <f>SUM(G$5:G56)</f>
        <v>0</v>
      </c>
      <c r="H57" s="49">
        <f>SUM(H$5:H56)</f>
        <v>0</v>
      </c>
      <c r="I57" s="49">
        <f>SUM(I$5:I56)</f>
        <v>0</v>
      </c>
      <c r="J57" s="49">
        <f>SUM(J$5:J56)</f>
        <v>0</v>
      </c>
      <c r="K57" s="49">
        <f>SUM(K$5:K56)</f>
        <v>0</v>
      </c>
      <c r="L57" s="49">
        <f>SUM(L$5:L56)</f>
        <v>0</v>
      </c>
      <c r="M57" s="49">
        <f>SUM(M$5:M56)</f>
        <v>0</v>
      </c>
      <c r="N57" s="49">
        <f>SUM(N$5:N56)</f>
        <v>0</v>
      </c>
      <c r="O57" s="49">
        <f>SUM(O$5:O56)</f>
        <v>0</v>
      </c>
      <c r="P57" s="49">
        <f>SUM(P$5:P56)</f>
        <v>0</v>
      </c>
      <c r="Q57" s="49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7"/>
  <sheetViews>
    <sheetView zoomScale="80" zoomScaleNormal="80" workbookViewId="0">
      <selection activeCell="A3" sqref="A3:Q3"/>
    </sheetView>
  </sheetViews>
  <sheetFormatPr baseColWidth="10" defaultRowHeight="15" x14ac:dyDescent="0.25"/>
  <cols>
    <col min="1" max="1" width="16.5703125" customWidth="1"/>
    <col min="7" max="7" width="12.7109375" customWidth="1"/>
    <col min="17" max="17" width="16.140625" customWidth="1"/>
  </cols>
  <sheetData>
    <row r="1" spans="1:17" ht="18.75" x14ac:dyDescent="0.3">
      <c r="A1" s="11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ht="18.75" x14ac:dyDescent="0.3">
      <c r="A2" s="111" t="str">
        <f>"Surveillance of RSV - " &amp; Leyendas!$G$2 &amp; ", "  &amp; IF(Leyendas!$J$2 &lt;&gt; Leyendas!$K$2,Leyendas!$J$2 &amp; " - " &amp; Leyendas!$K$2,Leyendas!$K$2)</f>
        <v>Surveillance of RSV - SARI, 2019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 ht="16.5" customHeight="1" thickBot="1" x14ac:dyDescent="0.3">
      <c r="A3" s="112" t="s">
        <v>137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</row>
    <row r="4" spans="1:17" ht="30.75" thickBot="1" x14ac:dyDescent="0.3">
      <c r="A4" s="54" t="str">
        <f>IF(Leyendas!$E$2&lt;&gt;"",Leyendas!$E$1,IF(Leyendas!$D$2&lt;&gt;"",Leyendas!$D$1,Leyendas!$C$1))</f>
        <v>Country</v>
      </c>
      <c r="B4" s="54" t="s">
        <v>73</v>
      </c>
      <c r="C4" s="55" t="s">
        <v>66</v>
      </c>
      <c r="D4" s="55" t="s">
        <v>117</v>
      </c>
      <c r="E4" s="55" t="s">
        <v>118</v>
      </c>
      <c r="F4" s="55" t="s">
        <v>129</v>
      </c>
      <c r="G4" s="55" t="s">
        <v>119</v>
      </c>
      <c r="H4" s="55" t="s">
        <v>120</v>
      </c>
      <c r="I4" s="55" t="s">
        <v>130</v>
      </c>
      <c r="J4" s="55" t="s">
        <v>121</v>
      </c>
      <c r="K4" s="55" t="s">
        <v>122</v>
      </c>
      <c r="L4" s="55" t="s">
        <v>123</v>
      </c>
      <c r="M4" s="55" t="s">
        <v>124</v>
      </c>
      <c r="N4" s="55" t="s">
        <v>125</v>
      </c>
      <c r="O4" s="55" t="s">
        <v>126</v>
      </c>
      <c r="P4" s="55" t="s">
        <v>127</v>
      </c>
      <c r="Q4" s="55" t="s">
        <v>128</v>
      </c>
    </row>
    <row r="5" spans="1:17" x14ac:dyDescent="0.25">
      <c r="A5" s="56" t="s">
        <v>81</v>
      </c>
      <c r="B5" s="56">
        <v>2019</v>
      </c>
      <c r="C5" s="56">
        <v>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25">
      <c r="A6" s="56" t="s">
        <v>81</v>
      </c>
      <c r="B6" s="58">
        <v>2019</v>
      </c>
      <c r="C6" s="58">
        <v>2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7"/>
    </row>
    <row r="7" spans="1:17" x14ac:dyDescent="0.25">
      <c r="A7" s="56" t="s">
        <v>81</v>
      </c>
      <c r="B7" s="58">
        <v>2019</v>
      </c>
      <c r="C7" s="58">
        <v>3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7"/>
    </row>
    <row r="8" spans="1:17" x14ac:dyDescent="0.25">
      <c r="A8" s="56" t="s">
        <v>81</v>
      </c>
      <c r="B8" s="58">
        <v>2019</v>
      </c>
      <c r="C8" s="58">
        <v>4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7"/>
    </row>
    <row r="9" spans="1:17" x14ac:dyDescent="0.25">
      <c r="A9" s="56" t="s">
        <v>81</v>
      </c>
      <c r="B9" s="58">
        <v>2019</v>
      </c>
      <c r="C9" s="58">
        <v>5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7"/>
    </row>
    <row r="10" spans="1:17" x14ac:dyDescent="0.25">
      <c r="A10" s="56" t="s">
        <v>81</v>
      </c>
      <c r="B10" s="58">
        <v>2019</v>
      </c>
      <c r="C10" s="58">
        <v>6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7"/>
    </row>
    <row r="11" spans="1:17" x14ac:dyDescent="0.25">
      <c r="A11" s="56" t="s">
        <v>81</v>
      </c>
      <c r="B11" s="58">
        <v>2019</v>
      </c>
      <c r="C11" s="58">
        <v>7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7"/>
    </row>
    <row r="12" spans="1:17" x14ac:dyDescent="0.25">
      <c r="A12" s="56" t="s">
        <v>81</v>
      </c>
      <c r="B12" s="58">
        <v>2019</v>
      </c>
      <c r="C12" s="58">
        <v>8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7"/>
    </row>
    <row r="13" spans="1:17" x14ac:dyDescent="0.25">
      <c r="A13" s="56" t="s">
        <v>81</v>
      </c>
      <c r="B13" s="58">
        <v>2019</v>
      </c>
      <c r="C13" s="58">
        <v>9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7"/>
    </row>
    <row r="14" spans="1:17" x14ac:dyDescent="0.25">
      <c r="A14" s="56" t="s">
        <v>81</v>
      </c>
      <c r="B14" s="58">
        <v>2019</v>
      </c>
      <c r="C14" s="58">
        <v>10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7"/>
    </row>
    <row r="15" spans="1:17" x14ac:dyDescent="0.25">
      <c r="A15" s="56" t="s">
        <v>81</v>
      </c>
      <c r="B15" s="58">
        <v>2019</v>
      </c>
      <c r="C15" s="58">
        <v>11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7"/>
    </row>
    <row r="16" spans="1:17" x14ac:dyDescent="0.25">
      <c r="A16" s="56" t="s">
        <v>81</v>
      </c>
      <c r="B16" s="58">
        <v>2019</v>
      </c>
      <c r="C16" s="58">
        <v>12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7"/>
    </row>
    <row r="17" spans="1:17" x14ac:dyDescent="0.25">
      <c r="A17" s="56" t="s">
        <v>81</v>
      </c>
      <c r="B17" s="58">
        <v>2019</v>
      </c>
      <c r="C17" s="58">
        <v>13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7"/>
    </row>
    <row r="18" spans="1:17" x14ac:dyDescent="0.25">
      <c r="A18" s="56" t="s">
        <v>81</v>
      </c>
      <c r="B18" s="58">
        <v>2019</v>
      </c>
      <c r="C18" s="58">
        <v>14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7"/>
    </row>
    <row r="19" spans="1:17" x14ac:dyDescent="0.25">
      <c r="A19" s="56" t="s">
        <v>81</v>
      </c>
      <c r="B19" s="58">
        <v>2019</v>
      </c>
      <c r="C19" s="58">
        <v>15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7"/>
    </row>
    <row r="20" spans="1:17" x14ac:dyDescent="0.25">
      <c r="A20" s="56" t="s">
        <v>81</v>
      </c>
      <c r="B20" s="58">
        <v>2019</v>
      </c>
      <c r="C20" s="58">
        <v>16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7"/>
    </row>
    <row r="21" spans="1:17" x14ac:dyDescent="0.25">
      <c r="A21" s="56" t="s">
        <v>81</v>
      </c>
      <c r="B21" s="58">
        <v>2019</v>
      </c>
      <c r="C21" s="58">
        <v>17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7"/>
    </row>
    <row r="22" spans="1:17" x14ac:dyDescent="0.25">
      <c r="A22" s="56" t="s">
        <v>81</v>
      </c>
      <c r="B22" s="58">
        <v>2019</v>
      </c>
      <c r="C22" s="58">
        <v>18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7"/>
    </row>
    <row r="23" spans="1:17" x14ac:dyDescent="0.25">
      <c r="A23" s="56" t="s">
        <v>81</v>
      </c>
      <c r="B23" s="58">
        <v>2019</v>
      </c>
      <c r="C23" s="58">
        <v>19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7"/>
    </row>
    <row r="24" spans="1:17" x14ac:dyDescent="0.25">
      <c r="A24" s="56" t="s">
        <v>81</v>
      </c>
      <c r="B24" s="58">
        <v>2019</v>
      </c>
      <c r="C24" s="58">
        <v>20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7"/>
    </row>
    <row r="25" spans="1:17" x14ac:dyDescent="0.25">
      <c r="A25" s="56" t="s">
        <v>81</v>
      </c>
      <c r="B25" s="58">
        <v>2019</v>
      </c>
      <c r="C25" s="58">
        <v>21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7"/>
    </row>
    <row r="26" spans="1:17" x14ac:dyDescent="0.25">
      <c r="A26" s="56" t="s">
        <v>81</v>
      </c>
      <c r="B26" s="58">
        <v>2019</v>
      </c>
      <c r="C26" s="58">
        <v>22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7"/>
    </row>
    <row r="27" spans="1:17" x14ac:dyDescent="0.25">
      <c r="A27" s="56" t="s">
        <v>81</v>
      </c>
      <c r="B27" s="58">
        <v>2019</v>
      </c>
      <c r="C27" s="58">
        <v>23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7"/>
    </row>
    <row r="28" spans="1:17" x14ac:dyDescent="0.25">
      <c r="A28" s="56" t="s">
        <v>81</v>
      </c>
      <c r="B28" s="58">
        <v>2019</v>
      </c>
      <c r="C28" s="58">
        <v>24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7"/>
    </row>
    <row r="29" spans="1:17" x14ac:dyDescent="0.25">
      <c r="A29" s="56" t="s">
        <v>81</v>
      </c>
      <c r="B29" s="58">
        <v>2019</v>
      </c>
      <c r="C29" s="58">
        <v>25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7"/>
    </row>
    <row r="30" spans="1:17" x14ac:dyDescent="0.25">
      <c r="A30" s="56" t="s">
        <v>81</v>
      </c>
      <c r="B30" s="58">
        <v>2019</v>
      </c>
      <c r="C30" s="58">
        <v>26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7"/>
    </row>
    <row r="31" spans="1:17" x14ac:dyDescent="0.25">
      <c r="A31" s="56" t="s">
        <v>81</v>
      </c>
      <c r="B31" s="58">
        <v>2019</v>
      </c>
      <c r="C31" s="58">
        <v>27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7"/>
    </row>
    <row r="32" spans="1:17" x14ac:dyDescent="0.25">
      <c r="A32" s="56" t="s">
        <v>81</v>
      </c>
      <c r="B32" s="58">
        <v>2019</v>
      </c>
      <c r="C32" s="58">
        <v>28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7"/>
    </row>
    <row r="33" spans="1:17" x14ac:dyDescent="0.25">
      <c r="A33" s="56" t="s">
        <v>81</v>
      </c>
      <c r="B33" s="58">
        <v>2019</v>
      </c>
      <c r="C33" s="58">
        <v>29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7"/>
    </row>
    <row r="34" spans="1:17" x14ac:dyDescent="0.25">
      <c r="A34" s="56" t="s">
        <v>81</v>
      </c>
      <c r="B34" s="58">
        <v>2019</v>
      </c>
      <c r="C34" s="58">
        <v>30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7"/>
    </row>
    <row r="35" spans="1:17" x14ac:dyDescent="0.25">
      <c r="A35" s="56" t="s">
        <v>81</v>
      </c>
      <c r="B35" s="58">
        <v>2019</v>
      </c>
      <c r="C35" s="58">
        <v>31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7"/>
    </row>
    <row r="36" spans="1:17" x14ac:dyDescent="0.25">
      <c r="A36" s="56" t="s">
        <v>81</v>
      </c>
      <c r="B36" s="58">
        <v>2019</v>
      </c>
      <c r="C36" s="58">
        <v>32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7"/>
    </row>
    <row r="37" spans="1:17" x14ac:dyDescent="0.25">
      <c r="A37" s="56" t="s">
        <v>81</v>
      </c>
      <c r="B37" s="58">
        <v>2019</v>
      </c>
      <c r="C37" s="58">
        <v>33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7"/>
    </row>
    <row r="38" spans="1:17" x14ac:dyDescent="0.25">
      <c r="A38" s="56" t="s">
        <v>81</v>
      </c>
      <c r="B38" s="58">
        <v>2019</v>
      </c>
      <c r="C38" s="58">
        <v>34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7"/>
    </row>
    <row r="39" spans="1:17" x14ac:dyDescent="0.25">
      <c r="A39" s="56" t="s">
        <v>81</v>
      </c>
      <c r="B39" s="58">
        <v>2019</v>
      </c>
      <c r="C39" s="58">
        <v>35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7"/>
    </row>
    <row r="40" spans="1:17" x14ac:dyDescent="0.25">
      <c r="A40" s="56" t="s">
        <v>81</v>
      </c>
      <c r="B40" s="58">
        <v>2019</v>
      </c>
      <c r="C40" s="58">
        <v>36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7"/>
    </row>
    <row r="41" spans="1:17" x14ac:dyDescent="0.25">
      <c r="A41" s="56" t="s">
        <v>81</v>
      </c>
      <c r="B41" s="58">
        <v>2019</v>
      </c>
      <c r="C41" s="58">
        <v>37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7"/>
    </row>
    <row r="42" spans="1:17" x14ac:dyDescent="0.25">
      <c r="A42" s="56" t="s">
        <v>81</v>
      </c>
      <c r="B42" s="58">
        <v>2019</v>
      </c>
      <c r="C42" s="58">
        <v>38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7"/>
    </row>
    <row r="43" spans="1:17" x14ac:dyDescent="0.25">
      <c r="A43" s="56" t="s">
        <v>81</v>
      </c>
      <c r="B43" s="58">
        <v>2019</v>
      </c>
      <c r="C43" s="58">
        <v>39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7"/>
    </row>
    <row r="44" spans="1:17" x14ac:dyDescent="0.25">
      <c r="A44" s="56" t="s">
        <v>81</v>
      </c>
      <c r="B44" s="58">
        <v>2019</v>
      </c>
      <c r="C44" s="58">
        <v>40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7"/>
    </row>
    <row r="45" spans="1:17" x14ac:dyDescent="0.25">
      <c r="A45" s="56" t="s">
        <v>81</v>
      </c>
      <c r="B45" s="58">
        <v>2019</v>
      </c>
      <c r="C45" s="58">
        <v>41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7"/>
    </row>
    <row r="46" spans="1:17" x14ac:dyDescent="0.25">
      <c r="A46" s="56" t="s">
        <v>81</v>
      </c>
      <c r="B46" s="58">
        <v>2019</v>
      </c>
      <c r="C46" s="58">
        <v>42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7"/>
    </row>
    <row r="47" spans="1:17" x14ac:dyDescent="0.25">
      <c r="A47" s="56" t="s">
        <v>81</v>
      </c>
      <c r="B47" s="58">
        <v>2019</v>
      </c>
      <c r="C47" s="58">
        <v>43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7"/>
    </row>
    <row r="48" spans="1:17" x14ac:dyDescent="0.25">
      <c r="A48" s="56" t="s">
        <v>81</v>
      </c>
      <c r="B48" s="58">
        <v>2019</v>
      </c>
      <c r="C48" s="58">
        <v>44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7"/>
    </row>
    <row r="49" spans="1:17" x14ac:dyDescent="0.25">
      <c r="A49" s="56" t="s">
        <v>81</v>
      </c>
      <c r="B49" s="58">
        <v>2019</v>
      </c>
      <c r="C49" s="58">
        <v>45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7"/>
    </row>
    <row r="50" spans="1:17" x14ac:dyDescent="0.25">
      <c r="A50" s="56" t="s">
        <v>81</v>
      </c>
      <c r="B50" s="58">
        <v>2019</v>
      </c>
      <c r="C50" s="58">
        <v>46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7"/>
    </row>
    <row r="51" spans="1:17" x14ac:dyDescent="0.25">
      <c r="A51" s="56" t="s">
        <v>81</v>
      </c>
      <c r="B51" s="58">
        <v>2019</v>
      </c>
      <c r="C51" s="58">
        <v>47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7"/>
    </row>
    <row r="52" spans="1:17" x14ac:dyDescent="0.25">
      <c r="A52" s="56" t="s">
        <v>81</v>
      </c>
      <c r="B52" s="58">
        <v>2019</v>
      </c>
      <c r="C52" s="58">
        <v>48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7"/>
    </row>
    <row r="53" spans="1:17" x14ac:dyDescent="0.25">
      <c r="A53" s="56" t="s">
        <v>81</v>
      </c>
      <c r="B53" s="58">
        <v>2019</v>
      </c>
      <c r="C53" s="58">
        <v>49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7"/>
    </row>
    <row r="54" spans="1:17" x14ac:dyDescent="0.25">
      <c r="A54" s="56" t="s">
        <v>81</v>
      </c>
      <c r="B54" s="58">
        <v>2019</v>
      </c>
      <c r="C54" s="58">
        <v>50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7"/>
    </row>
    <row r="55" spans="1:17" x14ac:dyDescent="0.25">
      <c r="A55" s="56" t="s">
        <v>81</v>
      </c>
      <c r="B55" s="58">
        <v>2019</v>
      </c>
      <c r="C55" s="58">
        <v>51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7"/>
    </row>
    <row r="56" spans="1:17" ht="15.75" thickBot="1" x14ac:dyDescent="0.3">
      <c r="A56" s="56" t="s">
        <v>81</v>
      </c>
      <c r="B56" s="58">
        <v>2019</v>
      </c>
      <c r="C56" s="58">
        <v>52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7"/>
    </row>
    <row r="57" spans="1:17" ht="15.75" thickBot="1" x14ac:dyDescent="0.3">
      <c r="A57" s="49"/>
      <c r="B57" s="49"/>
      <c r="C57" s="49" t="s">
        <v>61</v>
      </c>
      <c r="D57" s="49">
        <f>SUM(D$5:D56)</f>
        <v>0</v>
      </c>
      <c r="E57" s="49">
        <f>SUM(E$5:E56)</f>
        <v>0</v>
      </c>
      <c r="F57" s="49">
        <f>SUM(F$5:F56)</f>
        <v>0</v>
      </c>
      <c r="G57" s="49">
        <f>SUM(G$5:G56)</f>
        <v>0</v>
      </c>
      <c r="H57" s="49">
        <f>SUM(H$5:H56)</f>
        <v>0</v>
      </c>
      <c r="I57" s="49">
        <f>SUM(I$5:I56)</f>
        <v>0</v>
      </c>
      <c r="J57" s="49">
        <f>SUM(J$5:J56)</f>
        <v>0</v>
      </c>
      <c r="K57" s="49">
        <f>SUM(K$5:K56)</f>
        <v>0</v>
      </c>
      <c r="L57" s="49">
        <f>SUM(L$5:L56)</f>
        <v>0</v>
      </c>
      <c r="M57" s="49">
        <f>SUM(M$5:M56)</f>
        <v>0</v>
      </c>
      <c r="N57" s="49">
        <f>SUM(N$5:N56)</f>
        <v>0</v>
      </c>
      <c r="O57" s="49">
        <f>SUM(O$5:O56)</f>
        <v>0</v>
      </c>
      <c r="P57" s="49">
        <f>SUM(P$5:P56)</f>
        <v>0</v>
      </c>
      <c r="Q57" s="49">
        <f>SUM(Q$5:Q56)</f>
        <v>0</v>
      </c>
    </row>
  </sheetData>
  <mergeCells count="3">
    <mergeCell ref="A2:Q2"/>
    <mergeCell ref="A3:Q3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5" t="s">
        <v>73</v>
      </c>
      <c r="B1" t="s">
        <v>74</v>
      </c>
      <c r="C1" t="s">
        <v>75</v>
      </c>
      <c r="D1" t="s">
        <v>77</v>
      </c>
      <c r="E1" t="s">
        <v>76</v>
      </c>
      <c r="G1" t="s">
        <v>131</v>
      </c>
      <c r="J1" t="s">
        <v>132</v>
      </c>
      <c r="K1" t="s">
        <v>133</v>
      </c>
    </row>
    <row r="2" spans="1:11" x14ac:dyDescent="0.25">
      <c r="A2" s="26">
        <v>2019</v>
      </c>
      <c r="B2" t="s">
        <v>134</v>
      </c>
      <c r="C2" s="26" t="s">
        <v>81</v>
      </c>
      <c r="D2" s="27"/>
      <c r="E2" s="27"/>
      <c r="G2" t="s">
        <v>134</v>
      </c>
      <c r="J2">
        <v>2019</v>
      </c>
      <c r="K2">
        <v>2019</v>
      </c>
    </row>
    <row r="3" spans="1:11" x14ac:dyDescent="0.25">
      <c r="A3" t="s">
        <v>78</v>
      </c>
      <c r="B3" t="s">
        <v>79</v>
      </c>
      <c r="C3" t="s">
        <v>80</v>
      </c>
    </row>
    <row r="4" spans="1:11" x14ac:dyDescent="0.25">
      <c r="A4">
        <v>1</v>
      </c>
      <c r="B4" t="s">
        <v>62</v>
      </c>
      <c r="C4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Jamaica, 2019</v>
      </c>
    </row>
    <row r="5" spans="1:11" x14ac:dyDescent="0.25">
      <c r="A5">
        <v>2</v>
      </c>
      <c r="B5" t="s">
        <v>62</v>
      </c>
      <c r="C5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Jamaica, 2019</v>
      </c>
    </row>
    <row r="6" spans="1:11" x14ac:dyDescent="0.25">
      <c r="A6">
        <v>3</v>
      </c>
      <c r="B6" t="s">
        <v>62</v>
      </c>
      <c r="C6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Jamaica, 2019</v>
      </c>
    </row>
    <row r="7" spans="1:11" x14ac:dyDescent="0.25">
      <c r="A7">
        <v>4</v>
      </c>
      <c r="B7" t="s">
        <v>62</v>
      </c>
      <c r="C7" t="str">
        <f>"Distribution of influenza B by lineage. "&amp;$C$2&amp; IF(OR($E$2 &lt;&gt;"",$D$2 &lt;&gt;"" ), " - ", "") &amp; IF($E$2 &lt;&gt; "",$E$2,IF($D$2 &lt;&gt; "",$D$2,"")) &amp; ", "  &amp; IF($J$2 &lt;&gt; $K$2,$J$2 &amp; " - " &amp; $K$2,$K$2)</f>
        <v>Distribution of influenza B by lineage. Jamaica, 2019</v>
      </c>
    </row>
    <row r="8" spans="1:11" x14ac:dyDescent="0.25">
      <c r="A8">
        <v>5</v>
      </c>
      <c r="B8" t="s">
        <v>62</v>
      </c>
      <c r="C8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Jamaica, 2019</v>
      </c>
    </row>
    <row r="9" spans="1:11" x14ac:dyDescent="0.25">
      <c r="A9">
        <v>6</v>
      </c>
      <c r="B9" t="s">
        <v>62</v>
      </c>
      <c r="C9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Jamaica, 2019</v>
      </c>
    </row>
    <row r="10" spans="1:11" x14ac:dyDescent="0.25">
      <c r="A10">
        <v>1</v>
      </c>
      <c r="B10" t="s">
        <v>63</v>
      </c>
      <c r="C10" s="28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2019
 (porcentaje de casos IRAG de todos ingresos hospitalarios)</v>
      </c>
      <c r="D10" s="29"/>
    </row>
    <row r="11" spans="1:11" x14ac:dyDescent="0.25">
      <c r="A11">
        <v>2</v>
      </c>
      <c r="B11" t="s">
        <v>63</v>
      </c>
      <c r="C11" s="28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11" x14ac:dyDescent="0.25">
      <c r="A12">
        <v>3</v>
      </c>
      <c r="B12" t="s">
        <v>63</v>
      </c>
      <c r="C12" s="28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2019
 (porcentaje de casos positivos a influenza de todos casos de IRAG)</v>
      </c>
    </row>
    <row r="13" spans="1:11" x14ac:dyDescent="0.25">
      <c r="A13">
        <v>4</v>
      </c>
      <c r="B13" t="s">
        <v>63</v>
      </c>
      <c r="C13" s="28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2019</v>
      </c>
    </row>
    <row r="14" spans="1:11" x14ac:dyDescent="0.25">
      <c r="A14">
        <v>5</v>
      </c>
      <c r="B14" t="s">
        <v>63</v>
      </c>
      <c r="C14" s="28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2019
 (porcentaje de casos positivos a VRS de todos casos de IRAG)</v>
      </c>
    </row>
    <row r="15" spans="1:11" x14ac:dyDescent="0.25">
      <c r="A15">
        <v>6</v>
      </c>
      <c r="B15" t="s">
        <v>63</v>
      </c>
      <c r="C15" s="28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2019
 (porcentaje de casos IRAG de todos ingresos a la UCI)</v>
      </c>
    </row>
    <row r="16" spans="1:11" x14ac:dyDescent="0.25">
      <c r="A16">
        <v>7</v>
      </c>
      <c r="B16" t="s">
        <v>63</v>
      </c>
      <c r="C16" s="30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2019</v>
      </c>
    </row>
    <row r="17" spans="1:3" x14ac:dyDescent="0.25">
      <c r="A17">
        <v>8</v>
      </c>
      <c r="B17" t="s">
        <v>63</v>
      </c>
      <c r="C17" s="30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2019</v>
      </c>
    </row>
    <row r="18" spans="1:3" x14ac:dyDescent="0.25">
      <c r="A18">
        <v>9</v>
      </c>
      <c r="B18" t="s">
        <v>63</v>
      </c>
      <c r="C18" s="30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2019</v>
      </c>
    </row>
    <row r="19" spans="1:3" x14ac:dyDescent="0.25">
      <c r="A19">
        <v>1</v>
      </c>
      <c r="B19" t="s">
        <v>64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2019</v>
      </c>
    </row>
    <row r="20" spans="1:3" x14ac:dyDescent="0.25">
      <c r="A20">
        <v>1</v>
      </c>
      <c r="B20" t="s">
        <v>65</v>
      </c>
      <c r="C20" s="30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2019</v>
      </c>
    </row>
    <row r="21" spans="1:3" x14ac:dyDescent="0.25">
      <c r="A21">
        <v>2</v>
      </c>
      <c r="B21" t="s">
        <v>65</v>
      </c>
      <c r="C21" s="30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Virus_INF_GEO</vt:lpstr>
      <vt:lpstr>Virus_RSV_GEO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2019-11-27T14:55:45Z</dcterms:modified>
</cp:coreProperties>
</file>