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drawings/drawing9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-15" windowWidth="21630" windowHeight="5055" firstSheet="2" activeTab="6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44525" concurrentCalc="0"/>
</workbook>
</file>

<file path=xl/calcChain.xml><?xml version="1.0" encoding="utf-8"?>
<calcChain xmlns="http://schemas.openxmlformats.org/spreadsheetml/2006/main">
  <c r="C26" i="22" l="1"/>
  <c r="C27" i="22"/>
  <c r="C24" i="22"/>
  <c r="C22" i="22"/>
  <c r="C16" i="22"/>
  <c r="C18" i="22"/>
  <c r="C19" i="22"/>
  <c r="C17" i="22"/>
  <c r="C14" i="22"/>
  <c r="C12" i="22"/>
  <c r="C35" i="22"/>
  <c r="C34" i="22"/>
  <c r="C33" i="22"/>
  <c r="C32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8" i="22"/>
  <c r="A1" i="18"/>
  <c r="C25" i="22"/>
  <c r="C30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23" i="22"/>
  <c r="C15" i="22"/>
  <c r="C13" i="22"/>
  <c r="C11" i="22"/>
  <c r="C1" i="24"/>
  <c r="C31" i="22"/>
  <c r="C29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C2" i="18"/>
  <c r="L58" i="23"/>
  <c r="M58" i="23"/>
  <c r="N58" i="23"/>
  <c r="O58" i="23"/>
  <c r="P58" i="23"/>
  <c r="Q58" i="23"/>
  <c r="R58" i="23"/>
  <c r="S58" i="23"/>
  <c r="U58" i="23"/>
  <c r="H65" i="23"/>
  <c r="Y58" i="23"/>
  <c r="H64" i="23"/>
  <c r="X58" i="23"/>
  <c r="H63" i="23"/>
  <c r="W58" i="23"/>
  <c r="H62" i="23"/>
  <c r="V58" i="23"/>
  <c r="H61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T58" i="23"/>
  <c r="K58" i="23"/>
  <c r="J58" i="23"/>
  <c r="I58" i="23"/>
  <c r="H58" i="23"/>
  <c r="G58" i="23"/>
  <c r="F58" i="23"/>
  <c r="E58" i="23"/>
  <c r="D58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C2" i="23"/>
  <c r="D1" i="23"/>
  <c r="C1" i="23"/>
  <c r="K4" i="10"/>
  <c r="B3" i="10"/>
  <c r="A3" i="10"/>
  <c r="C4" i="13"/>
  <c r="B4" i="13"/>
  <c r="B3" i="13"/>
  <c r="A3" i="13"/>
  <c r="C20" i="22"/>
  <c r="C6" i="22"/>
  <c r="C8" i="22"/>
  <c r="C7" i="22"/>
  <c r="C5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D61" i="20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H63" i="18"/>
  <c r="V58" i="18"/>
  <c r="Z58" i="18"/>
  <c r="AG58" i="18"/>
  <c r="AE58" i="18"/>
  <c r="AC58" i="18"/>
  <c r="AF58" i="18"/>
  <c r="H64" i="18"/>
  <c r="AM58" i="18"/>
  <c r="AA58" i="18"/>
  <c r="AK58" i="18"/>
  <c r="AJ58" i="18"/>
  <c r="AI58" i="18"/>
  <c r="AL58" i="18"/>
  <c r="AH58" i="18"/>
  <c r="AP58" i="18"/>
  <c r="AO58" i="18"/>
  <c r="H65" i="18"/>
  <c r="AB58" i="18"/>
  <c r="AN58" i="18"/>
  <c r="H62" i="18"/>
  <c r="H61" i="18"/>
</calcChain>
</file>

<file path=xl/sharedStrings.xml><?xml version="1.0" encoding="utf-8"?>
<sst xmlns="http://schemas.openxmlformats.org/spreadsheetml/2006/main" count="1262" uniqueCount="413">
  <si>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</si>
  <si>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</si>
  <si>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</si>
  <si>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</si>
  <si>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</si>
  <si>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</si>
  <si>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</si>
  <si>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</si>
  <si>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</si>
  <si>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</si>
  <si>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</si>
  <si>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</si>
  <si>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</si>
  <si>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</si>
  <si>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</si>
  <si>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</si>
  <si>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</si>
  <si>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</si>
  <si>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</si>
  <si>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</si>
  <si>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</si>
  <si>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</si>
  <si>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</si>
  <si>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</si>
  <si>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</si>
  <si>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</si>
  <si>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</si>
  <si>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</si>
  <si>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</si>
  <si>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</si>
  <si>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</si>
  <si>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</si>
  <si>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</si>
  <si>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</si>
  <si>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</si>
  <si>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</si>
  <si>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</si>
  <si>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</si>
  <si>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</si>
  <si>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</si>
  <si>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</si>
  <si>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</si>
  <si>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</si>
  <si>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Muertes_casos_40a59</t>
  </si>
  <si>
    <t>IRAG_casos_total</t>
  </si>
  <si>
    <t>IRAG_casos_influenza</t>
  </si>
  <si>
    <t>IRAG_casos_OVR</t>
  </si>
  <si>
    <t>IRAG_casos_0a&lt;2</t>
  </si>
  <si>
    <t>IRAG_casos_5a19</t>
  </si>
  <si>
    <t>IRAG_casos_20a39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</si>
  <si>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</si>
  <si>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</si>
  <si>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</si>
  <si>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</si>
  <si>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</si>
  <si>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</si>
  <si>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</si>
  <si>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</si>
  <si>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</si>
  <si>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</si>
  <si>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</si>
  <si>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</si>
  <si>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</si>
  <si>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</si>
  <si>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</si>
  <si>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</si>
  <si>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</si>
  <si>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</si>
  <si>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</si>
  <si>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</si>
  <si>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</si>
  <si>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</si>
  <si>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</si>
  <si>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</si>
  <si>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</si>
  <si>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</si>
  <si>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</si>
  <si>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</si>
  <si>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</si>
  <si>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</si>
  <si>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</si>
  <si>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</si>
  <si>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</si>
  <si>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</si>
  <si>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</si>
  <si>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</si>
  <si>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</si>
  <si>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</si>
  <si>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</si>
  <si>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</si>
  <si>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</si>
  <si>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</si>
  <si>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</si>
  <si>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</si>
  <si>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</si>
  <si>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</si>
  <si>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</si>
  <si>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</si>
  <si>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</si>
  <si>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</si>
  <si>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</si>
  <si>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</si>
  <si>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</si>
  <si>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</si>
  <si>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</si>
  <si>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</si>
  <si>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</si>
  <si>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</si>
  <si>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</si>
  <si>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</si>
  <si>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</si>
  <si>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</si>
  <si>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</si>
  <si>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</si>
  <si>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</si>
  <si>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</si>
  <si>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</si>
  <si>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</si>
  <si>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</si>
  <si>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</si>
  <si>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</si>
  <si>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</si>
  <si>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</si>
  <si>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</si>
  <si>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</si>
  <si>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</si>
  <si>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</si>
  <si>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</si>
  <si>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</si>
  <si>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</si>
  <si>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</si>
  <si>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</si>
  <si>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</si>
  <si>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</si>
  <si>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</si>
  <si>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</si>
  <si>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</si>
  <si>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</si>
  <si>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</si>
  <si>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</si>
  <si>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</si>
  <si>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</si>
  <si>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</si>
  <si>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</si>
  <si>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</si>
  <si>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</si>
  <si>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</si>
  <si>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</si>
  <si>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</si>
  <si>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</si>
  <si>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</si>
  <si>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</si>
  <si>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</si>
  <si>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</si>
  <si>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</si>
  <si>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</si>
  <si>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</si>
  <si>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</si>
  <si>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</si>
  <si>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</si>
  <si>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</si>
  <si>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</si>
  <si>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</si>
  <si>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</si>
  <si>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</si>
  <si>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</si>
  <si>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</si>
  <si>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</si>
  <si>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</si>
  <si>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</si>
  <si>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</si>
  <si>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</si>
  <si>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</si>
  <si>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</si>
  <si>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</si>
  <si>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</si>
  <si>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</si>
  <si>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</si>
  <si>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</si>
  <si>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</si>
  <si>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</si>
  <si>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</si>
  <si>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</si>
  <si>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</si>
  <si>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</si>
  <si>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</si>
  <si>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</si>
  <si>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</si>
  <si>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</si>
  <si>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</si>
  <si>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</si>
  <si>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</si>
  <si>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</si>
  <si>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</si>
  <si>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</si>
  <si>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</si>
  <si>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</si>
  <si>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</si>
  <si>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</si>
  <si>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</si>
  <si>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</si>
  <si>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</si>
  <si>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</si>
  <si>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</si>
  <si>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</si>
  <si>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</si>
  <si>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</si>
  <si>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</si>
  <si>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</si>
  <si>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</si>
  <si>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</si>
  <si>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</si>
  <si>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</si>
  <si>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</si>
  <si>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</si>
  <si>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</si>
  <si>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</si>
  <si>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</si>
  <si>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</si>
  <si>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</si>
  <si>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</si>
  <si>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</si>
  <si>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</si>
  <si>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</si>
  <si>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</si>
  <si>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</si>
  <si>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</si>
  <si>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</si>
  <si>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</si>
  <si>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</si>
  <si>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</si>
  <si>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</si>
  <si>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</si>
  <si>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</si>
  <si>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</si>
  <si>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</si>
  <si>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</si>
  <si>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</si>
  <si>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</si>
  <si>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</si>
  <si>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</si>
  <si>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</si>
  <si>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</si>
  <si>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</si>
  <si>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</si>
  <si>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</si>
  <si>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</si>
  <si>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</si>
  <si>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</si>
  <si>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</si>
  <si>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</si>
  <si>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</si>
  <si>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</si>
  <si>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</si>
  <si>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</si>
  <si>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</si>
  <si>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</si>
  <si>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</si>
  <si>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</si>
  <si>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</si>
  <si>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</si>
  <si>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</si>
  <si>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</si>
  <si>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</si>
  <si>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</si>
  <si>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</si>
  <si>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</si>
  <si>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</si>
  <si>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</si>
  <si>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</si>
  <si>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</si>
  <si>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</si>
  <si>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</si>
  <si>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</si>
  <si>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</si>
  <si>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</si>
  <si>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</si>
  <si>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</si>
  <si>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</si>
  <si>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</si>
  <si>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</si>
  <si>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</si>
  <si>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</si>
  <si>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</si>
  <si>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</si>
  <si>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</si>
  <si>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</si>
  <si>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</si>
  <si>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</si>
  <si>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</si>
  <si>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</si>
  <si>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</si>
  <si>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</si>
  <si>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</si>
  <si>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</si>
  <si>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</si>
  <si>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</si>
  <si>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</si>
  <si>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</si>
  <si>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</si>
  <si>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</si>
  <si>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</si>
  <si>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</si>
  <si>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</si>
  <si>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</si>
  <si>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</si>
  <si>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</si>
  <si>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</si>
  <si>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</si>
  <si>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</si>
  <si>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</si>
  <si>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</si>
  <si>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</si>
  <si>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</si>
  <si>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</si>
  <si>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</si>
  <si>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</si>
  <si>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</si>
  <si>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</si>
  <si>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</si>
  <si>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</si>
  <si>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</si>
  <si>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</si>
  <si>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</si>
  <si>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</si>
  <si>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</si>
  <si>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</si>
  <si>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</si>
  <si>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</si>
  <si>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</si>
  <si>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</si>
  <si>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</si>
  <si>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</si>
  <si>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</si>
  <si>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</si>
  <si>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</si>
  <si>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</si>
  <si>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</si>
  <si>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</si>
  <si>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</si>
  <si>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</si>
  <si>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</si>
  <si>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</si>
  <si>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</si>
  <si>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</si>
  <si>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</si>
  <si>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</si>
  <si>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</si>
  <si>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</si>
  <si>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</si>
  <si>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</si>
  <si>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</si>
  <si>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</si>
  <si>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</si>
  <si>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</si>
  <si>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</si>
  <si>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</si>
  <si>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</si>
  <si>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</si>
  <si>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</si>
  <si>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</si>
  <si>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</si>
  <si>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</si>
  <si>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</si>
  <si>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</si>
  <si>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</si>
  <si>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</si>
  <si>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</si>
  <si>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</si>
  <si>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</si>
  <si>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</si>
  <si>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</si>
  <si>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</si>
  <si>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</si>
  <si>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</si>
  <si>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</si>
  <si>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</si>
  <si>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</si>
  <si>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</si>
  <si>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</si>
  <si>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</si>
  <si>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</si>
  <si>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</si>
  <si>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</si>
  <si>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</si>
  <si>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</si>
  <si>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</si>
  <si>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</si>
  <si>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</si>
  <si>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</si>
  <si>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</si>
  <si>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</si>
  <si>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</si>
  <si>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</si>
  <si>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</si>
  <si>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</si>
  <si>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</si>
  <si>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40 a  59 años</t>
  </si>
  <si>
    <t>Estos son casos de Vigilancia centinela de ETI . No incluya casos inusuales de ETI.</t>
  </si>
  <si>
    <t xml:space="preserve"> 0 a &lt;2 años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</si>
  <si>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</si>
  <si>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</si>
  <si>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</si>
  <si>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</si>
  <si>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</si>
  <si>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</si>
  <si>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</si>
  <si>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Número de casos</t>
  </si>
  <si>
    <t>Porcentaje de positividad</t>
  </si>
  <si>
    <t>Casos de IRAG positivos para influenza por grupos de edad</t>
  </si>
  <si>
    <t>IRAG_infpos_2a4</t>
  </si>
  <si>
    <t>VRS + casos IRAG</t>
  </si>
  <si>
    <t>% VRS + casos IRAG fuera de los casos con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</si>
</sst>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38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8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9" fillId="43" borderId="0" xfId="0" applyFont="1" applyFill="1" applyBorder="1" applyAlignment="1" applyProtection="1">
      <alignment horizontal="center"/>
      <protection locked="0"/>
    </xf>
    <xf numFmtId="0" fontId="89" fillId="43" borderId="14" xfId="0" applyFont="1" applyFill="1" applyBorder="1" applyAlignment="1" applyProtection="1">
      <alignment horizontal="center"/>
      <protection locked="0"/>
    </xf>
    <xf numFmtId="0" fontId="88" fillId="47" borderId="13" xfId="0" applyFont="1" applyFill="1" applyBorder="1" applyAlignment="1">
      <alignment horizontal="center" vertical="center" wrapText="1"/>
    </xf>
    <xf numFmtId="0" fontId="88" fillId="47" borderId="0" xfId="0" applyFont="1" applyFill="1" applyBorder="1" applyAlignment="1">
      <alignment horizontal="center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0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49" fontId="43" fillId="0" borderId="4" xfId="0" applyNumberFormat="1" applyFont="1" applyFill="1" applyBorder="1" applyAlignment="1">
      <alignment horizontal="center" vertical="top" wrapText="1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84" fillId="7" borderId="0" xfId="0" applyFont="1" applyFill="1" applyBorder="1"/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Chile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2032"/>
        <c:axId val="161605312"/>
      </c:lineChart>
      <c:catAx>
        <c:axId val="852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6053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60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5292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2018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5224448"/>
        <c:axId val="191498496"/>
      </c:barChart>
      <c:catAx>
        <c:axId val="1652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98496"/>
        <c:crosses val="autoZero"/>
        <c:auto val="1"/>
        <c:lblAlgn val="ctr"/>
        <c:lblOffset val="100"/>
        <c:tickMarkSkip val="3"/>
        <c:noMultiLvlLbl val="0"/>
      </c:catAx>
      <c:valAx>
        <c:axId val="191498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224448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Chile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28032"/>
        <c:axId val="191501952"/>
      </c:lineChart>
      <c:catAx>
        <c:axId val="1652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01952"/>
        <c:crosses val="autoZero"/>
        <c:auto val="1"/>
        <c:lblAlgn val="ctr"/>
        <c:lblOffset val="100"/>
        <c:noMultiLvlLbl val="0"/>
      </c:catAx>
      <c:valAx>
        <c:axId val="191501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6522803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831680"/>
        <c:axId val="191503680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3728"/>
        <c:axId val="197985984"/>
      </c:lineChart>
      <c:catAx>
        <c:axId val="1658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03680"/>
        <c:crosses val="autoZero"/>
        <c:auto val="1"/>
        <c:lblAlgn val="ctr"/>
        <c:lblOffset val="100"/>
        <c:tickLblSkip val="6"/>
        <c:noMultiLvlLbl val="0"/>
      </c:catAx>
      <c:valAx>
        <c:axId val="1915036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831680"/>
        <c:crosses val="autoZero"/>
        <c:crossBetween val="between"/>
        <c:minorUnit val="1"/>
      </c:valAx>
      <c:valAx>
        <c:axId val="197985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5833728"/>
        <c:crosses val="max"/>
        <c:crossBetween val="between"/>
      </c:valAx>
      <c:catAx>
        <c:axId val="16583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98598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Chile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960192"/>
        <c:axId val="197987712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61216"/>
        <c:axId val="197988288"/>
      </c:lineChart>
      <c:catAx>
        <c:axId val="1659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87712"/>
        <c:crosses val="autoZero"/>
        <c:auto val="1"/>
        <c:lblAlgn val="ctr"/>
        <c:lblOffset val="100"/>
        <c:tickLblSkip val="6"/>
        <c:noMultiLvlLbl val="0"/>
      </c:catAx>
      <c:valAx>
        <c:axId val="19798771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960192"/>
        <c:crosses val="autoZero"/>
        <c:crossBetween val="between"/>
        <c:minorUnit val="1"/>
      </c:valAx>
      <c:valAx>
        <c:axId val="1979882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5961216"/>
        <c:crosses val="max"/>
        <c:crossBetween val="between"/>
      </c:valAx>
      <c:catAx>
        <c:axId val="16596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798828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Chile 2018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13792"/>
        <c:axId val="197990016"/>
      </c:lineChart>
      <c:catAx>
        <c:axId val="1661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990016"/>
        <c:crosses val="autoZero"/>
        <c:auto val="1"/>
        <c:lblAlgn val="ctr"/>
        <c:lblOffset val="100"/>
        <c:noMultiLvlLbl val="0"/>
      </c:catAx>
      <c:valAx>
        <c:axId val="197990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137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Chile - Vigilancia centinela de IRAG  2018 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8551424"/>
        <c:axId val="198115328"/>
      </c:lineChart>
      <c:catAx>
        <c:axId val="1685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115328"/>
        <c:crosses val="autoZero"/>
        <c:auto val="1"/>
        <c:lblAlgn val="ctr"/>
        <c:lblOffset val="100"/>
        <c:noMultiLvlLbl val="0"/>
      </c:catAx>
      <c:valAx>
        <c:axId val="19811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8551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5152384"/>
        <c:axId val="198117632"/>
      </c:barChart>
      <c:catAx>
        <c:axId val="1951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117632"/>
        <c:crosses val="autoZero"/>
        <c:auto val="1"/>
        <c:lblAlgn val="ctr"/>
        <c:lblOffset val="100"/>
        <c:tickLblSkip val="4"/>
        <c:noMultiLvlLbl val="0"/>
      </c:catAx>
      <c:valAx>
        <c:axId val="198117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515238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2018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8094848"/>
        <c:axId val="19868057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95872"/>
        <c:axId val="198681152"/>
      </c:lineChart>
      <c:catAx>
        <c:axId val="198094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680576"/>
        <c:crosses val="autoZero"/>
        <c:auto val="1"/>
        <c:lblAlgn val="ctr"/>
        <c:lblOffset val="100"/>
        <c:noMultiLvlLbl val="0"/>
      </c:catAx>
      <c:valAx>
        <c:axId val="198680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8094848"/>
        <c:crosses val="autoZero"/>
        <c:crossBetween val="between"/>
      </c:valAx>
      <c:valAx>
        <c:axId val="1986811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8095872"/>
        <c:crosses val="max"/>
        <c:crossBetween val="between"/>
      </c:valAx>
      <c:catAx>
        <c:axId val="19809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811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8096896"/>
        <c:axId val="198682304"/>
      </c:barChart>
      <c:catAx>
        <c:axId val="1980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682304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98682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8096896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Chile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9986176"/>
        <c:axId val="220162304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2976"/>
        <c:axId val="220162880"/>
      </c:lineChart>
      <c:catAx>
        <c:axId val="19998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62304"/>
        <c:crosses val="autoZero"/>
        <c:auto val="1"/>
        <c:lblAlgn val="ctr"/>
        <c:lblOffset val="100"/>
        <c:noMultiLvlLbl val="0"/>
      </c:catAx>
      <c:valAx>
        <c:axId val="220162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9986176"/>
        <c:crosses val="autoZero"/>
        <c:crossBetween val="between"/>
        <c:minorUnit val="1"/>
      </c:valAx>
      <c:valAx>
        <c:axId val="2201628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1902976"/>
        <c:crosses val="max"/>
        <c:crossBetween val="between"/>
      </c:valAx>
      <c:catAx>
        <c:axId val="21190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2016288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8644480"/>
        <c:axId val="220164608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46016"/>
        <c:axId val="220165184"/>
      </c:lineChart>
      <c:catAx>
        <c:axId val="21864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64608"/>
        <c:crosses val="autoZero"/>
        <c:auto val="1"/>
        <c:lblAlgn val="ctr"/>
        <c:lblOffset val="100"/>
        <c:tickLblSkip val="6"/>
        <c:noMultiLvlLbl val="0"/>
      </c:catAx>
      <c:valAx>
        <c:axId val="220164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8644480"/>
        <c:crosses val="autoZero"/>
        <c:crossBetween val="between"/>
        <c:minorUnit val="1"/>
      </c:valAx>
      <c:valAx>
        <c:axId val="2201651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8646016"/>
        <c:crosses val="max"/>
        <c:crossBetween val="between"/>
      </c:valAx>
      <c:catAx>
        <c:axId val="21864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016518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Chile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8647040"/>
        <c:axId val="22016748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48064"/>
        <c:axId val="198352896"/>
      </c:lineChart>
      <c:catAx>
        <c:axId val="2186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67488"/>
        <c:crosses val="autoZero"/>
        <c:auto val="1"/>
        <c:lblAlgn val="ctr"/>
        <c:lblOffset val="100"/>
        <c:tickLblSkip val="6"/>
        <c:noMultiLvlLbl val="0"/>
      </c:catAx>
      <c:valAx>
        <c:axId val="220167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8647040"/>
        <c:crosses val="autoZero"/>
        <c:crossBetween val="between"/>
      </c:valAx>
      <c:valAx>
        <c:axId val="1983528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8648064"/>
        <c:crosses val="max"/>
        <c:crossBetween val="between"/>
      </c:valAx>
      <c:catAx>
        <c:axId val="21864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8352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Chile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19872"/>
        <c:axId val="198354048"/>
      </c:lineChart>
      <c:catAx>
        <c:axId val="2311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54048"/>
        <c:crosses val="autoZero"/>
        <c:auto val="1"/>
        <c:lblAlgn val="ctr"/>
        <c:lblOffset val="100"/>
        <c:noMultiLvlLbl val="0"/>
      </c:catAx>
      <c:valAx>
        <c:axId val="198354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3111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Chile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5070848"/>
        <c:axId val="198356352"/>
      </c:barChart>
      <c:catAx>
        <c:axId val="16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8356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835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650708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Chile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5171200"/>
        <c:axId val="198358656"/>
      </c:barChart>
      <c:catAx>
        <c:axId val="1651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3586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8358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65171200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Chile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Vigilancia centinela de ETI
 Número y % de casos ETI por semana epidemiológica -. Chile 2018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174784"/>
        <c:axId val="192046208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27072"/>
        <c:axId val="192046784"/>
      </c:lineChart>
      <c:catAx>
        <c:axId val="1651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46208"/>
        <c:crosses val="autoZero"/>
        <c:auto val="1"/>
        <c:lblAlgn val="ctr"/>
        <c:lblOffset val="100"/>
        <c:noMultiLvlLbl val="0"/>
      </c:catAx>
      <c:valAx>
        <c:axId val="19204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174784"/>
        <c:crosses val="autoZero"/>
        <c:crossBetween val="between"/>
        <c:minorUnit val="1"/>
      </c:valAx>
      <c:valAx>
        <c:axId val="1920467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5827072"/>
        <c:crosses val="max"/>
        <c:crossBetween val="between"/>
      </c:valAx>
      <c:catAx>
        <c:axId val="16582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2046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Vigilancia centinela de  ETI
 Número y % de casos de ETI positivos para influenza . Chile 2018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828096"/>
        <c:axId val="192048512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29120"/>
        <c:axId val="192049088"/>
      </c:lineChart>
      <c:catAx>
        <c:axId val="1658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48512"/>
        <c:crosses val="autoZero"/>
        <c:auto val="1"/>
        <c:lblAlgn val="ctr"/>
        <c:lblOffset val="100"/>
        <c:noMultiLvlLbl val="0"/>
      </c:catAx>
      <c:valAx>
        <c:axId val="19204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828096"/>
        <c:crosses val="autoZero"/>
        <c:crossBetween val="between"/>
        <c:minorUnit val="1"/>
      </c:valAx>
      <c:valAx>
        <c:axId val="192049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5829120"/>
        <c:crosses val="max"/>
        <c:crossBetween val="between"/>
      </c:valAx>
      <c:catAx>
        <c:axId val="16582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0490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VRS y otros virus respiratorios Chile 2018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5830144"/>
        <c:axId val="192050816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4608"/>
        <c:axId val="192051392"/>
      </c:lineChart>
      <c:catAx>
        <c:axId val="1658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50816"/>
        <c:crosses val="autoZero"/>
        <c:auto val="1"/>
        <c:lblAlgn val="ctr"/>
        <c:lblOffset val="100"/>
        <c:noMultiLvlLbl val="0"/>
      </c:catAx>
      <c:valAx>
        <c:axId val="19205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830144"/>
        <c:crosses val="autoZero"/>
        <c:crossBetween val="between"/>
        <c:minorUnit val="1"/>
      </c:valAx>
      <c:valAx>
        <c:axId val="19205139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6404608"/>
        <c:crosses val="max"/>
        <c:crossBetween val="between"/>
      </c:valAx>
      <c:catAx>
        <c:axId val="16640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20513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Chile 2018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5810176"/>
        <c:axId val="16160876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0688"/>
        <c:axId val="161609344"/>
      </c:lineChart>
      <c:catAx>
        <c:axId val="858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16087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60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85810176"/>
        <c:crosses val="autoZero"/>
        <c:crossBetween val="between"/>
      </c:valAx>
      <c:valAx>
        <c:axId val="161609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85810688"/>
        <c:crosses val="max"/>
        <c:crossBetween val="between"/>
      </c:valAx>
      <c:catAx>
        <c:axId val="8581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093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Pruebas Positivas a Influenza, en comparación con Otros Virus Respiratorios en vigilancia centinela ETI, por semana epidemiológica. Chile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7680"/>
        <c:axId val="192052544"/>
      </c:lineChart>
      <c:catAx>
        <c:axId val="1664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20525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205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6407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ETI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Distribución de influenza (tipos y subtipos) en vigilancia centinela ETI por semana epidemiológica. Chile 2018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8528384"/>
        <c:axId val="19769164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28896"/>
        <c:axId val="197692224"/>
      </c:lineChart>
      <c:catAx>
        <c:axId val="1685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97691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769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8528384"/>
        <c:crosses val="autoZero"/>
        <c:crossBetween val="between"/>
      </c:valAx>
      <c:valAx>
        <c:axId val="19769222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8528896"/>
        <c:crosses val="max"/>
        <c:crossBetween val="between"/>
      </c:valAx>
      <c:catAx>
        <c:axId val="16852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76922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ETI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Distribución de virus influenza y otros virus respiratorios en vigilancia centinela ETI por semana epidmiológica. Chile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8885760"/>
        <c:axId val="197695680"/>
      </c:barChart>
      <c:lineChart>
        <c:grouping val="standard"/>
        <c:varyColors val="0"/>
        <c:ser>
          <c:idx val="16"/>
          <c:order val="12"/>
          <c:tx>
            <c:strRef>
              <c:f>'Virus ETI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85248"/>
        <c:axId val="197696256"/>
      </c:lineChart>
      <c:catAx>
        <c:axId val="1688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7695680"/>
        <c:crosses val="autoZero"/>
        <c:auto val="1"/>
        <c:lblAlgn val="ctr"/>
        <c:lblOffset val="100"/>
        <c:tickLblSkip val="2"/>
        <c:noMultiLvlLbl val="0"/>
      </c:catAx>
      <c:valAx>
        <c:axId val="19769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885760"/>
        <c:crosses val="autoZero"/>
        <c:crossBetween val="between"/>
      </c:valAx>
      <c:valAx>
        <c:axId val="19769625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8885248"/>
        <c:crosses val="max"/>
        <c:crossBetween val="between"/>
      </c:valAx>
      <c:catAx>
        <c:axId val="16888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6962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B según linaje, en vigilancia centinela ETI y semana epidemiológica. Chile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9165312"/>
        <c:axId val="225141888"/>
      </c:barChart>
      <c:catAx>
        <c:axId val="1691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5141888"/>
        <c:crossesAt val="0"/>
        <c:auto val="1"/>
        <c:lblAlgn val="ctr"/>
        <c:lblOffset val="100"/>
        <c:noMultiLvlLbl val="0"/>
      </c:catAx>
      <c:valAx>
        <c:axId val="22514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1653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6349651786189209E-2"/>
          <c:y val="0.92555331991951706"/>
          <c:w val="0.92439052036734404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Chile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0995328"/>
        <c:axId val="168422784"/>
      </c:barChart>
      <c:lineChart>
        <c:grouping val="standard"/>
        <c:varyColors val="0"/>
        <c:ser>
          <c:idx val="16"/>
          <c:order val="12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4304"/>
        <c:axId val="175111488"/>
      </c:lineChart>
      <c:catAx>
        <c:axId val="1609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422784"/>
        <c:crosses val="autoZero"/>
        <c:auto val="1"/>
        <c:lblAlgn val="ctr"/>
        <c:lblOffset val="100"/>
        <c:tickLblSkip val="2"/>
        <c:noMultiLvlLbl val="0"/>
      </c:catAx>
      <c:valAx>
        <c:axId val="16842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0995328"/>
        <c:crosses val="autoZero"/>
        <c:crossBetween val="between"/>
      </c:valAx>
      <c:valAx>
        <c:axId val="175111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0994304"/>
        <c:crosses val="max"/>
        <c:crossBetween val="between"/>
      </c:valAx>
      <c:catAx>
        <c:axId val="16099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114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Chile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0996352"/>
        <c:axId val="176680320"/>
      </c:barChart>
      <c:catAx>
        <c:axId val="1609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680320"/>
        <c:crossesAt val="0"/>
        <c:auto val="1"/>
        <c:lblAlgn val="ctr"/>
        <c:lblOffset val="100"/>
        <c:noMultiLvlLbl val="0"/>
      </c:catAx>
      <c:valAx>
        <c:axId val="17668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09963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6349651786189209E-2"/>
          <c:y val="0.92555331991951706"/>
          <c:w val="0.92439052036734404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2018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1748480"/>
        <c:axId val="176683776"/>
      </c:barChart>
      <c:catAx>
        <c:axId val="1617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83776"/>
        <c:crosses val="autoZero"/>
        <c:auto val="1"/>
        <c:lblAlgn val="ctr"/>
        <c:lblOffset val="100"/>
        <c:noMultiLvlLbl val="0"/>
      </c:catAx>
      <c:valAx>
        <c:axId val="176683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7484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Chile 2018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1773568"/>
        <c:axId val="179435712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47968"/>
        <c:axId val="191496192"/>
      </c:lineChart>
      <c:catAx>
        <c:axId val="1617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9435712"/>
        <c:crosses val="autoZero"/>
        <c:auto val="1"/>
        <c:lblAlgn val="ctr"/>
        <c:lblOffset val="100"/>
        <c:noMultiLvlLbl val="0"/>
      </c:catAx>
      <c:valAx>
        <c:axId val="17943571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1773568"/>
        <c:crosses val="autoZero"/>
        <c:crossBetween val="between"/>
        <c:minorUnit val="1"/>
      </c:valAx>
      <c:valAx>
        <c:axId val="191496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1747968"/>
        <c:crosses val="max"/>
        <c:crossBetween val="between"/>
      </c:valAx>
      <c:catAx>
        <c:axId val="16174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961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596900</xdr:colOff>
      <xdr:row>91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90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7" t="s">
        <v>33</v>
      </c>
      <c r="B1" s="307"/>
      <c r="C1" s="307"/>
      <c r="D1" s="307"/>
      <c r="E1" s="307"/>
      <c r="F1" s="307"/>
      <c r="G1" s="307"/>
    </row>
    <row r="2" spans="1:7" x14ac:dyDescent="0.25">
      <c r="A2" s="308"/>
      <c r="B2" s="308"/>
      <c r="C2" s="308"/>
      <c r="D2" s="308"/>
      <c r="E2" s="308"/>
      <c r="F2" s="308"/>
      <c r="G2" s="308"/>
    </row>
    <row r="3" spans="1:7" x14ac:dyDescent="0.25">
      <c r="A3" s="308"/>
      <c r="B3" s="308"/>
      <c r="C3" s="308"/>
      <c r="D3" s="308"/>
      <c r="E3" s="308"/>
      <c r="F3" s="308"/>
      <c r="G3" s="308"/>
    </row>
    <row r="4" spans="1:7" ht="369.75" customHeight="1" x14ac:dyDescent="0.25">
      <c r="A4" s="308"/>
      <c r="B4" s="308"/>
      <c r="C4" s="308"/>
      <c r="D4" s="308"/>
      <c r="E4" s="308"/>
      <c r="F4" s="308"/>
      <c r="G4" s="308"/>
    </row>
    <row r="5" spans="1:7" x14ac:dyDescent="0.25">
      <c r="A5" s="309"/>
      <c r="B5" s="309"/>
      <c r="C5" s="309"/>
      <c r="D5" s="309"/>
      <c r="E5" s="309"/>
      <c r="F5" s="309"/>
      <c r="G5" s="309"/>
    </row>
    <row r="6" spans="1:7" ht="24.75" customHeight="1" x14ac:dyDescent="0.25">
      <c r="A6" s="52" t="s">
        <v>109</v>
      </c>
      <c r="B6" s="52" t="s">
        <v>110</v>
      </c>
      <c r="C6" s="52" t="s">
        <v>111</v>
      </c>
      <c r="D6" s="52" t="s">
        <v>121</v>
      </c>
      <c r="E6" s="52" t="s">
        <v>112</v>
      </c>
      <c r="F6" s="52" t="s">
        <v>113</v>
      </c>
      <c r="G6" s="52" t="s">
        <v>114</v>
      </c>
    </row>
    <row r="7" spans="1:7" x14ac:dyDescent="0.25">
      <c r="A7" s="30" t="s">
        <v>15</v>
      </c>
      <c r="B7" s="30" t="s">
        <v>12</v>
      </c>
      <c r="C7" s="30" t="s">
        <v>16</v>
      </c>
      <c r="D7" s="53" t="s">
        <v>122</v>
      </c>
      <c r="E7" s="53" t="s">
        <v>123</v>
      </c>
      <c r="F7" s="53" t="s">
        <v>108</v>
      </c>
      <c r="G7" s="53" t="s">
        <v>124</v>
      </c>
    </row>
    <row r="8" spans="1:7" hidden="1" x14ac:dyDescent="0.25">
      <c r="A8" s="30"/>
      <c r="B8" s="30"/>
      <c r="C8" s="30"/>
      <c r="D8" s="56" t="s">
        <v>345</v>
      </c>
      <c r="E8" s="56" t="s">
        <v>128</v>
      </c>
      <c r="F8" s="56" t="s">
        <v>129</v>
      </c>
      <c r="G8" s="56" t="s">
        <v>130</v>
      </c>
    </row>
    <row r="9" spans="1:7" hidden="1" x14ac:dyDescent="0.25">
      <c r="A9" s="30"/>
      <c r="B9" s="30"/>
      <c r="C9" s="30"/>
      <c r="D9" s="56" t="s">
        <v>127</v>
      </c>
      <c r="E9" s="56" t="s">
        <v>132</v>
      </c>
      <c r="F9" s="56" t="s">
        <v>133</v>
      </c>
      <c r="G9" s="56" t="s">
        <v>134</v>
      </c>
    </row>
    <row r="10" spans="1:7" hidden="1" x14ac:dyDescent="0.25">
      <c r="A10" s="30"/>
      <c r="B10" s="30"/>
      <c r="C10" s="30"/>
      <c r="D10" s="56" t="s">
        <v>131</v>
      </c>
      <c r="E10" s="56" t="s">
        <v>136</v>
      </c>
      <c r="F10" s="56" t="s">
        <v>137</v>
      </c>
      <c r="G10" s="56" t="s">
        <v>138</v>
      </c>
    </row>
    <row r="11" spans="1:7" hidden="1" x14ac:dyDescent="0.25">
      <c r="A11" s="143"/>
      <c r="B11" s="143"/>
      <c r="C11" s="143"/>
      <c r="D11" s="56" t="s">
        <v>135</v>
      </c>
      <c r="E11" s="106" t="s">
        <v>346</v>
      </c>
      <c r="F11" s="106" t="s">
        <v>346</v>
      </c>
      <c r="G11" s="106" t="s">
        <v>346</v>
      </c>
    </row>
    <row r="12" spans="1:7" hidden="1" x14ac:dyDescent="0.25">
      <c r="A12" s="143"/>
      <c r="B12" s="143"/>
      <c r="C12" s="143"/>
      <c r="D12" s="106" t="s">
        <v>346</v>
      </c>
      <c r="E12" s="106"/>
      <c r="F12" s="106"/>
      <c r="G12" s="106"/>
    </row>
    <row r="13" spans="1:7" s="157" customFormat="1" hidden="1" x14ac:dyDescent="0.25">
      <c r="A13" s="156" t="s">
        <v>125</v>
      </c>
      <c r="B13" s="156">
        <v>2015</v>
      </c>
      <c r="C13" s="156">
        <v>1</v>
      </c>
      <c r="D13" s="155" t="s">
        <v>345</v>
      </c>
      <c r="E13" s="155" t="s">
        <v>132</v>
      </c>
      <c r="F13" s="155" t="s">
        <v>129</v>
      </c>
      <c r="G13" s="155" t="s">
        <v>130</v>
      </c>
    </row>
    <row r="14" spans="1:7" s="157" customFormat="1" hidden="1" x14ac:dyDescent="0.25">
      <c r="A14" s="156" t="s">
        <v>125</v>
      </c>
      <c r="B14" s="156">
        <v>2015</v>
      </c>
      <c r="C14" s="156">
        <v>2</v>
      </c>
      <c r="D14" s="155" t="s">
        <v>127</v>
      </c>
      <c r="E14" s="155" t="s">
        <v>132</v>
      </c>
      <c r="F14" s="155" t="s">
        <v>129</v>
      </c>
      <c r="G14" s="155" t="s">
        <v>130</v>
      </c>
    </row>
    <row r="15" spans="1:7" s="157" customFormat="1" hidden="1" x14ac:dyDescent="0.25">
      <c r="A15" s="156" t="s">
        <v>125</v>
      </c>
      <c r="B15" s="156">
        <v>2015</v>
      </c>
      <c r="C15" s="156">
        <v>3</v>
      </c>
      <c r="D15" s="155" t="s">
        <v>345</v>
      </c>
      <c r="E15" s="155" t="s">
        <v>132</v>
      </c>
      <c r="F15" s="155" t="s">
        <v>129</v>
      </c>
      <c r="G15" s="155" t="s">
        <v>130</v>
      </c>
    </row>
    <row r="16" spans="1:7" s="157" customFormat="1" hidden="1" x14ac:dyDescent="0.25">
      <c r="A16" s="156" t="s">
        <v>125</v>
      </c>
      <c r="B16" s="156">
        <v>2015</v>
      </c>
      <c r="C16" s="156">
        <v>4</v>
      </c>
      <c r="D16" s="155" t="s">
        <v>345</v>
      </c>
      <c r="E16" s="155" t="s">
        <v>132</v>
      </c>
      <c r="F16" s="155" t="s">
        <v>129</v>
      </c>
      <c r="G16" s="155" t="s">
        <v>130</v>
      </c>
    </row>
    <row r="17" spans="1:7" s="157" customFormat="1" hidden="1" x14ac:dyDescent="0.25">
      <c r="A17" s="156" t="s">
        <v>125</v>
      </c>
      <c r="B17" s="156">
        <v>2015</v>
      </c>
      <c r="C17" s="156">
        <v>5</v>
      </c>
      <c r="D17" s="155" t="s">
        <v>345</v>
      </c>
      <c r="E17" s="155" t="s">
        <v>132</v>
      </c>
      <c r="F17" s="155" t="s">
        <v>129</v>
      </c>
      <c r="G17" s="155" t="s">
        <v>130</v>
      </c>
    </row>
    <row r="18" spans="1:7" s="157" customFormat="1" hidden="1" x14ac:dyDescent="0.25">
      <c r="A18" s="156" t="s">
        <v>125</v>
      </c>
      <c r="B18" s="156">
        <v>2015</v>
      </c>
      <c r="C18" s="156">
        <v>6</v>
      </c>
      <c r="D18" s="155" t="s">
        <v>345</v>
      </c>
      <c r="E18" s="155" t="s">
        <v>132</v>
      </c>
      <c r="F18" s="155" t="s">
        <v>129</v>
      </c>
      <c r="G18" s="155" t="s">
        <v>130</v>
      </c>
    </row>
    <row r="19" spans="1:7" s="157" customFormat="1" hidden="1" x14ac:dyDescent="0.25">
      <c r="A19" s="156" t="s">
        <v>125</v>
      </c>
      <c r="B19" s="156">
        <v>2015</v>
      </c>
      <c r="C19" s="156">
        <v>7</v>
      </c>
      <c r="D19" s="155" t="s">
        <v>127</v>
      </c>
      <c r="E19" s="155" t="s">
        <v>132</v>
      </c>
      <c r="F19" s="155" t="s">
        <v>129</v>
      </c>
      <c r="G19" s="155" t="s">
        <v>130</v>
      </c>
    </row>
    <row r="20" spans="1:7" s="157" customFormat="1" hidden="1" x14ac:dyDescent="0.25">
      <c r="A20" s="156" t="s">
        <v>125</v>
      </c>
      <c r="B20" s="156">
        <v>2015</v>
      </c>
      <c r="C20" s="156">
        <v>8</v>
      </c>
      <c r="D20" s="155" t="s">
        <v>127</v>
      </c>
      <c r="E20" s="155" t="s">
        <v>132</v>
      </c>
      <c r="F20" s="155" t="s">
        <v>129</v>
      </c>
      <c r="G20" s="155" t="s">
        <v>130</v>
      </c>
    </row>
    <row r="21" spans="1:7" s="157" customFormat="1" hidden="1" x14ac:dyDescent="0.25">
      <c r="A21" s="156" t="s">
        <v>125</v>
      </c>
      <c r="B21" s="156">
        <v>2015</v>
      </c>
      <c r="C21" s="156">
        <v>9</v>
      </c>
      <c r="D21" s="155" t="s">
        <v>345</v>
      </c>
      <c r="E21" s="155" t="s">
        <v>132</v>
      </c>
      <c r="F21" s="155" t="s">
        <v>129</v>
      </c>
      <c r="G21" s="155" t="s">
        <v>130</v>
      </c>
    </row>
    <row r="22" spans="1:7" s="157" customFormat="1" hidden="1" x14ac:dyDescent="0.25">
      <c r="A22" s="156" t="s">
        <v>125</v>
      </c>
      <c r="B22" s="156">
        <v>2015</v>
      </c>
      <c r="C22" s="156">
        <v>10</v>
      </c>
      <c r="D22" s="155" t="s">
        <v>345</v>
      </c>
      <c r="E22" s="155" t="s">
        <v>132</v>
      </c>
      <c r="F22" s="155" t="s">
        <v>129</v>
      </c>
      <c r="G22" s="155" t="s">
        <v>130</v>
      </c>
    </row>
    <row r="23" spans="1:7" s="157" customFormat="1" hidden="1" x14ac:dyDescent="0.25">
      <c r="A23" s="156" t="s">
        <v>125</v>
      </c>
      <c r="B23" s="156">
        <v>2015</v>
      </c>
      <c r="C23" s="156">
        <v>11</v>
      </c>
      <c r="D23" s="155" t="s">
        <v>345</v>
      </c>
      <c r="E23" s="155" t="s">
        <v>128</v>
      </c>
      <c r="F23" s="155" t="s">
        <v>129</v>
      </c>
      <c r="G23" s="155" t="s">
        <v>130</v>
      </c>
    </row>
    <row r="24" spans="1:7" s="157" customFormat="1" hidden="1" x14ac:dyDescent="0.25">
      <c r="A24" s="156" t="s">
        <v>125</v>
      </c>
      <c r="B24" s="156">
        <v>2015</v>
      </c>
      <c r="C24" s="156">
        <v>12</v>
      </c>
      <c r="D24" s="155" t="s">
        <v>345</v>
      </c>
      <c r="E24" s="155" t="s">
        <v>132</v>
      </c>
      <c r="F24" s="155" t="s">
        <v>129</v>
      </c>
      <c r="G24" s="155" t="s">
        <v>130</v>
      </c>
    </row>
    <row r="25" spans="1:7" s="157" customFormat="1" hidden="1" x14ac:dyDescent="0.25">
      <c r="A25" s="156" t="s">
        <v>125</v>
      </c>
      <c r="B25" s="156">
        <v>2015</v>
      </c>
      <c r="C25" s="156">
        <v>13</v>
      </c>
      <c r="D25" s="155" t="s">
        <v>345</v>
      </c>
      <c r="E25" s="155" t="s">
        <v>132</v>
      </c>
      <c r="F25" s="155" t="s">
        <v>129</v>
      </c>
      <c r="G25" s="155" t="s">
        <v>130</v>
      </c>
    </row>
    <row r="26" spans="1:7" s="157" customFormat="1" hidden="1" x14ac:dyDescent="0.25">
      <c r="A26" s="156" t="s">
        <v>125</v>
      </c>
      <c r="B26" s="156">
        <v>2015</v>
      </c>
      <c r="C26" s="156">
        <v>14</v>
      </c>
      <c r="D26" s="155" t="s">
        <v>345</v>
      </c>
      <c r="E26" s="155" t="s">
        <v>132</v>
      </c>
      <c r="F26" s="155" t="s">
        <v>129</v>
      </c>
      <c r="G26" s="155" t="s">
        <v>130</v>
      </c>
    </row>
    <row r="27" spans="1:7" s="157" customFormat="1" hidden="1" x14ac:dyDescent="0.25">
      <c r="A27" s="156" t="s">
        <v>125</v>
      </c>
      <c r="B27" s="156">
        <v>2015</v>
      </c>
      <c r="C27" s="156">
        <v>15</v>
      </c>
      <c r="D27" s="155" t="s">
        <v>345</v>
      </c>
      <c r="E27" s="155" t="s">
        <v>132</v>
      </c>
      <c r="F27" s="155" t="s">
        <v>129</v>
      </c>
      <c r="G27" s="155" t="s">
        <v>130</v>
      </c>
    </row>
    <row r="28" spans="1:7" s="157" customFormat="1" hidden="1" x14ac:dyDescent="0.25">
      <c r="A28" s="156" t="s">
        <v>125</v>
      </c>
      <c r="B28" s="156">
        <v>2015</v>
      </c>
      <c r="C28" s="156">
        <v>16</v>
      </c>
      <c r="D28" s="155" t="s">
        <v>127</v>
      </c>
      <c r="E28" s="155" t="s">
        <v>128</v>
      </c>
      <c r="F28" s="155" t="s">
        <v>129</v>
      </c>
      <c r="G28" s="155" t="s">
        <v>130</v>
      </c>
    </row>
    <row r="29" spans="1:7" s="157" customFormat="1" hidden="1" x14ac:dyDescent="0.25">
      <c r="A29" s="156" t="s">
        <v>125</v>
      </c>
      <c r="B29" s="156">
        <v>2015</v>
      </c>
      <c r="C29" s="156">
        <v>17</v>
      </c>
      <c r="D29" s="155" t="s">
        <v>127</v>
      </c>
      <c r="E29" s="155" t="s">
        <v>132</v>
      </c>
      <c r="F29" s="155" t="s">
        <v>129</v>
      </c>
      <c r="G29" s="155" t="s">
        <v>130</v>
      </c>
    </row>
    <row r="30" spans="1:7" s="157" customFormat="1" hidden="1" x14ac:dyDescent="0.25">
      <c r="A30" s="156" t="s">
        <v>125</v>
      </c>
      <c r="B30" s="156">
        <v>2015</v>
      </c>
      <c r="C30" s="156">
        <v>18</v>
      </c>
      <c r="D30" s="155" t="s">
        <v>127</v>
      </c>
      <c r="E30" s="155" t="s">
        <v>132</v>
      </c>
      <c r="F30" s="155" t="s">
        <v>129</v>
      </c>
      <c r="G30" s="155" t="s">
        <v>130</v>
      </c>
    </row>
    <row r="31" spans="1:7" s="157" customFormat="1" hidden="1" x14ac:dyDescent="0.25">
      <c r="A31" s="156" t="s">
        <v>125</v>
      </c>
      <c r="B31" s="156">
        <v>2015</v>
      </c>
      <c r="C31" s="156">
        <v>19</v>
      </c>
      <c r="D31" s="155" t="s">
        <v>127</v>
      </c>
      <c r="E31" s="155" t="s">
        <v>132</v>
      </c>
      <c r="F31" s="155" t="s">
        <v>129</v>
      </c>
      <c r="G31" s="155" t="s">
        <v>130</v>
      </c>
    </row>
    <row r="32" spans="1:7" s="157" customFormat="1" hidden="1" x14ac:dyDescent="0.25">
      <c r="A32" s="156" t="s">
        <v>125</v>
      </c>
      <c r="B32" s="156">
        <v>2015</v>
      </c>
      <c r="C32" s="156">
        <v>20</v>
      </c>
      <c r="D32" s="155" t="s">
        <v>127</v>
      </c>
      <c r="E32" s="155" t="s">
        <v>132</v>
      </c>
      <c r="F32" s="155" t="s">
        <v>129</v>
      </c>
      <c r="G32" s="155" t="s">
        <v>130</v>
      </c>
    </row>
    <row r="33" spans="1:7" s="157" customFormat="1" hidden="1" x14ac:dyDescent="0.25">
      <c r="A33" s="156" t="s">
        <v>125</v>
      </c>
      <c r="B33" s="156">
        <v>2015</v>
      </c>
      <c r="C33" s="156">
        <v>21</v>
      </c>
      <c r="D33" s="155" t="s">
        <v>127</v>
      </c>
      <c r="E33" s="155" t="s">
        <v>132</v>
      </c>
      <c r="F33" s="155" t="s">
        <v>129</v>
      </c>
      <c r="G33" s="155" t="s">
        <v>130</v>
      </c>
    </row>
    <row r="34" spans="1:7" s="157" customFormat="1" hidden="1" x14ac:dyDescent="0.25">
      <c r="A34" s="156" t="s">
        <v>125</v>
      </c>
      <c r="B34" s="156">
        <v>2015</v>
      </c>
      <c r="C34" s="156">
        <v>22</v>
      </c>
      <c r="D34" s="155" t="s">
        <v>127</v>
      </c>
      <c r="E34" s="155" t="s">
        <v>132</v>
      </c>
      <c r="F34" s="155" t="s">
        <v>129</v>
      </c>
      <c r="G34" s="155" t="s">
        <v>130</v>
      </c>
    </row>
    <row r="35" spans="1:7" s="157" customFormat="1" hidden="1" x14ac:dyDescent="0.25">
      <c r="A35" s="156" t="s">
        <v>125</v>
      </c>
      <c r="B35" s="156">
        <v>2015</v>
      </c>
      <c r="C35" s="156">
        <v>23</v>
      </c>
      <c r="D35" s="155" t="s">
        <v>127</v>
      </c>
      <c r="E35" s="155" t="s">
        <v>132</v>
      </c>
      <c r="F35" s="155" t="s">
        <v>129</v>
      </c>
      <c r="G35" s="155" t="s">
        <v>130</v>
      </c>
    </row>
    <row r="36" spans="1:7" s="157" customFormat="1" hidden="1" x14ac:dyDescent="0.25">
      <c r="A36" s="156" t="s">
        <v>125</v>
      </c>
      <c r="B36" s="156">
        <v>2015</v>
      </c>
      <c r="C36" s="156">
        <v>24</v>
      </c>
      <c r="D36" s="155" t="s">
        <v>127</v>
      </c>
      <c r="E36" s="155" t="s">
        <v>128</v>
      </c>
      <c r="F36" s="155" t="s">
        <v>129</v>
      </c>
      <c r="G36" s="155" t="s">
        <v>130</v>
      </c>
    </row>
    <row r="37" spans="1:7" s="157" customFormat="1" hidden="1" x14ac:dyDescent="0.25">
      <c r="A37" s="156" t="s">
        <v>125</v>
      </c>
      <c r="B37" s="156">
        <v>2015</v>
      </c>
      <c r="C37" s="156">
        <v>25</v>
      </c>
      <c r="D37" s="155" t="s">
        <v>127</v>
      </c>
      <c r="E37" s="155" t="s">
        <v>128</v>
      </c>
      <c r="F37" s="155" t="s">
        <v>129</v>
      </c>
      <c r="G37" s="155" t="s">
        <v>130</v>
      </c>
    </row>
    <row r="38" spans="1:7" s="157" customFormat="1" hidden="1" x14ac:dyDescent="0.25">
      <c r="A38" s="156" t="s">
        <v>125</v>
      </c>
      <c r="B38" s="156">
        <v>2015</v>
      </c>
      <c r="C38" s="156">
        <v>26</v>
      </c>
      <c r="D38" s="155" t="s">
        <v>127</v>
      </c>
      <c r="E38" s="155" t="s">
        <v>128</v>
      </c>
      <c r="F38" s="155" t="s">
        <v>129</v>
      </c>
      <c r="G38" s="155" t="s">
        <v>130</v>
      </c>
    </row>
    <row r="39" spans="1:7" s="157" customFormat="1" hidden="1" x14ac:dyDescent="0.25">
      <c r="A39" s="156" t="s">
        <v>125</v>
      </c>
      <c r="B39" s="156">
        <v>2015</v>
      </c>
      <c r="C39" s="156">
        <v>27</v>
      </c>
      <c r="D39" s="155" t="s">
        <v>127</v>
      </c>
      <c r="E39" s="155" t="s">
        <v>128</v>
      </c>
      <c r="F39" s="155" t="s">
        <v>129</v>
      </c>
      <c r="G39" s="155" t="s">
        <v>130</v>
      </c>
    </row>
    <row r="40" spans="1:7" s="157" customFormat="1" hidden="1" x14ac:dyDescent="0.25">
      <c r="A40" s="156" t="s">
        <v>125</v>
      </c>
      <c r="B40" s="156">
        <v>2015</v>
      </c>
      <c r="C40" s="156">
        <v>28</v>
      </c>
      <c r="D40" s="155" t="s">
        <v>131</v>
      </c>
      <c r="E40" s="155" t="s">
        <v>132</v>
      </c>
      <c r="F40" s="155" t="s">
        <v>129</v>
      </c>
      <c r="G40" s="155" t="s">
        <v>134</v>
      </c>
    </row>
    <row r="41" spans="1:7" s="157" customFormat="1" hidden="1" x14ac:dyDescent="0.25">
      <c r="A41" s="156" t="s">
        <v>125</v>
      </c>
      <c r="B41" s="156">
        <v>2015</v>
      </c>
      <c r="C41" s="156">
        <v>29</v>
      </c>
      <c r="D41" s="155" t="s">
        <v>131</v>
      </c>
      <c r="E41" s="155" t="s">
        <v>132</v>
      </c>
      <c r="F41" s="155" t="s">
        <v>129</v>
      </c>
      <c r="G41" s="155" t="s">
        <v>134</v>
      </c>
    </row>
    <row r="42" spans="1:7" s="157" customFormat="1" hidden="1" x14ac:dyDescent="0.25">
      <c r="A42" s="156" t="s">
        <v>125</v>
      </c>
      <c r="B42" s="156">
        <v>2015</v>
      </c>
      <c r="C42" s="156">
        <v>30</v>
      </c>
      <c r="D42" s="155" t="s">
        <v>131</v>
      </c>
      <c r="E42" s="155" t="s">
        <v>132</v>
      </c>
      <c r="F42" s="155" t="s">
        <v>129</v>
      </c>
      <c r="G42" s="155" t="s">
        <v>134</v>
      </c>
    </row>
    <row r="43" spans="1:7" s="157" customFormat="1" hidden="1" x14ac:dyDescent="0.25">
      <c r="A43" s="156" t="s">
        <v>125</v>
      </c>
      <c r="B43" s="156">
        <v>2015</v>
      </c>
      <c r="C43" s="156">
        <v>31</v>
      </c>
      <c r="D43" s="155" t="s">
        <v>131</v>
      </c>
      <c r="E43" s="155" t="s">
        <v>132</v>
      </c>
      <c r="F43" s="155" t="s">
        <v>129</v>
      </c>
      <c r="G43" s="155" t="s">
        <v>134</v>
      </c>
    </row>
    <row r="44" spans="1:7" s="157" customFormat="1" hidden="1" x14ac:dyDescent="0.25">
      <c r="A44" s="156" t="s">
        <v>125</v>
      </c>
      <c r="B44" s="156">
        <v>2015</v>
      </c>
      <c r="C44" s="156">
        <v>32</v>
      </c>
      <c r="D44" s="155" t="s">
        <v>135</v>
      </c>
      <c r="E44" s="155" t="s">
        <v>128</v>
      </c>
      <c r="F44" s="155" t="s">
        <v>129</v>
      </c>
      <c r="G44" s="155" t="s">
        <v>134</v>
      </c>
    </row>
    <row r="45" spans="1:7" s="157" customFormat="1" hidden="1" x14ac:dyDescent="0.25">
      <c r="A45" s="156" t="s">
        <v>125</v>
      </c>
      <c r="B45" s="156">
        <v>2015</v>
      </c>
      <c r="C45" s="156">
        <v>33</v>
      </c>
      <c r="D45" s="155" t="s">
        <v>135</v>
      </c>
      <c r="E45" s="155" t="s">
        <v>128</v>
      </c>
      <c r="F45" s="155" t="s">
        <v>129</v>
      </c>
      <c r="G45" s="155" t="s">
        <v>134</v>
      </c>
    </row>
    <row r="46" spans="1:7" s="157" customFormat="1" hidden="1" x14ac:dyDescent="0.25">
      <c r="A46" s="156" t="s">
        <v>125</v>
      </c>
      <c r="B46" s="156">
        <v>2015</v>
      </c>
      <c r="C46" s="156">
        <v>34</v>
      </c>
      <c r="D46" s="155" t="s">
        <v>135</v>
      </c>
      <c r="E46" s="155" t="s">
        <v>128</v>
      </c>
      <c r="F46" s="155" t="s">
        <v>129</v>
      </c>
      <c r="G46" s="155" t="s">
        <v>134</v>
      </c>
    </row>
    <row r="47" spans="1:7" s="157" customFormat="1" hidden="1" x14ac:dyDescent="0.25">
      <c r="A47" s="156" t="s">
        <v>125</v>
      </c>
      <c r="B47" s="156">
        <v>2015</v>
      </c>
      <c r="C47" s="156">
        <v>35</v>
      </c>
      <c r="D47" s="155" t="s">
        <v>135</v>
      </c>
      <c r="E47" s="155" t="s">
        <v>132</v>
      </c>
      <c r="F47" s="155" t="s">
        <v>129</v>
      </c>
      <c r="G47" s="155" t="s">
        <v>134</v>
      </c>
    </row>
    <row r="48" spans="1:7" s="157" customFormat="1" hidden="1" x14ac:dyDescent="0.25">
      <c r="A48" s="156" t="s">
        <v>125</v>
      </c>
      <c r="B48" s="156">
        <v>2015</v>
      </c>
      <c r="C48" s="156">
        <v>36</v>
      </c>
      <c r="D48" s="155" t="s">
        <v>135</v>
      </c>
      <c r="E48" s="155" t="s">
        <v>132</v>
      </c>
      <c r="F48" s="155" t="s">
        <v>129</v>
      </c>
      <c r="G48" s="155" t="s">
        <v>134</v>
      </c>
    </row>
    <row r="49" spans="1:7" s="157" customFormat="1" hidden="1" x14ac:dyDescent="0.25">
      <c r="A49" s="156" t="s">
        <v>125</v>
      </c>
      <c r="B49" s="156">
        <v>2015</v>
      </c>
      <c r="C49" s="156">
        <v>37</v>
      </c>
      <c r="D49" s="155" t="s">
        <v>135</v>
      </c>
      <c r="E49" s="155" t="s">
        <v>136</v>
      </c>
      <c r="F49" s="155" t="s">
        <v>129</v>
      </c>
      <c r="G49" s="155" t="s">
        <v>134</v>
      </c>
    </row>
    <row r="50" spans="1:7" s="157" customFormat="1" hidden="1" x14ac:dyDescent="0.25">
      <c r="A50" s="156" t="s">
        <v>125</v>
      </c>
      <c r="B50" s="156">
        <v>2015</v>
      </c>
      <c r="C50" s="156">
        <v>38</v>
      </c>
      <c r="D50" s="155" t="s">
        <v>131</v>
      </c>
      <c r="E50" s="155" t="s">
        <v>136</v>
      </c>
      <c r="F50" s="155" t="s">
        <v>129</v>
      </c>
      <c r="G50" s="155" t="s">
        <v>134</v>
      </c>
    </row>
    <row r="51" spans="1:7" s="157" customFormat="1" hidden="1" x14ac:dyDescent="0.25">
      <c r="A51" s="156" t="s">
        <v>125</v>
      </c>
      <c r="B51" s="156">
        <v>2015</v>
      </c>
      <c r="C51" s="156">
        <v>39</v>
      </c>
      <c r="D51" s="155" t="s">
        <v>131</v>
      </c>
      <c r="E51" s="155" t="s">
        <v>136</v>
      </c>
      <c r="F51" s="155" t="s">
        <v>129</v>
      </c>
      <c r="G51" s="155" t="s">
        <v>134</v>
      </c>
    </row>
    <row r="52" spans="1:7" s="157" customFormat="1" hidden="1" x14ac:dyDescent="0.25">
      <c r="A52" s="156" t="s">
        <v>125</v>
      </c>
      <c r="B52" s="156">
        <v>2015</v>
      </c>
      <c r="C52" s="156">
        <v>40</v>
      </c>
      <c r="D52" s="155" t="s">
        <v>131</v>
      </c>
      <c r="E52" s="155" t="s">
        <v>136</v>
      </c>
      <c r="F52" s="155" t="s">
        <v>129</v>
      </c>
      <c r="G52" s="155" t="s">
        <v>134</v>
      </c>
    </row>
    <row r="53" spans="1:7" s="157" customFormat="1" hidden="1" x14ac:dyDescent="0.25">
      <c r="A53" s="156" t="s">
        <v>125</v>
      </c>
      <c r="B53" s="156">
        <v>2015</v>
      </c>
      <c r="C53" s="156">
        <v>41</v>
      </c>
      <c r="D53" s="155" t="s">
        <v>131</v>
      </c>
      <c r="E53" s="155" t="s">
        <v>132</v>
      </c>
      <c r="F53" s="155" t="s">
        <v>129</v>
      </c>
      <c r="G53" s="155" t="s">
        <v>134</v>
      </c>
    </row>
    <row r="54" spans="1:7" s="157" customFormat="1" hidden="1" x14ac:dyDescent="0.25">
      <c r="A54" s="156" t="s">
        <v>125</v>
      </c>
      <c r="B54" s="156">
        <v>2015</v>
      </c>
      <c r="C54" s="156">
        <v>42</v>
      </c>
      <c r="D54" s="155" t="s">
        <v>131</v>
      </c>
      <c r="E54" s="155" t="s">
        <v>132</v>
      </c>
      <c r="F54" s="155" t="s">
        <v>129</v>
      </c>
      <c r="G54" s="155" t="s">
        <v>134</v>
      </c>
    </row>
    <row r="55" spans="1:7" s="157" customFormat="1" hidden="1" x14ac:dyDescent="0.25">
      <c r="A55" s="156" t="s">
        <v>125</v>
      </c>
      <c r="B55" s="156">
        <v>2015</v>
      </c>
      <c r="C55" s="156">
        <v>43</v>
      </c>
      <c r="D55" s="155" t="s">
        <v>131</v>
      </c>
      <c r="E55" s="155" t="s">
        <v>136</v>
      </c>
      <c r="F55" s="155" t="s">
        <v>129</v>
      </c>
      <c r="G55" s="155" t="s">
        <v>134</v>
      </c>
    </row>
    <row r="56" spans="1:7" s="157" customFormat="1" hidden="1" x14ac:dyDescent="0.25">
      <c r="A56" s="156" t="s">
        <v>125</v>
      </c>
      <c r="B56" s="156">
        <v>2015</v>
      </c>
      <c r="C56" s="156">
        <v>44</v>
      </c>
      <c r="D56" s="155" t="s">
        <v>131</v>
      </c>
      <c r="E56" s="155" t="s">
        <v>136</v>
      </c>
      <c r="F56" s="155" t="s">
        <v>129</v>
      </c>
      <c r="G56" s="155" t="s">
        <v>134</v>
      </c>
    </row>
    <row r="57" spans="1:7" s="157" customFormat="1" hidden="1" x14ac:dyDescent="0.25">
      <c r="A57" s="156" t="s">
        <v>125</v>
      </c>
      <c r="B57" s="156">
        <v>2015</v>
      </c>
      <c r="C57" s="156">
        <v>45</v>
      </c>
      <c r="D57" s="155" t="s">
        <v>131</v>
      </c>
      <c r="E57" s="155" t="s">
        <v>136</v>
      </c>
      <c r="F57" s="155" t="s">
        <v>129</v>
      </c>
      <c r="G57" s="155" t="s">
        <v>130</v>
      </c>
    </row>
    <row r="58" spans="1:7" s="157" customFormat="1" hidden="1" x14ac:dyDescent="0.25">
      <c r="A58" s="156" t="s">
        <v>125</v>
      </c>
      <c r="B58" s="156">
        <v>2015</v>
      </c>
      <c r="C58" s="156">
        <v>46</v>
      </c>
      <c r="D58" s="155" t="s">
        <v>131</v>
      </c>
      <c r="E58" s="155" t="s">
        <v>136</v>
      </c>
      <c r="F58" s="155" t="s">
        <v>129</v>
      </c>
      <c r="G58" s="155" t="s">
        <v>130</v>
      </c>
    </row>
    <row r="59" spans="1:7" s="157" customFormat="1" hidden="1" x14ac:dyDescent="0.25">
      <c r="A59" s="156" t="s">
        <v>125</v>
      </c>
      <c r="B59" s="156">
        <v>2015</v>
      </c>
      <c r="C59" s="156">
        <v>47</v>
      </c>
      <c r="D59" s="155" t="s">
        <v>131</v>
      </c>
      <c r="E59" s="155" t="s">
        <v>136</v>
      </c>
      <c r="F59" s="155" t="s">
        <v>129</v>
      </c>
      <c r="G59" s="155" t="s">
        <v>130</v>
      </c>
    </row>
    <row r="60" spans="1:7" s="157" customFormat="1" hidden="1" x14ac:dyDescent="0.25">
      <c r="A60" s="156" t="s">
        <v>125</v>
      </c>
      <c r="B60" s="156">
        <v>2015</v>
      </c>
      <c r="C60" s="156">
        <v>48</v>
      </c>
      <c r="D60" s="155" t="s">
        <v>131</v>
      </c>
      <c r="E60" s="155" t="s">
        <v>136</v>
      </c>
      <c r="F60" s="155" t="s">
        <v>129</v>
      </c>
      <c r="G60" s="155" t="s">
        <v>130</v>
      </c>
    </row>
    <row r="61" spans="1:7" s="157" customFormat="1" hidden="1" x14ac:dyDescent="0.25">
      <c r="A61" s="156" t="s">
        <v>125</v>
      </c>
      <c r="B61" s="156">
        <v>2015</v>
      </c>
      <c r="C61" s="156">
        <v>49</v>
      </c>
      <c r="D61" s="155" t="s">
        <v>131</v>
      </c>
      <c r="E61" s="155" t="s">
        <v>136</v>
      </c>
      <c r="F61" s="155" t="s">
        <v>129</v>
      </c>
      <c r="G61" s="155" t="s">
        <v>130</v>
      </c>
    </row>
    <row r="62" spans="1:7" s="157" customFormat="1" hidden="1" x14ac:dyDescent="0.25">
      <c r="A62" s="156" t="s">
        <v>125</v>
      </c>
      <c r="B62" s="156">
        <v>2015</v>
      </c>
      <c r="C62" s="156">
        <v>50</v>
      </c>
      <c r="D62" s="155" t="s">
        <v>127</v>
      </c>
      <c r="E62" s="155" t="s">
        <v>136</v>
      </c>
      <c r="F62" s="155" t="s">
        <v>129</v>
      </c>
      <c r="G62" s="155" t="s">
        <v>130</v>
      </c>
    </row>
    <row r="63" spans="1:7" s="157" customFormat="1" hidden="1" x14ac:dyDescent="0.25">
      <c r="A63" s="156" t="s">
        <v>125</v>
      </c>
      <c r="B63" s="156">
        <v>2015</v>
      </c>
      <c r="C63" s="156">
        <v>51</v>
      </c>
      <c r="D63" s="155" t="s">
        <v>127</v>
      </c>
      <c r="E63" s="155" t="s">
        <v>136</v>
      </c>
      <c r="F63" s="155" t="s">
        <v>129</v>
      </c>
      <c r="G63" s="155" t="s">
        <v>130</v>
      </c>
    </row>
    <row r="64" spans="1:7" s="157" customFormat="1" hidden="1" x14ac:dyDescent="0.25">
      <c r="A64" s="156" t="s">
        <v>125</v>
      </c>
      <c r="B64" s="156">
        <v>2015</v>
      </c>
      <c r="C64" s="156">
        <v>52</v>
      </c>
      <c r="D64" s="155" t="s">
        <v>127</v>
      </c>
      <c r="E64" s="155" t="s">
        <v>136</v>
      </c>
      <c r="F64" s="155" t="s">
        <v>129</v>
      </c>
      <c r="G64" s="155" t="s">
        <v>130</v>
      </c>
    </row>
    <row r="65" spans="1:7" hidden="1" x14ac:dyDescent="0.25">
      <c r="A65" s="158" t="s">
        <v>125</v>
      </c>
      <c r="B65" s="159">
        <v>2016</v>
      </c>
      <c r="C65" s="158">
        <v>1</v>
      </c>
      <c r="D65" s="236" t="s">
        <v>127</v>
      </c>
      <c r="E65" s="229" t="s">
        <v>132</v>
      </c>
      <c r="F65" s="230" t="s">
        <v>129</v>
      </c>
      <c r="G65" s="235" t="s">
        <v>130</v>
      </c>
    </row>
    <row r="66" spans="1:7" hidden="1" x14ac:dyDescent="0.25">
      <c r="A66" s="158" t="s">
        <v>125</v>
      </c>
      <c r="B66" s="159">
        <v>2016</v>
      </c>
      <c r="C66" s="158">
        <v>2</v>
      </c>
      <c r="D66" s="228" t="s">
        <v>127</v>
      </c>
      <c r="E66" s="229" t="s">
        <v>132</v>
      </c>
      <c r="F66" s="230" t="s">
        <v>129</v>
      </c>
      <c r="G66" s="235" t="s">
        <v>130</v>
      </c>
    </row>
    <row r="67" spans="1:7" hidden="1" x14ac:dyDescent="0.25">
      <c r="A67" s="158" t="s">
        <v>125</v>
      </c>
      <c r="B67" s="159">
        <v>2016</v>
      </c>
      <c r="C67" s="158">
        <v>3</v>
      </c>
      <c r="D67" s="228" t="s">
        <v>127</v>
      </c>
      <c r="E67" s="229" t="s">
        <v>132</v>
      </c>
      <c r="F67" s="230" t="s">
        <v>129</v>
      </c>
      <c r="G67" s="235" t="s">
        <v>130</v>
      </c>
    </row>
    <row r="68" spans="1:7" hidden="1" x14ac:dyDescent="0.25">
      <c r="A68" s="158" t="s">
        <v>125</v>
      </c>
      <c r="B68" s="159">
        <v>2016</v>
      </c>
      <c r="C68" s="158">
        <v>4</v>
      </c>
      <c r="D68" s="228" t="s">
        <v>127</v>
      </c>
      <c r="E68" s="229" t="s">
        <v>132</v>
      </c>
      <c r="F68" s="230" t="s">
        <v>129</v>
      </c>
      <c r="G68" s="235" t="s">
        <v>130</v>
      </c>
    </row>
    <row r="69" spans="1:7" hidden="1" x14ac:dyDescent="0.25">
      <c r="A69" s="158" t="s">
        <v>125</v>
      </c>
      <c r="B69" s="159">
        <v>2016</v>
      </c>
      <c r="C69" s="158">
        <v>5</v>
      </c>
      <c r="D69" s="228" t="s">
        <v>127</v>
      </c>
      <c r="E69" s="229" t="s">
        <v>132</v>
      </c>
      <c r="F69" s="230" t="s">
        <v>129</v>
      </c>
      <c r="G69" s="235" t="s">
        <v>130</v>
      </c>
    </row>
    <row r="70" spans="1:7" hidden="1" x14ac:dyDescent="0.25">
      <c r="A70" s="158" t="s">
        <v>125</v>
      </c>
      <c r="B70" s="159">
        <v>2016</v>
      </c>
      <c r="C70" s="158">
        <v>6</v>
      </c>
      <c r="D70" s="228" t="s">
        <v>127</v>
      </c>
      <c r="E70" s="229" t="s">
        <v>132</v>
      </c>
      <c r="F70" s="230" t="s">
        <v>129</v>
      </c>
      <c r="G70" s="235" t="s">
        <v>130</v>
      </c>
    </row>
    <row r="71" spans="1:7" hidden="1" x14ac:dyDescent="0.25">
      <c r="A71" s="158" t="s">
        <v>125</v>
      </c>
      <c r="B71" s="159">
        <v>2016</v>
      </c>
      <c r="C71" s="158">
        <v>7</v>
      </c>
      <c r="D71" s="228" t="s">
        <v>127</v>
      </c>
      <c r="E71" s="229" t="s">
        <v>132</v>
      </c>
      <c r="F71" s="230" t="s">
        <v>129</v>
      </c>
      <c r="G71" s="235" t="s">
        <v>130</v>
      </c>
    </row>
    <row r="72" spans="1:7" hidden="1" x14ac:dyDescent="0.25">
      <c r="A72" s="158" t="s">
        <v>125</v>
      </c>
      <c r="B72" s="159">
        <v>2016</v>
      </c>
      <c r="C72" s="158">
        <v>8</v>
      </c>
      <c r="D72" s="228" t="s">
        <v>127</v>
      </c>
      <c r="E72" s="229" t="s">
        <v>132</v>
      </c>
      <c r="F72" s="230" t="s">
        <v>129</v>
      </c>
      <c r="G72" s="235" t="s">
        <v>130</v>
      </c>
    </row>
    <row r="73" spans="1:7" hidden="1" x14ac:dyDescent="0.25">
      <c r="A73" s="158" t="s">
        <v>125</v>
      </c>
      <c r="B73" s="159">
        <v>2016</v>
      </c>
      <c r="C73" s="158">
        <v>9</v>
      </c>
      <c r="D73" s="228" t="s">
        <v>127</v>
      </c>
      <c r="E73" s="229" t="s">
        <v>132</v>
      </c>
      <c r="F73" s="230" t="s">
        <v>129</v>
      </c>
      <c r="G73" s="235" t="s">
        <v>130</v>
      </c>
    </row>
    <row r="74" spans="1:7" hidden="1" x14ac:dyDescent="0.25">
      <c r="A74" s="158" t="s">
        <v>125</v>
      </c>
      <c r="B74" s="159">
        <v>2016</v>
      </c>
      <c r="C74" s="158">
        <v>10</v>
      </c>
      <c r="D74" s="228" t="s">
        <v>127</v>
      </c>
      <c r="E74" s="229" t="s">
        <v>128</v>
      </c>
      <c r="F74" s="230" t="s">
        <v>129</v>
      </c>
      <c r="G74" s="235" t="s">
        <v>130</v>
      </c>
    </row>
    <row r="75" spans="1:7" hidden="1" x14ac:dyDescent="0.25">
      <c r="A75" s="158" t="s">
        <v>125</v>
      </c>
      <c r="B75" s="159">
        <v>2016</v>
      </c>
      <c r="C75" s="158">
        <v>11</v>
      </c>
      <c r="D75" s="228" t="s">
        <v>127</v>
      </c>
      <c r="E75" s="229" t="s">
        <v>132</v>
      </c>
      <c r="F75" s="230" t="s">
        <v>129</v>
      </c>
      <c r="G75" s="235" t="s">
        <v>130</v>
      </c>
    </row>
    <row r="76" spans="1:7" hidden="1" x14ac:dyDescent="0.25">
      <c r="A76" s="158" t="s">
        <v>125</v>
      </c>
      <c r="B76" s="159">
        <v>2016</v>
      </c>
      <c r="C76" s="158">
        <v>12</v>
      </c>
      <c r="D76" s="228" t="s">
        <v>127</v>
      </c>
      <c r="E76" s="229" t="s">
        <v>132</v>
      </c>
      <c r="F76" s="230" t="s">
        <v>129</v>
      </c>
      <c r="G76" s="235" t="s">
        <v>130</v>
      </c>
    </row>
    <row r="77" spans="1:7" hidden="1" x14ac:dyDescent="0.25">
      <c r="A77" s="158" t="s">
        <v>125</v>
      </c>
      <c r="B77" s="159">
        <v>2016</v>
      </c>
      <c r="C77" s="158">
        <v>13</v>
      </c>
      <c r="D77" s="228" t="s">
        <v>127</v>
      </c>
      <c r="E77" s="229" t="s">
        <v>128</v>
      </c>
      <c r="F77" s="230" t="s">
        <v>129</v>
      </c>
      <c r="G77" s="235" t="s">
        <v>130</v>
      </c>
    </row>
    <row r="78" spans="1:7" hidden="1" x14ac:dyDescent="0.25">
      <c r="A78" s="158" t="s">
        <v>125</v>
      </c>
      <c r="B78" s="159">
        <v>2016</v>
      </c>
      <c r="C78" s="158">
        <v>14</v>
      </c>
      <c r="D78" s="228" t="s">
        <v>127</v>
      </c>
      <c r="E78" s="229" t="s">
        <v>128</v>
      </c>
      <c r="F78" s="230" t="s">
        <v>129</v>
      </c>
      <c r="G78" s="235" t="s">
        <v>130</v>
      </c>
    </row>
    <row r="79" spans="1:7" hidden="1" x14ac:dyDescent="0.25">
      <c r="A79" s="158" t="s">
        <v>125</v>
      </c>
      <c r="B79" s="159">
        <v>2016</v>
      </c>
      <c r="C79" s="158">
        <v>15</v>
      </c>
      <c r="D79" s="228" t="s">
        <v>127</v>
      </c>
      <c r="E79" s="229" t="s">
        <v>132</v>
      </c>
      <c r="F79" s="230" t="s">
        <v>129</v>
      </c>
      <c r="G79" s="235" t="s">
        <v>130</v>
      </c>
    </row>
    <row r="80" spans="1:7" hidden="1" x14ac:dyDescent="0.25">
      <c r="A80" s="158" t="s">
        <v>125</v>
      </c>
      <c r="B80" s="159">
        <v>2016</v>
      </c>
      <c r="C80" s="158">
        <v>16</v>
      </c>
      <c r="D80" s="228" t="s">
        <v>127</v>
      </c>
      <c r="E80" s="229" t="s">
        <v>132</v>
      </c>
      <c r="F80" s="230" t="s">
        <v>129</v>
      </c>
      <c r="G80" s="235" t="s">
        <v>130</v>
      </c>
    </row>
    <row r="81" spans="1:7" hidden="1" x14ac:dyDescent="0.25">
      <c r="A81" s="158" t="s">
        <v>125</v>
      </c>
      <c r="B81" s="159">
        <v>2016</v>
      </c>
      <c r="C81" s="158">
        <v>17</v>
      </c>
      <c r="D81" s="228" t="s">
        <v>127</v>
      </c>
      <c r="E81" s="229" t="s">
        <v>132</v>
      </c>
      <c r="F81" s="230" t="s">
        <v>129</v>
      </c>
      <c r="G81" s="235" t="s">
        <v>130</v>
      </c>
    </row>
    <row r="82" spans="1:7" hidden="1" x14ac:dyDescent="0.25">
      <c r="A82" s="158" t="s">
        <v>125</v>
      </c>
      <c r="B82" s="159">
        <v>2016</v>
      </c>
      <c r="C82" s="158">
        <v>18</v>
      </c>
      <c r="D82" s="228" t="s">
        <v>131</v>
      </c>
      <c r="E82" s="229" t="s">
        <v>128</v>
      </c>
      <c r="F82" s="230" t="s">
        <v>129</v>
      </c>
      <c r="G82" s="235" t="s">
        <v>130</v>
      </c>
    </row>
    <row r="83" spans="1:7" hidden="1" x14ac:dyDescent="0.25">
      <c r="A83" s="158" t="s">
        <v>125</v>
      </c>
      <c r="B83" s="159">
        <v>2016</v>
      </c>
      <c r="C83" s="158">
        <v>19</v>
      </c>
      <c r="D83" s="228" t="s">
        <v>131</v>
      </c>
      <c r="E83" s="229" t="s">
        <v>128</v>
      </c>
      <c r="F83" s="230" t="s">
        <v>129</v>
      </c>
      <c r="G83" s="235" t="s">
        <v>130</v>
      </c>
    </row>
    <row r="84" spans="1:7" hidden="1" x14ac:dyDescent="0.25">
      <c r="A84" s="158" t="s">
        <v>125</v>
      </c>
      <c r="B84" s="159">
        <v>2016</v>
      </c>
      <c r="C84" s="158">
        <v>20</v>
      </c>
      <c r="D84" s="228" t="s">
        <v>131</v>
      </c>
      <c r="E84" s="229" t="s">
        <v>128</v>
      </c>
      <c r="F84" s="230" t="s">
        <v>129</v>
      </c>
      <c r="G84" s="235" t="s">
        <v>130</v>
      </c>
    </row>
    <row r="85" spans="1:7" hidden="1" x14ac:dyDescent="0.25">
      <c r="A85" s="158" t="s">
        <v>125</v>
      </c>
      <c r="B85" s="159">
        <v>2016</v>
      </c>
      <c r="C85" s="158">
        <v>21</v>
      </c>
      <c r="D85" s="228" t="s">
        <v>131</v>
      </c>
      <c r="E85" s="229" t="s">
        <v>128</v>
      </c>
      <c r="F85" s="230" t="s">
        <v>129</v>
      </c>
      <c r="G85" s="235" t="s">
        <v>130</v>
      </c>
    </row>
    <row r="86" spans="1:7" hidden="1" x14ac:dyDescent="0.25">
      <c r="A86" s="158" t="s">
        <v>125</v>
      </c>
      <c r="B86" s="159">
        <v>2016</v>
      </c>
      <c r="C86" s="158">
        <v>22</v>
      </c>
      <c r="D86" s="228" t="s">
        <v>131</v>
      </c>
      <c r="E86" s="229" t="s">
        <v>128</v>
      </c>
      <c r="F86" s="230" t="s">
        <v>129</v>
      </c>
      <c r="G86" s="235" t="s">
        <v>130</v>
      </c>
    </row>
    <row r="87" spans="1:7" hidden="1" x14ac:dyDescent="0.25">
      <c r="A87" s="158" t="s">
        <v>125</v>
      </c>
      <c r="B87" s="159">
        <v>2016</v>
      </c>
      <c r="C87" s="158">
        <v>23</v>
      </c>
      <c r="D87" s="228" t="s">
        <v>131</v>
      </c>
      <c r="E87" s="229" t="s">
        <v>128</v>
      </c>
      <c r="F87" s="230" t="s">
        <v>129</v>
      </c>
      <c r="G87" s="235" t="s">
        <v>130</v>
      </c>
    </row>
    <row r="88" spans="1:7" hidden="1" x14ac:dyDescent="0.25">
      <c r="A88" s="158" t="s">
        <v>125</v>
      </c>
      <c r="B88" s="159">
        <v>2016</v>
      </c>
      <c r="C88" s="158">
        <v>24</v>
      </c>
      <c r="D88" s="228" t="s">
        <v>131</v>
      </c>
      <c r="E88" s="229" t="s">
        <v>128</v>
      </c>
      <c r="F88" s="230" t="s">
        <v>129</v>
      </c>
      <c r="G88" s="235" t="s">
        <v>130</v>
      </c>
    </row>
    <row r="89" spans="1:7" hidden="1" x14ac:dyDescent="0.25">
      <c r="A89" s="158" t="s">
        <v>125</v>
      </c>
      <c r="B89" s="159">
        <v>2016</v>
      </c>
      <c r="C89" s="158">
        <v>25</v>
      </c>
      <c r="D89" s="228" t="s">
        <v>131</v>
      </c>
      <c r="E89" s="229" t="s">
        <v>128</v>
      </c>
      <c r="F89" s="230" t="s">
        <v>129</v>
      </c>
      <c r="G89" s="235" t="s">
        <v>130</v>
      </c>
    </row>
    <row r="90" spans="1:7" hidden="1" x14ac:dyDescent="0.25">
      <c r="A90" s="158" t="s">
        <v>125</v>
      </c>
      <c r="B90" s="159">
        <v>2016</v>
      </c>
      <c r="C90" s="158">
        <v>26</v>
      </c>
      <c r="D90" s="228" t="s">
        <v>131</v>
      </c>
      <c r="E90" s="229" t="s">
        <v>128</v>
      </c>
      <c r="F90" s="230" t="s">
        <v>129</v>
      </c>
      <c r="G90" s="235" t="s">
        <v>130</v>
      </c>
    </row>
    <row r="91" spans="1:7" hidden="1" x14ac:dyDescent="0.25">
      <c r="A91" s="158" t="s">
        <v>125</v>
      </c>
      <c r="B91" s="159">
        <v>2016</v>
      </c>
      <c r="C91" s="158">
        <v>27</v>
      </c>
      <c r="D91" s="228" t="s">
        <v>131</v>
      </c>
      <c r="E91" s="229" t="s">
        <v>128</v>
      </c>
      <c r="F91" s="230" t="s">
        <v>129</v>
      </c>
      <c r="G91" s="235" t="s">
        <v>130</v>
      </c>
    </row>
    <row r="92" spans="1:7" hidden="1" x14ac:dyDescent="0.25">
      <c r="A92" s="158" t="s">
        <v>125</v>
      </c>
      <c r="B92" s="159">
        <v>2016</v>
      </c>
      <c r="C92" s="158">
        <v>28</v>
      </c>
      <c r="D92" s="228" t="s">
        <v>135</v>
      </c>
      <c r="E92" s="229" t="s">
        <v>128</v>
      </c>
      <c r="F92" s="230" t="s">
        <v>133</v>
      </c>
      <c r="G92" s="235" t="s">
        <v>134</v>
      </c>
    </row>
    <row r="93" spans="1:7" hidden="1" x14ac:dyDescent="0.25">
      <c r="A93" s="158" t="s">
        <v>125</v>
      </c>
      <c r="B93" s="159">
        <v>2016</v>
      </c>
      <c r="C93" s="158">
        <v>29</v>
      </c>
      <c r="D93" s="228" t="s">
        <v>135</v>
      </c>
      <c r="E93" s="229" t="s">
        <v>136</v>
      </c>
      <c r="F93" s="230" t="s">
        <v>133</v>
      </c>
      <c r="G93" s="235" t="s">
        <v>134</v>
      </c>
    </row>
    <row r="94" spans="1:7" hidden="1" x14ac:dyDescent="0.25">
      <c r="A94" s="158" t="s">
        <v>125</v>
      </c>
      <c r="B94" s="159">
        <v>2016</v>
      </c>
      <c r="C94" s="158">
        <v>30</v>
      </c>
      <c r="D94" s="228" t="s">
        <v>135</v>
      </c>
      <c r="E94" s="229" t="s">
        <v>136</v>
      </c>
      <c r="F94" s="230" t="s">
        <v>133</v>
      </c>
      <c r="G94" s="235" t="s">
        <v>134</v>
      </c>
    </row>
    <row r="95" spans="1:7" hidden="1" x14ac:dyDescent="0.25">
      <c r="A95" s="158" t="s">
        <v>125</v>
      </c>
      <c r="B95" s="159">
        <v>2016</v>
      </c>
      <c r="C95" s="158">
        <v>31</v>
      </c>
      <c r="D95" s="228" t="s">
        <v>135</v>
      </c>
      <c r="E95" s="229" t="s">
        <v>136</v>
      </c>
      <c r="F95" s="230" t="s">
        <v>133</v>
      </c>
      <c r="G95" s="235" t="s">
        <v>134</v>
      </c>
    </row>
    <row r="96" spans="1:7" hidden="1" x14ac:dyDescent="0.25">
      <c r="A96" s="158" t="s">
        <v>125</v>
      </c>
      <c r="B96" s="159">
        <v>2016</v>
      </c>
      <c r="C96" s="158">
        <v>32</v>
      </c>
      <c r="D96" s="228" t="s">
        <v>135</v>
      </c>
      <c r="E96" s="229" t="s">
        <v>128</v>
      </c>
      <c r="F96" s="230" t="s">
        <v>133</v>
      </c>
      <c r="G96" s="235" t="s">
        <v>134</v>
      </c>
    </row>
    <row r="97" spans="1:7" hidden="1" x14ac:dyDescent="0.25">
      <c r="A97" s="158" t="s">
        <v>125</v>
      </c>
      <c r="B97" s="159">
        <v>2016</v>
      </c>
      <c r="C97" s="158">
        <v>33</v>
      </c>
      <c r="D97" s="228" t="s">
        <v>135</v>
      </c>
      <c r="E97" s="229" t="s">
        <v>136</v>
      </c>
      <c r="F97" s="230" t="s">
        <v>133</v>
      </c>
      <c r="G97" s="235" t="s">
        <v>134</v>
      </c>
    </row>
    <row r="98" spans="1:7" hidden="1" x14ac:dyDescent="0.25">
      <c r="A98" s="158" t="s">
        <v>125</v>
      </c>
      <c r="B98" s="159">
        <v>2016</v>
      </c>
      <c r="C98" s="158">
        <v>34</v>
      </c>
      <c r="D98" s="228" t="s">
        <v>135</v>
      </c>
      <c r="E98" s="229" t="s">
        <v>136</v>
      </c>
      <c r="F98" s="230" t="s">
        <v>129</v>
      </c>
      <c r="G98" s="235" t="s">
        <v>134</v>
      </c>
    </row>
    <row r="99" spans="1:7" hidden="1" x14ac:dyDescent="0.25">
      <c r="A99" s="158" t="s">
        <v>125</v>
      </c>
      <c r="B99" s="159">
        <v>2016</v>
      </c>
      <c r="C99" s="158">
        <v>35</v>
      </c>
      <c r="D99" s="228" t="s">
        <v>135</v>
      </c>
      <c r="E99" s="229" t="s">
        <v>132</v>
      </c>
      <c r="F99" s="230" t="s">
        <v>129</v>
      </c>
      <c r="G99" s="235" t="s">
        <v>134</v>
      </c>
    </row>
    <row r="100" spans="1:7" hidden="1" x14ac:dyDescent="0.25">
      <c r="A100" s="158" t="s">
        <v>125</v>
      </c>
      <c r="B100" s="159">
        <v>2016</v>
      </c>
      <c r="C100" s="158">
        <v>36</v>
      </c>
      <c r="D100" s="228" t="s">
        <v>135</v>
      </c>
      <c r="E100" s="229" t="s">
        <v>136</v>
      </c>
      <c r="F100" s="230" t="s">
        <v>129</v>
      </c>
      <c r="G100" s="235" t="s">
        <v>134</v>
      </c>
    </row>
    <row r="101" spans="1:7" hidden="1" x14ac:dyDescent="0.25">
      <c r="A101" s="158" t="s">
        <v>125</v>
      </c>
      <c r="B101" s="159">
        <v>2016</v>
      </c>
      <c r="C101" s="158">
        <v>37</v>
      </c>
      <c r="D101" s="228" t="s">
        <v>135</v>
      </c>
      <c r="E101" s="229" t="s">
        <v>136</v>
      </c>
      <c r="F101" s="230" t="s">
        <v>129</v>
      </c>
      <c r="G101" s="235" t="s">
        <v>134</v>
      </c>
    </row>
    <row r="102" spans="1:7" hidden="1" x14ac:dyDescent="0.25">
      <c r="A102" s="158" t="s">
        <v>125</v>
      </c>
      <c r="B102" s="159">
        <v>2016</v>
      </c>
      <c r="C102" s="158">
        <v>38</v>
      </c>
      <c r="D102" s="228" t="s">
        <v>135</v>
      </c>
      <c r="E102" s="229" t="s">
        <v>136</v>
      </c>
      <c r="F102" s="230" t="s">
        <v>129</v>
      </c>
      <c r="G102" s="235" t="s">
        <v>134</v>
      </c>
    </row>
    <row r="103" spans="1:7" hidden="1" x14ac:dyDescent="0.25">
      <c r="A103" s="158" t="s">
        <v>125</v>
      </c>
      <c r="B103" s="159">
        <v>2016</v>
      </c>
      <c r="C103" s="158">
        <v>39</v>
      </c>
      <c r="D103" s="228" t="s">
        <v>135</v>
      </c>
      <c r="E103" s="229" t="s">
        <v>136</v>
      </c>
      <c r="F103" s="230" t="s">
        <v>129</v>
      </c>
      <c r="G103" s="235" t="s">
        <v>134</v>
      </c>
    </row>
    <row r="104" spans="1:7" hidden="1" x14ac:dyDescent="0.25">
      <c r="A104" s="158" t="s">
        <v>125</v>
      </c>
      <c r="B104" s="159">
        <v>2016</v>
      </c>
      <c r="C104" s="158">
        <v>40</v>
      </c>
      <c r="D104" s="228" t="s">
        <v>135</v>
      </c>
      <c r="E104" s="229" t="s">
        <v>132</v>
      </c>
      <c r="F104" s="230" t="s">
        <v>129</v>
      </c>
      <c r="G104" s="235" t="s">
        <v>134</v>
      </c>
    </row>
    <row r="105" spans="1:7" hidden="1" x14ac:dyDescent="0.25">
      <c r="A105" s="158" t="s">
        <v>125</v>
      </c>
      <c r="B105" s="159">
        <v>2016</v>
      </c>
      <c r="C105" s="158">
        <v>41</v>
      </c>
      <c r="D105" s="228" t="s">
        <v>131</v>
      </c>
      <c r="E105" s="229" t="s">
        <v>136</v>
      </c>
      <c r="F105" s="230" t="s">
        <v>129</v>
      </c>
      <c r="G105" s="235" t="s">
        <v>130</v>
      </c>
    </row>
    <row r="106" spans="1:7" hidden="1" x14ac:dyDescent="0.25">
      <c r="A106" s="158" t="s">
        <v>125</v>
      </c>
      <c r="B106" s="159">
        <v>2016</v>
      </c>
      <c r="C106" s="158">
        <v>42</v>
      </c>
      <c r="D106" s="228" t="s">
        <v>131</v>
      </c>
      <c r="E106" s="229" t="s">
        <v>136</v>
      </c>
      <c r="F106" s="230" t="s">
        <v>129</v>
      </c>
      <c r="G106" s="235" t="s">
        <v>130</v>
      </c>
    </row>
    <row r="107" spans="1:7" hidden="1" x14ac:dyDescent="0.25">
      <c r="A107" s="158" t="s">
        <v>125</v>
      </c>
      <c r="B107" s="159">
        <v>2016</v>
      </c>
      <c r="C107" s="158">
        <v>43</v>
      </c>
      <c r="D107" s="228" t="s">
        <v>131</v>
      </c>
      <c r="E107" s="229" t="s">
        <v>136</v>
      </c>
      <c r="F107" s="230" t="s">
        <v>129</v>
      </c>
      <c r="G107" s="235" t="s">
        <v>130</v>
      </c>
    </row>
    <row r="108" spans="1:7" hidden="1" x14ac:dyDescent="0.25">
      <c r="A108" s="158" t="s">
        <v>125</v>
      </c>
      <c r="B108" s="159">
        <v>2016</v>
      </c>
      <c r="C108" s="158">
        <v>44</v>
      </c>
      <c r="D108" s="228" t="s">
        <v>131</v>
      </c>
      <c r="E108" s="229" t="s">
        <v>136</v>
      </c>
      <c r="F108" s="230" t="s">
        <v>129</v>
      </c>
      <c r="G108" s="235" t="s">
        <v>130</v>
      </c>
    </row>
    <row r="109" spans="1:7" hidden="1" x14ac:dyDescent="0.25">
      <c r="A109" s="158" t="s">
        <v>125</v>
      </c>
      <c r="B109" s="159">
        <v>2016</v>
      </c>
      <c r="C109" s="158">
        <v>45</v>
      </c>
      <c r="D109" s="228" t="s">
        <v>131</v>
      </c>
      <c r="E109" s="229" t="s">
        <v>136</v>
      </c>
      <c r="F109" s="230" t="s">
        <v>129</v>
      </c>
      <c r="G109" s="235" t="s">
        <v>130</v>
      </c>
    </row>
    <row r="110" spans="1:7" hidden="1" x14ac:dyDescent="0.25">
      <c r="A110" s="158" t="s">
        <v>125</v>
      </c>
      <c r="B110" s="159">
        <v>2016</v>
      </c>
      <c r="C110" s="158">
        <v>46</v>
      </c>
      <c r="D110" s="228" t="s">
        <v>131</v>
      </c>
      <c r="E110" s="229" t="s">
        <v>136</v>
      </c>
      <c r="F110" s="230" t="s">
        <v>129</v>
      </c>
      <c r="G110" s="235" t="s">
        <v>130</v>
      </c>
    </row>
    <row r="111" spans="1:7" hidden="1" x14ac:dyDescent="0.25">
      <c r="A111" s="158" t="s">
        <v>125</v>
      </c>
      <c r="B111" s="159">
        <v>2016</v>
      </c>
      <c r="C111" s="158">
        <v>47</v>
      </c>
      <c r="D111" s="228" t="s">
        <v>127</v>
      </c>
      <c r="E111" s="229" t="s">
        <v>136</v>
      </c>
      <c r="F111" s="230" t="s">
        <v>129</v>
      </c>
      <c r="G111" s="235" t="s">
        <v>130</v>
      </c>
    </row>
    <row r="112" spans="1:7" hidden="1" x14ac:dyDescent="0.25">
      <c r="A112" s="158" t="s">
        <v>125</v>
      </c>
      <c r="B112" s="159">
        <v>2016</v>
      </c>
      <c r="C112" s="158">
        <v>48</v>
      </c>
      <c r="D112" s="228" t="s">
        <v>131</v>
      </c>
      <c r="E112" s="229" t="s">
        <v>136</v>
      </c>
      <c r="F112" s="230" t="s">
        <v>129</v>
      </c>
      <c r="G112" s="235" t="s">
        <v>130</v>
      </c>
    </row>
    <row r="113" spans="1:7" hidden="1" x14ac:dyDescent="0.25">
      <c r="A113" s="158" t="s">
        <v>125</v>
      </c>
      <c r="B113" s="159">
        <v>2016</v>
      </c>
      <c r="C113" s="158">
        <v>49</v>
      </c>
      <c r="D113" s="228" t="s">
        <v>127</v>
      </c>
      <c r="E113" s="229" t="s">
        <v>136</v>
      </c>
      <c r="F113" s="230" t="s">
        <v>129</v>
      </c>
      <c r="G113" s="235" t="s">
        <v>130</v>
      </c>
    </row>
    <row r="114" spans="1:7" hidden="1" x14ac:dyDescent="0.25">
      <c r="A114" s="158" t="s">
        <v>125</v>
      </c>
      <c r="B114" s="159">
        <v>2016</v>
      </c>
      <c r="C114" s="158">
        <v>50</v>
      </c>
      <c r="D114" s="228" t="s">
        <v>127</v>
      </c>
      <c r="E114" s="229" t="s">
        <v>136</v>
      </c>
      <c r="F114" s="230" t="s">
        <v>129</v>
      </c>
      <c r="G114" s="235" t="s">
        <v>130</v>
      </c>
    </row>
    <row r="115" spans="1:7" hidden="1" x14ac:dyDescent="0.25">
      <c r="A115" s="158" t="s">
        <v>125</v>
      </c>
      <c r="B115" s="159">
        <v>2016</v>
      </c>
      <c r="C115" s="158">
        <v>51</v>
      </c>
      <c r="D115" s="228" t="s">
        <v>127</v>
      </c>
      <c r="E115" s="229" t="s">
        <v>136</v>
      </c>
      <c r="F115" s="230" t="s">
        <v>129</v>
      </c>
      <c r="G115" s="235" t="s">
        <v>130</v>
      </c>
    </row>
    <row r="116" spans="1:7" hidden="1" x14ac:dyDescent="0.25">
      <c r="A116" s="54" t="s">
        <v>125</v>
      </c>
      <c r="B116" s="55">
        <v>2016</v>
      </c>
      <c r="C116" s="54">
        <v>52</v>
      </c>
      <c r="D116" s="228" t="s">
        <v>127</v>
      </c>
      <c r="E116" s="229" t="s">
        <v>136</v>
      </c>
      <c r="F116" s="230" t="s">
        <v>129</v>
      </c>
      <c r="G116" s="235" t="s">
        <v>130</v>
      </c>
    </row>
    <row r="117" spans="1:7" s="225" customFormat="1" x14ac:dyDescent="0.25">
      <c r="A117" s="158"/>
      <c r="B117" s="159">
        <f>Leyendas!$A$2</f>
        <v>2018</v>
      </c>
      <c r="C117" s="158">
        <v>1</v>
      </c>
      <c r="D117" s="236"/>
      <c r="E117" s="229"/>
      <c r="F117" s="230"/>
      <c r="G117" s="235"/>
    </row>
    <row r="118" spans="1:7" s="225" customFormat="1" x14ac:dyDescent="0.25">
      <c r="A118" s="158"/>
      <c r="B118" s="159">
        <f>Leyendas!$A$2</f>
        <v>2018</v>
      </c>
      <c r="C118" s="158">
        <v>2</v>
      </c>
      <c r="D118" s="236"/>
      <c r="E118" s="229"/>
      <c r="F118" s="230"/>
      <c r="G118" s="235"/>
    </row>
    <row r="119" spans="1:7" s="225" customFormat="1" x14ac:dyDescent="0.25">
      <c r="A119" s="158"/>
      <c r="B119" s="159">
        <f>Leyendas!$A$2</f>
        <v>2018</v>
      </c>
      <c r="C119" s="158">
        <v>3</v>
      </c>
      <c r="D119" s="228"/>
      <c r="E119" s="229"/>
      <c r="F119" s="230"/>
      <c r="G119" s="235"/>
    </row>
    <row r="120" spans="1:7" s="225" customFormat="1" x14ac:dyDescent="0.25">
      <c r="A120" s="158"/>
      <c r="B120" s="159">
        <f>Leyendas!$A$2</f>
        <v>2018</v>
      </c>
      <c r="C120" s="158">
        <v>4</v>
      </c>
      <c r="D120" s="228"/>
      <c r="E120" s="229"/>
      <c r="F120" s="230"/>
      <c r="G120" s="235"/>
    </row>
    <row r="121" spans="1:7" s="225" customFormat="1" x14ac:dyDescent="0.25">
      <c r="A121" s="158"/>
      <c r="B121" s="159">
        <f>Leyendas!$A$2</f>
        <v>2018</v>
      </c>
      <c r="C121" s="158">
        <v>5</v>
      </c>
      <c r="D121" s="228"/>
      <c r="E121" s="229"/>
      <c r="F121" s="230"/>
      <c r="G121" s="235"/>
    </row>
    <row r="122" spans="1:7" s="225" customFormat="1" x14ac:dyDescent="0.25">
      <c r="A122" s="158"/>
      <c r="B122" s="159">
        <f>Leyendas!$A$2</f>
        <v>2018</v>
      </c>
      <c r="C122" s="158">
        <v>6</v>
      </c>
      <c r="D122" s="228"/>
      <c r="E122" s="229"/>
      <c r="F122" s="230"/>
      <c r="G122" s="235"/>
    </row>
    <row r="123" spans="1:7" s="225" customFormat="1" x14ac:dyDescent="0.25">
      <c r="A123" s="158"/>
      <c r="B123" s="159">
        <f>Leyendas!$A$2</f>
        <v>2018</v>
      </c>
      <c r="C123" s="158">
        <v>7</v>
      </c>
      <c r="D123" s="228"/>
      <c r="E123" s="229"/>
      <c r="F123" s="230"/>
      <c r="G123" s="235"/>
    </row>
    <row r="124" spans="1:7" s="225" customFormat="1" x14ac:dyDescent="0.25">
      <c r="A124" s="158"/>
      <c r="B124" s="159">
        <f>Leyendas!$A$2</f>
        <v>2018</v>
      </c>
      <c r="C124" s="158">
        <v>8</v>
      </c>
      <c r="D124" s="228"/>
      <c r="E124" s="229"/>
      <c r="F124" s="230"/>
      <c r="G124" s="235"/>
    </row>
    <row r="125" spans="1:7" s="225" customFormat="1" x14ac:dyDescent="0.25">
      <c r="A125" s="158"/>
      <c r="B125" s="159">
        <f>Leyendas!$A$2</f>
        <v>2018</v>
      </c>
      <c r="C125" s="158">
        <v>9</v>
      </c>
      <c r="D125" s="228"/>
      <c r="E125" s="229"/>
      <c r="F125" s="230"/>
      <c r="G125" s="235"/>
    </row>
    <row r="126" spans="1:7" s="225" customFormat="1" x14ac:dyDescent="0.25">
      <c r="A126" s="158"/>
      <c r="B126" s="159">
        <f>Leyendas!$A$2</f>
        <v>2018</v>
      </c>
      <c r="C126" s="158">
        <v>10</v>
      </c>
      <c r="D126" s="228"/>
      <c r="E126" s="229"/>
      <c r="F126" s="230"/>
      <c r="G126" s="235"/>
    </row>
    <row r="127" spans="1:7" s="225" customFormat="1" x14ac:dyDescent="0.25">
      <c r="A127" s="158"/>
      <c r="B127" s="159">
        <f>Leyendas!$A$2</f>
        <v>2018</v>
      </c>
      <c r="C127" s="158">
        <v>11</v>
      </c>
      <c r="D127" s="228"/>
      <c r="E127" s="229"/>
      <c r="F127" s="230"/>
      <c r="G127" s="235"/>
    </row>
    <row r="128" spans="1:7" s="225" customFormat="1" x14ac:dyDescent="0.25">
      <c r="A128" s="158"/>
      <c r="B128" s="159">
        <f>Leyendas!$A$2</f>
        <v>2018</v>
      </c>
      <c r="C128" s="158">
        <v>12</v>
      </c>
      <c r="D128" s="228"/>
      <c r="E128" s="229"/>
      <c r="F128" s="230"/>
      <c r="G128" s="235"/>
    </row>
    <row r="129" spans="1:7" s="225" customFormat="1" x14ac:dyDescent="0.25">
      <c r="A129" s="158"/>
      <c r="B129" s="159">
        <f>Leyendas!$A$2</f>
        <v>2018</v>
      </c>
      <c r="C129" s="158">
        <v>13</v>
      </c>
      <c r="D129" s="228"/>
      <c r="E129" s="229"/>
      <c r="F129" s="230"/>
      <c r="G129" s="235"/>
    </row>
    <row r="130" spans="1:7" s="225" customFormat="1" x14ac:dyDescent="0.25">
      <c r="A130" s="158"/>
      <c r="B130" s="159">
        <f>Leyendas!$A$2</f>
        <v>2018</v>
      </c>
      <c r="C130" s="158">
        <v>14</v>
      </c>
      <c r="D130" s="228"/>
      <c r="E130" s="229"/>
      <c r="F130" s="230"/>
      <c r="G130" s="235"/>
    </row>
    <row r="131" spans="1:7" s="225" customFormat="1" x14ac:dyDescent="0.25">
      <c r="A131" s="158"/>
      <c r="B131" s="159">
        <f>Leyendas!$A$2</f>
        <v>2018</v>
      </c>
      <c r="C131" s="158">
        <v>15</v>
      </c>
      <c r="D131" s="228"/>
      <c r="E131" s="229"/>
      <c r="F131" s="230"/>
      <c r="G131" s="235"/>
    </row>
    <row r="132" spans="1:7" s="225" customFormat="1" x14ac:dyDescent="0.25">
      <c r="A132" s="158"/>
      <c r="B132" s="159">
        <f>Leyendas!$A$2</f>
        <v>2018</v>
      </c>
      <c r="C132" s="158">
        <v>16</v>
      </c>
      <c r="D132" s="228"/>
      <c r="E132" s="229"/>
      <c r="F132" s="230"/>
      <c r="G132" s="235"/>
    </row>
    <row r="133" spans="1:7" s="225" customFormat="1" x14ac:dyDescent="0.25">
      <c r="A133" s="158"/>
      <c r="B133" s="159">
        <f>Leyendas!$A$2</f>
        <v>2018</v>
      </c>
      <c r="C133" s="158">
        <v>17</v>
      </c>
      <c r="D133" s="228"/>
      <c r="E133" s="229"/>
      <c r="F133" s="230"/>
      <c r="G133" s="235"/>
    </row>
    <row r="134" spans="1:7" s="225" customFormat="1" x14ac:dyDescent="0.25">
      <c r="A134" s="158"/>
      <c r="B134" s="159">
        <f>Leyendas!$A$2</f>
        <v>2018</v>
      </c>
      <c r="C134" s="158">
        <v>18</v>
      </c>
      <c r="D134" s="228"/>
      <c r="E134" s="229"/>
      <c r="F134" s="230"/>
      <c r="G134" s="235"/>
    </row>
    <row r="135" spans="1:7" s="225" customFormat="1" x14ac:dyDescent="0.25">
      <c r="A135" s="158"/>
      <c r="B135" s="159">
        <f>Leyendas!$A$2</f>
        <v>2018</v>
      </c>
      <c r="C135" s="158">
        <v>19</v>
      </c>
      <c r="D135" s="228"/>
      <c r="E135" s="229"/>
      <c r="F135" s="230"/>
      <c r="G135" s="235"/>
    </row>
    <row r="136" spans="1:7" s="225" customFormat="1" x14ac:dyDescent="0.25">
      <c r="A136" s="158"/>
      <c r="B136" s="159">
        <f>Leyendas!$A$2</f>
        <v>2018</v>
      </c>
      <c r="C136" s="158">
        <v>20</v>
      </c>
      <c r="D136" s="228"/>
      <c r="E136" s="229"/>
      <c r="F136" s="230"/>
      <c r="G136" s="235"/>
    </row>
    <row r="137" spans="1:7" s="225" customFormat="1" x14ac:dyDescent="0.25">
      <c r="A137" s="158"/>
      <c r="B137" s="159">
        <f>Leyendas!$A$2</f>
        <v>2018</v>
      </c>
      <c r="C137" s="158">
        <v>21</v>
      </c>
      <c r="D137" s="228"/>
      <c r="E137" s="229"/>
      <c r="F137" s="230"/>
      <c r="G137" s="235"/>
    </row>
    <row r="138" spans="1:7" s="225" customFormat="1" x14ac:dyDescent="0.25">
      <c r="A138" s="158"/>
      <c r="B138" s="159">
        <f>Leyendas!$A$2</f>
        <v>2018</v>
      </c>
      <c r="C138" s="158">
        <v>22</v>
      </c>
      <c r="D138" s="228"/>
      <c r="E138" s="229"/>
      <c r="F138" s="230"/>
      <c r="G138" s="235"/>
    </row>
    <row r="139" spans="1:7" s="225" customFormat="1" x14ac:dyDescent="0.25">
      <c r="A139" s="158"/>
      <c r="B139" s="159">
        <f>Leyendas!$A$2</f>
        <v>2018</v>
      </c>
      <c r="C139" s="158">
        <v>23</v>
      </c>
      <c r="D139" s="228"/>
      <c r="E139" s="229"/>
      <c r="F139" s="230"/>
      <c r="G139" s="235"/>
    </row>
    <row r="140" spans="1:7" s="225" customFormat="1" x14ac:dyDescent="0.25">
      <c r="A140" s="158"/>
      <c r="B140" s="159">
        <f>Leyendas!$A$2</f>
        <v>2018</v>
      </c>
      <c r="C140" s="158">
        <v>24</v>
      </c>
      <c r="D140" s="228"/>
      <c r="E140" s="229"/>
      <c r="F140" s="230"/>
      <c r="G140" s="235"/>
    </row>
    <row r="141" spans="1:7" s="225" customFormat="1" x14ac:dyDescent="0.25">
      <c r="A141" s="158"/>
      <c r="B141" s="159">
        <f>Leyendas!$A$2</f>
        <v>2018</v>
      </c>
      <c r="C141" s="158">
        <v>25</v>
      </c>
      <c r="D141" s="228"/>
      <c r="E141" s="229"/>
      <c r="F141" s="230"/>
      <c r="G141" s="235"/>
    </row>
    <row r="142" spans="1:7" s="225" customFormat="1" x14ac:dyDescent="0.25">
      <c r="A142" s="158"/>
      <c r="B142" s="159">
        <f>Leyendas!$A$2</f>
        <v>2018</v>
      </c>
      <c r="C142" s="158">
        <v>26</v>
      </c>
      <c r="D142" s="228"/>
      <c r="E142" s="229"/>
      <c r="F142" s="230"/>
      <c r="G142" s="235"/>
    </row>
    <row r="143" spans="1:7" s="225" customFormat="1" x14ac:dyDescent="0.25">
      <c r="A143" s="158"/>
      <c r="B143" s="159">
        <f>Leyendas!$A$2</f>
        <v>2018</v>
      </c>
      <c r="C143" s="158">
        <v>27</v>
      </c>
      <c r="D143" s="228"/>
      <c r="E143" s="229"/>
      <c r="F143" s="230"/>
      <c r="G143" s="235"/>
    </row>
    <row r="144" spans="1:7" s="225" customFormat="1" x14ac:dyDescent="0.25">
      <c r="A144" s="158"/>
      <c r="B144" s="159">
        <f>Leyendas!$A$2</f>
        <v>2018</v>
      </c>
      <c r="C144" s="158">
        <v>28</v>
      </c>
      <c r="D144" s="228"/>
      <c r="E144" s="229"/>
      <c r="F144" s="230"/>
      <c r="G144" s="235"/>
    </row>
    <row r="145" spans="1:7" s="225" customFormat="1" x14ac:dyDescent="0.25">
      <c r="A145" s="158"/>
      <c r="B145" s="159">
        <f>Leyendas!$A$2</f>
        <v>2018</v>
      </c>
      <c r="C145" s="158">
        <v>29</v>
      </c>
      <c r="D145" s="228"/>
      <c r="E145" s="229"/>
      <c r="F145" s="230"/>
      <c r="G145" s="235"/>
    </row>
    <row r="146" spans="1:7" s="225" customFormat="1" x14ac:dyDescent="0.25">
      <c r="A146" s="158"/>
      <c r="B146" s="159">
        <f>Leyendas!$A$2</f>
        <v>2018</v>
      </c>
      <c r="C146" s="158">
        <v>30</v>
      </c>
      <c r="D146" s="228"/>
      <c r="E146" s="229"/>
      <c r="F146" s="230"/>
      <c r="G146" s="235"/>
    </row>
    <row r="147" spans="1:7" s="225" customFormat="1" x14ac:dyDescent="0.25">
      <c r="A147" s="158"/>
      <c r="B147" s="159">
        <f>Leyendas!$A$2</f>
        <v>2018</v>
      </c>
      <c r="C147" s="158">
        <v>31</v>
      </c>
      <c r="D147" s="228"/>
      <c r="E147" s="229"/>
      <c r="F147" s="230"/>
      <c r="G147" s="235"/>
    </row>
    <row r="148" spans="1:7" s="225" customFormat="1" x14ac:dyDescent="0.25">
      <c r="A148" s="158"/>
      <c r="B148" s="159">
        <f>Leyendas!$A$2</f>
        <v>2018</v>
      </c>
      <c r="C148" s="158">
        <v>32</v>
      </c>
      <c r="D148" s="228"/>
      <c r="E148" s="229"/>
      <c r="F148" s="230"/>
      <c r="G148" s="235"/>
    </row>
    <row r="149" spans="1:7" s="225" customFormat="1" x14ac:dyDescent="0.25">
      <c r="A149" s="158"/>
      <c r="B149" s="159">
        <f>Leyendas!$A$2</f>
        <v>2018</v>
      </c>
      <c r="C149" s="158">
        <v>33</v>
      </c>
      <c r="D149" s="228"/>
      <c r="E149" s="229"/>
      <c r="F149" s="230"/>
      <c r="G149" s="235"/>
    </row>
    <row r="150" spans="1:7" s="225" customFormat="1" x14ac:dyDescent="0.25">
      <c r="A150" s="158"/>
      <c r="B150" s="159">
        <f>Leyendas!$A$2</f>
        <v>2018</v>
      </c>
      <c r="C150" s="158">
        <v>34</v>
      </c>
      <c r="D150" s="228"/>
      <c r="E150" s="229"/>
      <c r="F150" s="230"/>
      <c r="G150" s="235"/>
    </row>
    <row r="151" spans="1:7" s="225" customFormat="1" x14ac:dyDescent="0.25">
      <c r="A151" s="158"/>
      <c r="B151" s="159">
        <f>Leyendas!$A$2</f>
        <v>2018</v>
      </c>
      <c r="C151" s="158">
        <v>35</v>
      </c>
      <c r="D151" s="228"/>
      <c r="E151" s="229"/>
      <c r="F151" s="230"/>
      <c r="G151" s="235"/>
    </row>
    <row r="152" spans="1:7" s="225" customFormat="1" x14ac:dyDescent="0.25">
      <c r="A152" s="158"/>
      <c r="B152" s="159">
        <f>Leyendas!$A$2</f>
        <v>2018</v>
      </c>
      <c r="C152" s="158">
        <v>36</v>
      </c>
      <c r="D152" s="228"/>
      <c r="E152" s="229"/>
      <c r="F152" s="230"/>
      <c r="G152" s="235"/>
    </row>
    <row r="153" spans="1:7" s="225" customFormat="1" x14ac:dyDescent="0.25">
      <c r="A153" s="158"/>
      <c r="B153" s="159">
        <f>Leyendas!$A$2</f>
        <v>2018</v>
      </c>
      <c r="C153" s="158">
        <v>37</v>
      </c>
      <c r="D153" s="228"/>
      <c r="E153" s="229"/>
      <c r="F153" s="230"/>
      <c r="G153" s="235"/>
    </row>
    <row r="154" spans="1:7" s="225" customFormat="1" x14ac:dyDescent="0.25">
      <c r="A154" s="158"/>
      <c r="B154" s="159">
        <f>Leyendas!$A$2</f>
        <v>2018</v>
      </c>
      <c r="C154" s="158">
        <v>38</v>
      </c>
      <c r="D154" s="228"/>
      <c r="E154" s="229"/>
      <c r="F154" s="230"/>
      <c r="G154" s="235"/>
    </row>
    <row r="155" spans="1:7" s="225" customFormat="1" x14ac:dyDescent="0.25">
      <c r="A155" s="158"/>
      <c r="B155" s="159">
        <f>Leyendas!$A$2</f>
        <v>2018</v>
      </c>
      <c r="C155" s="158">
        <v>39</v>
      </c>
      <c r="D155" s="228"/>
      <c r="E155" s="229"/>
      <c r="F155" s="230"/>
      <c r="G155" s="235"/>
    </row>
    <row r="156" spans="1:7" s="225" customFormat="1" x14ac:dyDescent="0.25">
      <c r="A156" s="158"/>
      <c r="B156" s="159">
        <f>Leyendas!$A$2</f>
        <v>2018</v>
      </c>
      <c r="C156" s="158">
        <v>40</v>
      </c>
      <c r="D156" s="228"/>
      <c r="E156" s="229"/>
      <c r="F156" s="230"/>
      <c r="G156" s="235"/>
    </row>
    <row r="157" spans="1:7" s="225" customFormat="1" x14ac:dyDescent="0.25">
      <c r="A157" s="158"/>
      <c r="B157" s="159">
        <f>Leyendas!$A$2</f>
        <v>2018</v>
      </c>
      <c r="C157" s="158">
        <v>41</v>
      </c>
      <c r="D157" s="228"/>
      <c r="E157" s="229"/>
      <c r="F157" s="230"/>
      <c r="G157" s="235"/>
    </row>
    <row r="158" spans="1:7" s="225" customFormat="1" x14ac:dyDescent="0.25">
      <c r="A158" s="158"/>
      <c r="B158" s="159">
        <f>Leyendas!$A$2</f>
        <v>2018</v>
      </c>
      <c r="C158" s="158">
        <v>42</v>
      </c>
      <c r="D158" s="228"/>
      <c r="E158" s="229"/>
      <c r="F158" s="230"/>
      <c r="G158" s="235"/>
    </row>
    <row r="159" spans="1:7" s="225" customFormat="1" x14ac:dyDescent="0.25">
      <c r="A159" s="158"/>
      <c r="B159" s="159">
        <f>Leyendas!$A$2</f>
        <v>2018</v>
      </c>
      <c r="C159" s="158">
        <v>43</v>
      </c>
      <c r="D159" s="228"/>
      <c r="E159" s="229"/>
      <c r="F159" s="230"/>
      <c r="G159" s="235"/>
    </row>
    <row r="160" spans="1:7" s="225" customFormat="1" x14ac:dyDescent="0.25">
      <c r="A160" s="158"/>
      <c r="B160" s="159">
        <f>Leyendas!$A$2</f>
        <v>2018</v>
      </c>
      <c r="C160" s="158">
        <v>44</v>
      </c>
      <c r="D160" s="228"/>
      <c r="E160" s="229"/>
      <c r="F160" s="230"/>
      <c r="G160" s="235"/>
    </row>
    <row r="161" spans="1:7" s="225" customFormat="1" x14ac:dyDescent="0.25">
      <c r="A161" s="158"/>
      <c r="B161" s="159">
        <f>Leyendas!$A$2</f>
        <v>2018</v>
      </c>
      <c r="C161" s="158">
        <v>45</v>
      </c>
      <c r="D161" s="228"/>
      <c r="E161" s="229"/>
      <c r="F161" s="230"/>
      <c r="G161" s="235"/>
    </row>
    <row r="162" spans="1:7" s="225" customFormat="1" x14ac:dyDescent="0.25">
      <c r="A162" s="158"/>
      <c r="B162" s="159">
        <f>Leyendas!$A$2</f>
        <v>2018</v>
      </c>
      <c r="C162" s="158">
        <v>46</v>
      </c>
      <c r="D162" s="228"/>
      <c r="E162" s="229"/>
      <c r="F162" s="230"/>
      <c r="G162" s="235"/>
    </row>
    <row r="163" spans="1:7" s="225" customFormat="1" x14ac:dyDescent="0.25">
      <c r="A163" s="158"/>
      <c r="B163" s="159">
        <f>Leyendas!$A$2</f>
        <v>2018</v>
      </c>
      <c r="C163" s="158">
        <v>47</v>
      </c>
      <c r="D163" s="228"/>
      <c r="E163" s="229"/>
      <c r="F163" s="230"/>
      <c r="G163" s="235"/>
    </row>
    <row r="164" spans="1:7" s="225" customFormat="1" x14ac:dyDescent="0.25">
      <c r="A164" s="158"/>
      <c r="B164" s="159">
        <f>Leyendas!$A$2</f>
        <v>2018</v>
      </c>
      <c r="C164" s="158">
        <v>48</v>
      </c>
      <c r="D164" s="228"/>
      <c r="E164" s="229"/>
      <c r="F164" s="230"/>
      <c r="G164" s="235"/>
    </row>
    <row r="165" spans="1:7" s="225" customFormat="1" x14ac:dyDescent="0.25">
      <c r="A165" s="158"/>
      <c r="B165" s="159">
        <f>Leyendas!$A$2</f>
        <v>2018</v>
      </c>
      <c r="C165" s="158">
        <v>49</v>
      </c>
      <c r="D165" s="228"/>
      <c r="E165" s="229"/>
      <c r="F165" s="230"/>
      <c r="G165" s="235"/>
    </row>
    <row r="166" spans="1:7" s="225" customFormat="1" x14ac:dyDescent="0.25">
      <c r="A166" s="158"/>
      <c r="B166" s="159">
        <f>Leyendas!$A$2</f>
        <v>2018</v>
      </c>
      <c r="C166" s="158">
        <v>50</v>
      </c>
      <c r="D166" s="228"/>
      <c r="E166" s="229"/>
      <c r="F166" s="230"/>
      <c r="G166" s="235"/>
    </row>
    <row r="167" spans="1:7" s="225" customFormat="1" x14ac:dyDescent="0.25">
      <c r="A167" s="158"/>
      <c r="B167" s="159">
        <f>Leyendas!$A$2</f>
        <v>2018</v>
      </c>
      <c r="C167" s="158">
        <v>51</v>
      </c>
      <c r="D167" s="228"/>
      <c r="E167" s="229"/>
      <c r="F167" s="230"/>
      <c r="G167" s="235"/>
    </row>
    <row r="168" spans="1:7" s="225" customFormat="1" x14ac:dyDescent="0.25">
      <c r="A168" s="158"/>
      <c r="B168" s="159">
        <f>Leyendas!$A$2</f>
        <v>2018</v>
      </c>
      <c r="C168" s="158">
        <v>52</v>
      </c>
      <c r="D168" s="228"/>
      <c r="E168" s="229"/>
      <c r="F168" s="230"/>
      <c r="G168" s="235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5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25"/>
    <col min="11" max="11" width="27.85546875" style="225" bestFit="1" customWidth="1"/>
    <col min="12" max="12" width="9.140625" style="225"/>
    <col min="13" max="13" width="31.5703125" style="225" bestFit="1" customWidth="1"/>
    <col min="14" max="16" width="9.140625" style="225"/>
    <col min="17" max="17" width="19.5703125" style="225" customWidth="1"/>
    <col min="18" max="16384" width="9.140625" style="225"/>
  </cols>
  <sheetData>
    <row r="3" spans="2:14" x14ac:dyDescent="0.25">
      <c r="L3" s="384" t="s">
        <v>392</v>
      </c>
      <c r="M3" s="385"/>
      <c r="N3" s="386"/>
    </row>
    <row r="4" spans="2:14" x14ac:dyDescent="0.25">
      <c r="L4" s="278">
        <v>2013</v>
      </c>
      <c r="M4" s="279">
        <v>539276</v>
      </c>
      <c r="N4" s="278"/>
    </row>
    <row r="5" spans="2:14" x14ac:dyDescent="0.25">
      <c r="L5" s="278">
        <v>2014</v>
      </c>
      <c r="M5" s="279">
        <v>539276</v>
      </c>
      <c r="N5" s="278"/>
    </row>
    <row r="6" spans="2:14" x14ac:dyDescent="0.25">
      <c r="L6" s="278">
        <v>2015</v>
      </c>
      <c r="M6" s="278"/>
      <c r="N6" s="278"/>
    </row>
    <row r="7" spans="2:14" x14ac:dyDescent="0.25">
      <c r="J7" s="109"/>
      <c r="K7" s="109"/>
      <c r="L7" s="109"/>
      <c r="M7" s="109"/>
    </row>
    <row r="8" spans="2:14" x14ac:dyDescent="0.25">
      <c r="J8" s="109"/>
      <c r="K8" s="109"/>
      <c r="L8" s="109"/>
      <c r="M8" s="109"/>
    </row>
    <row r="9" spans="2:14" ht="18" customHeight="1" x14ac:dyDescent="0.3">
      <c r="B9" s="280" t="s">
        <v>396</v>
      </c>
      <c r="C9" s="281"/>
      <c r="D9" s="281"/>
      <c r="E9" s="282" t="s">
        <v>395</v>
      </c>
      <c r="F9" s="283"/>
      <c r="G9" s="284"/>
      <c r="H9" s="285" t="s">
        <v>0</v>
      </c>
      <c r="I9" s="286"/>
      <c r="J9" s="286"/>
      <c r="K9" s="287"/>
      <c r="M9" s="288" t="s">
        <v>385</v>
      </c>
    </row>
    <row r="10" spans="2:14" x14ac:dyDescent="0.25">
      <c r="B10" s="289" t="s">
        <v>374</v>
      </c>
      <c r="C10" s="290"/>
      <c r="D10" s="225">
        <v>2018</v>
      </c>
      <c r="E10" s="289" t="s">
        <v>374</v>
      </c>
      <c r="F10" s="290"/>
      <c r="G10" s="291">
        <v>2018</v>
      </c>
      <c r="H10" s="289" t="s">
        <v>374</v>
      </c>
      <c r="I10" s="292" t="s">
        <v>67</v>
      </c>
      <c r="J10" s="292" t="s">
        <v>373</v>
      </c>
      <c r="K10" s="293" t="s">
        <v>375</v>
      </c>
      <c r="M10" s="225" t="s">
        <v>386</v>
      </c>
      <c r="N10" s="225">
        <f>SUM(IRAG!E8:E59)</f>
        <v>0</v>
      </c>
    </row>
    <row r="11" spans="2:14" x14ac:dyDescent="0.25">
      <c r="B11" s="294">
        <v>1</v>
      </c>
      <c r="C11" s="295"/>
      <c r="D11" s="123">
        <f>IRAG!E8</f>
        <v>0</v>
      </c>
      <c r="E11" s="294">
        <v>1</v>
      </c>
      <c r="F11" s="296"/>
      <c r="G11" s="233" t="e">
        <f>IRAG!E8/IRAG!D8</f>
        <v>#DIV/0!</v>
      </c>
      <c r="H11" s="294">
        <v>1</v>
      </c>
      <c r="I11" s="109">
        <f>IRAG!J8</f>
        <v>0</v>
      </c>
      <c r="J11" s="109">
        <f>IRAG!K8</f>
        <v>0</v>
      </c>
      <c r="K11" s="297" t="e">
        <f>IRAG!K8/IRAG!J8</f>
        <v>#DIV/0!</v>
      </c>
      <c r="M11" s="225" t="s">
        <v>324</v>
      </c>
      <c r="N11" s="225">
        <f>SUM(IRAG!F8:F59)</f>
        <v>0</v>
      </c>
    </row>
    <row r="12" spans="2:14" x14ac:dyDescent="0.25">
      <c r="B12" s="294">
        <v>2</v>
      </c>
      <c r="C12" s="295"/>
      <c r="D12" s="123">
        <f>IRAG!E9</f>
        <v>0</v>
      </c>
      <c r="E12" s="294">
        <v>2</v>
      </c>
      <c r="F12" s="296"/>
      <c r="G12" s="233" t="e">
        <f>IRAG!E9/IRAG!D9</f>
        <v>#DIV/0!</v>
      </c>
      <c r="H12" s="294">
        <v>2</v>
      </c>
      <c r="I12" s="109">
        <f>IRAG!J9</f>
        <v>0</v>
      </c>
      <c r="J12" s="109">
        <f>IRAG!K9</f>
        <v>0</v>
      </c>
      <c r="K12" s="297" t="e">
        <f>IRAG!K9/IRAG!J9</f>
        <v>#DIV/0!</v>
      </c>
      <c r="M12" s="225" t="s">
        <v>325</v>
      </c>
      <c r="N12" s="225">
        <f>N10-N11</f>
        <v>0</v>
      </c>
    </row>
    <row r="13" spans="2:14" x14ac:dyDescent="0.25">
      <c r="B13" s="294">
        <v>3</v>
      </c>
      <c r="C13" s="295"/>
      <c r="D13" s="123">
        <f>IRAG!E10</f>
        <v>0</v>
      </c>
      <c r="E13" s="294">
        <v>3</v>
      </c>
      <c r="F13" s="296"/>
      <c r="G13" s="233" t="e">
        <f>IRAG!E10/IRAG!D10</f>
        <v>#DIV/0!</v>
      </c>
      <c r="H13" s="294">
        <v>3</v>
      </c>
      <c r="I13" s="109">
        <f>IRAG!J10</f>
        <v>0</v>
      </c>
      <c r="J13" s="109">
        <f>IRAG!K10</f>
        <v>0</v>
      </c>
      <c r="K13" s="297" t="e">
        <f>IRAG!K10/IRAG!J10</f>
        <v>#DIV/0!</v>
      </c>
    </row>
    <row r="14" spans="2:14" x14ac:dyDescent="0.25">
      <c r="B14" s="294">
        <v>4</v>
      </c>
      <c r="C14" s="295"/>
      <c r="D14" s="123">
        <f>IRAG!E11</f>
        <v>0</v>
      </c>
      <c r="E14" s="294">
        <v>4</v>
      </c>
      <c r="F14" s="296"/>
      <c r="G14" s="233" t="e">
        <f>IRAG!E11/IRAG!D11</f>
        <v>#DIV/0!</v>
      </c>
      <c r="H14" s="294">
        <v>4</v>
      </c>
      <c r="I14" s="109">
        <f>IRAG!J11</f>
        <v>0</v>
      </c>
      <c r="J14" s="109">
        <f>IRAG!K11</f>
        <v>0</v>
      </c>
      <c r="K14" s="297" t="e">
        <f>IRAG!K11/IRAG!J11</f>
        <v>#DIV/0!</v>
      </c>
    </row>
    <row r="15" spans="2:14" x14ac:dyDescent="0.25">
      <c r="B15" s="294">
        <v>5</v>
      </c>
      <c r="C15" s="295"/>
      <c r="D15" s="123">
        <f>IRAG!E12</f>
        <v>0</v>
      </c>
      <c r="E15" s="294">
        <v>5</v>
      </c>
      <c r="F15" s="296"/>
      <c r="G15" s="233" t="e">
        <f>IRAG!E12/IRAG!D12</f>
        <v>#DIV/0!</v>
      </c>
      <c r="H15" s="294">
        <v>5</v>
      </c>
      <c r="I15" s="109">
        <f>IRAG!J12</f>
        <v>0</v>
      </c>
      <c r="J15" s="109">
        <f>IRAG!K12</f>
        <v>0</v>
      </c>
      <c r="K15" s="297" t="e">
        <f>IRAG!K12/IRAG!J12</f>
        <v>#DIV/0!</v>
      </c>
      <c r="M15" s="288" t="s">
        <v>387</v>
      </c>
    </row>
    <row r="16" spans="2:14" x14ac:dyDescent="0.25">
      <c r="B16" s="294">
        <v>6</v>
      </c>
      <c r="C16" s="295"/>
      <c r="D16" s="123">
        <f>IRAG!E13</f>
        <v>0</v>
      </c>
      <c r="E16" s="294">
        <v>6</v>
      </c>
      <c r="F16" s="296"/>
      <c r="G16" s="233" t="e">
        <f>IRAG!E13/IRAG!D13</f>
        <v>#DIV/0!</v>
      </c>
      <c r="H16" s="294">
        <v>6</v>
      </c>
      <c r="I16" s="109">
        <f>IRAG!J13</f>
        <v>0</v>
      </c>
      <c r="J16" s="109">
        <f>IRAG!K13</f>
        <v>0</v>
      </c>
      <c r="K16" s="297" t="e">
        <f>IRAG!K13/IRAG!J13</f>
        <v>#DIV/0!</v>
      </c>
      <c r="M16" s="225" t="s">
        <v>324</v>
      </c>
      <c r="N16" s="225">
        <f>IRAG!F8</f>
        <v>0</v>
      </c>
    </row>
    <row r="17" spans="2:14" x14ac:dyDescent="0.25">
      <c r="B17" s="294">
        <v>7</v>
      </c>
      <c r="C17" s="295"/>
      <c r="D17" s="123">
        <f>IRAG!E14</f>
        <v>0</v>
      </c>
      <c r="E17" s="294">
        <v>7</v>
      </c>
      <c r="F17" s="296"/>
      <c r="G17" s="233" t="e">
        <f>IRAG!E14/IRAG!D14</f>
        <v>#DIV/0!</v>
      </c>
      <c r="H17" s="294">
        <v>7</v>
      </c>
      <c r="I17" s="109">
        <f>IRAG!J14</f>
        <v>0</v>
      </c>
      <c r="J17" s="109">
        <f>IRAG!K14</f>
        <v>0</v>
      </c>
      <c r="K17" s="297" t="e">
        <f>IRAG!K14/IRAG!J14</f>
        <v>#DIV/0!</v>
      </c>
      <c r="M17" s="225" t="s">
        <v>388</v>
      </c>
      <c r="N17" s="225">
        <f>IRAG!G8</f>
        <v>0</v>
      </c>
    </row>
    <row r="18" spans="2:14" x14ac:dyDescent="0.25">
      <c r="B18" s="294">
        <v>8</v>
      </c>
      <c r="C18" s="295"/>
      <c r="D18" s="123">
        <f>IRAG!E15</f>
        <v>0</v>
      </c>
      <c r="E18" s="294">
        <v>8</v>
      </c>
      <c r="F18" s="296"/>
      <c r="G18" s="233" t="e">
        <f>IRAG!E15/IRAG!D15</f>
        <v>#DIV/0!</v>
      </c>
      <c r="H18" s="294">
        <v>8</v>
      </c>
      <c r="I18" s="109">
        <f>IRAG!J15</f>
        <v>0</v>
      </c>
      <c r="J18" s="109">
        <f>IRAG!K15</f>
        <v>0</v>
      </c>
      <c r="K18" s="297" t="e">
        <f>IRAG!K15/IRAG!J15</f>
        <v>#DIV/0!</v>
      </c>
      <c r="M18" s="225" t="s">
        <v>389</v>
      </c>
      <c r="N18" s="225">
        <f>IRAG!H8</f>
        <v>0</v>
      </c>
    </row>
    <row r="19" spans="2:14" x14ac:dyDescent="0.25">
      <c r="B19" s="294">
        <v>9</v>
      </c>
      <c r="C19" s="295"/>
      <c r="D19" s="123">
        <f>IRAG!E16</f>
        <v>0</v>
      </c>
      <c r="E19" s="294">
        <v>9</v>
      </c>
      <c r="F19" s="296"/>
      <c r="G19" s="233" t="e">
        <f>IRAG!E16/IRAG!D16</f>
        <v>#DIV/0!</v>
      </c>
      <c r="H19" s="294">
        <v>9</v>
      </c>
      <c r="I19" s="109">
        <f>IRAG!J16</f>
        <v>0</v>
      </c>
      <c r="J19" s="109">
        <f>IRAG!K16</f>
        <v>0</v>
      </c>
      <c r="K19" s="297" t="e">
        <f>IRAG!K16/IRAG!J16</f>
        <v>#DIV/0!</v>
      </c>
      <c r="M19" s="225" t="s">
        <v>390</v>
      </c>
      <c r="N19" s="225">
        <f>IRAG!I8</f>
        <v>0</v>
      </c>
    </row>
    <row r="20" spans="2:14" x14ac:dyDescent="0.25">
      <c r="B20" s="294">
        <v>10</v>
      </c>
      <c r="C20" s="295"/>
      <c r="D20" s="123">
        <f>IRAG!E17</f>
        <v>0</v>
      </c>
      <c r="E20" s="294">
        <v>10</v>
      </c>
      <c r="F20" s="296"/>
      <c r="G20" s="233" t="e">
        <f>IRAG!E17/IRAG!D17</f>
        <v>#DIV/0!</v>
      </c>
      <c r="H20" s="294">
        <v>10</v>
      </c>
      <c r="I20" s="109">
        <f>IRAG!J17</f>
        <v>0</v>
      </c>
      <c r="J20" s="109">
        <f>IRAG!K17</f>
        <v>0</v>
      </c>
      <c r="K20" s="297" t="e">
        <f>IRAG!K17/IRAG!J17</f>
        <v>#DIV/0!</v>
      </c>
      <c r="M20" s="225" t="s">
        <v>391</v>
      </c>
      <c r="N20" s="225">
        <f>N16-N17-N19</f>
        <v>0</v>
      </c>
    </row>
    <row r="21" spans="2:14" x14ac:dyDescent="0.25">
      <c r="B21" s="294">
        <v>11</v>
      </c>
      <c r="C21" s="295"/>
      <c r="D21" s="123">
        <f>IRAG!E18</f>
        <v>0</v>
      </c>
      <c r="E21" s="294">
        <v>11</v>
      </c>
      <c r="F21" s="296"/>
      <c r="G21" s="233" t="e">
        <f>IRAG!E18/IRAG!D18</f>
        <v>#DIV/0!</v>
      </c>
      <c r="H21" s="294">
        <v>11</v>
      </c>
      <c r="I21" s="109">
        <f>IRAG!J18</f>
        <v>0</v>
      </c>
      <c r="J21" s="109">
        <f>IRAG!K18</f>
        <v>0</v>
      </c>
      <c r="K21" s="297" t="e">
        <f>IRAG!K18/IRAG!J18</f>
        <v>#DIV/0!</v>
      </c>
    </row>
    <row r="22" spans="2:14" x14ac:dyDescent="0.25">
      <c r="B22" s="294">
        <v>12</v>
      </c>
      <c r="C22" s="295"/>
      <c r="D22" s="123">
        <f>IRAG!E19</f>
        <v>0</v>
      </c>
      <c r="E22" s="294">
        <v>12</v>
      </c>
      <c r="F22" s="296"/>
      <c r="G22" s="233" t="e">
        <f>IRAG!E19/IRAG!D19</f>
        <v>#DIV/0!</v>
      </c>
      <c r="H22" s="294">
        <v>12</v>
      </c>
      <c r="I22" s="109">
        <f>IRAG!J19</f>
        <v>0</v>
      </c>
      <c r="J22" s="109">
        <f>IRAG!K19</f>
        <v>0</v>
      </c>
      <c r="K22" s="297" t="e">
        <f>IRAG!K19/IRAG!J19</f>
        <v>#DIV/0!</v>
      </c>
    </row>
    <row r="23" spans="2:14" x14ac:dyDescent="0.25">
      <c r="B23" s="294">
        <v>13</v>
      </c>
      <c r="C23" s="295"/>
      <c r="D23" s="123">
        <f>IRAG!E20</f>
        <v>0</v>
      </c>
      <c r="E23" s="294">
        <v>13</v>
      </c>
      <c r="F23" s="296"/>
      <c r="G23" s="233" t="e">
        <f>IRAG!E20/IRAG!D20</f>
        <v>#DIV/0!</v>
      </c>
      <c r="H23" s="294">
        <v>13</v>
      </c>
      <c r="I23" s="109">
        <f>IRAG!J20</f>
        <v>0</v>
      </c>
      <c r="J23" s="109">
        <f>IRAG!K20</f>
        <v>0</v>
      </c>
      <c r="K23" s="297" t="e">
        <f>IRAG!K20/IRAG!J20</f>
        <v>#DIV/0!</v>
      </c>
    </row>
    <row r="24" spans="2:14" x14ac:dyDescent="0.25">
      <c r="B24" s="294">
        <v>14</v>
      </c>
      <c r="C24" s="295"/>
      <c r="D24" s="123">
        <f>IRAG!E21</f>
        <v>0</v>
      </c>
      <c r="E24" s="294">
        <v>14</v>
      </c>
      <c r="F24" s="296"/>
      <c r="G24" s="233" t="e">
        <f>IRAG!E21/IRAG!D21</f>
        <v>#DIV/0!</v>
      </c>
      <c r="H24" s="294">
        <v>14</v>
      </c>
      <c r="I24" s="109">
        <f>IRAG!J21</f>
        <v>0</v>
      </c>
      <c r="J24" s="109">
        <f>IRAG!K21</f>
        <v>0</v>
      </c>
      <c r="K24" s="297" t="e">
        <f>IRAG!K21/IRAG!J21</f>
        <v>#DIV/0!</v>
      </c>
    </row>
    <row r="25" spans="2:14" x14ac:dyDescent="0.25">
      <c r="B25" s="294">
        <v>15</v>
      </c>
      <c r="C25" s="295"/>
      <c r="D25" s="123">
        <f>IRAG!E22</f>
        <v>0</v>
      </c>
      <c r="E25" s="294">
        <v>15</v>
      </c>
      <c r="F25" s="296"/>
      <c r="G25" s="233" t="e">
        <f>IRAG!E22/IRAG!D22</f>
        <v>#DIV/0!</v>
      </c>
      <c r="H25" s="294">
        <v>15</v>
      </c>
      <c r="I25" s="109">
        <f>IRAG!J22</f>
        <v>0</v>
      </c>
      <c r="J25" s="109">
        <f>IRAG!K22</f>
        <v>0</v>
      </c>
      <c r="K25" s="297" t="e">
        <f>IRAG!K22/IRAG!J22</f>
        <v>#DIV/0!</v>
      </c>
    </row>
    <row r="26" spans="2:14" x14ac:dyDescent="0.25">
      <c r="B26" s="294">
        <v>16</v>
      </c>
      <c r="C26" s="295"/>
      <c r="D26" s="123">
        <f>IRAG!E23</f>
        <v>0</v>
      </c>
      <c r="E26" s="294">
        <v>16</v>
      </c>
      <c r="F26" s="296"/>
      <c r="G26" s="233" t="e">
        <f>IRAG!E23/IRAG!D23</f>
        <v>#DIV/0!</v>
      </c>
      <c r="H26" s="294">
        <v>16</v>
      </c>
      <c r="I26" s="109">
        <f>IRAG!J23</f>
        <v>0</v>
      </c>
      <c r="J26" s="109">
        <f>IRAG!K23</f>
        <v>0</v>
      </c>
      <c r="K26" s="297" t="e">
        <f>IRAG!K23/IRAG!J23</f>
        <v>#DIV/0!</v>
      </c>
    </row>
    <row r="27" spans="2:14" x14ac:dyDescent="0.25">
      <c r="B27" s="294">
        <v>17</v>
      </c>
      <c r="C27" s="295"/>
      <c r="D27" s="123">
        <f>IRAG!E24</f>
        <v>0</v>
      </c>
      <c r="E27" s="294">
        <v>17</v>
      </c>
      <c r="F27" s="296"/>
      <c r="G27" s="233" t="e">
        <f>IRAG!E24/IRAG!D24</f>
        <v>#DIV/0!</v>
      </c>
      <c r="H27" s="294">
        <v>17</v>
      </c>
      <c r="I27" s="109">
        <f>IRAG!J24</f>
        <v>0</v>
      </c>
      <c r="J27" s="109">
        <f>IRAG!K24</f>
        <v>0</v>
      </c>
      <c r="K27" s="297" t="e">
        <f>IRAG!K24/IRAG!J24</f>
        <v>#DIV/0!</v>
      </c>
    </row>
    <row r="28" spans="2:14" x14ac:dyDescent="0.25">
      <c r="B28" s="294">
        <v>18</v>
      </c>
      <c r="C28" s="295"/>
      <c r="D28" s="123">
        <f>IRAG!E25</f>
        <v>0</v>
      </c>
      <c r="E28" s="294">
        <v>18</v>
      </c>
      <c r="F28" s="296"/>
      <c r="G28" s="233" t="e">
        <f>IRAG!E25/IRAG!D25</f>
        <v>#DIV/0!</v>
      </c>
      <c r="H28" s="294">
        <v>18</v>
      </c>
      <c r="I28" s="109">
        <f>IRAG!J25</f>
        <v>0</v>
      </c>
      <c r="J28" s="109">
        <f>IRAG!K25</f>
        <v>0</v>
      </c>
      <c r="K28" s="297" t="e">
        <f>IRAG!K25/IRAG!J25</f>
        <v>#DIV/0!</v>
      </c>
    </row>
    <row r="29" spans="2:14" x14ac:dyDescent="0.25">
      <c r="B29" s="294">
        <v>19</v>
      </c>
      <c r="C29" s="295"/>
      <c r="D29" s="123">
        <f>IRAG!E26</f>
        <v>0</v>
      </c>
      <c r="E29" s="294">
        <v>19</v>
      </c>
      <c r="F29" s="296"/>
      <c r="G29" s="233" t="e">
        <f>IRAG!E26/IRAG!D26</f>
        <v>#DIV/0!</v>
      </c>
      <c r="H29" s="294">
        <v>19</v>
      </c>
      <c r="I29" s="109">
        <f>IRAG!J26</f>
        <v>0</v>
      </c>
      <c r="J29" s="109">
        <f>IRAG!K26</f>
        <v>0</v>
      </c>
      <c r="K29" s="297" t="e">
        <f>IRAG!K26/IRAG!J26</f>
        <v>#DIV/0!</v>
      </c>
    </row>
    <row r="30" spans="2:14" x14ac:dyDescent="0.25">
      <c r="B30" s="294">
        <v>20</v>
      </c>
      <c r="C30" s="295"/>
      <c r="D30" s="123">
        <f>IRAG!E27</f>
        <v>0</v>
      </c>
      <c r="E30" s="294">
        <v>20</v>
      </c>
      <c r="F30" s="296"/>
      <c r="G30" s="233" t="e">
        <f>IRAG!E27/IRAG!D27</f>
        <v>#DIV/0!</v>
      </c>
      <c r="H30" s="294">
        <v>20</v>
      </c>
      <c r="I30" s="109">
        <f>IRAG!J27</f>
        <v>0</v>
      </c>
      <c r="J30" s="109">
        <f>IRAG!K27</f>
        <v>0</v>
      </c>
      <c r="K30" s="297" t="e">
        <f>IRAG!K27/IRAG!J27</f>
        <v>#DIV/0!</v>
      </c>
    </row>
    <row r="31" spans="2:14" x14ac:dyDescent="0.25">
      <c r="B31" s="294">
        <v>21</v>
      </c>
      <c r="C31" s="295"/>
      <c r="D31" s="123">
        <f>IRAG!E28</f>
        <v>0</v>
      </c>
      <c r="E31" s="294">
        <v>21</v>
      </c>
      <c r="F31" s="296"/>
      <c r="G31" s="233" t="e">
        <f>IRAG!E28/IRAG!D28</f>
        <v>#DIV/0!</v>
      </c>
      <c r="H31" s="294">
        <v>21</v>
      </c>
      <c r="I31" s="109">
        <f>IRAG!J28</f>
        <v>0</v>
      </c>
      <c r="J31" s="109">
        <f>IRAG!K28</f>
        <v>0</v>
      </c>
      <c r="K31" s="297" t="e">
        <f>IRAG!K28/IRAG!J28</f>
        <v>#DIV/0!</v>
      </c>
    </row>
    <row r="32" spans="2:14" x14ac:dyDescent="0.25">
      <c r="B32" s="294">
        <v>22</v>
      </c>
      <c r="C32" s="295"/>
      <c r="D32" s="123">
        <f>IRAG!E29</f>
        <v>0</v>
      </c>
      <c r="E32" s="294">
        <v>22</v>
      </c>
      <c r="F32" s="296"/>
      <c r="G32" s="233" t="e">
        <f>IRAG!E29/IRAG!D29</f>
        <v>#DIV/0!</v>
      </c>
      <c r="H32" s="294">
        <v>22</v>
      </c>
      <c r="I32" s="109">
        <f>IRAG!J29</f>
        <v>0</v>
      </c>
      <c r="J32" s="109">
        <f>IRAG!K29</f>
        <v>0</v>
      </c>
      <c r="K32" s="297" t="e">
        <f>IRAG!K29/IRAG!J29</f>
        <v>#DIV/0!</v>
      </c>
    </row>
    <row r="33" spans="2:11" x14ac:dyDescent="0.25">
      <c r="B33" s="294">
        <v>23</v>
      </c>
      <c r="C33" s="295"/>
      <c r="D33" s="123">
        <f>IRAG!E30</f>
        <v>0</v>
      </c>
      <c r="E33" s="294">
        <v>23</v>
      </c>
      <c r="F33" s="296"/>
      <c r="G33" s="233" t="e">
        <f>IRAG!E30/IRAG!D30</f>
        <v>#DIV/0!</v>
      </c>
      <c r="H33" s="294">
        <v>23</v>
      </c>
      <c r="I33" s="109">
        <f>IRAG!J30</f>
        <v>0</v>
      </c>
      <c r="J33" s="109">
        <f>IRAG!K30</f>
        <v>0</v>
      </c>
      <c r="K33" s="297" t="e">
        <f>IRAG!K30/IRAG!J30</f>
        <v>#DIV/0!</v>
      </c>
    </row>
    <row r="34" spans="2:11" x14ac:dyDescent="0.25">
      <c r="B34" s="294">
        <v>24</v>
      </c>
      <c r="C34" s="295"/>
      <c r="D34" s="123">
        <f>IRAG!E31</f>
        <v>0</v>
      </c>
      <c r="E34" s="294">
        <v>24</v>
      </c>
      <c r="F34" s="296"/>
      <c r="G34" s="233" t="e">
        <f>IRAG!E31/IRAG!D31</f>
        <v>#DIV/0!</v>
      </c>
      <c r="H34" s="294">
        <v>24</v>
      </c>
      <c r="I34" s="109">
        <f>IRAG!J31</f>
        <v>0</v>
      </c>
      <c r="J34" s="109">
        <f>IRAG!K31</f>
        <v>0</v>
      </c>
      <c r="K34" s="297" t="e">
        <f>IRAG!K31/IRAG!J31</f>
        <v>#DIV/0!</v>
      </c>
    </row>
    <row r="35" spans="2:11" x14ac:dyDescent="0.25">
      <c r="B35" s="294">
        <v>25</v>
      </c>
      <c r="C35" s="295"/>
      <c r="D35" s="123">
        <f>IRAG!E32</f>
        <v>0</v>
      </c>
      <c r="E35" s="294">
        <v>25</v>
      </c>
      <c r="F35" s="296"/>
      <c r="G35" s="233" t="e">
        <f>IRAG!E32/IRAG!D32</f>
        <v>#DIV/0!</v>
      </c>
      <c r="H35" s="294">
        <v>25</v>
      </c>
      <c r="I35" s="109">
        <f>IRAG!J32</f>
        <v>0</v>
      </c>
      <c r="J35" s="109">
        <f>IRAG!K32</f>
        <v>0</v>
      </c>
      <c r="K35" s="297" t="e">
        <f>IRAG!K32/IRAG!J32</f>
        <v>#DIV/0!</v>
      </c>
    </row>
    <row r="36" spans="2:11" x14ac:dyDescent="0.25">
      <c r="B36" s="294">
        <v>26</v>
      </c>
      <c r="C36" s="295"/>
      <c r="D36" s="123">
        <f>IRAG!E33</f>
        <v>0</v>
      </c>
      <c r="E36" s="294">
        <v>26</v>
      </c>
      <c r="F36" s="296"/>
      <c r="G36" s="233" t="e">
        <f>IRAG!E33/IRAG!D33</f>
        <v>#DIV/0!</v>
      </c>
      <c r="H36" s="294">
        <v>26</v>
      </c>
      <c r="I36" s="109">
        <f>IRAG!J33</f>
        <v>0</v>
      </c>
      <c r="J36" s="109">
        <f>IRAG!K33</f>
        <v>0</v>
      </c>
      <c r="K36" s="297" t="e">
        <f>IRAG!K33/IRAG!J33</f>
        <v>#DIV/0!</v>
      </c>
    </row>
    <row r="37" spans="2:11" x14ac:dyDescent="0.25">
      <c r="B37" s="294">
        <v>27</v>
      </c>
      <c r="C37" s="295"/>
      <c r="D37" s="123">
        <f>IRAG!E34</f>
        <v>0</v>
      </c>
      <c r="E37" s="294">
        <v>27</v>
      </c>
      <c r="F37" s="296"/>
      <c r="G37" s="233" t="e">
        <f>IRAG!E34/IRAG!D34</f>
        <v>#DIV/0!</v>
      </c>
      <c r="H37" s="294">
        <v>27</v>
      </c>
      <c r="I37" s="109">
        <f>IRAG!J34</f>
        <v>0</v>
      </c>
      <c r="J37" s="109">
        <f>IRAG!K34</f>
        <v>0</v>
      </c>
      <c r="K37" s="297" t="e">
        <f>IRAG!K34/IRAG!J34</f>
        <v>#DIV/0!</v>
      </c>
    </row>
    <row r="38" spans="2:11" x14ac:dyDescent="0.25">
      <c r="B38" s="294">
        <v>28</v>
      </c>
      <c r="C38" s="295"/>
      <c r="D38" s="123">
        <f>IRAG!E35</f>
        <v>0</v>
      </c>
      <c r="E38" s="294">
        <v>28</v>
      </c>
      <c r="F38" s="296"/>
      <c r="G38" s="233" t="e">
        <f>IRAG!E35/IRAG!D35</f>
        <v>#DIV/0!</v>
      </c>
      <c r="H38" s="294">
        <v>28</v>
      </c>
      <c r="I38" s="109">
        <f>IRAG!J35</f>
        <v>0</v>
      </c>
      <c r="J38" s="109">
        <f>IRAG!K35</f>
        <v>0</v>
      </c>
      <c r="K38" s="297" t="e">
        <f>IRAG!K35/IRAG!J35</f>
        <v>#DIV/0!</v>
      </c>
    </row>
    <row r="39" spans="2:11" x14ac:dyDescent="0.25">
      <c r="B39" s="294">
        <v>29</v>
      </c>
      <c r="C39" s="295"/>
      <c r="D39" s="123">
        <f>IRAG!E36</f>
        <v>0</v>
      </c>
      <c r="E39" s="294">
        <v>29</v>
      </c>
      <c r="F39" s="296"/>
      <c r="G39" s="233" t="e">
        <f>IRAG!E36/IRAG!D36</f>
        <v>#DIV/0!</v>
      </c>
      <c r="H39" s="294">
        <v>29</v>
      </c>
      <c r="I39" s="109">
        <f>IRAG!J36</f>
        <v>0</v>
      </c>
      <c r="J39" s="109">
        <f>IRAG!K36</f>
        <v>0</v>
      </c>
      <c r="K39" s="297" t="e">
        <f>IRAG!K36/IRAG!J36</f>
        <v>#DIV/0!</v>
      </c>
    </row>
    <row r="40" spans="2:11" x14ac:dyDescent="0.25">
      <c r="B40" s="294">
        <v>30</v>
      </c>
      <c r="C40" s="295"/>
      <c r="D40" s="123">
        <f>IRAG!E37</f>
        <v>0</v>
      </c>
      <c r="E40" s="294">
        <v>30</v>
      </c>
      <c r="F40" s="296"/>
      <c r="G40" s="233" t="e">
        <f>IRAG!E37/IRAG!D37</f>
        <v>#DIV/0!</v>
      </c>
      <c r="H40" s="294">
        <v>30</v>
      </c>
      <c r="I40" s="109">
        <f>IRAG!J37</f>
        <v>0</v>
      </c>
      <c r="J40" s="109">
        <f>IRAG!K37</f>
        <v>0</v>
      </c>
      <c r="K40" s="297" t="e">
        <f>IRAG!K37/IRAG!J37</f>
        <v>#DIV/0!</v>
      </c>
    </row>
    <row r="41" spans="2:11" x14ac:dyDescent="0.25">
      <c r="B41" s="294">
        <v>31</v>
      </c>
      <c r="C41" s="295"/>
      <c r="D41" s="123">
        <f>IRAG!E38</f>
        <v>0</v>
      </c>
      <c r="E41" s="294">
        <v>31</v>
      </c>
      <c r="F41" s="296"/>
      <c r="G41" s="233" t="e">
        <f>IRAG!E38/IRAG!D38</f>
        <v>#DIV/0!</v>
      </c>
      <c r="H41" s="294">
        <v>31</v>
      </c>
      <c r="I41" s="109">
        <f>IRAG!J38</f>
        <v>0</v>
      </c>
      <c r="J41" s="109">
        <f>IRAG!K38</f>
        <v>0</v>
      </c>
      <c r="K41" s="297" t="e">
        <f>IRAG!K38/IRAG!J38</f>
        <v>#DIV/0!</v>
      </c>
    </row>
    <row r="42" spans="2:11" x14ac:dyDescent="0.25">
      <c r="B42" s="294">
        <v>32</v>
      </c>
      <c r="C42" s="295"/>
      <c r="D42" s="123">
        <f>IRAG!E39</f>
        <v>0</v>
      </c>
      <c r="E42" s="294">
        <v>32</v>
      </c>
      <c r="F42" s="296"/>
      <c r="G42" s="233" t="e">
        <f>IRAG!E39/IRAG!D39</f>
        <v>#DIV/0!</v>
      </c>
      <c r="H42" s="294">
        <v>32</v>
      </c>
      <c r="I42" s="109">
        <f>IRAG!J39</f>
        <v>0</v>
      </c>
      <c r="J42" s="109">
        <f>IRAG!K39</f>
        <v>0</v>
      </c>
      <c r="K42" s="297" t="e">
        <f>IRAG!K39/IRAG!J39</f>
        <v>#DIV/0!</v>
      </c>
    </row>
    <row r="43" spans="2:11" x14ac:dyDescent="0.25">
      <c r="B43" s="294">
        <v>33</v>
      </c>
      <c r="C43" s="295"/>
      <c r="D43" s="123">
        <f>IRAG!E40</f>
        <v>0</v>
      </c>
      <c r="E43" s="294">
        <v>33</v>
      </c>
      <c r="F43" s="296"/>
      <c r="G43" s="233" t="e">
        <f>IRAG!E40/IRAG!D40</f>
        <v>#DIV/0!</v>
      </c>
      <c r="H43" s="294">
        <v>33</v>
      </c>
      <c r="I43" s="109">
        <f>IRAG!J40</f>
        <v>0</v>
      </c>
      <c r="J43" s="109">
        <f>IRAG!K40</f>
        <v>0</v>
      </c>
      <c r="K43" s="297" t="e">
        <f>IRAG!K40/IRAG!J40</f>
        <v>#DIV/0!</v>
      </c>
    </row>
    <row r="44" spans="2:11" x14ac:dyDescent="0.25">
      <c r="B44" s="294">
        <v>34</v>
      </c>
      <c r="C44" s="295"/>
      <c r="D44" s="123">
        <f>IRAG!E41</f>
        <v>0</v>
      </c>
      <c r="E44" s="294">
        <v>34</v>
      </c>
      <c r="F44" s="296"/>
      <c r="G44" s="233" t="e">
        <f>IRAG!E41/IRAG!D41</f>
        <v>#DIV/0!</v>
      </c>
      <c r="H44" s="294">
        <v>34</v>
      </c>
      <c r="I44" s="109">
        <f>IRAG!J41</f>
        <v>0</v>
      </c>
      <c r="J44" s="109">
        <f>IRAG!K41</f>
        <v>0</v>
      </c>
      <c r="K44" s="297" t="e">
        <f>IRAG!K41/IRAG!J41</f>
        <v>#DIV/0!</v>
      </c>
    </row>
    <row r="45" spans="2:11" x14ac:dyDescent="0.25">
      <c r="B45" s="294">
        <v>35</v>
      </c>
      <c r="C45" s="295"/>
      <c r="D45" s="123">
        <f>IRAG!E42</f>
        <v>0</v>
      </c>
      <c r="E45" s="294">
        <v>35</v>
      </c>
      <c r="F45" s="296"/>
      <c r="G45" s="233" t="e">
        <f>IRAG!E42/IRAG!D42</f>
        <v>#DIV/0!</v>
      </c>
      <c r="H45" s="294">
        <v>35</v>
      </c>
      <c r="I45" s="109">
        <f>IRAG!J42</f>
        <v>0</v>
      </c>
      <c r="J45" s="109">
        <f>IRAG!K42</f>
        <v>0</v>
      </c>
      <c r="K45" s="297" t="e">
        <f>IRAG!K42/IRAG!J42</f>
        <v>#DIV/0!</v>
      </c>
    </row>
    <row r="46" spans="2:11" x14ac:dyDescent="0.25">
      <c r="B46" s="294">
        <v>36</v>
      </c>
      <c r="C46" s="295"/>
      <c r="D46" s="123">
        <f>IRAG!E43</f>
        <v>0</v>
      </c>
      <c r="E46" s="294">
        <v>36</v>
      </c>
      <c r="F46" s="296"/>
      <c r="G46" s="233" t="e">
        <f>IRAG!E43/IRAG!D43</f>
        <v>#DIV/0!</v>
      </c>
      <c r="H46" s="294">
        <v>36</v>
      </c>
      <c r="I46" s="109">
        <f>IRAG!J43</f>
        <v>0</v>
      </c>
      <c r="J46" s="109">
        <f>IRAG!K43</f>
        <v>0</v>
      </c>
      <c r="K46" s="297" t="e">
        <f>IRAG!K43/IRAG!J43</f>
        <v>#DIV/0!</v>
      </c>
    </row>
    <row r="47" spans="2:11" x14ac:dyDescent="0.25">
      <c r="B47" s="294">
        <v>37</v>
      </c>
      <c r="C47" s="295"/>
      <c r="D47" s="123">
        <f>IRAG!E44</f>
        <v>0</v>
      </c>
      <c r="E47" s="294">
        <v>37</v>
      </c>
      <c r="F47" s="296"/>
      <c r="G47" s="233" t="e">
        <f>IRAG!E44/IRAG!D44</f>
        <v>#DIV/0!</v>
      </c>
      <c r="H47" s="294">
        <v>37</v>
      </c>
      <c r="I47" s="109">
        <f>IRAG!J44</f>
        <v>0</v>
      </c>
      <c r="J47" s="109">
        <f>IRAG!K44</f>
        <v>0</v>
      </c>
      <c r="K47" s="297" t="e">
        <f>IRAG!K44/IRAG!J44</f>
        <v>#DIV/0!</v>
      </c>
    </row>
    <row r="48" spans="2:11" x14ac:dyDescent="0.25">
      <c r="B48" s="294">
        <v>38</v>
      </c>
      <c r="C48" s="295"/>
      <c r="D48" s="123">
        <f>IRAG!E45</f>
        <v>0</v>
      </c>
      <c r="E48" s="294">
        <v>38</v>
      </c>
      <c r="F48" s="296"/>
      <c r="G48" s="233" t="e">
        <f>IRAG!E45/IRAG!D45</f>
        <v>#DIV/0!</v>
      </c>
      <c r="H48" s="294">
        <v>38</v>
      </c>
      <c r="I48" s="109">
        <f>IRAG!J45</f>
        <v>0</v>
      </c>
      <c r="J48" s="109">
        <f>IRAG!K45</f>
        <v>0</v>
      </c>
      <c r="K48" s="297" t="e">
        <f>IRAG!K45/IRAG!J45</f>
        <v>#DIV/0!</v>
      </c>
    </row>
    <row r="49" spans="2:14" x14ac:dyDescent="0.25">
      <c r="B49" s="294">
        <v>39</v>
      </c>
      <c r="C49" s="295"/>
      <c r="D49" s="123">
        <f>IRAG!E46</f>
        <v>0</v>
      </c>
      <c r="E49" s="294">
        <v>39</v>
      </c>
      <c r="F49" s="296"/>
      <c r="G49" s="233" t="e">
        <f>IRAG!E46/IRAG!D46</f>
        <v>#DIV/0!</v>
      </c>
      <c r="H49" s="294">
        <v>39</v>
      </c>
      <c r="I49" s="109">
        <f>IRAG!J46</f>
        <v>0</v>
      </c>
      <c r="J49" s="109">
        <f>IRAG!K46</f>
        <v>0</v>
      </c>
      <c r="K49" s="297" t="e">
        <f>IRAG!K46/IRAG!J46</f>
        <v>#DIV/0!</v>
      </c>
    </row>
    <row r="50" spans="2:14" x14ac:dyDescent="0.25">
      <c r="B50" s="294">
        <v>40</v>
      </c>
      <c r="C50" s="295"/>
      <c r="D50" s="123">
        <f>IRAG!E47</f>
        <v>0</v>
      </c>
      <c r="E50" s="294">
        <v>40</v>
      </c>
      <c r="F50" s="296"/>
      <c r="G50" s="233" t="e">
        <f>IRAG!E47/IRAG!D47</f>
        <v>#DIV/0!</v>
      </c>
      <c r="H50" s="294">
        <v>40</v>
      </c>
      <c r="I50" s="109">
        <f>IRAG!J47</f>
        <v>0</v>
      </c>
      <c r="J50" s="109">
        <f>IRAG!K47</f>
        <v>0</v>
      </c>
      <c r="K50" s="297" t="e">
        <f>IRAG!K47/IRAG!J47</f>
        <v>#DIV/0!</v>
      </c>
    </row>
    <row r="51" spans="2:14" x14ac:dyDescent="0.25">
      <c r="B51" s="294">
        <v>41</v>
      </c>
      <c r="C51" s="295"/>
      <c r="D51" s="123">
        <f>IRAG!E48</f>
        <v>0</v>
      </c>
      <c r="E51" s="294">
        <v>41</v>
      </c>
      <c r="F51" s="296"/>
      <c r="G51" s="233" t="e">
        <f>IRAG!E48/IRAG!D48</f>
        <v>#DIV/0!</v>
      </c>
      <c r="H51" s="294">
        <v>41</v>
      </c>
      <c r="I51" s="109">
        <f>IRAG!J48</f>
        <v>0</v>
      </c>
      <c r="J51" s="109">
        <f>IRAG!K48</f>
        <v>0</v>
      </c>
      <c r="K51" s="297" t="e">
        <f>IRAG!K48/IRAG!J48</f>
        <v>#DIV/0!</v>
      </c>
    </row>
    <row r="52" spans="2:14" x14ac:dyDescent="0.25">
      <c r="B52" s="294">
        <v>42</v>
      </c>
      <c r="C52" s="295"/>
      <c r="D52" s="123">
        <f>IRAG!E49</f>
        <v>0</v>
      </c>
      <c r="E52" s="294">
        <v>42</v>
      </c>
      <c r="F52" s="296"/>
      <c r="G52" s="233" t="e">
        <f>IRAG!E49/IRAG!D49</f>
        <v>#DIV/0!</v>
      </c>
      <c r="H52" s="294">
        <v>42</v>
      </c>
      <c r="I52" s="109">
        <f>IRAG!J49</f>
        <v>0</v>
      </c>
      <c r="J52" s="109">
        <f>IRAG!K49</f>
        <v>0</v>
      </c>
      <c r="K52" s="297" t="e">
        <f>IRAG!K49/IRAG!J49</f>
        <v>#DIV/0!</v>
      </c>
    </row>
    <row r="53" spans="2:14" x14ac:dyDescent="0.25">
      <c r="B53" s="294">
        <v>43</v>
      </c>
      <c r="C53" s="295"/>
      <c r="D53" s="123">
        <f>IRAG!E50</f>
        <v>0</v>
      </c>
      <c r="E53" s="294">
        <v>43</v>
      </c>
      <c r="F53" s="296"/>
      <c r="G53" s="233" t="e">
        <f>IRAG!E50/IRAG!D50</f>
        <v>#DIV/0!</v>
      </c>
      <c r="H53" s="294">
        <v>43</v>
      </c>
      <c r="I53" s="109">
        <f>IRAG!J50</f>
        <v>0</v>
      </c>
      <c r="J53" s="109">
        <f>IRAG!K50</f>
        <v>0</v>
      </c>
      <c r="K53" s="297" t="e">
        <f>IRAG!K50/IRAG!J50</f>
        <v>#DIV/0!</v>
      </c>
    </row>
    <row r="54" spans="2:14" x14ac:dyDescent="0.25">
      <c r="B54" s="294">
        <v>44</v>
      </c>
      <c r="C54" s="295"/>
      <c r="D54" s="123">
        <f>IRAG!E51</f>
        <v>0</v>
      </c>
      <c r="E54" s="294">
        <v>44</v>
      </c>
      <c r="F54" s="296"/>
      <c r="G54" s="233" t="e">
        <f>IRAG!E51/IRAG!D51</f>
        <v>#DIV/0!</v>
      </c>
      <c r="H54" s="294">
        <v>44</v>
      </c>
      <c r="I54" s="109">
        <f>IRAG!J51</f>
        <v>0</v>
      </c>
      <c r="J54" s="109">
        <f>IRAG!K51</f>
        <v>0</v>
      </c>
      <c r="K54" s="297" t="e">
        <f>IRAG!K51/IRAG!J51</f>
        <v>#DIV/0!</v>
      </c>
    </row>
    <row r="55" spans="2:14" x14ac:dyDescent="0.25">
      <c r="B55" s="294">
        <v>45</v>
      </c>
      <c r="C55" s="295"/>
      <c r="D55" s="123">
        <f>IRAG!E52</f>
        <v>0</v>
      </c>
      <c r="E55" s="294">
        <v>45</v>
      </c>
      <c r="F55" s="296"/>
      <c r="G55" s="233" t="e">
        <f>IRAG!E52/IRAG!D52</f>
        <v>#DIV/0!</v>
      </c>
      <c r="H55" s="294">
        <v>45</v>
      </c>
      <c r="I55" s="109">
        <f>IRAG!J52</f>
        <v>0</v>
      </c>
      <c r="J55" s="109">
        <f>IRAG!K52</f>
        <v>0</v>
      </c>
      <c r="K55" s="297" t="e">
        <f>IRAG!K52/IRAG!J52</f>
        <v>#DIV/0!</v>
      </c>
    </row>
    <row r="56" spans="2:14" x14ac:dyDescent="0.25">
      <c r="B56" s="294">
        <v>46</v>
      </c>
      <c r="C56" s="295"/>
      <c r="D56" s="123">
        <f>IRAG!E53</f>
        <v>0</v>
      </c>
      <c r="E56" s="294">
        <v>46</v>
      </c>
      <c r="F56" s="296"/>
      <c r="G56" s="233" t="e">
        <f>IRAG!E53/IRAG!D53</f>
        <v>#DIV/0!</v>
      </c>
      <c r="H56" s="294">
        <v>46</v>
      </c>
      <c r="I56" s="109">
        <f>IRAG!J53</f>
        <v>0</v>
      </c>
      <c r="J56" s="109">
        <f>IRAG!K53</f>
        <v>0</v>
      </c>
      <c r="K56" s="297" t="e">
        <f>IRAG!K53/IRAG!J53</f>
        <v>#DIV/0!</v>
      </c>
    </row>
    <row r="57" spans="2:14" x14ac:dyDescent="0.25">
      <c r="B57" s="294">
        <v>47</v>
      </c>
      <c r="C57" s="295"/>
      <c r="D57" s="123">
        <f>IRAG!E54</f>
        <v>0</v>
      </c>
      <c r="E57" s="294">
        <v>47</v>
      </c>
      <c r="F57" s="296"/>
      <c r="G57" s="233" t="e">
        <f>IRAG!E54/IRAG!D54</f>
        <v>#DIV/0!</v>
      </c>
      <c r="H57" s="294">
        <v>47</v>
      </c>
      <c r="I57" s="109">
        <f>IRAG!J54</f>
        <v>0</v>
      </c>
      <c r="J57" s="109">
        <f>IRAG!K54</f>
        <v>0</v>
      </c>
      <c r="K57" s="297" t="e">
        <f>IRAG!K54/IRAG!J54</f>
        <v>#DIV/0!</v>
      </c>
    </row>
    <row r="58" spans="2:14" x14ac:dyDescent="0.25">
      <c r="B58" s="294">
        <v>48</v>
      </c>
      <c r="C58" s="295"/>
      <c r="D58" s="123">
        <f>IRAG!E55</f>
        <v>0</v>
      </c>
      <c r="E58" s="294">
        <v>48</v>
      </c>
      <c r="F58" s="296"/>
      <c r="G58" s="233" t="e">
        <f>IRAG!E55/IRAG!D55</f>
        <v>#DIV/0!</v>
      </c>
      <c r="H58" s="294">
        <v>48</v>
      </c>
      <c r="I58" s="109">
        <f>IRAG!J55</f>
        <v>0</v>
      </c>
      <c r="J58" s="109">
        <f>IRAG!K55</f>
        <v>0</v>
      </c>
      <c r="K58" s="297" t="e">
        <f>IRAG!K55/IRAG!J55</f>
        <v>#DIV/0!</v>
      </c>
    </row>
    <row r="59" spans="2:14" x14ac:dyDescent="0.25">
      <c r="B59" s="294">
        <v>49</v>
      </c>
      <c r="C59" s="295"/>
      <c r="D59" s="123">
        <f>IRAG!E56</f>
        <v>0</v>
      </c>
      <c r="E59" s="294">
        <v>49</v>
      </c>
      <c r="F59" s="296"/>
      <c r="G59" s="233" t="e">
        <f>IRAG!E56/IRAG!D56</f>
        <v>#DIV/0!</v>
      </c>
      <c r="H59" s="294">
        <v>49</v>
      </c>
      <c r="I59" s="109">
        <f>IRAG!J56</f>
        <v>0</v>
      </c>
      <c r="J59" s="109">
        <f>IRAG!K56</f>
        <v>0</v>
      </c>
      <c r="K59" s="297" t="e">
        <f>IRAG!K56/IRAG!J56</f>
        <v>#DIV/0!</v>
      </c>
    </row>
    <row r="60" spans="2:14" x14ac:dyDescent="0.25">
      <c r="B60" s="294">
        <v>50</v>
      </c>
      <c r="C60" s="295"/>
      <c r="D60" s="123">
        <f>IRAG!E57</f>
        <v>0</v>
      </c>
      <c r="E60" s="294">
        <v>50</v>
      </c>
      <c r="F60" s="296"/>
      <c r="G60" s="233" t="e">
        <f>IRAG!E57/IRAG!D57</f>
        <v>#DIV/0!</v>
      </c>
      <c r="H60" s="294">
        <v>50</v>
      </c>
      <c r="I60" s="109">
        <f>IRAG!J57</f>
        <v>0</v>
      </c>
      <c r="J60" s="109">
        <f>IRAG!K57</f>
        <v>0</v>
      </c>
      <c r="K60" s="297" t="e">
        <f>IRAG!K57/IRAG!J57</f>
        <v>#DIV/0!</v>
      </c>
    </row>
    <row r="61" spans="2:14" x14ac:dyDescent="0.25">
      <c r="B61" s="294">
        <v>51</v>
      </c>
      <c r="C61" s="295"/>
      <c r="D61" s="123">
        <f>IRAG!E58</f>
        <v>0</v>
      </c>
      <c r="E61" s="294">
        <v>51</v>
      </c>
      <c r="F61" s="296"/>
      <c r="G61" s="233" t="e">
        <f>IRAG!E58/IRAG!D58</f>
        <v>#DIV/0!</v>
      </c>
      <c r="H61" s="294">
        <v>51</v>
      </c>
      <c r="I61" s="109">
        <f>IRAG!J58</f>
        <v>0</v>
      </c>
      <c r="J61" s="109">
        <f>IRAG!K58</f>
        <v>0</v>
      </c>
      <c r="K61" s="297" t="e">
        <f>IRAG!K58/IRAG!J58</f>
        <v>#DIV/0!</v>
      </c>
    </row>
    <row r="62" spans="2:14" x14ac:dyDescent="0.25">
      <c r="B62" s="294">
        <v>52</v>
      </c>
      <c r="C62" s="295"/>
      <c r="D62" s="123">
        <f>IRAG!E59</f>
        <v>0</v>
      </c>
      <c r="E62" s="294">
        <v>52</v>
      </c>
      <c r="F62" s="296"/>
      <c r="G62" s="233" t="e">
        <f>IRAG!E59/IRAG!D59</f>
        <v>#DIV/0!</v>
      </c>
      <c r="H62" s="294">
        <v>52</v>
      </c>
      <c r="I62" s="109">
        <f>IRAG!J59</f>
        <v>0</v>
      </c>
      <c r="J62" s="109">
        <f>IRAG!K59</f>
        <v>0</v>
      </c>
      <c r="K62" s="297" t="e">
        <f>IRAG!K59/IRAG!J59</f>
        <v>#DIV/0!</v>
      </c>
    </row>
    <row r="63" spans="2:14" x14ac:dyDescent="0.25">
      <c r="M63" s="116"/>
      <c r="N63" s="116"/>
    </row>
    <row r="81" spans="1:17" x14ac:dyDescent="0.25">
      <c r="A81" s="387" t="s">
        <v>376</v>
      </c>
      <c r="B81" s="387"/>
      <c r="C81" s="387"/>
      <c r="D81" s="387"/>
      <c r="E81" s="387"/>
      <c r="F81" s="387"/>
      <c r="G81" s="387"/>
      <c r="H81" s="387"/>
      <c r="J81" s="387" t="s">
        <v>377</v>
      </c>
      <c r="K81" s="387"/>
      <c r="L81" s="387"/>
      <c r="M81" s="387"/>
      <c r="N81" s="387"/>
      <c r="O81" s="387"/>
      <c r="P81" s="387"/>
      <c r="Q81" s="387"/>
    </row>
    <row r="82" spans="1:17" x14ac:dyDescent="0.25">
      <c r="A82" s="387"/>
      <c r="B82" s="387"/>
      <c r="C82" s="387"/>
      <c r="D82" s="387"/>
      <c r="E82" s="387"/>
      <c r="F82" s="387"/>
      <c r="G82" s="387"/>
      <c r="H82" s="387"/>
      <c r="J82" s="387"/>
      <c r="K82" s="387"/>
      <c r="L82" s="387"/>
      <c r="M82" s="387"/>
      <c r="N82" s="387"/>
      <c r="O82" s="387"/>
      <c r="P82" s="387"/>
      <c r="Q82" s="387"/>
    </row>
    <row r="83" spans="1:17" x14ac:dyDescent="0.25">
      <c r="A83" s="387"/>
      <c r="B83" s="387"/>
      <c r="C83" s="387"/>
      <c r="D83" s="387"/>
      <c r="E83" s="387"/>
      <c r="F83" s="387"/>
      <c r="G83" s="387"/>
      <c r="H83" s="387"/>
      <c r="J83" s="387"/>
      <c r="K83" s="387"/>
      <c r="L83" s="387"/>
      <c r="M83" s="387"/>
      <c r="N83" s="387"/>
      <c r="O83" s="387"/>
      <c r="P83" s="387"/>
      <c r="Q83" s="387"/>
    </row>
    <row r="86" spans="1:17" s="178" customFormat="1" ht="120" x14ac:dyDescent="0.25">
      <c r="B86" s="298" t="s">
        <v>12</v>
      </c>
      <c r="C86" s="299" t="s">
        <v>16</v>
      </c>
      <c r="D86" s="300" t="s">
        <v>394</v>
      </c>
      <c r="E86" s="300" t="s">
        <v>378</v>
      </c>
      <c r="F86" s="301" t="s">
        <v>411</v>
      </c>
      <c r="G86" s="301" t="s">
        <v>412</v>
      </c>
      <c r="H86" s="302"/>
      <c r="I86" s="180"/>
      <c r="J86" s="171" t="s">
        <v>314</v>
      </c>
      <c r="K86" s="171" t="s">
        <v>393</v>
      </c>
      <c r="L86" s="237" t="s">
        <v>379</v>
      </c>
      <c r="M86" s="171" t="s">
        <v>380</v>
      </c>
      <c r="N86" s="170" t="s">
        <v>381</v>
      </c>
      <c r="O86" s="170" t="s">
        <v>382</v>
      </c>
      <c r="P86" s="169" t="s">
        <v>383</v>
      </c>
      <c r="Q86" s="169" t="s">
        <v>384</v>
      </c>
    </row>
    <row r="87" spans="1:17" x14ac:dyDescent="0.25">
      <c r="B87" s="232">
        <f>Leyendas!$A$2</f>
        <v>2018</v>
      </c>
      <c r="C87" s="115">
        <v>1</v>
      </c>
      <c r="D87" s="225">
        <f>IRAG!G8</f>
        <v>0</v>
      </c>
      <c r="E87" s="225" t="e">
        <f>IRAG!G8/IRAG!F8</f>
        <v>#DIV/0!</v>
      </c>
      <c r="F87" s="225">
        <f>IRAG!H8</f>
        <v>0</v>
      </c>
      <c r="G87" s="303" t="e">
        <f>IRAG!H8/IRAG!F8</f>
        <v>#DIV/0!</v>
      </c>
      <c r="J87" s="250">
        <f>ETI!E8</f>
        <v>0</v>
      </c>
      <c r="K87" s="250">
        <f>ETI!D8</f>
        <v>0</v>
      </c>
      <c r="L87" s="251" t="e">
        <f>J87/K87</f>
        <v>#DIV/0!</v>
      </c>
      <c r="M87" s="249" t="e">
        <f>ETI!E8/ETI!F8</f>
        <v>#DIV/0!</v>
      </c>
      <c r="N87" s="250">
        <f>ETI!G8</f>
        <v>0</v>
      </c>
      <c r="O87" s="249" t="e">
        <f>ETI!G8/ETI!F8</f>
        <v>#DIV/0!</v>
      </c>
      <c r="P87" s="250">
        <f>ETI!H8</f>
        <v>0</v>
      </c>
      <c r="Q87" s="249" t="e">
        <f>ETI!H8/ETI!F8</f>
        <v>#DIV/0!</v>
      </c>
    </row>
    <row r="88" spans="1:17" x14ac:dyDescent="0.25">
      <c r="B88" s="232">
        <f>Leyendas!$A$2</f>
        <v>2018</v>
      </c>
      <c r="C88" s="115">
        <v>2</v>
      </c>
      <c r="D88" s="225">
        <f>IRAG!G9</f>
        <v>0</v>
      </c>
      <c r="E88" s="225" t="e">
        <f>IRAG!G9/IRAG!F9</f>
        <v>#DIV/0!</v>
      </c>
      <c r="F88" s="225">
        <f>IRAG!H9</f>
        <v>0</v>
      </c>
      <c r="G88" s="303" t="e">
        <f>IRAG!H9/IRAG!F9</f>
        <v>#DIV/0!</v>
      </c>
      <c r="J88" s="250">
        <f>ETI!E9</f>
        <v>0</v>
      </c>
      <c r="K88" s="250">
        <f>ETI!D9</f>
        <v>0</v>
      </c>
      <c r="L88" s="251" t="e">
        <f t="shared" ref="L88:L138" si="0">J88/K88</f>
        <v>#DIV/0!</v>
      </c>
      <c r="M88" s="249" t="e">
        <f>ETI!E9/ETI!F9</f>
        <v>#DIV/0!</v>
      </c>
      <c r="N88" s="250">
        <f>ETI!G9</f>
        <v>0</v>
      </c>
      <c r="O88" s="249" t="e">
        <f>ETI!G9/ETI!F9</f>
        <v>#DIV/0!</v>
      </c>
      <c r="P88" s="250">
        <f>ETI!H9</f>
        <v>0</v>
      </c>
      <c r="Q88" s="249" t="e">
        <f>ETI!H9/ETI!F9</f>
        <v>#DIV/0!</v>
      </c>
    </row>
    <row r="89" spans="1:17" x14ac:dyDescent="0.25">
      <c r="B89" s="232">
        <f>Leyendas!$A$2</f>
        <v>2018</v>
      </c>
      <c r="C89" s="115">
        <v>3</v>
      </c>
      <c r="D89" s="225">
        <f>IRAG!G10</f>
        <v>0</v>
      </c>
      <c r="E89" s="225" t="e">
        <f>IRAG!G10/IRAG!F10</f>
        <v>#DIV/0!</v>
      </c>
      <c r="F89" s="225">
        <f>IRAG!H10</f>
        <v>0</v>
      </c>
      <c r="G89" s="303" t="e">
        <f>IRAG!H10/IRAG!F10</f>
        <v>#DIV/0!</v>
      </c>
      <c r="J89" s="250">
        <f>ETI!E10</f>
        <v>0</v>
      </c>
      <c r="K89" s="250">
        <f>ETI!D10</f>
        <v>0</v>
      </c>
      <c r="L89" s="251" t="e">
        <f t="shared" si="0"/>
        <v>#DIV/0!</v>
      </c>
      <c r="M89" s="249" t="e">
        <f>ETI!E10/ETI!F10</f>
        <v>#DIV/0!</v>
      </c>
      <c r="N89" s="250">
        <f>ETI!G10</f>
        <v>0</v>
      </c>
      <c r="O89" s="249" t="e">
        <f>ETI!G10/ETI!F10</f>
        <v>#DIV/0!</v>
      </c>
      <c r="P89" s="250">
        <f>ETI!H10</f>
        <v>0</v>
      </c>
      <c r="Q89" s="249" t="e">
        <f>ETI!H10/ETI!F10</f>
        <v>#DIV/0!</v>
      </c>
    </row>
    <row r="90" spans="1:17" x14ac:dyDescent="0.25">
      <c r="B90" s="232">
        <f>Leyendas!$A$2</f>
        <v>2018</v>
      </c>
      <c r="C90" s="115">
        <v>4</v>
      </c>
      <c r="D90" s="225">
        <f>IRAG!G11</f>
        <v>0</v>
      </c>
      <c r="E90" s="225" t="e">
        <f>IRAG!G11/IRAG!F11</f>
        <v>#DIV/0!</v>
      </c>
      <c r="F90" s="225">
        <f>IRAG!H11</f>
        <v>0</v>
      </c>
      <c r="G90" s="303" t="e">
        <f>IRAG!H11/IRAG!F11</f>
        <v>#DIV/0!</v>
      </c>
      <c r="J90" s="250">
        <f>ETI!E11</f>
        <v>0</v>
      </c>
      <c r="K90" s="250">
        <f>ETI!D11</f>
        <v>0</v>
      </c>
      <c r="L90" s="251" t="e">
        <f t="shared" si="0"/>
        <v>#DIV/0!</v>
      </c>
      <c r="M90" s="249" t="e">
        <f>ETI!E11/ETI!F11</f>
        <v>#DIV/0!</v>
      </c>
      <c r="N90" s="250">
        <f>ETI!G11</f>
        <v>0</v>
      </c>
      <c r="O90" s="249" t="e">
        <f>ETI!G11/ETI!F11</f>
        <v>#DIV/0!</v>
      </c>
      <c r="P90" s="250">
        <f>ETI!H11</f>
        <v>0</v>
      </c>
      <c r="Q90" s="249" t="e">
        <f>ETI!H11/ETI!F11</f>
        <v>#DIV/0!</v>
      </c>
    </row>
    <row r="91" spans="1:17" x14ac:dyDescent="0.25">
      <c r="B91" s="232">
        <f>Leyendas!$A$2</f>
        <v>2018</v>
      </c>
      <c r="C91" s="115">
        <v>5</v>
      </c>
      <c r="D91" s="225">
        <f>IRAG!G12</f>
        <v>0</v>
      </c>
      <c r="E91" s="225" t="e">
        <f>IRAG!G12/IRAG!F12</f>
        <v>#DIV/0!</v>
      </c>
      <c r="F91" s="225">
        <f>IRAG!H12</f>
        <v>0</v>
      </c>
      <c r="G91" s="303" t="e">
        <f>IRAG!H12/IRAG!F12</f>
        <v>#DIV/0!</v>
      </c>
      <c r="J91" s="250">
        <f>ETI!E12</f>
        <v>0</v>
      </c>
      <c r="K91" s="250">
        <f>ETI!D12</f>
        <v>0</v>
      </c>
      <c r="L91" s="251" t="e">
        <f t="shared" si="0"/>
        <v>#DIV/0!</v>
      </c>
      <c r="M91" s="249" t="e">
        <f>ETI!E12/ETI!F12</f>
        <v>#DIV/0!</v>
      </c>
      <c r="N91" s="250">
        <f>ETI!G12</f>
        <v>0</v>
      </c>
      <c r="O91" s="249" t="e">
        <f>ETI!G12/ETI!F12</f>
        <v>#DIV/0!</v>
      </c>
      <c r="P91" s="250">
        <f>ETI!H12</f>
        <v>0</v>
      </c>
      <c r="Q91" s="249" t="e">
        <f>ETI!H12/ETI!F12</f>
        <v>#DIV/0!</v>
      </c>
    </row>
    <row r="92" spans="1:17" x14ac:dyDescent="0.25">
      <c r="B92" s="232">
        <f>Leyendas!$A$2</f>
        <v>2018</v>
      </c>
      <c r="C92" s="115">
        <v>6</v>
      </c>
      <c r="D92" s="225">
        <f>IRAG!G13</f>
        <v>0</v>
      </c>
      <c r="E92" s="225" t="e">
        <f>IRAG!G13/IRAG!F13</f>
        <v>#DIV/0!</v>
      </c>
      <c r="F92" s="225">
        <f>IRAG!H13</f>
        <v>0</v>
      </c>
      <c r="G92" s="303" t="e">
        <f>IRAG!H13/IRAG!F13</f>
        <v>#DIV/0!</v>
      </c>
      <c r="J92" s="250">
        <f>ETI!E13</f>
        <v>0</v>
      </c>
      <c r="K92" s="250">
        <f>ETI!D13</f>
        <v>0</v>
      </c>
      <c r="L92" s="251" t="e">
        <f t="shared" si="0"/>
        <v>#DIV/0!</v>
      </c>
      <c r="M92" s="249" t="e">
        <f>ETI!E13/ETI!F13</f>
        <v>#DIV/0!</v>
      </c>
      <c r="N92" s="250">
        <f>ETI!G13</f>
        <v>0</v>
      </c>
      <c r="O92" s="249" t="e">
        <f>ETI!G13/ETI!F13</f>
        <v>#DIV/0!</v>
      </c>
      <c r="P92" s="250">
        <f>ETI!H13</f>
        <v>0</v>
      </c>
      <c r="Q92" s="249" t="e">
        <f>ETI!H13/ETI!F13</f>
        <v>#DIV/0!</v>
      </c>
    </row>
    <row r="93" spans="1:17" x14ac:dyDescent="0.25">
      <c r="B93" s="232">
        <f>Leyendas!$A$2</f>
        <v>2018</v>
      </c>
      <c r="C93" s="115">
        <v>7</v>
      </c>
      <c r="D93" s="225">
        <f>IRAG!G14</f>
        <v>0</v>
      </c>
      <c r="E93" s="225" t="e">
        <f>IRAG!G14/IRAG!F14</f>
        <v>#DIV/0!</v>
      </c>
      <c r="F93" s="225">
        <f>IRAG!H14</f>
        <v>0</v>
      </c>
      <c r="G93" s="303" t="e">
        <f>IRAG!H14/IRAG!F14</f>
        <v>#DIV/0!</v>
      </c>
      <c r="J93" s="250">
        <f>ETI!E14</f>
        <v>0</v>
      </c>
      <c r="K93" s="250">
        <f>ETI!D14</f>
        <v>0</v>
      </c>
      <c r="L93" s="251" t="e">
        <f t="shared" si="0"/>
        <v>#DIV/0!</v>
      </c>
      <c r="M93" s="249" t="e">
        <f>ETI!E14/ETI!F14</f>
        <v>#DIV/0!</v>
      </c>
      <c r="N93" s="250">
        <f>ETI!G14</f>
        <v>0</v>
      </c>
      <c r="O93" s="249" t="e">
        <f>ETI!G14/ETI!F14</f>
        <v>#DIV/0!</v>
      </c>
      <c r="P93" s="250">
        <f>ETI!H14</f>
        <v>0</v>
      </c>
      <c r="Q93" s="249" t="e">
        <f>ETI!H14/ETI!F14</f>
        <v>#DIV/0!</v>
      </c>
    </row>
    <row r="94" spans="1:17" x14ac:dyDescent="0.25">
      <c r="B94" s="232">
        <f>Leyendas!$A$2</f>
        <v>2018</v>
      </c>
      <c r="C94" s="115">
        <v>8</v>
      </c>
      <c r="D94" s="225">
        <f>IRAG!G15</f>
        <v>0</v>
      </c>
      <c r="E94" s="225" t="e">
        <f>IRAG!G15/IRAG!F15</f>
        <v>#DIV/0!</v>
      </c>
      <c r="F94" s="225">
        <f>IRAG!H15</f>
        <v>0</v>
      </c>
      <c r="G94" s="303" t="e">
        <f>IRAG!H15/IRAG!F15</f>
        <v>#DIV/0!</v>
      </c>
      <c r="J94" s="250">
        <f>ETI!E15</f>
        <v>0</v>
      </c>
      <c r="K94" s="250">
        <f>ETI!D15</f>
        <v>0</v>
      </c>
      <c r="L94" s="251" t="e">
        <f t="shared" si="0"/>
        <v>#DIV/0!</v>
      </c>
      <c r="M94" s="249" t="e">
        <f>ETI!E15/ETI!F15</f>
        <v>#DIV/0!</v>
      </c>
      <c r="N94" s="250">
        <f>ETI!G15</f>
        <v>0</v>
      </c>
      <c r="O94" s="249" t="e">
        <f>ETI!G15/ETI!F15</f>
        <v>#DIV/0!</v>
      </c>
      <c r="P94" s="250">
        <f>ETI!H15</f>
        <v>0</v>
      </c>
      <c r="Q94" s="249" t="e">
        <f>ETI!H15/ETI!F15</f>
        <v>#DIV/0!</v>
      </c>
    </row>
    <row r="95" spans="1:17" x14ac:dyDescent="0.25">
      <c r="B95" s="232">
        <f>Leyendas!$A$2</f>
        <v>2018</v>
      </c>
      <c r="C95" s="115">
        <v>9</v>
      </c>
      <c r="D95" s="225">
        <f>IRAG!G16</f>
        <v>0</v>
      </c>
      <c r="E95" s="225" t="e">
        <f>IRAG!G16/IRAG!F16</f>
        <v>#DIV/0!</v>
      </c>
      <c r="F95" s="225">
        <f>IRAG!H16</f>
        <v>0</v>
      </c>
      <c r="G95" s="303" t="e">
        <f>IRAG!H16/IRAG!F16</f>
        <v>#DIV/0!</v>
      </c>
      <c r="J95" s="250">
        <f>ETI!E16</f>
        <v>0</v>
      </c>
      <c r="K95" s="250">
        <f>ETI!D16</f>
        <v>0</v>
      </c>
      <c r="L95" s="251" t="e">
        <f t="shared" si="0"/>
        <v>#DIV/0!</v>
      </c>
      <c r="M95" s="249" t="e">
        <f>ETI!E16/ETI!F16</f>
        <v>#DIV/0!</v>
      </c>
      <c r="N95" s="250">
        <f>ETI!G16</f>
        <v>0</v>
      </c>
      <c r="O95" s="249" t="e">
        <f>ETI!G16/ETI!F16</f>
        <v>#DIV/0!</v>
      </c>
      <c r="P95" s="250">
        <f>ETI!H16</f>
        <v>0</v>
      </c>
      <c r="Q95" s="249" t="e">
        <f>ETI!H16/ETI!F16</f>
        <v>#DIV/0!</v>
      </c>
    </row>
    <row r="96" spans="1:17" x14ac:dyDescent="0.25">
      <c r="B96" s="232">
        <f>Leyendas!$A$2</f>
        <v>2018</v>
      </c>
      <c r="C96" s="115">
        <v>10</v>
      </c>
      <c r="D96" s="225">
        <f>IRAG!G17</f>
        <v>0</v>
      </c>
      <c r="E96" s="225" t="e">
        <f>IRAG!G17/IRAG!F17</f>
        <v>#DIV/0!</v>
      </c>
      <c r="F96" s="225">
        <f>IRAG!H17</f>
        <v>0</v>
      </c>
      <c r="G96" s="303" t="e">
        <f>IRAG!H17/IRAG!F17</f>
        <v>#DIV/0!</v>
      </c>
      <c r="J96" s="250">
        <f>ETI!E17</f>
        <v>0</v>
      </c>
      <c r="K96" s="250">
        <f>ETI!D17</f>
        <v>0</v>
      </c>
      <c r="L96" s="251" t="e">
        <f t="shared" si="0"/>
        <v>#DIV/0!</v>
      </c>
      <c r="M96" s="249" t="e">
        <f>ETI!E17/ETI!F17</f>
        <v>#DIV/0!</v>
      </c>
      <c r="N96" s="250">
        <f>ETI!G17</f>
        <v>0</v>
      </c>
      <c r="O96" s="249" t="e">
        <f>ETI!G17/ETI!F17</f>
        <v>#DIV/0!</v>
      </c>
      <c r="P96" s="250">
        <f>ETI!H17</f>
        <v>0</v>
      </c>
      <c r="Q96" s="249" t="e">
        <f>ETI!H17/ETI!F17</f>
        <v>#DIV/0!</v>
      </c>
    </row>
    <row r="97" spans="2:17" x14ac:dyDescent="0.25">
      <c r="B97" s="232">
        <f>Leyendas!$A$2</f>
        <v>2018</v>
      </c>
      <c r="C97" s="115">
        <v>11</v>
      </c>
      <c r="D97" s="225">
        <f>IRAG!G18</f>
        <v>0</v>
      </c>
      <c r="E97" s="225" t="e">
        <f>IRAG!G18/IRAG!F18</f>
        <v>#DIV/0!</v>
      </c>
      <c r="F97" s="225">
        <f>IRAG!H18</f>
        <v>0</v>
      </c>
      <c r="G97" s="303" t="e">
        <f>IRAG!H18/IRAG!F18</f>
        <v>#DIV/0!</v>
      </c>
      <c r="J97" s="250">
        <f>ETI!E18</f>
        <v>0</v>
      </c>
      <c r="K97" s="250">
        <f>ETI!D18</f>
        <v>0</v>
      </c>
      <c r="L97" s="251" t="e">
        <f t="shared" si="0"/>
        <v>#DIV/0!</v>
      </c>
      <c r="M97" s="249" t="e">
        <f>ETI!E18/ETI!F18</f>
        <v>#DIV/0!</v>
      </c>
      <c r="N97" s="250">
        <f>ETI!G18</f>
        <v>0</v>
      </c>
      <c r="O97" s="249" t="e">
        <f>ETI!G18/ETI!F18</f>
        <v>#DIV/0!</v>
      </c>
      <c r="P97" s="250">
        <f>ETI!H18</f>
        <v>0</v>
      </c>
      <c r="Q97" s="249" t="e">
        <f>ETI!H18/ETI!F18</f>
        <v>#DIV/0!</v>
      </c>
    </row>
    <row r="98" spans="2:17" x14ac:dyDescent="0.25">
      <c r="B98" s="232">
        <f>Leyendas!$A$2</f>
        <v>2018</v>
      </c>
      <c r="C98" s="115">
        <v>12</v>
      </c>
      <c r="D98" s="225">
        <f>IRAG!G19</f>
        <v>0</v>
      </c>
      <c r="E98" s="225" t="e">
        <f>IRAG!G19/IRAG!F19</f>
        <v>#DIV/0!</v>
      </c>
      <c r="F98" s="225">
        <f>IRAG!H19</f>
        <v>0</v>
      </c>
      <c r="G98" s="303" t="e">
        <f>IRAG!H19/IRAG!F19</f>
        <v>#DIV/0!</v>
      </c>
      <c r="J98" s="250">
        <f>ETI!E19</f>
        <v>0</v>
      </c>
      <c r="K98" s="250">
        <f>ETI!D19</f>
        <v>0</v>
      </c>
      <c r="L98" s="251" t="e">
        <f t="shared" si="0"/>
        <v>#DIV/0!</v>
      </c>
      <c r="M98" s="249" t="e">
        <f>ETI!E19/ETI!F19</f>
        <v>#DIV/0!</v>
      </c>
      <c r="N98" s="250">
        <f>ETI!G19</f>
        <v>0</v>
      </c>
      <c r="O98" s="249" t="e">
        <f>ETI!G19/ETI!F19</f>
        <v>#DIV/0!</v>
      </c>
      <c r="P98" s="250">
        <f>ETI!H19</f>
        <v>0</v>
      </c>
      <c r="Q98" s="249" t="e">
        <f>ETI!H19/ETI!F19</f>
        <v>#DIV/0!</v>
      </c>
    </row>
    <row r="99" spans="2:17" x14ac:dyDescent="0.25">
      <c r="B99" s="232">
        <f>Leyendas!$A$2</f>
        <v>2018</v>
      </c>
      <c r="C99" s="115">
        <v>13</v>
      </c>
      <c r="D99" s="225">
        <f>IRAG!G20</f>
        <v>0</v>
      </c>
      <c r="E99" s="225" t="e">
        <f>IRAG!G20/IRAG!F20</f>
        <v>#DIV/0!</v>
      </c>
      <c r="F99" s="225">
        <f>IRAG!H20</f>
        <v>0</v>
      </c>
      <c r="G99" s="303" t="e">
        <f>IRAG!H20/IRAG!F20</f>
        <v>#DIV/0!</v>
      </c>
      <c r="J99" s="250">
        <f>ETI!E20</f>
        <v>0</v>
      </c>
      <c r="K99" s="250">
        <f>ETI!D20</f>
        <v>0</v>
      </c>
      <c r="L99" s="251" t="e">
        <f t="shared" si="0"/>
        <v>#DIV/0!</v>
      </c>
      <c r="M99" s="249" t="e">
        <f>ETI!E20/ETI!F20</f>
        <v>#DIV/0!</v>
      </c>
      <c r="N99" s="250">
        <f>ETI!G20</f>
        <v>0</v>
      </c>
      <c r="O99" s="249" t="e">
        <f>ETI!G20/ETI!F20</f>
        <v>#DIV/0!</v>
      </c>
      <c r="P99" s="250">
        <f>ETI!H20</f>
        <v>0</v>
      </c>
      <c r="Q99" s="249" t="e">
        <f>ETI!H20/ETI!F20</f>
        <v>#DIV/0!</v>
      </c>
    </row>
    <row r="100" spans="2:17" x14ac:dyDescent="0.25">
      <c r="B100" s="232">
        <f>Leyendas!$A$2</f>
        <v>2018</v>
      </c>
      <c r="C100" s="115">
        <v>14</v>
      </c>
      <c r="D100" s="225">
        <f>IRAG!G21</f>
        <v>0</v>
      </c>
      <c r="E100" s="225" t="e">
        <f>IRAG!G21/IRAG!F21</f>
        <v>#DIV/0!</v>
      </c>
      <c r="F100" s="225">
        <f>IRAG!H21</f>
        <v>0</v>
      </c>
      <c r="G100" s="303" t="e">
        <f>IRAG!H21/IRAG!F21</f>
        <v>#DIV/0!</v>
      </c>
      <c r="J100" s="250">
        <f>ETI!E21</f>
        <v>0</v>
      </c>
      <c r="K100" s="250">
        <f>ETI!D21</f>
        <v>0</v>
      </c>
      <c r="L100" s="251" t="e">
        <f t="shared" si="0"/>
        <v>#DIV/0!</v>
      </c>
      <c r="M100" s="249" t="e">
        <f>ETI!E21/ETI!F21</f>
        <v>#DIV/0!</v>
      </c>
      <c r="N100" s="250">
        <f>ETI!G21</f>
        <v>0</v>
      </c>
      <c r="O100" s="249" t="e">
        <f>ETI!G21/ETI!F21</f>
        <v>#DIV/0!</v>
      </c>
      <c r="P100" s="250">
        <f>ETI!H21</f>
        <v>0</v>
      </c>
      <c r="Q100" s="249" t="e">
        <f>ETI!H21/ETI!F21</f>
        <v>#DIV/0!</v>
      </c>
    </row>
    <row r="101" spans="2:17" x14ac:dyDescent="0.25">
      <c r="B101" s="232">
        <f>Leyendas!$A$2</f>
        <v>2018</v>
      </c>
      <c r="C101" s="115">
        <v>15</v>
      </c>
      <c r="D101" s="225">
        <f>IRAG!G22</f>
        <v>0</v>
      </c>
      <c r="E101" s="225" t="e">
        <f>IRAG!G22/IRAG!F22</f>
        <v>#DIV/0!</v>
      </c>
      <c r="F101" s="225">
        <f>IRAG!H22</f>
        <v>0</v>
      </c>
      <c r="G101" s="303" t="e">
        <f>IRAG!H22/IRAG!F22</f>
        <v>#DIV/0!</v>
      </c>
      <c r="J101" s="250">
        <f>ETI!E22</f>
        <v>0</v>
      </c>
      <c r="K101" s="250">
        <f>ETI!D22</f>
        <v>0</v>
      </c>
      <c r="L101" s="251" t="e">
        <f t="shared" si="0"/>
        <v>#DIV/0!</v>
      </c>
      <c r="M101" s="249" t="e">
        <f>ETI!E22/ETI!F22</f>
        <v>#DIV/0!</v>
      </c>
      <c r="N101" s="250">
        <f>ETI!G22</f>
        <v>0</v>
      </c>
      <c r="O101" s="249" t="e">
        <f>ETI!G22/ETI!F22</f>
        <v>#DIV/0!</v>
      </c>
      <c r="P101" s="250">
        <f>ETI!H22</f>
        <v>0</v>
      </c>
      <c r="Q101" s="249" t="e">
        <f>ETI!H22/ETI!F22</f>
        <v>#DIV/0!</v>
      </c>
    </row>
    <row r="102" spans="2:17" x14ac:dyDescent="0.25">
      <c r="B102" s="232">
        <f>Leyendas!$A$2</f>
        <v>2018</v>
      </c>
      <c r="C102" s="115">
        <v>16</v>
      </c>
      <c r="D102" s="225">
        <f>IRAG!G23</f>
        <v>0</v>
      </c>
      <c r="E102" s="225" t="e">
        <f>IRAG!G23/IRAG!F23</f>
        <v>#DIV/0!</v>
      </c>
      <c r="F102" s="225">
        <f>IRAG!H23</f>
        <v>0</v>
      </c>
      <c r="G102" s="303" t="e">
        <f>IRAG!H23/IRAG!F23</f>
        <v>#DIV/0!</v>
      </c>
      <c r="J102" s="250">
        <f>ETI!E23</f>
        <v>0</v>
      </c>
      <c r="K102" s="250">
        <f>ETI!D23</f>
        <v>0</v>
      </c>
      <c r="L102" s="251" t="e">
        <f t="shared" si="0"/>
        <v>#DIV/0!</v>
      </c>
      <c r="M102" s="249" t="e">
        <f>ETI!E23/ETI!F23</f>
        <v>#DIV/0!</v>
      </c>
      <c r="N102" s="250">
        <f>ETI!G23</f>
        <v>0</v>
      </c>
      <c r="O102" s="249" t="e">
        <f>ETI!G23/ETI!F23</f>
        <v>#DIV/0!</v>
      </c>
      <c r="P102" s="250">
        <f>ETI!H23</f>
        <v>0</v>
      </c>
      <c r="Q102" s="249" t="e">
        <f>ETI!H23/ETI!F23</f>
        <v>#DIV/0!</v>
      </c>
    </row>
    <row r="103" spans="2:17" x14ac:dyDescent="0.25">
      <c r="B103" s="232">
        <f>Leyendas!$A$2</f>
        <v>2018</v>
      </c>
      <c r="C103" s="115">
        <v>17</v>
      </c>
      <c r="D103" s="225">
        <f>IRAG!G24</f>
        <v>0</v>
      </c>
      <c r="E103" s="225" t="e">
        <f>IRAG!G24/IRAG!F24</f>
        <v>#DIV/0!</v>
      </c>
      <c r="F103" s="225">
        <f>IRAG!H24</f>
        <v>0</v>
      </c>
      <c r="G103" s="303" t="e">
        <f>IRAG!H24/IRAG!F24</f>
        <v>#DIV/0!</v>
      </c>
      <c r="J103" s="250">
        <f>ETI!E24</f>
        <v>0</v>
      </c>
      <c r="K103" s="250">
        <f>ETI!D24</f>
        <v>0</v>
      </c>
      <c r="L103" s="251" t="e">
        <f t="shared" si="0"/>
        <v>#DIV/0!</v>
      </c>
      <c r="M103" s="249" t="e">
        <f>ETI!E24/ETI!F24</f>
        <v>#DIV/0!</v>
      </c>
      <c r="N103" s="250">
        <f>ETI!G24</f>
        <v>0</v>
      </c>
      <c r="O103" s="249" t="e">
        <f>ETI!G24/ETI!F24</f>
        <v>#DIV/0!</v>
      </c>
      <c r="P103" s="250">
        <f>ETI!H24</f>
        <v>0</v>
      </c>
      <c r="Q103" s="249" t="e">
        <f>ETI!H24/ETI!F24</f>
        <v>#DIV/0!</v>
      </c>
    </row>
    <row r="104" spans="2:17" x14ac:dyDescent="0.25">
      <c r="B104" s="232">
        <f>Leyendas!$A$2</f>
        <v>2018</v>
      </c>
      <c r="C104" s="115">
        <v>18</v>
      </c>
      <c r="D104" s="225">
        <f>IRAG!G25</f>
        <v>0</v>
      </c>
      <c r="E104" s="225" t="e">
        <f>IRAG!G25/IRAG!F25</f>
        <v>#DIV/0!</v>
      </c>
      <c r="F104" s="225">
        <f>IRAG!H25</f>
        <v>0</v>
      </c>
      <c r="G104" s="303" t="e">
        <f>IRAG!H25/IRAG!F25</f>
        <v>#DIV/0!</v>
      </c>
      <c r="J104" s="250">
        <f>ETI!E25</f>
        <v>0</v>
      </c>
      <c r="K104" s="250">
        <f>ETI!D25</f>
        <v>0</v>
      </c>
      <c r="L104" s="251" t="e">
        <f t="shared" si="0"/>
        <v>#DIV/0!</v>
      </c>
      <c r="M104" s="249" t="e">
        <f>ETI!E25/ETI!F25</f>
        <v>#DIV/0!</v>
      </c>
      <c r="N104" s="250">
        <f>ETI!G25</f>
        <v>0</v>
      </c>
      <c r="O104" s="249" t="e">
        <f>ETI!G25/ETI!F25</f>
        <v>#DIV/0!</v>
      </c>
      <c r="P104" s="250">
        <f>ETI!H25</f>
        <v>0</v>
      </c>
      <c r="Q104" s="249" t="e">
        <f>ETI!H25/ETI!F25</f>
        <v>#DIV/0!</v>
      </c>
    </row>
    <row r="105" spans="2:17" x14ac:dyDescent="0.25">
      <c r="B105" s="232">
        <f>Leyendas!$A$2</f>
        <v>2018</v>
      </c>
      <c r="C105" s="115">
        <v>19</v>
      </c>
      <c r="D105" s="225">
        <f>IRAG!G26</f>
        <v>0</v>
      </c>
      <c r="E105" s="225" t="e">
        <f>IRAG!G26/IRAG!F26</f>
        <v>#DIV/0!</v>
      </c>
      <c r="F105" s="225">
        <f>IRAG!H26</f>
        <v>0</v>
      </c>
      <c r="G105" s="303" t="e">
        <f>IRAG!H26/IRAG!F26</f>
        <v>#DIV/0!</v>
      </c>
      <c r="J105" s="250">
        <f>ETI!E26</f>
        <v>0</v>
      </c>
      <c r="K105" s="250">
        <f>ETI!D26</f>
        <v>0</v>
      </c>
      <c r="L105" s="251" t="e">
        <f t="shared" si="0"/>
        <v>#DIV/0!</v>
      </c>
      <c r="M105" s="249" t="e">
        <f>ETI!E26/ETI!F26</f>
        <v>#DIV/0!</v>
      </c>
      <c r="N105" s="250">
        <f>ETI!G26</f>
        <v>0</v>
      </c>
      <c r="O105" s="249" t="e">
        <f>ETI!G26/ETI!F26</f>
        <v>#DIV/0!</v>
      </c>
      <c r="P105" s="250">
        <f>ETI!H26</f>
        <v>0</v>
      </c>
      <c r="Q105" s="249" t="e">
        <f>ETI!H26/ETI!F26</f>
        <v>#DIV/0!</v>
      </c>
    </row>
    <row r="106" spans="2:17" x14ac:dyDescent="0.25">
      <c r="B106" s="232">
        <f>Leyendas!$A$2</f>
        <v>2018</v>
      </c>
      <c r="C106" s="115">
        <v>20</v>
      </c>
      <c r="D106" s="225">
        <f>IRAG!G27</f>
        <v>0</v>
      </c>
      <c r="E106" s="225" t="e">
        <f>IRAG!G27/IRAG!F27</f>
        <v>#DIV/0!</v>
      </c>
      <c r="F106" s="225">
        <f>IRAG!H27</f>
        <v>0</v>
      </c>
      <c r="G106" s="303" t="e">
        <f>IRAG!H27/IRAG!F27</f>
        <v>#DIV/0!</v>
      </c>
      <c r="J106" s="250">
        <f>ETI!E27</f>
        <v>0</v>
      </c>
      <c r="K106" s="250">
        <f>ETI!D27</f>
        <v>0</v>
      </c>
      <c r="L106" s="251" t="e">
        <f t="shared" si="0"/>
        <v>#DIV/0!</v>
      </c>
      <c r="M106" s="249" t="e">
        <f>ETI!E27/ETI!F27</f>
        <v>#DIV/0!</v>
      </c>
      <c r="N106" s="250">
        <f>ETI!G27</f>
        <v>0</v>
      </c>
      <c r="O106" s="249" t="e">
        <f>ETI!G27/ETI!F27</f>
        <v>#DIV/0!</v>
      </c>
      <c r="P106" s="250">
        <f>ETI!H27</f>
        <v>0</v>
      </c>
      <c r="Q106" s="249" t="e">
        <f>ETI!H27/ETI!F27</f>
        <v>#DIV/0!</v>
      </c>
    </row>
    <row r="107" spans="2:17" x14ac:dyDescent="0.25">
      <c r="B107" s="232">
        <f>Leyendas!$A$2</f>
        <v>2018</v>
      </c>
      <c r="C107" s="115">
        <v>21</v>
      </c>
      <c r="D107" s="225">
        <f>IRAG!G28</f>
        <v>0</v>
      </c>
      <c r="E107" s="225" t="e">
        <f>IRAG!G28/IRAG!F28</f>
        <v>#DIV/0!</v>
      </c>
      <c r="F107" s="225">
        <f>IRAG!H28</f>
        <v>0</v>
      </c>
      <c r="G107" s="303" t="e">
        <f>IRAG!H28/IRAG!F28</f>
        <v>#DIV/0!</v>
      </c>
      <c r="J107" s="250">
        <f>ETI!E28</f>
        <v>0</v>
      </c>
      <c r="K107" s="250">
        <f>ETI!D28</f>
        <v>0</v>
      </c>
      <c r="L107" s="251" t="e">
        <f t="shared" si="0"/>
        <v>#DIV/0!</v>
      </c>
      <c r="M107" s="249" t="e">
        <f>ETI!E28/ETI!F28</f>
        <v>#DIV/0!</v>
      </c>
      <c r="N107" s="250">
        <f>ETI!G28</f>
        <v>0</v>
      </c>
      <c r="O107" s="249" t="e">
        <f>ETI!G28/ETI!F28</f>
        <v>#DIV/0!</v>
      </c>
      <c r="P107" s="250">
        <f>ETI!H28</f>
        <v>0</v>
      </c>
      <c r="Q107" s="249" t="e">
        <f>ETI!H28/ETI!F28</f>
        <v>#DIV/0!</v>
      </c>
    </row>
    <row r="108" spans="2:17" x14ac:dyDescent="0.25">
      <c r="B108" s="232">
        <f>Leyendas!$A$2</f>
        <v>2018</v>
      </c>
      <c r="C108" s="115">
        <v>22</v>
      </c>
      <c r="D108" s="225">
        <f>IRAG!G29</f>
        <v>0</v>
      </c>
      <c r="E108" s="225" t="e">
        <f>IRAG!G29/IRAG!F29</f>
        <v>#DIV/0!</v>
      </c>
      <c r="F108" s="225">
        <f>IRAG!H29</f>
        <v>0</v>
      </c>
      <c r="G108" s="303" t="e">
        <f>IRAG!H29/IRAG!F29</f>
        <v>#DIV/0!</v>
      </c>
      <c r="J108" s="250">
        <f>ETI!E29</f>
        <v>0</v>
      </c>
      <c r="K108" s="250">
        <f>ETI!D29</f>
        <v>0</v>
      </c>
      <c r="L108" s="251" t="e">
        <f t="shared" si="0"/>
        <v>#DIV/0!</v>
      </c>
      <c r="M108" s="249" t="e">
        <f>ETI!E29/ETI!F29</f>
        <v>#DIV/0!</v>
      </c>
      <c r="N108" s="250">
        <f>ETI!G29</f>
        <v>0</v>
      </c>
      <c r="O108" s="249" t="e">
        <f>ETI!G29/ETI!F29</f>
        <v>#DIV/0!</v>
      </c>
      <c r="P108" s="250">
        <f>ETI!H29</f>
        <v>0</v>
      </c>
      <c r="Q108" s="249" t="e">
        <f>ETI!H29/ETI!F29</f>
        <v>#DIV/0!</v>
      </c>
    </row>
    <row r="109" spans="2:17" x14ac:dyDescent="0.25">
      <c r="B109" s="232">
        <f>Leyendas!$A$2</f>
        <v>2018</v>
      </c>
      <c r="C109" s="115">
        <v>23</v>
      </c>
      <c r="D109" s="225">
        <f>IRAG!G30</f>
        <v>0</v>
      </c>
      <c r="E109" s="225" t="e">
        <f>IRAG!G30/IRAG!F30</f>
        <v>#DIV/0!</v>
      </c>
      <c r="F109" s="225">
        <f>IRAG!H30</f>
        <v>0</v>
      </c>
      <c r="G109" s="303" t="e">
        <f>IRAG!H30/IRAG!F30</f>
        <v>#DIV/0!</v>
      </c>
      <c r="J109" s="250">
        <f>ETI!E30</f>
        <v>0</v>
      </c>
      <c r="K109" s="250">
        <f>ETI!D30</f>
        <v>0</v>
      </c>
      <c r="L109" s="251" t="e">
        <f t="shared" si="0"/>
        <v>#DIV/0!</v>
      </c>
      <c r="M109" s="249" t="e">
        <f>ETI!E30/ETI!F30</f>
        <v>#DIV/0!</v>
      </c>
      <c r="N109" s="250">
        <f>ETI!G30</f>
        <v>0</v>
      </c>
      <c r="O109" s="249" t="e">
        <f>ETI!G30/ETI!F30</f>
        <v>#DIV/0!</v>
      </c>
      <c r="P109" s="250">
        <f>ETI!H30</f>
        <v>0</v>
      </c>
      <c r="Q109" s="249" t="e">
        <f>ETI!H30/ETI!F30</f>
        <v>#DIV/0!</v>
      </c>
    </row>
    <row r="110" spans="2:17" x14ac:dyDescent="0.25">
      <c r="B110" s="232">
        <f>Leyendas!$A$2</f>
        <v>2018</v>
      </c>
      <c r="C110" s="115">
        <v>24</v>
      </c>
      <c r="D110" s="225">
        <f>IRAG!G31</f>
        <v>0</v>
      </c>
      <c r="E110" s="225" t="e">
        <f>IRAG!G31/IRAG!F31</f>
        <v>#DIV/0!</v>
      </c>
      <c r="F110" s="225">
        <f>IRAG!H31</f>
        <v>0</v>
      </c>
      <c r="G110" s="303" t="e">
        <f>IRAG!H31/IRAG!F31</f>
        <v>#DIV/0!</v>
      </c>
      <c r="J110" s="250">
        <f>ETI!E31</f>
        <v>0</v>
      </c>
      <c r="K110" s="250">
        <f>ETI!D31</f>
        <v>0</v>
      </c>
      <c r="L110" s="251" t="e">
        <f t="shared" si="0"/>
        <v>#DIV/0!</v>
      </c>
      <c r="M110" s="249" t="e">
        <f>ETI!E31/ETI!F31</f>
        <v>#DIV/0!</v>
      </c>
      <c r="N110" s="250">
        <f>ETI!G31</f>
        <v>0</v>
      </c>
      <c r="O110" s="249" t="e">
        <f>ETI!G31/ETI!F31</f>
        <v>#DIV/0!</v>
      </c>
      <c r="P110" s="250">
        <f>ETI!H31</f>
        <v>0</v>
      </c>
      <c r="Q110" s="249" t="e">
        <f>ETI!H31/ETI!F31</f>
        <v>#DIV/0!</v>
      </c>
    </row>
    <row r="111" spans="2:17" x14ac:dyDescent="0.25">
      <c r="B111" s="232">
        <f>Leyendas!$A$2</f>
        <v>2018</v>
      </c>
      <c r="C111" s="115">
        <v>25</v>
      </c>
      <c r="D111" s="225">
        <f>IRAG!G32</f>
        <v>0</v>
      </c>
      <c r="E111" s="225" t="e">
        <f>IRAG!G32/IRAG!F32</f>
        <v>#DIV/0!</v>
      </c>
      <c r="F111" s="225">
        <f>IRAG!H32</f>
        <v>0</v>
      </c>
      <c r="G111" s="303" t="e">
        <f>IRAG!H32/IRAG!F32</f>
        <v>#DIV/0!</v>
      </c>
      <c r="J111" s="250">
        <f>ETI!E32</f>
        <v>0</v>
      </c>
      <c r="K111" s="250">
        <f>ETI!D32</f>
        <v>0</v>
      </c>
      <c r="L111" s="251" t="e">
        <f t="shared" si="0"/>
        <v>#DIV/0!</v>
      </c>
      <c r="M111" s="249" t="e">
        <f>ETI!E32/ETI!F32</f>
        <v>#DIV/0!</v>
      </c>
      <c r="N111" s="250">
        <f>ETI!G32</f>
        <v>0</v>
      </c>
      <c r="O111" s="249" t="e">
        <f>ETI!G32/ETI!F32</f>
        <v>#DIV/0!</v>
      </c>
      <c r="P111" s="250">
        <f>ETI!H32</f>
        <v>0</v>
      </c>
      <c r="Q111" s="249" t="e">
        <f>ETI!H32/ETI!F32</f>
        <v>#DIV/0!</v>
      </c>
    </row>
    <row r="112" spans="2:17" x14ac:dyDescent="0.25">
      <c r="B112" s="232">
        <f>Leyendas!$A$2</f>
        <v>2018</v>
      </c>
      <c r="C112" s="115">
        <v>26</v>
      </c>
      <c r="D112" s="225">
        <f>IRAG!G33</f>
        <v>0</v>
      </c>
      <c r="E112" s="225" t="e">
        <f>IRAG!G33/IRAG!F33</f>
        <v>#DIV/0!</v>
      </c>
      <c r="F112" s="225">
        <f>IRAG!H33</f>
        <v>0</v>
      </c>
      <c r="G112" s="303" t="e">
        <f>IRAG!H33/IRAG!F33</f>
        <v>#DIV/0!</v>
      </c>
      <c r="J112" s="250">
        <f>ETI!E33</f>
        <v>0</v>
      </c>
      <c r="K112" s="250">
        <f>ETI!D33</f>
        <v>0</v>
      </c>
      <c r="L112" s="251" t="e">
        <f t="shared" si="0"/>
        <v>#DIV/0!</v>
      </c>
      <c r="M112" s="249" t="e">
        <f>ETI!E33/ETI!F33</f>
        <v>#DIV/0!</v>
      </c>
      <c r="N112" s="250">
        <f>ETI!G33</f>
        <v>0</v>
      </c>
      <c r="O112" s="249" t="e">
        <f>ETI!G33/ETI!F33</f>
        <v>#DIV/0!</v>
      </c>
      <c r="P112" s="250">
        <f>ETI!H33</f>
        <v>0</v>
      </c>
      <c r="Q112" s="249" t="e">
        <f>ETI!H33/ETI!F33</f>
        <v>#DIV/0!</v>
      </c>
    </row>
    <row r="113" spans="2:17" x14ac:dyDescent="0.25">
      <c r="B113" s="232">
        <f>Leyendas!$A$2</f>
        <v>2018</v>
      </c>
      <c r="C113" s="115">
        <v>27</v>
      </c>
      <c r="D113" s="225">
        <f>IRAG!G34</f>
        <v>0</v>
      </c>
      <c r="E113" s="225" t="e">
        <f>IRAG!G34/IRAG!F34</f>
        <v>#DIV/0!</v>
      </c>
      <c r="F113" s="225">
        <f>IRAG!H34</f>
        <v>0</v>
      </c>
      <c r="G113" s="303" t="e">
        <f>IRAG!H34/IRAG!F34</f>
        <v>#DIV/0!</v>
      </c>
      <c r="J113" s="250">
        <f>ETI!E34</f>
        <v>0</v>
      </c>
      <c r="K113" s="250">
        <f>ETI!D34</f>
        <v>0</v>
      </c>
      <c r="L113" s="251" t="e">
        <f t="shared" si="0"/>
        <v>#DIV/0!</v>
      </c>
      <c r="M113" s="249" t="e">
        <f>ETI!E34/ETI!F34</f>
        <v>#DIV/0!</v>
      </c>
      <c r="N113" s="250">
        <f>ETI!G34</f>
        <v>0</v>
      </c>
      <c r="O113" s="249" t="e">
        <f>ETI!G34/ETI!F34</f>
        <v>#DIV/0!</v>
      </c>
      <c r="P113" s="250">
        <f>ETI!H34</f>
        <v>0</v>
      </c>
      <c r="Q113" s="249" t="e">
        <f>ETI!H34/ETI!F34</f>
        <v>#DIV/0!</v>
      </c>
    </row>
    <row r="114" spans="2:17" x14ac:dyDescent="0.25">
      <c r="B114" s="232">
        <f>Leyendas!$A$2</f>
        <v>2018</v>
      </c>
      <c r="C114" s="115">
        <v>28</v>
      </c>
      <c r="D114" s="225">
        <f>IRAG!G35</f>
        <v>0</v>
      </c>
      <c r="E114" s="225" t="e">
        <f>IRAG!G35/IRAG!F35</f>
        <v>#DIV/0!</v>
      </c>
      <c r="F114" s="225">
        <f>IRAG!H35</f>
        <v>0</v>
      </c>
      <c r="G114" s="303" t="e">
        <f>IRAG!H35/IRAG!F35</f>
        <v>#DIV/0!</v>
      </c>
      <c r="J114" s="250">
        <f>ETI!E35</f>
        <v>0</v>
      </c>
      <c r="K114" s="250">
        <f>ETI!D35</f>
        <v>0</v>
      </c>
      <c r="L114" s="251" t="e">
        <f t="shared" si="0"/>
        <v>#DIV/0!</v>
      </c>
      <c r="M114" s="249" t="e">
        <f>ETI!E35/ETI!F35</f>
        <v>#DIV/0!</v>
      </c>
      <c r="N114" s="250">
        <f>ETI!G35</f>
        <v>0</v>
      </c>
      <c r="O114" s="249" t="e">
        <f>ETI!G35/ETI!F35</f>
        <v>#DIV/0!</v>
      </c>
      <c r="P114" s="250">
        <f>ETI!H35</f>
        <v>0</v>
      </c>
      <c r="Q114" s="249" t="e">
        <f>ETI!H35/ETI!F35</f>
        <v>#DIV/0!</v>
      </c>
    </row>
    <row r="115" spans="2:17" x14ac:dyDescent="0.25">
      <c r="B115" s="232">
        <f>Leyendas!$A$2</f>
        <v>2018</v>
      </c>
      <c r="C115" s="115">
        <v>29</v>
      </c>
      <c r="D115" s="225">
        <f>IRAG!G36</f>
        <v>0</v>
      </c>
      <c r="E115" s="225" t="e">
        <f>IRAG!G36/IRAG!F36</f>
        <v>#DIV/0!</v>
      </c>
      <c r="F115" s="225">
        <f>IRAG!H36</f>
        <v>0</v>
      </c>
      <c r="G115" s="303" t="e">
        <f>IRAG!H36/IRAG!F36</f>
        <v>#DIV/0!</v>
      </c>
      <c r="J115" s="250">
        <f>ETI!E36</f>
        <v>0</v>
      </c>
      <c r="K115" s="250">
        <f>ETI!D36</f>
        <v>0</v>
      </c>
      <c r="L115" s="251" t="e">
        <f t="shared" si="0"/>
        <v>#DIV/0!</v>
      </c>
      <c r="M115" s="249" t="e">
        <f>ETI!E36/ETI!F36</f>
        <v>#DIV/0!</v>
      </c>
      <c r="N115" s="250">
        <f>ETI!G36</f>
        <v>0</v>
      </c>
      <c r="O115" s="249" t="e">
        <f>ETI!G36/ETI!F36</f>
        <v>#DIV/0!</v>
      </c>
      <c r="P115" s="250">
        <f>ETI!H36</f>
        <v>0</v>
      </c>
      <c r="Q115" s="249" t="e">
        <f>ETI!H36/ETI!F36</f>
        <v>#DIV/0!</v>
      </c>
    </row>
    <row r="116" spans="2:17" x14ac:dyDescent="0.25">
      <c r="B116" s="232">
        <f>Leyendas!$A$2</f>
        <v>2018</v>
      </c>
      <c r="C116" s="115">
        <v>30</v>
      </c>
      <c r="D116" s="225">
        <f>IRAG!G37</f>
        <v>0</v>
      </c>
      <c r="E116" s="225" t="e">
        <f>IRAG!G37/IRAG!F37</f>
        <v>#DIV/0!</v>
      </c>
      <c r="F116" s="225">
        <f>IRAG!H37</f>
        <v>0</v>
      </c>
      <c r="G116" s="303" t="e">
        <f>IRAG!H37/IRAG!F37</f>
        <v>#DIV/0!</v>
      </c>
      <c r="J116" s="250">
        <f>ETI!E37</f>
        <v>0</v>
      </c>
      <c r="K116" s="250">
        <f>ETI!D37</f>
        <v>0</v>
      </c>
      <c r="L116" s="251" t="e">
        <f t="shared" si="0"/>
        <v>#DIV/0!</v>
      </c>
      <c r="M116" s="249" t="e">
        <f>ETI!E37/ETI!F37</f>
        <v>#DIV/0!</v>
      </c>
      <c r="N116" s="250">
        <f>ETI!G37</f>
        <v>0</v>
      </c>
      <c r="O116" s="249" t="e">
        <f>ETI!G37/ETI!F37</f>
        <v>#DIV/0!</v>
      </c>
      <c r="P116" s="250">
        <f>ETI!H37</f>
        <v>0</v>
      </c>
      <c r="Q116" s="249" t="e">
        <f>ETI!H37/ETI!F37</f>
        <v>#DIV/0!</v>
      </c>
    </row>
    <row r="117" spans="2:17" x14ac:dyDescent="0.25">
      <c r="B117" s="232">
        <f>Leyendas!$A$2</f>
        <v>2018</v>
      </c>
      <c r="C117" s="115">
        <v>31</v>
      </c>
      <c r="D117" s="225">
        <f>IRAG!G38</f>
        <v>0</v>
      </c>
      <c r="E117" s="225" t="e">
        <f>IRAG!G38/IRAG!F38</f>
        <v>#DIV/0!</v>
      </c>
      <c r="F117" s="225">
        <f>IRAG!H38</f>
        <v>0</v>
      </c>
      <c r="G117" s="303" t="e">
        <f>IRAG!H38/IRAG!F38</f>
        <v>#DIV/0!</v>
      </c>
      <c r="J117" s="250">
        <f>ETI!E38</f>
        <v>0</v>
      </c>
      <c r="K117" s="250">
        <f>ETI!D38</f>
        <v>0</v>
      </c>
      <c r="L117" s="251" t="e">
        <f t="shared" si="0"/>
        <v>#DIV/0!</v>
      </c>
      <c r="M117" s="249" t="e">
        <f>ETI!E38/ETI!F38</f>
        <v>#DIV/0!</v>
      </c>
      <c r="N117" s="250">
        <f>ETI!G38</f>
        <v>0</v>
      </c>
      <c r="O117" s="249" t="e">
        <f>ETI!G38/ETI!F38</f>
        <v>#DIV/0!</v>
      </c>
      <c r="P117" s="250">
        <f>ETI!H38</f>
        <v>0</v>
      </c>
      <c r="Q117" s="249" t="e">
        <f>ETI!H38/ETI!F38</f>
        <v>#DIV/0!</v>
      </c>
    </row>
    <row r="118" spans="2:17" x14ac:dyDescent="0.25">
      <c r="B118" s="232">
        <f>Leyendas!$A$2</f>
        <v>2018</v>
      </c>
      <c r="C118" s="115">
        <v>32</v>
      </c>
      <c r="D118" s="225">
        <f>IRAG!G39</f>
        <v>0</v>
      </c>
      <c r="E118" s="225" t="e">
        <f>IRAG!G39/IRAG!F39</f>
        <v>#DIV/0!</v>
      </c>
      <c r="F118" s="225">
        <f>IRAG!H39</f>
        <v>0</v>
      </c>
      <c r="G118" s="303" t="e">
        <f>IRAG!H39/IRAG!F39</f>
        <v>#DIV/0!</v>
      </c>
      <c r="J118" s="250">
        <f>ETI!E39</f>
        <v>0</v>
      </c>
      <c r="K118" s="250">
        <f>ETI!D39</f>
        <v>0</v>
      </c>
      <c r="L118" s="251" t="e">
        <f t="shared" si="0"/>
        <v>#DIV/0!</v>
      </c>
      <c r="M118" s="249" t="e">
        <f>ETI!E39/ETI!F39</f>
        <v>#DIV/0!</v>
      </c>
      <c r="N118" s="250">
        <f>ETI!G39</f>
        <v>0</v>
      </c>
      <c r="O118" s="249" t="e">
        <f>ETI!G39/ETI!F39</f>
        <v>#DIV/0!</v>
      </c>
      <c r="P118" s="250">
        <f>ETI!H39</f>
        <v>0</v>
      </c>
      <c r="Q118" s="249" t="e">
        <f>ETI!H39/ETI!F39</f>
        <v>#DIV/0!</v>
      </c>
    </row>
    <row r="119" spans="2:17" x14ac:dyDescent="0.25">
      <c r="B119" s="232">
        <f>Leyendas!$A$2</f>
        <v>2018</v>
      </c>
      <c r="C119" s="115">
        <v>33</v>
      </c>
      <c r="D119" s="225">
        <f>IRAG!G40</f>
        <v>0</v>
      </c>
      <c r="E119" s="225" t="e">
        <f>IRAG!G40/IRAG!F40</f>
        <v>#DIV/0!</v>
      </c>
      <c r="F119" s="225">
        <f>IRAG!H40</f>
        <v>0</v>
      </c>
      <c r="G119" s="303" t="e">
        <f>IRAG!H40/IRAG!F40</f>
        <v>#DIV/0!</v>
      </c>
      <c r="J119" s="250">
        <f>ETI!E40</f>
        <v>0</v>
      </c>
      <c r="K119" s="250">
        <f>ETI!D40</f>
        <v>0</v>
      </c>
      <c r="L119" s="251" t="e">
        <f t="shared" si="0"/>
        <v>#DIV/0!</v>
      </c>
      <c r="M119" s="249" t="e">
        <f>ETI!E40/ETI!F40</f>
        <v>#DIV/0!</v>
      </c>
      <c r="N119" s="250">
        <f>ETI!G40</f>
        <v>0</v>
      </c>
      <c r="O119" s="249" t="e">
        <f>ETI!G40/ETI!F40</f>
        <v>#DIV/0!</v>
      </c>
      <c r="P119" s="250">
        <f>ETI!H40</f>
        <v>0</v>
      </c>
      <c r="Q119" s="249" t="e">
        <f>ETI!H40/ETI!F40</f>
        <v>#DIV/0!</v>
      </c>
    </row>
    <row r="120" spans="2:17" x14ac:dyDescent="0.25">
      <c r="B120" s="232">
        <f>Leyendas!$A$2</f>
        <v>2018</v>
      </c>
      <c r="C120" s="115">
        <v>34</v>
      </c>
      <c r="D120" s="225">
        <f>IRAG!G41</f>
        <v>0</v>
      </c>
      <c r="E120" s="225" t="e">
        <f>IRAG!G41/IRAG!F41</f>
        <v>#DIV/0!</v>
      </c>
      <c r="F120" s="225">
        <f>IRAG!H41</f>
        <v>0</v>
      </c>
      <c r="G120" s="303" t="e">
        <f>IRAG!H41/IRAG!F41</f>
        <v>#DIV/0!</v>
      </c>
      <c r="J120" s="250">
        <f>ETI!E41</f>
        <v>0</v>
      </c>
      <c r="K120" s="250">
        <f>ETI!D41</f>
        <v>0</v>
      </c>
      <c r="L120" s="251" t="e">
        <f t="shared" si="0"/>
        <v>#DIV/0!</v>
      </c>
      <c r="M120" s="249" t="e">
        <f>ETI!E41/ETI!F41</f>
        <v>#DIV/0!</v>
      </c>
      <c r="N120" s="250">
        <f>ETI!G41</f>
        <v>0</v>
      </c>
      <c r="O120" s="249" t="e">
        <f>ETI!G41/ETI!F41</f>
        <v>#DIV/0!</v>
      </c>
      <c r="P120" s="250">
        <f>ETI!H41</f>
        <v>0</v>
      </c>
      <c r="Q120" s="249" t="e">
        <f>ETI!H41/ETI!F41</f>
        <v>#DIV/0!</v>
      </c>
    </row>
    <row r="121" spans="2:17" x14ac:dyDescent="0.25">
      <c r="B121" s="232">
        <f>Leyendas!$A$2</f>
        <v>2018</v>
      </c>
      <c r="C121" s="115">
        <v>35</v>
      </c>
      <c r="D121" s="225">
        <f>IRAG!G42</f>
        <v>0</v>
      </c>
      <c r="E121" s="225" t="e">
        <f>IRAG!G42/IRAG!F42</f>
        <v>#DIV/0!</v>
      </c>
      <c r="F121" s="225">
        <f>IRAG!H42</f>
        <v>0</v>
      </c>
      <c r="G121" s="303" t="e">
        <f>IRAG!H42/IRAG!F42</f>
        <v>#DIV/0!</v>
      </c>
      <c r="J121" s="250">
        <f>ETI!E42</f>
        <v>0</v>
      </c>
      <c r="K121" s="250">
        <f>ETI!D42</f>
        <v>0</v>
      </c>
      <c r="L121" s="251" t="e">
        <f t="shared" si="0"/>
        <v>#DIV/0!</v>
      </c>
      <c r="M121" s="249" t="e">
        <f>ETI!E42/ETI!F42</f>
        <v>#DIV/0!</v>
      </c>
      <c r="N121" s="250">
        <f>ETI!G42</f>
        <v>0</v>
      </c>
      <c r="O121" s="249" t="e">
        <f>ETI!G42/ETI!F42</f>
        <v>#DIV/0!</v>
      </c>
      <c r="P121" s="250">
        <f>ETI!H42</f>
        <v>0</v>
      </c>
      <c r="Q121" s="249" t="e">
        <f>ETI!H42/ETI!F42</f>
        <v>#DIV/0!</v>
      </c>
    </row>
    <row r="122" spans="2:17" x14ac:dyDescent="0.25">
      <c r="B122" s="232">
        <f>Leyendas!$A$2</f>
        <v>2018</v>
      </c>
      <c r="C122" s="115">
        <v>36</v>
      </c>
      <c r="D122" s="225">
        <f>IRAG!G43</f>
        <v>0</v>
      </c>
      <c r="E122" s="225" t="e">
        <f>IRAG!G43/IRAG!F43</f>
        <v>#DIV/0!</v>
      </c>
      <c r="F122" s="225">
        <f>IRAG!H43</f>
        <v>0</v>
      </c>
      <c r="G122" s="303" t="e">
        <f>IRAG!H43/IRAG!F43</f>
        <v>#DIV/0!</v>
      </c>
      <c r="J122" s="250">
        <f>ETI!E43</f>
        <v>0</v>
      </c>
      <c r="K122" s="250">
        <f>ETI!D43</f>
        <v>0</v>
      </c>
      <c r="L122" s="251" t="e">
        <f t="shared" si="0"/>
        <v>#DIV/0!</v>
      </c>
      <c r="M122" s="249" t="e">
        <f>ETI!E43/ETI!F43</f>
        <v>#DIV/0!</v>
      </c>
      <c r="N122" s="250">
        <f>ETI!G43</f>
        <v>0</v>
      </c>
      <c r="O122" s="249" t="e">
        <f>ETI!G43/ETI!F43</f>
        <v>#DIV/0!</v>
      </c>
      <c r="P122" s="250">
        <f>ETI!H43</f>
        <v>0</v>
      </c>
      <c r="Q122" s="249" t="e">
        <f>ETI!H43/ETI!F43</f>
        <v>#DIV/0!</v>
      </c>
    </row>
    <row r="123" spans="2:17" x14ac:dyDescent="0.25">
      <c r="B123" s="232">
        <f>Leyendas!$A$2</f>
        <v>2018</v>
      </c>
      <c r="C123" s="115">
        <v>37</v>
      </c>
      <c r="D123" s="225">
        <f>IRAG!G44</f>
        <v>0</v>
      </c>
      <c r="E123" s="225" t="e">
        <f>IRAG!G44/IRAG!F44</f>
        <v>#DIV/0!</v>
      </c>
      <c r="F123" s="225">
        <f>IRAG!H44</f>
        <v>0</v>
      </c>
      <c r="G123" s="303" t="e">
        <f>IRAG!H44/IRAG!F44</f>
        <v>#DIV/0!</v>
      </c>
      <c r="J123" s="250">
        <f>ETI!E44</f>
        <v>0</v>
      </c>
      <c r="K123" s="250">
        <f>ETI!D44</f>
        <v>0</v>
      </c>
      <c r="L123" s="251" t="e">
        <f t="shared" si="0"/>
        <v>#DIV/0!</v>
      </c>
      <c r="M123" s="249" t="e">
        <f>ETI!E44/ETI!F44</f>
        <v>#DIV/0!</v>
      </c>
      <c r="N123" s="250">
        <f>ETI!G44</f>
        <v>0</v>
      </c>
      <c r="O123" s="249" t="e">
        <f>ETI!G44/ETI!F44</f>
        <v>#DIV/0!</v>
      </c>
      <c r="P123" s="250">
        <f>ETI!H44</f>
        <v>0</v>
      </c>
      <c r="Q123" s="249" t="e">
        <f>ETI!H44/ETI!F44</f>
        <v>#DIV/0!</v>
      </c>
    </row>
    <row r="124" spans="2:17" x14ac:dyDescent="0.25">
      <c r="B124" s="232">
        <f>Leyendas!$A$2</f>
        <v>2018</v>
      </c>
      <c r="C124" s="115">
        <v>38</v>
      </c>
      <c r="D124" s="225">
        <f>IRAG!G45</f>
        <v>0</v>
      </c>
      <c r="E124" s="225" t="e">
        <f>IRAG!G45/IRAG!F45</f>
        <v>#DIV/0!</v>
      </c>
      <c r="F124" s="225">
        <f>IRAG!H45</f>
        <v>0</v>
      </c>
      <c r="G124" s="303" t="e">
        <f>IRAG!H45/IRAG!F45</f>
        <v>#DIV/0!</v>
      </c>
      <c r="J124" s="250">
        <f>ETI!E45</f>
        <v>0</v>
      </c>
      <c r="K124" s="250">
        <f>ETI!D45</f>
        <v>0</v>
      </c>
      <c r="L124" s="251" t="e">
        <f t="shared" si="0"/>
        <v>#DIV/0!</v>
      </c>
      <c r="M124" s="249" t="e">
        <f>ETI!E45/ETI!F45</f>
        <v>#DIV/0!</v>
      </c>
      <c r="N124" s="250">
        <f>ETI!G45</f>
        <v>0</v>
      </c>
      <c r="O124" s="249" t="e">
        <f>ETI!G45/ETI!F45</f>
        <v>#DIV/0!</v>
      </c>
      <c r="P124" s="250">
        <f>ETI!H45</f>
        <v>0</v>
      </c>
      <c r="Q124" s="249" t="e">
        <f>ETI!H45/ETI!F45</f>
        <v>#DIV/0!</v>
      </c>
    </row>
    <row r="125" spans="2:17" x14ac:dyDescent="0.25">
      <c r="B125" s="232">
        <f>Leyendas!$A$2</f>
        <v>2018</v>
      </c>
      <c r="C125" s="115">
        <v>39</v>
      </c>
      <c r="D125" s="225">
        <f>IRAG!G46</f>
        <v>0</v>
      </c>
      <c r="E125" s="225" t="e">
        <f>IRAG!G46/IRAG!F46</f>
        <v>#DIV/0!</v>
      </c>
      <c r="F125" s="225">
        <f>IRAG!H46</f>
        <v>0</v>
      </c>
      <c r="G125" s="303" t="e">
        <f>IRAG!H46/IRAG!F46</f>
        <v>#DIV/0!</v>
      </c>
      <c r="J125" s="250">
        <f>ETI!E46</f>
        <v>0</v>
      </c>
      <c r="K125" s="250">
        <f>ETI!D46</f>
        <v>0</v>
      </c>
      <c r="L125" s="251" t="e">
        <f t="shared" si="0"/>
        <v>#DIV/0!</v>
      </c>
      <c r="M125" s="249" t="e">
        <f>ETI!E46/ETI!F46</f>
        <v>#DIV/0!</v>
      </c>
      <c r="N125" s="250">
        <f>ETI!G46</f>
        <v>0</v>
      </c>
      <c r="O125" s="249" t="e">
        <f>ETI!G46/ETI!F46</f>
        <v>#DIV/0!</v>
      </c>
      <c r="P125" s="250">
        <f>ETI!H46</f>
        <v>0</v>
      </c>
      <c r="Q125" s="249" t="e">
        <f>ETI!H46/ETI!F46</f>
        <v>#DIV/0!</v>
      </c>
    </row>
    <row r="126" spans="2:17" x14ac:dyDescent="0.25">
      <c r="B126" s="232">
        <f>Leyendas!$A$2</f>
        <v>2018</v>
      </c>
      <c r="C126" s="115">
        <v>40</v>
      </c>
      <c r="D126" s="225">
        <f>IRAG!G47</f>
        <v>0</v>
      </c>
      <c r="E126" s="225" t="e">
        <f>IRAG!G47/IRAG!F47</f>
        <v>#DIV/0!</v>
      </c>
      <c r="F126" s="225">
        <f>IRAG!H47</f>
        <v>0</v>
      </c>
      <c r="G126" s="303" t="e">
        <f>IRAG!H47/IRAG!F47</f>
        <v>#DIV/0!</v>
      </c>
      <c r="J126" s="250">
        <f>ETI!E47</f>
        <v>0</v>
      </c>
      <c r="K126" s="250">
        <f>ETI!D47</f>
        <v>0</v>
      </c>
      <c r="L126" s="251" t="e">
        <f t="shared" si="0"/>
        <v>#DIV/0!</v>
      </c>
      <c r="M126" s="249" t="e">
        <f>ETI!E47/ETI!F47</f>
        <v>#DIV/0!</v>
      </c>
      <c r="N126" s="250">
        <f>ETI!G47</f>
        <v>0</v>
      </c>
      <c r="O126" s="249" t="e">
        <f>ETI!G47/ETI!F47</f>
        <v>#DIV/0!</v>
      </c>
      <c r="P126" s="250">
        <f>ETI!H47</f>
        <v>0</v>
      </c>
      <c r="Q126" s="249" t="e">
        <f>ETI!H47/ETI!F47</f>
        <v>#DIV/0!</v>
      </c>
    </row>
    <row r="127" spans="2:17" x14ac:dyDescent="0.25">
      <c r="B127" s="232">
        <f>Leyendas!$A$2</f>
        <v>2018</v>
      </c>
      <c r="C127" s="115">
        <v>41</v>
      </c>
      <c r="D127" s="225">
        <f>IRAG!G48</f>
        <v>0</v>
      </c>
      <c r="E127" s="225" t="e">
        <f>IRAG!G48/IRAG!F48</f>
        <v>#DIV/0!</v>
      </c>
      <c r="F127" s="225">
        <f>IRAG!H48</f>
        <v>0</v>
      </c>
      <c r="G127" s="303" t="e">
        <f>IRAG!H48/IRAG!F48</f>
        <v>#DIV/0!</v>
      </c>
      <c r="J127" s="250">
        <f>ETI!E48</f>
        <v>0</v>
      </c>
      <c r="K127" s="250">
        <f>ETI!D48</f>
        <v>0</v>
      </c>
      <c r="L127" s="251" t="e">
        <f t="shared" si="0"/>
        <v>#DIV/0!</v>
      </c>
      <c r="M127" s="249" t="e">
        <f>ETI!E48/ETI!F48</f>
        <v>#DIV/0!</v>
      </c>
      <c r="N127" s="250">
        <f>ETI!G48</f>
        <v>0</v>
      </c>
      <c r="O127" s="249" t="e">
        <f>ETI!G48/ETI!F48</f>
        <v>#DIV/0!</v>
      </c>
      <c r="P127" s="250">
        <f>ETI!H48</f>
        <v>0</v>
      </c>
      <c r="Q127" s="249" t="e">
        <f>ETI!H48/ETI!F48</f>
        <v>#DIV/0!</v>
      </c>
    </row>
    <row r="128" spans="2:17" x14ac:dyDescent="0.25">
      <c r="B128" s="232">
        <f>Leyendas!$A$2</f>
        <v>2018</v>
      </c>
      <c r="C128" s="115">
        <v>42</v>
      </c>
      <c r="D128" s="225">
        <f>IRAG!G49</f>
        <v>0</v>
      </c>
      <c r="E128" s="225" t="e">
        <f>IRAG!G49/IRAG!F49</f>
        <v>#DIV/0!</v>
      </c>
      <c r="F128" s="225">
        <f>IRAG!H49</f>
        <v>0</v>
      </c>
      <c r="G128" s="303" t="e">
        <f>IRAG!H49/IRAG!F49</f>
        <v>#DIV/0!</v>
      </c>
      <c r="J128" s="250">
        <f>ETI!E49</f>
        <v>0</v>
      </c>
      <c r="K128" s="250">
        <f>ETI!D49</f>
        <v>0</v>
      </c>
      <c r="L128" s="251" t="e">
        <f t="shared" si="0"/>
        <v>#DIV/0!</v>
      </c>
      <c r="M128" s="249" t="e">
        <f>ETI!E49/ETI!F49</f>
        <v>#DIV/0!</v>
      </c>
      <c r="N128" s="250">
        <f>ETI!G49</f>
        <v>0</v>
      </c>
      <c r="O128" s="249" t="e">
        <f>ETI!G49/ETI!F49</f>
        <v>#DIV/0!</v>
      </c>
      <c r="P128" s="250">
        <f>ETI!H49</f>
        <v>0</v>
      </c>
      <c r="Q128" s="249" t="e">
        <f>ETI!H49/ETI!F49</f>
        <v>#DIV/0!</v>
      </c>
    </row>
    <row r="129" spans="2:17" x14ac:dyDescent="0.25">
      <c r="B129" s="232">
        <f>Leyendas!$A$2</f>
        <v>2018</v>
      </c>
      <c r="C129" s="115">
        <v>43</v>
      </c>
      <c r="D129" s="225">
        <f>IRAG!G50</f>
        <v>0</v>
      </c>
      <c r="E129" s="225" t="e">
        <f>IRAG!G50/IRAG!F50</f>
        <v>#DIV/0!</v>
      </c>
      <c r="F129" s="225">
        <f>IRAG!H50</f>
        <v>0</v>
      </c>
      <c r="G129" s="303" t="e">
        <f>IRAG!H50/IRAG!F50</f>
        <v>#DIV/0!</v>
      </c>
      <c r="J129" s="250">
        <f>ETI!E50</f>
        <v>0</v>
      </c>
      <c r="K129" s="250">
        <f>ETI!D50</f>
        <v>0</v>
      </c>
      <c r="L129" s="251" t="e">
        <f t="shared" si="0"/>
        <v>#DIV/0!</v>
      </c>
      <c r="M129" s="249" t="e">
        <f>ETI!E50/ETI!F50</f>
        <v>#DIV/0!</v>
      </c>
      <c r="N129" s="250">
        <f>ETI!G50</f>
        <v>0</v>
      </c>
      <c r="O129" s="249" t="e">
        <f>ETI!G50/ETI!F50</f>
        <v>#DIV/0!</v>
      </c>
      <c r="P129" s="250">
        <f>ETI!H50</f>
        <v>0</v>
      </c>
      <c r="Q129" s="249" t="e">
        <f>ETI!H50/ETI!F50</f>
        <v>#DIV/0!</v>
      </c>
    </row>
    <row r="130" spans="2:17" x14ac:dyDescent="0.25">
      <c r="B130" s="232">
        <f>Leyendas!$A$2</f>
        <v>2018</v>
      </c>
      <c r="C130" s="115">
        <v>44</v>
      </c>
      <c r="D130" s="225">
        <f>IRAG!G51</f>
        <v>0</v>
      </c>
      <c r="E130" s="225" t="e">
        <f>IRAG!G51/IRAG!F51</f>
        <v>#DIV/0!</v>
      </c>
      <c r="F130" s="225">
        <f>IRAG!H51</f>
        <v>0</v>
      </c>
      <c r="G130" s="303" t="e">
        <f>IRAG!H51/IRAG!F51</f>
        <v>#DIV/0!</v>
      </c>
      <c r="J130" s="250">
        <f>ETI!E51</f>
        <v>0</v>
      </c>
      <c r="K130" s="250">
        <f>ETI!D51</f>
        <v>0</v>
      </c>
      <c r="L130" s="251" t="e">
        <f t="shared" si="0"/>
        <v>#DIV/0!</v>
      </c>
      <c r="M130" s="249" t="e">
        <f>ETI!E51/ETI!F51</f>
        <v>#DIV/0!</v>
      </c>
      <c r="N130" s="250">
        <f>ETI!G51</f>
        <v>0</v>
      </c>
      <c r="O130" s="249" t="e">
        <f>ETI!G51/ETI!F51</f>
        <v>#DIV/0!</v>
      </c>
      <c r="P130" s="250">
        <f>ETI!H51</f>
        <v>0</v>
      </c>
      <c r="Q130" s="249" t="e">
        <f>ETI!H51/ETI!F51</f>
        <v>#DIV/0!</v>
      </c>
    </row>
    <row r="131" spans="2:17" x14ac:dyDescent="0.25">
      <c r="B131" s="232">
        <f>Leyendas!$A$2</f>
        <v>2018</v>
      </c>
      <c r="C131" s="115">
        <v>45</v>
      </c>
      <c r="D131" s="225">
        <f>IRAG!G52</f>
        <v>0</v>
      </c>
      <c r="E131" s="225" t="e">
        <f>IRAG!G52/IRAG!F52</f>
        <v>#DIV/0!</v>
      </c>
      <c r="F131" s="225">
        <f>IRAG!H52</f>
        <v>0</v>
      </c>
      <c r="G131" s="303" t="e">
        <f>IRAG!H52/IRAG!F52</f>
        <v>#DIV/0!</v>
      </c>
      <c r="J131" s="250">
        <f>ETI!E52</f>
        <v>0</v>
      </c>
      <c r="K131" s="250">
        <f>ETI!D52</f>
        <v>0</v>
      </c>
      <c r="L131" s="251" t="e">
        <f t="shared" si="0"/>
        <v>#DIV/0!</v>
      </c>
      <c r="M131" s="249" t="e">
        <f>ETI!E52/ETI!F52</f>
        <v>#DIV/0!</v>
      </c>
      <c r="N131" s="250">
        <f>ETI!G52</f>
        <v>0</v>
      </c>
      <c r="O131" s="249" t="e">
        <f>ETI!G52/ETI!F52</f>
        <v>#DIV/0!</v>
      </c>
      <c r="P131" s="250">
        <f>ETI!H52</f>
        <v>0</v>
      </c>
      <c r="Q131" s="249" t="e">
        <f>ETI!H52/ETI!F52</f>
        <v>#DIV/0!</v>
      </c>
    </row>
    <row r="132" spans="2:17" x14ac:dyDescent="0.25">
      <c r="B132" s="232">
        <f>Leyendas!$A$2</f>
        <v>2018</v>
      </c>
      <c r="C132" s="115">
        <v>46</v>
      </c>
      <c r="D132" s="225">
        <f>IRAG!G53</f>
        <v>0</v>
      </c>
      <c r="E132" s="225" t="e">
        <f>IRAG!G53/IRAG!F53</f>
        <v>#DIV/0!</v>
      </c>
      <c r="F132" s="225">
        <f>IRAG!H53</f>
        <v>0</v>
      </c>
      <c r="G132" s="303" t="e">
        <f>IRAG!H53/IRAG!F53</f>
        <v>#DIV/0!</v>
      </c>
      <c r="J132" s="250">
        <f>ETI!E53</f>
        <v>0</v>
      </c>
      <c r="K132" s="250">
        <f>ETI!D53</f>
        <v>0</v>
      </c>
      <c r="L132" s="251" t="e">
        <f t="shared" si="0"/>
        <v>#DIV/0!</v>
      </c>
      <c r="M132" s="249" t="e">
        <f>ETI!E53/ETI!F53</f>
        <v>#DIV/0!</v>
      </c>
      <c r="N132" s="250">
        <f>ETI!G53</f>
        <v>0</v>
      </c>
      <c r="O132" s="249" t="e">
        <f>ETI!G53/ETI!F53</f>
        <v>#DIV/0!</v>
      </c>
      <c r="P132" s="250">
        <f>ETI!H53</f>
        <v>0</v>
      </c>
      <c r="Q132" s="249" t="e">
        <f>ETI!H53/ETI!F53</f>
        <v>#DIV/0!</v>
      </c>
    </row>
    <row r="133" spans="2:17" x14ac:dyDescent="0.25">
      <c r="B133" s="232">
        <f>Leyendas!$A$2</f>
        <v>2018</v>
      </c>
      <c r="C133" s="115">
        <v>47</v>
      </c>
      <c r="D133" s="225">
        <f>IRAG!G54</f>
        <v>0</v>
      </c>
      <c r="E133" s="225" t="e">
        <f>IRAG!G54/IRAG!F54</f>
        <v>#DIV/0!</v>
      </c>
      <c r="F133" s="225">
        <f>IRAG!H54</f>
        <v>0</v>
      </c>
      <c r="G133" s="303" t="e">
        <f>IRAG!H54/IRAG!F54</f>
        <v>#DIV/0!</v>
      </c>
      <c r="J133" s="250">
        <f>ETI!E54</f>
        <v>0</v>
      </c>
      <c r="K133" s="250">
        <f>ETI!D54</f>
        <v>0</v>
      </c>
      <c r="L133" s="251" t="e">
        <f t="shared" si="0"/>
        <v>#DIV/0!</v>
      </c>
      <c r="M133" s="249" t="e">
        <f>ETI!E54/ETI!F54</f>
        <v>#DIV/0!</v>
      </c>
      <c r="N133" s="250">
        <f>ETI!G54</f>
        <v>0</v>
      </c>
      <c r="O133" s="249" t="e">
        <f>ETI!G54/ETI!F54</f>
        <v>#DIV/0!</v>
      </c>
      <c r="P133" s="250">
        <f>ETI!H54</f>
        <v>0</v>
      </c>
      <c r="Q133" s="249" t="e">
        <f>ETI!H54/ETI!F54</f>
        <v>#DIV/0!</v>
      </c>
    </row>
    <row r="134" spans="2:17" x14ac:dyDescent="0.25">
      <c r="B134" s="232">
        <f>Leyendas!$A$2</f>
        <v>2018</v>
      </c>
      <c r="C134" s="115">
        <v>48</v>
      </c>
      <c r="D134" s="225">
        <f>IRAG!G55</f>
        <v>0</v>
      </c>
      <c r="E134" s="225" t="e">
        <f>IRAG!G55/IRAG!F55</f>
        <v>#DIV/0!</v>
      </c>
      <c r="F134" s="225">
        <f>IRAG!H55</f>
        <v>0</v>
      </c>
      <c r="G134" s="303" t="e">
        <f>IRAG!H55/IRAG!F55</f>
        <v>#DIV/0!</v>
      </c>
      <c r="J134" s="250">
        <f>ETI!E55</f>
        <v>0</v>
      </c>
      <c r="K134" s="250">
        <f>ETI!D55</f>
        <v>0</v>
      </c>
      <c r="L134" s="251" t="e">
        <f t="shared" si="0"/>
        <v>#DIV/0!</v>
      </c>
      <c r="M134" s="249" t="e">
        <f>ETI!E55/ETI!F55</f>
        <v>#DIV/0!</v>
      </c>
      <c r="N134" s="250">
        <f>ETI!G55</f>
        <v>0</v>
      </c>
      <c r="O134" s="249" t="e">
        <f>ETI!G55/ETI!F55</f>
        <v>#DIV/0!</v>
      </c>
      <c r="P134" s="250">
        <f>ETI!H55</f>
        <v>0</v>
      </c>
      <c r="Q134" s="249" t="e">
        <f>ETI!H55/ETI!F55</f>
        <v>#DIV/0!</v>
      </c>
    </row>
    <row r="135" spans="2:17" x14ac:dyDescent="0.25">
      <c r="B135" s="232">
        <f>Leyendas!$A$2</f>
        <v>2018</v>
      </c>
      <c r="C135" s="115">
        <v>49</v>
      </c>
      <c r="D135" s="225">
        <f>IRAG!G56</f>
        <v>0</v>
      </c>
      <c r="E135" s="225" t="e">
        <f>IRAG!G56/IRAG!F56</f>
        <v>#DIV/0!</v>
      </c>
      <c r="F135" s="225">
        <f>IRAG!H56</f>
        <v>0</v>
      </c>
      <c r="G135" s="303" t="e">
        <f>IRAG!H56/IRAG!F56</f>
        <v>#DIV/0!</v>
      </c>
      <c r="J135" s="250">
        <f>ETI!E56</f>
        <v>0</v>
      </c>
      <c r="K135" s="250">
        <f>ETI!D56</f>
        <v>0</v>
      </c>
      <c r="L135" s="251" t="e">
        <f t="shared" si="0"/>
        <v>#DIV/0!</v>
      </c>
      <c r="M135" s="249" t="e">
        <f>ETI!E56/ETI!F56</f>
        <v>#DIV/0!</v>
      </c>
      <c r="N135" s="250">
        <f>ETI!G56</f>
        <v>0</v>
      </c>
      <c r="O135" s="249" t="e">
        <f>ETI!G56/ETI!F56</f>
        <v>#DIV/0!</v>
      </c>
      <c r="P135" s="250">
        <f>ETI!H56</f>
        <v>0</v>
      </c>
      <c r="Q135" s="249" t="e">
        <f>ETI!H56/ETI!F56</f>
        <v>#DIV/0!</v>
      </c>
    </row>
    <row r="136" spans="2:17" x14ac:dyDescent="0.25">
      <c r="B136" s="232">
        <f>Leyendas!$A$2</f>
        <v>2018</v>
      </c>
      <c r="C136" s="115">
        <v>50</v>
      </c>
      <c r="D136" s="225">
        <f>IRAG!G57</f>
        <v>0</v>
      </c>
      <c r="E136" s="225" t="e">
        <f>IRAG!G57/IRAG!F57</f>
        <v>#DIV/0!</v>
      </c>
      <c r="F136" s="225">
        <f>IRAG!H57</f>
        <v>0</v>
      </c>
      <c r="G136" s="303" t="e">
        <f>IRAG!H57/IRAG!F57</f>
        <v>#DIV/0!</v>
      </c>
      <c r="J136" s="250">
        <f>ETI!E57</f>
        <v>0</v>
      </c>
      <c r="K136" s="250">
        <f>ETI!D57</f>
        <v>0</v>
      </c>
      <c r="L136" s="251" t="e">
        <f t="shared" si="0"/>
        <v>#DIV/0!</v>
      </c>
      <c r="M136" s="249" t="e">
        <f>ETI!E57/ETI!F57</f>
        <v>#DIV/0!</v>
      </c>
      <c r="N136" s="250">
        <f>ETI!G57</f>
        <v>0</v>
      </c>
      <c r="O136" s="249" t="e">
        <f>ETI!G57/ETI!F57</f>
        <v>#DIV/0!</v>
      </c>
      <c r="P136" s="250">
        <f>ETI!H57</f>
        <v>0</v>
      </c>
      <c r="Q136" s="249" t="e">
        <f>ETI!H57/ETI!F57</f>
        <v>#DIV/0!</v>
      </c>
    </row>
    <row r="137" spans="2:17" x14ac:dyDescent="0.25">
      <c r="B137" s="232">
        <f>Leyendas!$A$2</f>
        <v>2018</v>
      </c>
      <c r="C137" s="115">
        <v>51</v>
      </c>
      <c r="D137" s="225">
        <f>IRAG!G58</f>
        <v>0</v>
      </c>
      <c r="E137" s="225" t="e">
        <f>IRAG!G58/IRAG!F58</f>
        <v>#DIV/0!</v>
      </c>
      <c r="F137" s="225">
        <f>IRAG!H58</f>
        <v>0</v>
      </c>
      <c r="G137" s="303" t="e">
        <f>IRAG!H58/IRAG!F58</f>
        <v>#DIV/0!</v>
      </c>
      <c r="J137" s="250">
        <f>ETI!E58</f>
        <v>0</v>
      </c>
      <c r="K137" s="250">
        <f>ETI!D58</f>
        <v>0</v>
      </c>
      <c r="L137" s="251" t="e">
        <f t="shared" si="0"/>
        <v>#DIV/0!</v>
      </c>
      <c r="M137" s="249" t="e">
        <f>ETI!E58/ETI!F58</f>
        <v>#DIV/0!</v>
      </c>
      <c r="N137" s="250">
        <f>ETI!G58</f>
        <v>0</v>
      </c>
      <c r="O137" s="249" t="e">
        <f>ETI!G58/ETI!F58</f>
        <v>#DIV/0!</v>
      </c>
      <c r="P137" s="250">
        <f>ETI!H58</f>
        <v>0</v>
      </c>
      <c r="Q137" s="249" t="e">
        <f>ETI!H58/ETI!F58</f>
        <v>#DIV/0!</v>
      </c>
    </row>
    <row r="138" spans="2:17" x14ac:dyDescent="0.25">
      <c r="B138" s="232">
        <f>Leyendas!$A$2</f>
        <v>2018</v>
      </c>
      <c r="C138" s="115">
        <v>52</v>
      </c>
      <c r="D138" s="225">
        <f>IRAG!G59</f>
        <v>0</v>
      </c>
      <c r="E138" s="225" t="e">
        <f>IRAG!G59/IRAG!F59</f>
        <v>#DIV/0!</v>
      </c>
      <c r="F138" s="225">
        <f>IRAG!H59</f>
        <v>0</v>
      </c>
      <c r="G138" s="303" t="e">
        <f>IRAG!H59/IRAG!F59</f>
        <v>#DIV/0!</v>
      </c>
      <c r="J138" s="250">
        <f>ETI!E59</f>
        <v>0</v>
      </c>
      <c r="K138" s="250">
        <f>ETI!D59</f>
        <v>0</v>
      </c>
      <c r="L138" s="251" t="e">
        <f t="shared" si="0"/>
        <v>#DIV/0!</v>
      </c>
      <c r="M138" s="249" t="e">
        <f>ETI!E59/ETI!F59</f>
        <v>#DIV/0!</v>
      </c>
      <c r="N138" s="250">
        <f>ETI!G59</f>
        <v>0</v>
      </c>
      <c r="O138" s="249" t="e">
        <f>ETI!G59/ETI!F59</f>
        <v>#DIV/0!</v>
      </c>
      <c r="P138" s="250">
        <f>ETI!H59</f>
        <v>0</v>
      </c>
      <c r="Q138" s="249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40" customWidth="1"/>
    <col min="15" max="20" width="8" customWidth="1"/>
  </cols>
  <sheetData>
    <row r="1" spans="1:21" x14ac:dyDescent="0.25">
      <c r="G1" s="14"/>
      <c r="H1" s="113"/>
      <c r="I1" s="113"/>
      <c r="J1" s="113"/>
      <c r="K1" s="113"/>
      <c r="L1" s="113"/>
      <c r="M1" s="113"/>
      <c r="N1" s="139"/>
      <c r="O1" s="113"/>
      <c r="P1" s="113"/>
      <c r="Q1" s="113"/>
      <c r="R1" s="113"/>
      <c r="S1" s="113"/>
      <c r="T1" s="113"/>
    </row>
    <row r="2" spans="1:21" s="178" customFormat="1" ht="135" x14ac:dyDescent="0.25">
      <c r="A2" s="182" t="s">
        <v>12</v>
      </c>
      <c r="B2" s="181" t="s">
        <v>16</v>
      </c>
      <c r="C2" s="173" t="s">
        <v>328</v>
      </c>
      <c r="D2" s="173" t="s">
        <v>329</v>
      </c>
      <c r="E2" s="172" t="s">
        <v>330</v>
      </c>
      <c r="F2" s="172" t="s">
        <v>331</v>
      </c>
      <c r="G2" s="175" t="s">
        <v>332</v>
      </c>
      <c r="H2" s="174" t="s">
        <v>313</v>
      </c>
      <c r="I2" s="176" t="s">
        <v>333</v>
      </c>
      <c r="J2" s="176" t="s">
        <v>334</v>
      </c>
      <c r="K2" s="180"/>
      <c r="L2" s="171" t="s">
        <v>314</v>
      </c>
      <c r="M2" s="171" t="s">
        <v>343</v>
      </c>
      <c r="N2" s="237" t="s">
        <v>344</v>
      </c>
      <c r="O2" s="171" t="s">
        <v>315</v>
      </c>
      <c r="P2" s="170" t="s">
        <v>335</v>
      </c>
      <c r="Q2" s="170" t="s">
        <v>336</v>
      </c>
      <c r="R2" s="169" t="s">
        <v>337</v>
      </c>
      <c r="S2" s="169" t="s">
        <v>338</v>
      </c>
      <c r="T2" s="180"/>
      <c r="U2" s="179" t="s">
        <v>302</v>
      </c>
    </row>
    <row r="3" spans="1:21" x14ac:dyDescent="0.25">
      <c r="A3" s="177">
        <f>Leyendas!$A$2</f>
        <v>2018</v>
      </c>
      <c r="B3" s="238">
        <v>1</v>
      </c>
      <c r="C3" s="114">
        <f>IRAG!G8</f>
        <v>0</v>
      </c>
      <c r="D3" s="122" t="e">
        <f>IRAG!G8/IRAG!F8</f>
        <v>#DIV/0!</v>
      </c>
      <c r="E3" s="114">
        <f>IRAG!H8</f>
        <v>0</v>
      </c>
      <c r="F3" s="122" t="e">
        <f>IRAG!H8/IRAG!F8</f>
        <v>#DIV/0!</v>
      </c>
      <c r="G3" s="14">
        <f>IRAG!E8</f>
        <v>0</v>
      </c>
      <c r="H3" s="113" t="e">
        <f>IRAG!E8/IRAG!D8</f>
        <v>#DIV/0!</v>
      </c>
      <c r="I3" s="135">
        <f>IRAG!K8</f>
        <v>0</v>
      </c>
      <c r="J3" s="113" t="e">
        <f>IRAG!K8/IRAG!J8</f>
        <v>#DIV/0!</v>
      </c>
      <c r="K3" s="113"/>
      <c r="L3" s="135">
        <f>ETI!E8</f>
        <v>0</v>
      </c>
      <c r="M3" s="135">
        <f>ETI!D8</f>
        <v>0</v>
      </c>
      <c r="N3" s="139" t="e">
        <f>ETI!E8/ETI!D8</f>
        <v>#DIV/0!</v>
      </c>
      <c r="O3" s="113" t="e">
        <f>ETI!F8/ETI!E8</f>
        <v>#DIV/0!</v>
      </c>
      <c r="P3" s="135">
        <f>ETI!G8</f>
        <v>0</v>
      </c>
      <c r="Q3" s="113" t="e">
        <f>ETI!G8/ETI!F8</f>
        <v>#DIV/0!</v>
      </c>
      <c r="R3" s="135">
        <f>ETI!H8</f>
        <v>0</v>
      </c>
      <c r="S3" s="113" t="e">
        <f>ETI!H8/ETI!F8</f>
        <v>#DIV/0!</v>
      </c>
      <c r="T3" s="113"/>
    </row>
    <row r="4" spans="1:21" x14ac:dyDescent="0.25">
      <c r="A4" s="177">
        <f>Leyendas!$A$2</f>
        <v>2018</v>
      </c>
      <c r="B4" s="238">
        <v>2</v>
      </c>
      <c r="C4" s="232">
        <f>IRAG!G9</f>
        <v>0</v>
      </c>
      <c r="D4" s="233" t="e">
        <f>IRAG!G9/IRAG!F9</f>
        <v>#DIV/0!</v>
      </c>
      <c r="E4" s="232">
        <f>IRAG!H9</f>
        <v>0</v>
      </c>
      <c r="F4" s="233" t="e">
        <f>IRAG!H9/IRAG!F9</f>
        <v>#DIV/0!</v>
      </c>
      <c r="G4" s="226">
        <f>IRAG!E9</f>
        <v>0</v>
      </c>
      <c r="H4" s="231" t="e">
        <f>IRAG!E9/IRAG!D9</f>
        <v>#DIV/0!</v>
      </c>
      <c r="I4" s="234">
        <f>IRAG!K9</f>
        <v>0</v>
      </c>
      <c r="J4" s="231" t="e">
        <f>IRAG!K9/IRAG!J9</f>
        <v>#DIV/0!</v>
      </c>
      <c r="K4" s="113"/>
      <c r="L4" s="250">
        <f>ETI!E9</f>
        <v>0</v>
      </c>
      <c r="M4" s="250">
        <f>ETI!D9</f>
        <v>0</v>
      </c>
      <c r="N4" s="251" t="e">
        <f>ETI!E9/ETI!D9</f>
        <v>#DIV/0!</v>
      </c>
      <c r="O4" s="249" t="e">
        <f>ETI!F9/ETI!E9</f>
        <v>#DIV/0!</v>
      </c>
      <c r="P4" s="250">
        <f>ETI!G9</f>
        <v>0</v>
      </c>
      <c r="Q4" s="249" t="e">
        <f>ETI!G9/ETI!F9</f>
        <v>#DIV/0!</v>
      </c>
      <c r="R4" s="250">
        <f>ETI!H9</f>
        <v>0</v>
      </c>
      <c r="S4" s="249" t="e">
        <f>ETI!H9/ETI!F9</f>
        <v>#DIV/0!</v>
      </c>
      <c r="T4" s="113"/>
    </row>
    <row r="5" spans="1:21" x14ac:dyDescent="0.25">
      <c r="A5" s="177">
        <f>Leyendas!$A$2</f>
        <v>2018</v>
      </c>
      <c r="B5" s="238">
        <v>3</v>
      </c>
      <c r="C5" s="232">
        <f>IRAG!G10</f>
        <v>0</v>
      </c>
      <c r="D5" s="233" t="e">
        <f>IRAG!G10/IRAG!F10</f>
        <v>#DIV/0!</v>
      </c>
      <c r="E5" s="232">
        <f>IRAG!H10</f>
        <v>0</v>
      </c>
      <c r="F5" s="233" t="e">
        <f>IRAG!H10/IRAG!F10</f>
        <v>#DIV/0!</v>
      </c>
      <c r="G5" s="226">
        <f>IRAG!E10</f>
        <v>0</v>
      </c>
      <c r="H5" s="231" t="e">
        <f>IRAG!E10/IRAG!D10</f>
        <v>#DIV/0!</v>
      </c>
      <c r="I5" s="234">
        <f>IRAG!K10</f>
        <v>0</v>
      </c>
      <c r="J5" s="231" t="e">
        <f>IRAG!K10/IRAG!J10</f>
        <v>#DIV/0!</v>
      </c>
      <c r="K5" s="113"/>
      <c r="L5" s="250">
        <f>ETI!E10</f>
        <v>0</v>
      </c>
      <c r="M5" s="250">
        <f>ETI!D10</f>
        <v>0</v>
      </c>
      <c r="N5" s="251" t="e">
        <f>ETI!E10/ETI!D10</f>
        <v>#DIV/0!</v>
      </c>
      <c r="O5" s="249" t="e">
        <f>ETI!F10/ETI!E10</f>
        <v>#DIV/0!</v>
      </c>
      <c r="P5" s="250">
        <f>ETI!G10</f>
        <v>0</v>
      </c>
      <c r="Q5" s="249" t="e">
        <f>ETI!G10/ETI!F10</f>
        <v>#DIV/0!</v>
      </c>
      <c r="R5" s="250">
        <f>ETI!H10</f>
        <v>0</v>
      </c>
      <c r="S5" s="249" t="e">
        <f>ETI!H10/ETI!F10</f>
        <v>#DIV/0!</v>
      </c>
      <c r="T5" s="113"/>
    </row>
    <row r="6" spans="1:21" x14ac:dyDescent="0.25">
      <c r="A6" s="177">
        <f>Leyendas!$A$2</f>
        <v>2018</v>
      </c>
      <c r="B6" s="238">
        <v>4</v>
      </c>
      <c r="C6" s="232">
        <f>IRAG!G11</f>
        <v>0</v>
      </c>
      <c r="D6" s="233" t="e">
        <f>IRAG!G11/IRAG!F11</f>
        <v>#DIV/0!</v>
      </c>
      <c r="E6" s="232">
        <f>IRAG!H11</f>
        <v>0</v>
      </c>
      <c r="F6" s="233" t="e">
        <f>IRAG!H11/IRAG!F11</f>
        <v>#DIV/0!</v>
      </c>
      <c r="G6" s="226">
        <f>IRAG!E11</f>
        <v>0</v>
      </c>
      <c r="H6" s="231" t="e">
        <f>IRAG!E11/IRAG!D11</f>
        <v>#DIV/0!</v>
      </c>
      <c r="I6" s="234">
        <f>IRAG!K11</f>
        <v>0</v>
      </c>
      <c r="J6" s="231" t="e">
        <f>IRAG!K11/IRAG!J11</f>
        <v>#DIV/0!</v>
      </c>
      <c r="K6" s="113"/>
      <c r="L6" s="250">
        <f>ETI!E11</f>
        <v>0</v>
      </c>
      <c r="M6" s="250">
        <f>ETI!D11</f>
        <v>0</v>
      </c>
      <c r="N6" s="251" t="e">
        <f>ETI!E11/ETI!D11</f>
        <v>#DIV/0!</v>
      </c>
      <c r="O6" s="249" t="e">
        <f>ETI!F11/ETI!E11</f>
        <v>#DIV/0!</v>
      </c>
      <c r="P6" s="250">
        <f>ETI!G11</f>
        <v>0</v>
      </c>
      <c r="Q6" s="249" t="e">
        <f>ETI!G11/ETI!F11</f>
        <v>#DIV/0!</v>
      </c>
      <c r="R6" s="250">
        <f>ETI!H11</f>
        <v>0</v>
      </c>
      <c r="S6" s="249" t="e">
        <f>ETI!H11/ETI!F11</f>
        <v>#DIV/0!</v>
      </c>
      <c r="T6" s="113"/>
    </row>
    <row r="7" spans="1:21" x14ac:dyDescent="0.25">
      <c r="A7" s="177">
        <f>Leyendas!$A$2</f>
        <v>2018</v>
      </c>
      <c r="B7" s="238">
        <v>5</v>
      </c>
      <c r="C7" s="232">
        <f>IRAG!G12</f>
        <v>0</v>
      </c>
      <c r="D7" s="233" t="e">
        <f>IRAG!G12/IRAG!F12</f>
        <v>#DIV/0!</v>
      </c>
      <c r="E7" s="232">
        <f>IRAG!H12</f>
        <v>0</v>
      </c>
      <c r="F7" s="233" t="e">
        <f>IRAG!H12/IRAG!F12</f>
        <v>#DIV/0!</v>
      </c>
      <c r="G7" s="226">
        <f>IRAG!E12</f>
        <v>0</v>
      </c>
      <c r="H7" s="231" t="e">
        <f>IRAG!E12/IRAG!D12</f>
        <v>#DIV/0!</v>
      </c>
      <c r="I7" s="234">
        <f>IRAG!K12</f>
        <v>0</v>
      </c>
      <c r="J7" s="231" t="e">
        <f>IRAG!K12/IRAG!J12</f>
        <v>#DIV/0!</v>
      </c>
      <c r="K7" s="113"/>
      <c r="L7" s="250">
        <f>ETI!E12</f>
        <v>0</v>
      </c>
      <c r="M7" s="250">
        <f>ETI!D12</f>
        <v>0</v>
      </c>
      <c r="N7" s="251" t="e">
        <f>ETI!E12/ETI!D12</f>
        <v>#DIV/0!</v>
      </c>
      <c r="O7" s="249" t="e">
        <f>ETI!F12/ETI!E12</f>
        <v>#DIV/0!</v>
      </c>
      <c r="P7" s="250">
        <f>ETI!G12</f>
        <v>0</v>
      </c>
      <c r="Q7" s="249" t="e">
        <f>ETI!G12/ETI!F12</f>
        <v>#DIV/0!</v>
      </c>
      <c r="R7" s="250">
        <f>ETI!H12</f>
        <v>0</v>
      </c>
      <c r="S7" s="249" t="e">
        <f>ETI!H12/ETI!F12</f>
        <v>#DIV/0!</v>
      </c>
      <c r="T7" s="113"/>
    </row>
    <row r="8" spans="1:21" x14ac:dyDescent="0.25">
      <c r="A8" s="177">
        <f>Leyendas!$A$2</f>
        <v>2018</v>
      </c>
      <c r="B8" s="238">
        <v>6</v>
      </c>
      <c r="C8" s="232">
        <f>IRAG!G13</f>
        <v>0</v>
      </c>
      <c r="D8" s="233" t="e">
        <f>IRAG!G13/IRAG!F13</f>
        <v>#DIV/0!</v>
      </c>
      <c r="E8" s="232">
        <f>IRAG!H13</f>
        <v>0</v>
      </c>
      <c r="F8" s="233" t="e">
        <f>IRAG!H13/IRAG!F13</f>
        <v>#DIV/0!</v>
      </c>
      <c r="G8" s="226">
        <f>IRAG!E13</f>
        <v>0</v>
      </c>
      <c r="H8" s="231" t="e">
        <f>IRAG!E13/IRAG!D13</f>
        <v>#DIV/0!</v>
      </c>
      <c r="I8" s="234">
        <f>IRAG!K13</f>
        <v>0</v>
      </c>
      <c r="J8" s="231" t="e">
        <f>IRAG!K13/IRAG!J13</f>
        <v>#DIV/0!</v>
      </c>
      <c r="K8" s="113"/>
      <c r="L8" s="250">
        <f>ETI!E13</f>
        <v>0</v>
      </c>
      <c r="M8" s="250">
        <f>ETI!D13</f>
        <v>0</v>
      </c>
      <c r="N8" s="251" t="e">
        <f>ETI!E13/ETI!D13</f>
        <v>#DIV/0!</v>
      </c>
      <c r="O8" s="249" t="e">
        <f>ETI!F13/ETI!E13</f>
        <v>#DIV/0!</v>
      </c>
      <c r="P8" s="250">
        <f>ETI!G13</f>
        <v>0</v>
      </c>
      <c r="Q8" s="249" t="e">
        <f>ETI!G13/ETI!F13</f>
        <v>#DIV/0!</v>
      </c>
      <c r="R8" s="250">
        <f>ETI!H13</f>
        <v>0</v>
      </c>
      <c r="S8" s="249" t="e">
        <f>ETI!H13/ETI!F13</f>
        <v>#DIV/0!</v>
      </c>
      <c r="T8" s="113"/>
    </row>
    <row r="9" spans="1:21" x14ac:dyDescent="0.25">
      <c r="A9" s="177">
        <f>Leyendas!$A$2</f>
        <v>2018</v>
      </c>
      <c r="B9" s="238">
        <v>7</v>
      </c>
      <c r="C9" s="232">
        <f>IRAG!G14</f>
        <v>0</v>
      </c>
      <c r="D9" s="233" t="e">
        <f>IRAG!G14/IRAG!F14</f>
        <v>#DIV/0!</v>
      </c>
      <c r="E9" s="232">
        <f>IRAG!H14</f>
        <v>0</v>
      </c>
      <c r="F9" s="233" t="e">
        <f>IRAG!H14/IRAG!F14</f>
        <v>#DIV/0!</v>
      </c>
      <c r="G9" s="226">
        <f>IRAG!E14</f>
        <v>0</v>
      </c>
      <c r="H9" s="231" t="e">
        <f>IRAG!E14/IRAG!D14</f>
        <v>#DIV/0!</v>
      </c>
      <c r="I9" s="234">
        <f>IRAG!K14</f>
        <v>0</v>
      </c>
      <c r="J9" s="231" t="e">
        <f>IRAG!K14/IRAG!J14</f>
        <v>#DIV/0!</v>
      </c>
      <c r="K9" s="113"/>
      <c r="L9" s="250">
        <f>ETI!E14</f>
        <v>0</v>
      </c>
      <c r="M9" s="250">
        <f>ETI!D14</f>
        <v>0</v>
      </c>
      <c r="N9" s="251" t="e">
        <f>ETI!E14/ETI!D14</f>
        <v>#DIV/0!</v>
      </c>
      <c r="O9" s="249" t="e">
        <f>ETI!F14/ETI!E14</f>
        <v>#DIV/0!</v>
      </c>
      <c r="P9" s="250">
        <f>ETI!G14</f>
        <v>0</v>
      </c>
      <c r="Q9" s="249" t="e">
        <f>ETI!G14/ETI!F14</f>
        <v>#DIV/0!</v>
      </c>
      <c r="R9" s="250">
        <f>ETI!H14</f>
        <v>0</v>
      </c>
      <c r="S9" s="249" t="e">
        <f>ETI!H14/ETI!F14</f>
        <v>#DIV/0!</v>
      </c>
      <c r="T9" s="113"/>
    </row>
    <row r="10" spans="1:21" x14ac:dyDescent="0.25">
      <c r="A10" s="177">
        <f>Leyendas!$A$2</f>
        <v>2018</v>
      </c>
      <c r="B10" s="238">
        <v>8</v>
      </c>
      <c r="C10" s="232">
        <f>IRAG!G15</f>
        <v>0</v>
      </c>
      <c r="D10" s="233" t="e">
        <f>IRAG!G15/IRAG!F15</f>
        <v>#DIV/0!</v>
      </c>
      <c r="E10" s="232">
        <f>IRAG!H15</f>
        <v>0</v>
      </c>
      <c r="F10" s="233" t="e">
        <f>IRAG!H15/IRAG!F15</f>
        <v>#DIV/0!</v>
      </c>
      <c r="G10" s="226">
        <f>IRAG!E15</f>
        <v>0</v>
      </c>
      <c r="H10" s="231" t="e">
        <f>IRAG!E15/IRAG!D15</f>
        <v>#DIV/0!</v>
      </c>
      <c r="I10" s="234">
        <f>IRAG!K15</f>
        <v>0</v>
      </c>
      <c r="J10" s="231" t="e">
        <f>IRAG!K15/IRAG!J15</f>
        <v>#DIV/0!</v>
      </c>
      <c r="K10" s="113"/>
      <c r="L10" s="250">
        <f>ETI!E15</f>
        <v>0</v>
      </c>
      <c r="M10" s="250">
        <f>ETI!D15</f>
        <v>0</v>
      </c>
      <c r="N10" s="251" t="e">
        <f>ETI!E15/ETI!D15</f>
        <v>#DIV/0!</v>
      </c>
      <c r="O10" s="249" t="e">
        <f>ETI!F15/ETI!E15</f>
        <v>#DIV/0!</v>
      </c>
      <c r="P10" s="250">
        <f>ETI!G15</f>
        <v>0</v>
      </c>
      <c r="Q10" s="249" t="e">
        <f>ETI!G15/ETI!F15</f>
        <v>#DIV/0!</v>
      </c>
      <c r="R10" s="250">
        <f>ETI!H15</f>
        <v>0</v>
      </c>
      <c r="S10" s="249" t="e">
        <f>ETI!H15/ETI!F15</f>
        <v>#DIV/0!</v>
      </c>
      <c r="T10" s="113"/>
    </row>
    <row r="11" spans="1:21" x14ac:dyDescent="0.25">
      <c r="A11" s="177">
        <f>Leyendas!$A$2</f>
        <v>2018</v>
      </c>
      <c r="B11" s="238">
        <v>9</v>
      </c>
      <c r="C11" s="232">
        <f>IRAG!G16</f>
        <v>0</v>
      </c>
      <c r="D11" s="233" t="e">
        <f>IRAG!G16/IRAG!F16</f>
        <v>#DIV/0!</v>
      </c>
      <c r="E11" s="232">
        <f>IRAG!H16</f>
        <v>0</v>
      </c>
      <c r="F11" s="233" t="e">
        <f>IRAG!H16/IRAG!F16</f>
        <v>#DIV/0!</v>
      </c>
      <c r="G11" s="226">
        <f>IRAG!E16</f>
        <v>0</v>
      </c>
      <c r="H11" s="231" t="e">
        <f>IRAG!E16/IRAG!D16</f>
        <v>#DIV/0!</v>
      </c>
      <c r="I11" s="234">
        <f>IRAG!K16</f>
        <v>0</v>
      </c>
      <c r="J11" s="231" t="e">
        <f>IRAG!K16/IRAG!J16</f>
        <v>#DIV/0!</v>
      </c>
      <c r="K11" s="113"/>
      <c r="L11" s="250">
        <f>ETI!E16</f>
        <v>0</v>
      </c>
      <c r="M11" s="250">
        <f>ETI!D16</f>
        <v>0</v>
      </c>
      <c r="N11" s="251" t="e">
        <f>ETI!E16/ETI!D16</f>
        <v>#DIV/0!</v>
      </c>
      <c r="O11" s="249" t="e">
        <f>ETI!F16/ETI!E16</f>
        <v>#DIV/0!</v>
      </c>
      <c r="P11" s="250">
        <f>ETI!G16</f>
        <v>0</v>
      </c>
      <c r="Q11" s="249" t="e">
        <f>ETI!G16/ETI!F16</f>
        <v>#DIV/0!</v>
      </c>
      <c r="R11" s="250">
        <f>ETI!H16</f>
        <v>0</v>
      </c>
      <c r="S11" s="249" t="e">
        <f>ETI!H16/ETI!F16</f>
        <v>#DIV/0!</v>
      </c>
      <c r="T11" s="113"/>
    </row>
    <row r="12" spans="1:21" x14ac:dyDescent="0.25">
      <c r="A12" s="177">
        <f>Leyendas!$A$2</f>
        <v>2018</v>
      </c>
      <c r="B12" s="238">
        <v>10</v>
      </c>
      <c r="C12" s="232">
        <f>IRAG!G17</f>
        <v>0</v>
      </c>
      <c r="D12" s="233" t="e">
        <f>IRAG!G17/IRAG!F17</f>
        <v>#DIV/0!</v>
      </c>
      <c r="E12" s="232">
        <f>IRAG!H17</f>
        <v>0</v>
      </c>
      <c r="F12" s="233" t="e">
        <f>IRAG!H17/IRAG!F17</f>
        <v>#DIV/0!</v>
      </c>
      <c r="G12" s="226">
        <f>IRAG!E17</f>
        <v>0</v>
      </c>
      <c r="H12" s="231" t="e">
        <f>IRAG!E17/IRAG!D17</f>
        <v>#DIV/0!</v>
      </c>
      <c r="I12" s="234">
        <f>IRAG!K17</f>
        <v>0</v>
      </c>
      <c r="J12" s="231" t="e">
        <f>IRAG!K17/IRAG!J17</f>
        <v>#DIV/0!</v>
      </c>
      <c r="K12" s="113"/>
      <c r="L12" s="250">
        <f>ETI!E17</f>
        <v>0</v>
      </c>
      <c r="M12" s="250">
        <f>ETI!D17</f>
        <v>0</v>
      </c>
      <c r="N12" s="251" t="e">
        <f>ETI!E17/ETI!D17</f>
        <v>#DIV/0!</v>
      </c>
      <c r="O12" s="249" t="e">
        <f>ETI!F17/ETI!E17</f>
        <v>#DIV/0!</v>
      </c>
      <c r="P12" s="250">
        <f>ETI!G17</f>
        <v>0</v>
      </c>
      <c r="Q12" s="249" t="e">
        <f>ETI!G17/ETI!F17</f>
        <v>#DIV/0!</v>
      </c>
      <c r="R12" s="250">
        <f>ETI!H17</f>
        <v>0</v>
      </c>
      <c r="S12" s="249" t="e">
        <f>ETI!H17/ETI!F17</f>
        <v>#DIV/0!</v>
      </c>
      <c r="T12" s="113"/>
    </row>
    <row r="13" spans="1:21" x14ac:dyDescent="0.25">
      <c r="A13" s="177">
        <f>Leyendas!$A$2</f>
        <v>2018</v>
      </c>
      <c r="B13" s="238">
        <v>11</v>
      </c>
      <c r="C13" s="232">
        <f>IRAG!G18</f>
        <v>0</v>
      </c>
      <c r="D13" s="233" t="e">
        <f>IRAG!G18/IRAG!F18</f>
        <v>#DIV/0!</v>
      </c>
      <c r="E13" s="232">
        <f>IRAG!H18</f>
        <v>0</v>
      </c>
      <c r="F13" s="233" t="e">
        <f>IRAG!H18/IRAG!F18</f>
        <v>#DIV/0!</v>
      </c>
      <c r="G13" s="226">
        <f>IRAG!E18</f>
        <v>0</v>
      </c>
      <c r="H13" s="231" t="e">
        <f>IRAG!E18/IRAG!D18</f>
        <v>#DIV/0!</v>
      </c>
      <c r="I13" s="234">
        <f>IRAG!K18</f>
        <v>0</v>
      </c>
      <c r="J13" s="231" t="e">
        <f>IRAG!K18/IRAG!J18</f>
        <v>#DIV/0!</v>
      </c>
      <c r="K13" s="113"/>
      <c r="L13" s="250">
        <f>ETI!E18</f>
        <v>0</v>
      </c>
      <c r="M13" s="250">
        <f>ETI!D18</f>
        <v>0</v>
      </c>
      <c r="N13" s="251" t="e">
        <f>ETI!E18/ETI!D18</f>
        <v>#DIV/0!</v>
      </c>
      <c r="O13" s="249" t="e">
        <f>ETI!F18/ETI!E18</f>
        <v>#DIV/0!</v>
      </c>
      <c r="P13" s="250">
        <f>ETI!G18</f>
        <v>0</v>
      </c>
      <c r="Q13" s="249" t="e">
        <f>ETI!G18/ETI!F18</f>
        <v>#DIV/0!</v>
      </c>
      <c r="R13" s="250">
        <f>ETI!H18</f>
        <v>0</v>
      </c>
      <c r="S13" s="249" t="e">
        <f>ETI!H18/ETI!F18</f>
        <v>#DIV/0!</v>
      </c>
      <c r="T13" s="113"/>
    </row>
    <row r="14" spans="1:21" x14ac:dyDescent="0.25">
      <c r="A14" s="177">
        <f>Leyendas!$A$2</f>
        <v>2018</v>
      </c>
      <c r="B14" s="238">
        <v>12</v>
      </c>
      <c r="C14" s="232">
        <f>IRAG!G19</f>
        <v>0</v>
      </c>
      <c r="D14" s="233" t="e">
        <f>IRAG!G19/IRAG!F19</f>
        <v>#DIV/0!</v>
      </c>
      <c r="E14" s="232">
        <f>IRAG!H19</f>
        <v>0</v>
      </c>
      <c r="F14" s="233" t="e">
        <f>IRAG!H19/IRAG!F19</f>
        <v>#DIV/0!</v>
      </c>
      <c r="G14" s="226">
        <f>IRAG!E19</f>
        <v>0</v>
      </c>
      <c r="H14" s="231" t="e">
        <f>IRAG!E19/IRAG!D19</f>
        <v>#DIV/0!</v>
      </c>
      <c r="I14" s="234">
        <f>IRAG!K19</f>
        <v>0</v>
      </c>
      <c r="J14" s="231" t="e">
        <f>IRAG!K19/IRAG!J19</f>
        <v>#DIV/0!</v>
      </c>
      <c r="K14" s="113"/>
      <c r="L14" s="250">
        <f>ETI!E19</f>
        <v>0</v>
      </c>
      <c r="M14" s="250">
        <f>ETI!D19</f>
        <v>0</v>
      </c>
      <c r="N14" s="251" t="e">
        <f>ETI!E19/ETI!D19</f>
        <v>#DIV/0!</v>
      </c>
      <c r="O14" s="249" t="e">
        <f>ETI!F19/ETI!E19</f>
        <v>#DIV/0!</v>
      </c>
      <c r="P14" s="250">
        <f>ETI!G19</f>
        <v>0</v>
      </c>
      <c r="Q14" s="249" t="e">
        <f>ETI!G19/ETI!F19</f>
        <v>#DIV/0!</v>
      </c>
      <c r="R14" s="250">
        <f>ETI!H19</f>
        <v>0</v>
      </c>
      <c r="S14" s="249" t="e">
        <f>ETI!H19/ETI!F19</f>
        <v>#DIV/0!</v>
      </c>
      <c r="T14" s="113"/>
    </row>
    <row r="15" spans="1:21" x14ac:dyDescent="0.25">
      <c r="A15" s="177">
        <f>Leyendas!$A$2</f>
        <v>2018</v>
      </c>
      <c r="B15" s="238">
        <v>13</v>
      </c>
      <c r="C15" s="232">
        <f>IRAG!G20</f>
        <v>0</v>
      </c>
      <c r="D15" s="233" t="e">
        <f>IRAG!G20/IRAG!F20</f>
        <v>#DIV/0!</v>
      </c>
      <c r="E15" s="232">
        <f>IRAG!H20</f>
        <v>0</v>
      </c>
      <c r="F15" s="233" t="e">
        <f>IRAG!H20/IRAG!F20</f>
        <v>#DIV/0!</v>
      </c>
      <c r="G15" s="226">
        <f>IRAG!E20</f>
        <v>0</v>
      </c>
      <c r="H15" s="231" t="e">
        <f>IRAG!E20/IRAG!D20</f>
        <v>#DIV/0!</v>
      </c>
      <c r="I15" s="234">
        <f>IRAG!K20</f>
        <v>0</v>
      </c>
      <c r="J15" s="231" t="e">
        <f>IRAG!K20/IRAG!J20</f>
        <v>#DIV/0!</v>
      </c>
      <c r="K15" s="113"/>
      <c r="L15" s="250">
        <f>ETI!E20</f>
        <v>0</v>
      </c>
      <c r="M15" s="250">
        <f>ETI!D20</f>
        <v>0</v>
      </c>
      <c r="N15" s="251" t="e">
        <f>ETI!E20/ETI!D20</f>
        <v>#DIV/0!</v>
      </c>
      <c r="O15" s="249" t="e">
        <f>ETI!F20/ETI!E20</f>
        <v>#DIV/0!</v>
      </c>
      <c r="P15" s="250">
        <f>ETI!G20</f>
        <v>0</v>
      </c>
      <c r="Q15" s="249" t="e">
        <f>ETI!G20/ETI!F20</f>
        <v>#DIV/0!</v>
      </c>
      <c r="R15" s="250">
        <f>ETI!H20</f>
        <v>0</v>
      </c>
      <c r="S15" s="249" t="e">
        <f>ETI!H20/ETI!F20</f>
        <v>#DIV/0!</v>
      </c>
      <c r="T15" s="113"/>
    </row>
    <row r="16" spans="1:21" x14ac:dyDescent="0.25">
      <c r="A16" s="177">
        <f>Leyendas!$A$2</f>
        <v>2018</v>
      </c>
      <c r="B16" s="238">
        <v>14</v>
      </c>
      <c r="C16" s="232">
        <f>IRAG!G21</f>
        <v>0</v>
      </c>
      <c r="D16" s="233" t="e">
        <f>IRAG!G21/IRAG!F21</f>
        <v>#DIV/0!</v>
      </c>
      <c r="E16" s="232">
        <f>IRAG!H21</f>
        <v>0</v>
      </c>
      <c r="F16" s="233" t="e">
        <f>IRAG!H21/IRAG!F21</f>
        <v>#DIV/0!</v>
      </c>
      <c r="G16" s="226">
        <f>IRAG!E21</f>
        <v>0</v>
      </c>
      <c r="H16" s="231" t="e">
        <f>IRAG!E21/IRAG!D21</f>
        <v>#DIV/0!</v>
      </c>
      <c r="I16" s="234">
        <f>IRAG!K21</f>
        <v>0</v>
      </c>
      <c r="J16" s="231" t="e">
        <f>IRAG!K21/IRAG!J21</f>
        <v>#DIV/0!</v>
      </c>
      <c r="K16" s="113"/>
      <c r="L16" s="250">
        <f>ETI!E21</f>
        <v>0</v>
      </c>
      <c r="M16" s="250">
        <f>ETI!D21</f>
        <v>0</v>
      </c>
      <c r="N16" s="251" t="e">
        <f>ETI!E21/ETI!D21</f>
        <v>#DIV/0!</v>
      </c>
      <c r="O16" s="249" t="e">
        <f>ETI!F21/ETI!E21</f>
        <v>#DIV/0!</v>
      </c>
      <c r="P16" s="250">
        <f>ETI!G21</f>
        <v>0</v>
      </c>
      <c r="Q16" s="249" t="e">
        <f>ETI!G21/ETI!F21</f>
        <v>#DIV/0!</v>
      </c>
      <c r="R16" s="250">
        <f>ETI!H21</f>
        <v>0</v>
      </c>
      <c r="S16" s="249" t="e">
        <f>ETI!H21/ETI!F21</f>
        <v>#DIV/0!</v>
      </c>
      <c r="T16" s="113"/>
    </row>
    <row r="17" spans="1:20" x14ac:dyDescent="0.25">
      <c r="A17" s="177">
        <f>Leyendas!$A$2</f>
        <v>2018</v>
      </c>
      <c r="B17" s="238">
        <v>15</v>
      </c>
      <c r="C17" s="232">
        <f>IRAG!G22</f>
        <v>0</v>
      </c>
      <c r="D17" s="233" t="e">
        <f>IRAG!G22/IRAG!F22</f>
        <v>#DIV/0!</v>
      </c>
      <c r="E17" s="232">
        <f>IRAG!H22</f>
        <v>0</v>
      </c>
      <c r="F17" s="233" t="e">
        <f>IRAG!H22/IRAG!F22</f>
        <v>#DIV/0!</v>
      </c>
      <c r="G17" s="226">
        <f>IRAG!E22</f>
        <v>0</v>
      </c>
      <c r="H17" s="231" t="e">
        <f>IRAG!E22/IRAG!D22</f>
        <v>#DIV/0!</v>
      </c>
      <c r="I17" s="234">
        <f>IRAG!K22</f>
        <v>0</v>
      </c>
      <c r="J17" s="231" t="e">
        <f>IRAG!K22/IRAG!J22</f>
        <v>#DIV/0!</v>
      </c>
      <c r="K17" s="113"/>
      <c r="L17" s="250">
        <f>ETI!E22</f>
        <v>0</v>
      </c>
      <c r="M17" s="250">
        <f>ETI!D22</f>
        <v>0</v>
      </c>
      <c r="N17" s="251" t="e">
        <f>ETI!E22/ETI!D22</f>
        <v>#DIV/0!</v>
      </c>
      <c r="O17" s="249" t="e">
        <f>ETI!F22/ETI!E22</f>
        <v>#DIV/0!</v>
      </c>
      <c r="P17" s="250">
        <f>ETI!G22</f>
        <v>0</v>
      </c>
      <c r="Q17" s="249" t="e">
        <f>ETI!G22/ETI!F22</f>
        <v>#DIV/0!</v>
      </c>
      <c r="R17" s="250">
        <f>ETI!H22</f>
        <v>0</v>
      </c>
      <c r="S17" s="249" t="e">
        <f>ETI!H22/ETI!F22</f>
        <v>#DIV/0!</v>
      </c>
      <c r="T17" s="113"/>
    </row>
    <row r="18" spans="1:20" x14ac:dyDescent="0.25">
      <c r="A18" s="177">
        <f>Leyendas!$A$2</f>
        <v>2018</v>
      </c>
      <c r="B18" s="238">
        <v>16</v>
      </c>
      <c r="C18" s="232">
        <f>IRAG!G23</f>
        <v>0</v>
      </c>
      <c r="D18" s="233" t="e">
        <f>IRAG!G23/IRAG!F23</f>
        <v>#DIV/0!</v>
      </c>
      <c r="E18" s="232">
        <f>IRAG!H23</f>
        <v>0</v>
      </c>
      <c r="F18" s="233" t="e">
        <f>IRAG!H23/IRAG!F23</f>
        <v>#DIV/0!</v>
      </c>
      <c r="G18" s="226">
        <f>IRAG!E23</f>
        <v>0</v>
      </c>
      <c r="H18" s="231" t="e">
        <f>IRAG!E23/IRAG!D23</f>
        <v>#DIV/0!</v>
      </c>
      <c r="I18" s="234">
        <f>IRAG!K23</f>
        <v>0</v>
      </c>
      <c r="J18" s="231" t="e">
        <f>IRAG!K23/IRAG!J23</f>
        <v>#DIV/0!</v>
      </c>
      <c r="K18" s="113"/>
      <c r="L18" s="250">
        <f>ETI!E23</f>
        <v>0</v>
      </c>
      <c r="M18" s="250">
        <f>ETI!D23</f>
        <v>0</v>
      </c>
      <c r="N18" s="251" t="e">
        <f>ETI!E23/ETI!D23</f>
        <v>#DIV/0!</v>
      </c>
      <c r="O18" s="249" t="e">
        <f>ETI!F23/ETI!E23</f>
        <v>#DIV/0!</v>
      </c>
      <c r="P18" s="250">
        <f>ETI!G23</f>
        <v>0</v>
      </c>
      <c r="Q18" s="249" t="e">
        <f>ETI!G23/ETI!F23</f>
        <v>#DIV/0!</v>
      </c>
      <c r="R18" s="250">
        <f>ETI!H23</f>
        <v>0</v>
      </c>
      <c r="S18" s="249" t="e">
        <f>ETI!H23/ETI!F23</f>
        <v>#DIV/0!</v>
      </c>
      <c r="T18" s="113"/>
    </row>
    <row r="19" spans="1:20" x14ac:dyDescent="0.25">
      <c r="A19" s="177">
        <f>Leyendas!$A$2</f>
        <v>2018</v>
      </c>
      <c r="B19" s="238">
        <v>17</v>
      </c>
      <c r="C19" s="232">
        <f>IRAG!G24</f>
        <v>0</v>
      </c>
      <c r="D19" s="233" t="e">
        <f>IRAG!G24/IRAG!F24</f>
        <v>#DIV/0!</v>
      </c>
      <c r="E19" s="232">
        <f>IRAG!H24</f>
        <v>0</v>
      </c>
      <c r="F19" s="233" t="e">
        <f>IRAG!H24/IRAG!F24</f>
        <v>#DIV/0!</v>
      </c>
      <c r="G19" s="226">
        <f>IRAG!E24</f>
        <v>0</v>
      </c>
      <c r="H19" s="231" t="e">
        <f>IRAG!E24/IRAG!D24</f>
        <v>#DIV/0!</v>
      </c>
      <c r="I19" s="234">
        <f>IRAG!K24</f>
        <v>0</v>
      </c>
      <c r="J19" s="231" t="e">
        <f>IRAG!K24/IRAG!J24</f>
        <v>#DIV/0!</v>
      </c>
      <c r="K19" s="113"/>
      <c r="L19" s="250">
        <f>ETI!E24</f>
        <v>0</v>
      </c>
      <c r="M19" s="250">
        <f>ETI!D24</f>
        <v>0</v>
      </c>
      <c r="N19" s="251" t="e">
        <f>ETI!E24/ETI!D24</f>
        <v>#DIV/0!</v>
      </c>
      <c r="O19" s="249" t="e">
        <f>ETI!F24/ETI!E24</f>
        <v>#DIV/0!</v>
      </c>
      <c r="P19" s="250">
        <f>ETI!G24</f>
        <v>0</v>
      </c>
      <c r="Q19" s="249" t="e">
        <f>ETI!G24/ETI!F24</f>
        <v>#DIV/0!</v>
      </c>
      <c r="R19" s="250">
        <f>ETI!H24</f>
        <v>0</v>
      </c>
      <c r="S19" s="249" t="e">
        <f>ETI!H24/ETI!F24</f>
        <v>#DIV/0!</v>
      </c>
      <c r="T19" s="113"/>
    </row>
    <row r="20" spans="1:20" x14ac:dyDescent="0.25">
      <c r="A20" s="177">
        <f>Leyendas!$A$2</f>
        <v>2018</v>
      </c>
      <c r="B20" s="238">
        <v>18</v>
      </c>
      <c r="C20" s="232">
        <f>IRAG!G25</f>
        <v>0</v>
      </c>
      <c r="D20" s="233" t="e">
        <f>IRAG!G25/IRAG!F25</f>
        <v>#DIV/0!</v>
      </c>
      <c r="E20" s="232">
        <f>IRAG!H25</f>
        <v>0</v>
      </c>
      <c r="F20" s="233" t="e">
        <f>IRAG!H25/IRAG!F25</f>
        <v>#DIV/0!</v>
      </c>
      <c r="G20" s="226">
        <f>IRAG!E25</f>
        <v>0</v>
      </c>
      <c r="H20" s="231" t="e">
        <f>IRAG!E25/IRAG!D25</f>
        <v>#DIV/0!</v>
      </c>
      <c r="I20" s="234">
        <f>IRAG!K25</f>
        <v>0</v>
      </c>
      <c r="J20" s="231" t="e">
        <f>IRAG!K25/IRAG!J25</f>
        <v>#DIV/0!</v>
      </c>
      <c r="K20" s="113"/>
      <c r="L20" s="250">
        <f>ETI!E25</f>
        <v>0</v>
      </c>
      <c r="M20" s="250">
        <f>ETI!D25</f>
        <v>0</v>
      </c>
      <c r="N20" s="251" t="e">
        <f>ETI!E25/ETI!D25</f>
        <v>#DIV/0!</v>
      </c>
      <c r="O20" s="249" t="e">
        <f>ETI!F25/ETI!E25</f>
        <v>#DIV/0!</v>
      </c>
      <c r="P20" s="250">
        <f>ETI!G25</f>
        <v>0</v>
      </c>
      <c r="Q20" s="249" t="e">
        <f>ETI!G25/ETI!F25</f>
        <v>#DIV/0!</v>
      </c>
      <c r="R20" s="250">
        <f>ETI!H25</f>
        <v>0</v>
      </c>
      <c r="S20" s="249" t="e">
        <f>ETI!H25/ETI!F25</f>
        <v>#DIV/0!</v>
      </c>
      <c r="T20" s="113"/>
    </row>
    <row r="21" spans="1:20" x14ac:dyDescent="0.25">
      <c r="A21" s="177">
        <f>Leyendas!$A$2</f>
        <v>2018</v>
      </c>
      <c r="B21" s="238">
        <v>19</v>
      </c>
      <c r="C21" s="232">
        <f>IRAG!G26</f>
        <v>0</v>
      </c>
      <c r="D21" s="233" t="e">
        <f>IRAG!G26/IRAG!F26</f>
        <v>#DIV/0!</v>
      </c>
      <c r="E21" s="232">
        <f>IRAG!H26</f>
        <v>0</v>
      </c>
      <c r="F21" s="233" t="e">
        <f>IRAG!H26/IRAG!F26</f>
        <v>#DIV/0!</v>
      </c>
      <c r="G21" s="226">
        <f>IRAG!E26</f>
        <v>0</v>
      </c>
      <c r="H21" s="231" t="e">
        <f>IRAG!E26/IRAG!D26</f>
        <v>#DIV/0!</v>
      </c>
      <c r="I21" s="234">
        <f>IRAG!K26</f>
        <v>0</v>
      </c>
      <c r="J21" s="231" t="e">
        <f>IRAG!K26/IRAG!J26</f>
        <v>#DIV/0!</v>
      </c>
      <c r="K21" s="113"/>
      <c r="L21" s="250">
        <f>ETI!E26</f>
        <v>0</v>
      </c>
      <c r="M21" s="250">
        <f>ETI!D26</f>
        <v>0</v>
      </c>
      <c r="N21" s="251" t="e">
        <f>ETI!E26/ETI!D26</f>
        <v>#DIV/0!</v>
      </c>
      <c r="O21" s="249" t="e">
        <f>ETI!F26/ETI!E26</f>
        <v>#DIV/0!</v>
      </c>
      <c r="P21" s="250">
        <f>ETI!G26</f>
        <v>0</v>
      </c>
      <c r="Q21" s="249" t="e">
        <f>ETI!G26/ETI!F26</f>
        <v>#DIV/0!</v>
      </c>
      <c r="R21" s="250">
        <f>ETI!H26</f>
        <v>0</v>
      </c>
      <c r="S21" s="249" t="e">
        <f>ETI!H26/ETI!F26</f>
        <v>#DIV/0!</v>
      </c>
      <c r="T21" s="113"/>
    </row>
    <row r="22" spans="1:20" x14ac:dyDescent="0.25">
      <c r="A22" s="177">
        <f>Leyendas!$A$2</f>
        <v>2018</v>
      </c>
      <c r="B22" s="238">
        <v>20</v>
      </c>
      <c r="C22" s="232">
        <f>IRAG!G27</f>
        <v>0</v>
      </c>
      <c r="D22" s="233" t="e">
        <f>IRAG!G27/IRAG!F27</f>
        <v>#DIV/0!</v>
      </c>
      <c r="E22" s="232">
        <f>IRAG!H27</f>
        <v>0</v>
      </c>
      <c r="F22" s="233" t="e">
        <f>IRAG!H27/IRAG!F27</f>
        <v>#DIV/0!</v>
      </c>
      <c r="G22" s="226">
        <f>IRAG!E27</f>
        <v>0</v>
      </c>
      <c r="H22" s="231" t="e">
        <f>IRAG!E27/IRAG!D27</f>
        <v>#DIV/0!</v>
      </c>
      <c r="I22" s="234">
        <f>IRAG!K27</f>
        <v>0</v>
      </c>
      <c r="J22" s="231" t="e">
        <f>IRAG!K27/IRAG!J27</f>
        <v>#DIV/0!</v>
      </c>
      <c r="K22" s="113"/>
      <c r="L22" s="250">
        <f>ETI!E27</f>
        <v>0</v>
      </c>
      <c r="M22" s="250">
        <f>ETI!D27</f>
        <v>0</v>
      </c>
      <c r="N22" s="251" t="e">
        <f>ETI!E27/ETI!D27</f>
        <v>#DIV/0!</v>
      </c>
      <c r="O22" s="249" t="e">
        <f>ETI!F27/ETI!E27</f>
        <v>#DIV/0!</v>
      </c>
      <c r="P22" s="250">
        <f>ETI!G27</f>
        <v>0</v>
      </c>
      <c r="Q22" s="249" t="e">
        <f>ETI!G27/ETI!F27</f>
        <v>#DIV/0!</v>
      </c>
      <c r="R22" s="250">
        <f>ETI!H27</f>
        <v>0</v>
      </c>
      <c r="S22" s="249" t="e">
        <f>ETI!H27/ETI!F27</f>
        <v>#DIV/0!</v>
      </c>
      <c r="T22" s="113"/>
    </row>
    <row r="23" spans="1:20" x14ac:dyDescent="0.25">
      <c r="A23" s="177">
        <f>Leyendas!$A$2</f>
        <v>2018</v>
      </c>
      <c r="B23" s="238">
        <v>21</v>
      </c>
      <c r="C23" s="232">
        <f>IRAG!G28</f>
        <v>0</v>
      </c>
      <c r="D23" s="233" t="e">
        <f>IRAG!G28/IRAG!F28</f>
        <v>#DIV/0!</v>
      </c>
      <c r="E23" s="232">
        <f>IRAG!H28</f>
        <v>0</v>
      </c>
      <c r="F23" s="233" t="e">
        <f>IRAG!H28/IRAG!F28</f>
        <v>#DIV/0!</v>
      </c>
      <c r="G23" s="226">
        <f>IRAG!E28</f>
        <v>0</v>
      </c>
      <c r="H23" s="231" t="e">
        <f>IRAG!E28/IRAG!D28</f>
        <v>#DIV/0!</v>
      </c>
      <c r="I23" s="234">
        <f>IRAG!K28</f>
        <v>0</v>
      </c>
      <c r="J23" s="231" t="e">
        <f>IRAG!K28/IRAG!J28</f>
        <v>#DIV/0!</v>
      </c>
      <c r="K23" s="113"/>
      <c r="L23" s="250">
        <f>ETI!E28</f>
        <v>0</v>
      </c>
      <c r="M23" s="250">
        <f>ETI!D28</f>
        <v>0</v>
      </c>
      <c r="N23" s="251" t="e">
        <f>ETI!E28/ETI!D28</f>
        <v>#DIV/0!</v>
      </c>
      <c r="O23" s="249" t="e">
        <f>ETI!F28/ETI!E28</f>
        <v>#DIV/0!</v>
      </c>
      <c r="P23" s="250">
        <f>ETI!G28</f>
        <v>0</v>
      </c>
      <c r="Q23" s="249" t="e">
        <f>ETI!G28/ETI!F28</f>
        <v>#DIV/0!</v>
      </c>
      <c r="R23" s="250">
        <f>ETI!H28</f>
        <v>0</v>
      </c>
      <c r="S23" s="249" t="e">
        <f>ETI!H28/ETI!F28</f>
        <v>#DIV/0!</v>
      </c>
      <c r="T23" s="113"/>
    </row>
    <row r="24" spans="1:20" x14ac:dyDescent="0.25">
      <c r="A24" s="177">
        <f>Leyendas!$A$2</f>
        <v>2018</v>
      </c>
      <c r="B24" s="238">
        <v>22</v>
      </c>
      <c r="C24" s="232">
        <f>IRAG!G29</f>
        <v>0</v>
      </c>
      <c r="D24" s="233" t="e">
        <f>IRAG!G29/IRAG!F29</f>
        <v>#DIV/0!</v>
      </c>
      <c r="E24" s="232">
        <f>IRAG!H29</f>
        <v>0</v>
      </c>
      <c r="F24" s="233" t="e">
        <f>IRAG!H29/IRAG!F29</f>
        <v>#DIV/0!</v>
      </c>
      <c r="G24" s="226">
        <f>IRAG!E29</f>
        <v>0</v>
      </c>
      <c r="H24" s="231" t="e">
        <f>IRAG!E29/IRAG!D29</f>
        <v>#DIV/0!</v>
      </c>
      <c r="I24" s="234">
        <f>IRAG!K29</f>
        <v>0</v>
      </c>
      <c r="J24" s="231" t="e">
        <f>IRAG!K29/IRAG!J29</f>
        <v>#DIV/0!</v>
      </c>
      <c r="K24" s="113"/>
      <c r="L24" s="250">
        <f>ETI!E29</f>
        <v>0</v>
      </c>
      <c r="M24" s="250">
        <f>ETI!D29</f>
        <v>0</v>
      </c>
      <c r="N24" s="251" t="e">
        <f>ETI!E29/ETI!D29</f>
        <v>#DIV/0!</v>
      </c>
      <c r="O24" s="249" t="e">
        <f>ETI!F29/ETI!E29</f>
        <v>#DIV/0!</v>
      </c>
      <c r="P24" s="250">
        <f>ETI!G29</f>
        <v>0</v>
      </c>
      <c r="Q24" s="249" t="e">
        <f>ETI!G29/ETI!F29</f>
        <v>#DIV/0!</v>
      </c>
      <c r="R24" s="250">
        <f>ETI!H29</f>
        <v>0</v>
      </c>
      <c r="S24" s="249" t="e">
        <f>ETI!H29/ETI!F29</f>
        <v>#DIV/0!</v>
      </c>
      <c r="T24" s="113"/>
    </row>
    <row r="25" spans="1:20" x14ac:dyDescent="0.25">
      <c r="A25" s="177">
        <f>Leyendas!$A$2</f>
        <v>2018</v>
      </c>
      <c r="B25" s="238">
        <v>23</v>
      </c>
      <c r="C25" s="232">
        <f>IRAG!G30</f>
        <v>0</v>
      </c>
      <c r="D25" s="233" t="e">
        <f>IRAG!G30/IRAG!F30</f>
        <v>#DIV/0!</v>
      </c>
      <c r="E25" s="232">
        <f>IRAG!H30</f>
        <v>0</v>
      </c>
      <c r="F25" s="233" t="e">
        <f>IRAG!H30/IRAG!F30</f>
        <v>#DIV/0!</v>
      </c>
      <c r="G25" s="226">
        <f>IRAG!E30</f>
        <v>0</v>
      </c>
      <c r="H25" s="231" t="e">
        <f>IRAG!E30/IRAG!D30</f>
        <v>#DIV/0!</v>
      </c>
      <c r="I25" s="234">
        <f>IRAG!K30</f>
        <v>0</v>
      </c>
      <c r="J25" s="231" t="e">
        <f>IRAG!K30/IRAG!J30</f>
        <v>#DIV/0!</v>
      </c>
      <c r="K25" s="113"/>
      <c r="L25" s="250">
        <f>ETI!E30</f>
        <v>0</v>
      </c>
      <c r="M25" s="250">
        <f>ETI!D30</f>
        <v>0</v>
      </c>
      <c r="N25" s="251" t="e">
        <f>ETI!E30/ETI!D30</f>
        <v>#DIV/0!</v>
      </c>
      <c r="O25" s="249" t="e">
        <f>ETI!F30/ETI!E30</f>
        <v>#DIV/0!</v>
      </c>
      <c r="P25" s="250">
        <f>ETI!G30</f>
        <v>0</v>
      </c>
      <c r="Q25" s="249" t="e">
        <f>ETI!G30/ETI!F30</f>
        <v>#DIV/0!</v>
      </c>
      <c r="R25" s="250">
        <f>ETI!H30</f>
        <v>0</v>
      </c>
      <c r="S25" s="249" t="e">
        <f>ETI!H30/ETI!F30</f>
        <v>#DIV/0!</v>
      </c>
      <c r="T25" s="113"/>
    </row>
    <row r="26" spans="1:20" x14ac:dyDescent="0.25">
      <c r="A26" s="177">
        <f>Leyendas!$A$2</f>
        <v>2018</v>
      </c>
      <c r="B26" s="238">
        <v>24</v>
      </c>
      <c r="C26" s="232">
        <f>IRAG!G31</f>
        <v>0</v>
      </c>
      <c r="D26" s="233" t="e">
        <f>IRAG!G31/IRAG!F31</f>
        <v>#DIV/0!</v>
      </c>
      <c r="E26" s="232">
        <f>IRAG!H31</f>
        <v>0</v>
      </c>
      <c r="F26" s="233" t="e">
        <f>IRAG!H31/IRAG!F31</f>
        <v>#DIV/0!</v>
      </c>
      <c r="G26" s="226">
        <f>IRAG!E31</f>
        <v>0</v>
      </c>
      <c r="H26" s="231" t="e">
        <f>IRAG!E31/IRAG!D31</f>
        <v>#DIV/0!</v>
      </c>
      <c r="I26" s="234">
        <f>IRAG!K31</f>
        <v>0</v>
      </c>
      <c r="J26" s="231" t="e">
        <f>IRAG!K31/IRAG!J31</f>
        <v>#DIV/0!</v>
      </c>
      <c r="K26" s="113"/>
      <c r="L26" s="250">
        <f>ETI!E31</f>
        <v>0</v>
      </c>
      <c r="M26" s="250">
        <f>ETI!D31</f>
        <v>0</v>
      </c>
      <c r="N26" s="251" t="e">
        <f>ETI!E31/ETI!D31</f>
        <v>#DIV/0!</v>
      </c>
      <c r="O26" s="249" t="e">
        <f>ETI!F31/ETI!E31</f>
        <v>#DIV/0!</v>
      </c>
      <c r="P26" s="250">
        <f>ETI!G31</f>
        <v>0</v>
      </c>
      <c r="Q26" s="249" t="e">
        <f>ETI!G31/ETI!F31</f>
        <v>#DIV/0!</v>
      </c>
      <c r="R26" s="250">
        <f>ETI!H31</f>
        <v>0</v>
      </c>
      <c r="S26" s="249" t="e">
        <f>ETI!H31/ETI!F31</f>
        <v>#DIV/0!</v>
      </c>
      <c r="T26" s="113"/>
    </row>
    <row r="27" spans="1:20" x14ac:dyDescent="0.25">
      <c r="A27" s="177">
        <f>Leyendas!$A$2</f>
        <v>2018</v>
      </c>
      <c r="B27" s="238">
        <v>25</v>
      </c>
      <c r="C27" s="232">
        <f>IRAG!G32</f>
        <v>0</v>
      </c>
      <c r="D27" s="233" t="e">
        <f>IRAG!G32/IRAG!F32</f>
        <v>#DIV/0!</v>
      </c>
      <c r="E27" s="232">
        <f>IRAG!H32</f>
        <v>0</v>
      </c>
      <c r="F27" s="233" t="e">
        <f>IRAG!H32/IRAG!F32</f>
        <v>#DIV/0!</v>
      </c>
      <c r="G27" s="226">
        <f>IRAG!E32</f>
        <v>0</v>
      </c>
      <c r="H27" s="231" t="e">
        <f>IRAG!E32/IRAG!D32</f>
        <v>#DIV/0!</v>
      </c>
      <c r="I27" s="234">
        <f>IRAG!K32</f>
        <v>0</v>
      </c>
      <c r="J27" s="231" t="e">
        <f>IRAG!K32/IRAG!J32</f>
        <v>#DIV/0!</v>
      </c>
      <c r="K27" s="113"/>
      <c r="L27" s="250">
        <f>ETI!E32</f>
        <v>0</v>
      </c>
      <c r="M27" s="250">
        <f>ETI!D32</f>
        <v>0</v>
      </c>
      <c r="N27" s="251" t="e">
        <f>ETI!E32/ETI!D32</f>
        <v>#DIV/0!</v>
      </c>
      <c r="O27" s="249" t="e">
        <f>ETI!F32/ETI!E32</f>
        <v>#DIV/0!</v>
      </c>
      <c r="P27" s="250">
        <f>ETI!G32</f>
        <v>0</v>
      </c>
      <c r="Q27" s="249" t="e">
        <f>ETI!G32/ETI!F32</f>
        <v>#DIV/0!</v>
      </c>
      <c r="R27" s="250">
        <f>ETI!H32</f>
        <v>0</v>
      </c>
      <c r="S27" s="249" t="e">
        <f>ETI!H32/ETI!F32</f>
        <v>#DIV/0!</v>
      </c>
      <c r="T27" s="113"/>
    </row>
    <row r="28" spans="1:20" x14ac:dyDescent="0.25">
      <c r="A28" s="177">
        <f>Leyendas!$A$2</f>
        <v>2018</v>
      </c>
      <c r="B28" s="238">
        <v>26</v>
      </c>
      <c r="C28" s="232">
        <f>IRAG!G33</f>
        <v>0</v>
      </c>
      <c r="D28" s="233" t="e">
        <f>IRAG!G33/IRAG!F33</f>
        <v>#DIV/0!</v>
      </c>
      <c r="E28" s="232">
        <f>IRAG!H33</f>
        <v>0</v>
      </c>
      <c r="F28" s="233" t="e">
        <f>IRAG!H33/IRAG!F33</f>
        <v>#DIV/0!</v>
      </c>
      <c r="G28" s="226">
        <f>IRAG!E33</f>
        <v>0</v>
      </c>
      <c r="H28" s="231" t="e">
        <f>IRAG!E33/IRAG!D33</f>
        <v>#DIV/0!</v>
      </c>
      <c r="I28" s="234">
        <f>IRAG!K33</f>
        <v>0</v>
      </c>
      <c r="J28" s="231" t="e">
        <f>IRAG!K33/IRAG!J33</f>
        <v>#DIV/0!</v>
      </c>
      <c r="K28" s="113"/>
      <c r="L28" s="250">
        <f>ETI!E33</f>
        <v>0</v>
      </c>
      <c r="M28" s="250">
        <f>ETI!D33</f>
        <v>0</v>
      </c>
      <c r="N28" s="251" t="e">
        <f>ETI!E33/ETI!D33</f>
        <v>#DIV/0!</v>
      </c>
      <c r="O28" s="249" t="e">
        <f>ETI!F33/ETI!E33</f>
        <v>#DIV/0!</v>
      </c>
      <c r="P28" s="250">
        <f>ETI!G33</f>
        <v>0</v>
      </c>
      <c r="Q28" s="249" t="e">
        <f>ETI!G33/ETI!F33</f>
        <v>#DIV/0!</v>
      </c>
      <c r="R28" s="250">
        <f>ETI!H33</f>
        <v>0</v>
      </c>
      <c r="S28" s="249" t="e">
        <f>ETI!H33/ETI!F33</f>
        <v>#DIV/0!</v>
      </c>
      <c r="T28" s="113"/>
    </row>
    <row r="29" spans="1:20" x14ac:dyDescent="0.25">
      <c r="A29" s="177">
        <f>Leyendas!$A$2</f>
        <v>2018</v>
      </c>
      <c r="B29" s="238">
        <v>27</v>
      </c>
      <c r="C29" s="232">
        <f>IRAG!G34</f>
        <v>0</v>
      </c>
      <c r="D29" s="233" t="e">
        <f>IRAG!G34/IRAG!F34</f>
        <v>#DIV/0!</v>
      </c>
      <c r="E29" s="232">
        <f>IRAG!H34</f>
        <v>0</v>
      </c>
      <c r="F29" s="233" t="e">
        <f>IRAG!H34/IRAG!F34</f>
        <v>#DIV/0!</v>
      </c>
      <c r="G29" s="226">
        <f>IRAG!E34</f>
        <v>0</v>
      </c>
      <c r="H29" s="231" t="e">
        <f>IRAG!E34/IRAG!D34</f>
        <v>#DIV/0!</v>
      </c>
      <c r="I29" s="234">
        <f>IRAG!K34</f>
        <v>0</v>
      </c>
      <c r="J29" s="231" t="e">
        <f>IRAG!K34/IRAG!J34</f>
        <v>#DIV/0!</v>
      </c>
      <c r="K29" s="113"/>
      <c r="L29" s="250">
        <f>ETI!E34</f>
        <v>0</v>
      </c>
      <c r="M29" s="250">
        <f>ETI!D34</f>
        <v>0</v>
      </c>
      <c r="N29" s="251" t="e">
        <f>ETI!E34/ETI!D34</f>
        <v>#DIV/0!</v>
      </c>
      <c r="O29" s="249" t="e">
        <f>ETI!F34/ETI!E34</f>
        <v>#DIV/0!</v>
      </c>
      <c r="P29" s="250">
        <f>ETI!G34</f>
        <v>0</v>
      </c>
      <c r="Q29" s="249" t="e">
        <f>ETI!G34/ETI!F34</f>
        <v>#DIV/0!</v>
      </c>
      <c r="R29" s="250">
        <f>ETI!H34</f>
        <v>0</v>
      </c>
      <c r="S29" s="249" t="e">
        <f>ETI!H34/ETI!F34</f>
        <v>#DIV/0!</v>
      </c>
      <c r="T29" s="113"/>
    </row>
    <row r="30" spans="1:20" x14ac:dyDescent="0.25">
      <c r="A30" s="177">
        <f>Leyendas!$A$2</f>
        <v>2018</v>
      </c>
      <c r="B30" s="238">
        <v>28</v>
      </c>
      <c r="C30" s="232">
        <f>IRAG!G35</f>
        <v>0</v>
      </c>
      <c r="D30" s="233" t="e">
        <f>IRAG!G35/IRAG!F35</f>
        <v>#DIV/0!</v>
      </c>
      <c r="E30" s="232">
        <f>IRAG!H35</f>
        <v>0</v>
      </c>
      <c r="F30" s="233" t="e">
        <f>IRAG!H35/IRAG!F35</f>
        <v>#DIV/0!</v>
      </c>
      <c r="G30" s="226">
        <f>IRAG!E35</f>
        <v>0</v>
      </c>
      <c r="H30" s="231" t="e">
        <f>IRAG!E35/IRAG!D35</f>
        <v>#DIV/0!</v>
      </c>
      <c r="I30" s="234">
        <f>IRAG!K35</f>
        <v>0</v>
      </c>
      <c r="J30" s="231" t="e">
        <f>IRAG!K35/IRAG!J35</f>
        <v>#DIV/0!</v>
      </c>
      <c r="K30" s="113"/>
      <c r="L30" s="250">
        <f>ETI!E35</f>
        <v>0</v>
      </c>
      <c r="M30" s="250">
        <f>ETI!D35</f>
        <v>0</v>
      </c>
      <c r="N30" s="251" t="e">
        <f>ETI!E35/ETI!D35</f>
        <v>#DIV/0!</v>
      </c>
      <c r="O30" s="249" t="e">
        <f>ETI!F35/ETI!E35</f>
        <v>#DIV/0!</v>
      </c>
      <c r="P30" s="250">
        <f>ETI!G35</f>
        <v>0</v>
      </c>
      <c r="Q30" s="249" t="e">
        <f>ETI!G35/ETI!F35</f>
        <v>#DIV/0!</v>
      </c>
      <c r="R30" s="250">
        <f>ETI!H35</f>
        <v>0</v>
      </c>
      <c r="S30" s="249" t="e">
        <f>ETI!H35/ETI!F35</f>
        <v>#DIV/0!</v>
      </c>
      <c r="T30" s="113"/>
    </row>
    <row r="31" spans="1:20" x14ac:dyDescent="0.25">
      <c r="A31" s="177">
        <f>Leyendas!$A$2</f>
        <v>2018</v>
      </c>
      <c r="B31" s="238">
        <v>29</v>
      </c>
      <c r="C31" s="232">
        <f>IRAG!G36</f>
        <v>0</v>
      </c>
      <c r="D31" s="233" t="e">
        <f>IRAG!G36/IRAG!F36</f>
        <v>#DIV/0!</v>
      </c>
      <c r="E31" s="232">
        <f>IRAG!H36</f>
        <v>0</v>
      </c>
      <c r="F31" s="233" t="e">
        <f>IRAG!H36/IRAG!F36</f>
        <v>#DIV/0!</v>
      </c>
      <c r="G31" s="226">
        <f>IRAG!E36</f>
        <v>0</v>
      </c>
      <c r="H31" s="231" t="e">
        <f>IRAG!E36/IRAG!D36</f>
        <v>#DIV/0!</v>
      </c>
      <c r="I31" s="234">
        <f>IRAG!K36</f>
        <v>0</v>
      </c>
      <c r="J31" s="231" t="e">
        <f>IRAG!K36/IRAG!J36</f>
        <v>#DIV/0!</v>
      </c>
      <c r="K31" s="113"/>
      <c r="L31" s="250">
        <f>ETI!E36</f>
        <v>0</v>
      </c>
      <c r="M31" s="250">
        <f>ETI!D36</f>
        <v>0</v>
      </c>
      <c r="N31" s="251" t="e">
        <f>ETI!E36/ETI!D36</f>
        <v>#DIV/0!</v>
      </c>
      <c r="O31" s="249" t="e">
        <f>ETI!F36/ETI!E36</f>
        <v>#DIV/0!</v>
      </c>
      <c r="P31" s="250">
        <f>ETI!G36</f>
        <v>0</v>
      </c>
      <c r="Q31" s="249" t="e">
        <f>ETI!G36/ETI!F36</f>
        <v>#DIV/0!</v>
      </c>
      <c r="R31" s="250">
        <f>ETI!H36</f>
        <v>0</v>
      </c>
      <c r="S31" s="249" t="e">
        <f>ETI!H36/ETI!F36</f>
        <v>#DIV/0!</v>
      </c>
      <c r="T31" s="113"/>
    </row>
    <row r="32" spans="1:20" x14ac:dyDescent="0.25">
      <c r="A32" s="177">
        <f>Leyendas!$A$2</f>
        <v>2018</v>
      </c>
      <c r="B32" s="238">
        <v>30</v>
      </c>
      <c r="C32" s="232">
        <f>IRAG!G37</f>
        <v>0</v>
      </c>
      <c r="D32" s="233" t="e">
        <f>IRAG!G37/IRAG!F37</f>
        <v>#DIV/0!</v>
      </c>
      <c r="E32" s="232">
        <f>IRAG!H37</f>
        <v>0</v>
      </c>
      <c r="F32" s="233" t="e">
        <f>IRAG!H37/IRAG!F37</f>
        <v>#DIV/0!</v>
      </c>
      <c r="G32" s="226">
        <f>IRAG!E37</f>
        <v>0</v>
      </c>
      <c r="H32" s="231" t="e">
        <f>IRAG!E37/IRAG!D37</f>
        <v>#DIV/0!</v>
      </c>
      <c r="I32" s="234">
        <f>IRAG!K37</f>
        <v>0</v>
      </c>
      <c r="J32" s="231" t="e">
        <f>IRAG!K37/IRAG!J37</f>
        <v>#DIV/0!</v>
      </c>
      <c r="K32" s="113"/>
      <c r="L32" s="250">
        <f>ETI!E37</f>
        <v>0</v>
      </c>
      <c r="M32" s="250">
        <f>ETI!D37</f>
        <v>0</v>
      </c>
      <c r="N32" s="251" t="e">
        <f>ETI!E37/ETI!D37</f>
        <v>#DIV/0!</v>
      </c>
      <c r="O32" s="249" t="e">
        <f>ETI!F37/ETI!E37</f>
        <v>#DIV/0!</v>
      </c>
      <c r="P32" s="250">
        <f>ETI!G37</f>
        <v>0</v>
      </c>
      <c r="Q32" s="249" t="e">
        <f>ETI!G37/ETI!F37</f>
        <v>#DIV/0!</v>
      </c>
      <c r="R32" s="250">
        <f>ETI!H37</f>
        <v>0</v>
      </c>
      <c r="S32" s="249" t="e">
        <f>ETI!H37/ETI!F37</f>
        <v>#DIV/0!</v>
      </c>
      <c r="T32" s="113"/>
    </row>
    <row r="33" spans="1:20" x14ac:dyDescent="0.25">
      <c r="A33" s="177">
        <f>Leyendas!$A$2</f>
        <v>2018</v>
      </c>
      <c r="B33" s="238">
        <v>31</v>
      </c>
      <c r="C33" s="232">
        <f>IRAG!G38</f>
        <v>0</v>
      </c>
      <c r="D33" s="233" t="e">
        <f>IRAG!G38/IRAG!F38</f>
        <v>#DIV/0!</v>
      </c>
      <c r="E33" s="232">
        <f>IRAG!H38</f>
        <v>0</v>
      </c>
      <c r="F33" s="233" t="e">
        <f>IRAG!H38/IRAG!F38</f>
        <v>#DIV/0!</v>
      </c>
      <c r="G33" s="226">
        <f>IRAG!E38</f>
        <v>0</v>
      </c>
      <c r="H33" s="231" t="e">
        <f>IRAG!E38/IRAG!D38</f>
        <v>#DIV/0!</v>
      </c>
      <c r="I33" s="234">
        <f>IRAG!K38</f>
        <v>0</v>
      </c>
      <c r="J33" s="231" t="e">
        <f>IRAG!K38/IRAG!J38</f>
        <v>#DIV/0!</v>
      </c>
      <c r="K33" s="113"/>
      <c r="L33" s="250">
        <f>ETI!E38</f>
        <v>0</v>
      </c>
      <c r="M33" s="250">
        <f>ETI!D38</f>
        <v>0</v>
      </c>
      <c r="N33" s="251" t="e">
        <f>ETI!E38/ETI!D38</f>
        <v>#DIV/0!</v>
      </c>
      <c r="O33" s="249" t="e">
        <f>ETI!F38/ETI!E38</f>
        <v>#DIV/0!</v>
      </c>
      <c r="P33" s="250">
        <f>ETI!G38</f>
        <v>0</v>
      </c>
      <c r="Q33" s="249" t="e">
        <f>ETI!G38/ETI!F38</f>
        <v>#DIV/0!</v>
      </c>
      <c r="R33" s="250">
        <f>ETI!H38</f>
        <v>0</v>
      </c>
      <c r="S33" s="249" t="e">
        <f>ETI!H38/ETI!F38</f>
        <v>#DIV/0!</v>
      </c>
      <c r="T33" s="113"/>
    </row>
    <row r="34" spans="1:20" x14ac:dyDescent="0.25">
      <c r="A34" s="177">
        <f>Leyendas!$A$2</f>
        <v>2018</v>
      </c>
      <c r="B34" s="238">
        <v>32</v>
      </c>
      <c r="C34" s="232">
        <f>IRAG!G39</f>
        <v>0</v>
      </c>
      <c r="D34" s="233" t="e">
        <f>IRAG!G39/IRAG!F39</f>
        <v>#DIV/0!</v>
      </c>
      <c r="E34" s="232">
        <f>IRAG!H39</f>
        <v>0</v>
      </c>
      <c r="F34" s="233" t="e">
        <f>IRAG!H39/IRAG!F39</f>
        <v>#DIV/0!</v>
      </c>
      <c r="G34" s="226">
        <f>IRAG!E39</f>
        <v>0</v>
      </c>
      <c r="H34" s="231" t="e">
        <f>IRAG!E39/IRAG!D39</f>
        <v>#DIV/0!</v>
      </c>
      <c r="I34" s="234">
        <f>IRAG!K39</f>
        <v>0</v>
      </c>
      <c r="J34" s="231" t="e">
        <f>IRAG!K39/IRAG!J39</f>
        <v>#DIV/0!</v>
      </c>
      <c r="K34" s="113"/>
      <c r="L34" s="250">
        <f>ETI!E39</f>
        <v>0</v>
      </c>
      <c r="M34" s="250">
        <f>ETI!D39</f>
        <v>0</v>
      </c>
      <c r="N34" s="251" t="e">
        <f>ETI!E39/ETI!D39</f>
        <v>#DIV/0!</v>
      </c>
      <c r="O34" s="249" t="e">
        <f>ETI!F39/ETI!E39</f>
        <v>#DIV/0!</v>
      </c>
      <c r="P34" s="250">
        <f>ETI!G39</f>
        <v>0</v>
      </c>
      <c r="Q34" s="249" t="e">
        <f>ETI!G39/ETI!F39</f>
        <v>#DIV/0!</v>
      </c>
      <c r="R34" s="250">
        <f>ETI!H39</f>
        <v>0</v>
      </c>
      <c r="S34" s="249" t="e">
        <f>ETI!H39/ETI!F39</f>
        <v>#DIV/0!</v>
      </c>
      <c r="T34" s="113"/>
    </row>
    <row r="35" spans="1:20" x14ac:dyDescent="0.25">
      <c r="A35" s="177">
        <f>Leyendas!$A$2</f>
        <v>2018</v>
      </c>
      <c r="B35" s="238">
        <v>33</v>
      </c>
      <c r="C35" s="232">
        <f>IRAG!G40</f>
        <v>0</v>
      </c>
      <c r="D35" s="233" t="e">
        <f>IRAG!G40/IRAG!F40</f>
        <v>#DIV/0!</v>
      </c>
      <c r="E35" s="232">
        <f>IRAG!H40</f>
        <v>0</v>
      </c>
      <c r="F35" s="233" t="e">
        <f>IRAG!H40/IRAG!F40</f>
        <v>#DIV/0!</v>
      </c>
      <c r="G35" s="226">
        <f>IRAG!E40</f>
        <v>0</v>
      </c>
      <c r="H35" s="231" t="e">
        <f>IRAG!E40/IRAG!D40</f>
        <v>#DIV/0!</v>
      </c>
      <c r="I35" s="234">
        <f>IRAG!K40</f>
        <v>0</v>
      </c>
      <c r="J35" s="231" t="e">
        <f>IRAG!K40/IRAG!J40</f>
        <v>#DIV/0!</v>
      </c>
      <c r="K35" s="113"/>
      <c r="L35" s="250">
        <f>ETI!E40</f>
        <v>0</v>
      </c>
      <c r="M35" s="250">
        <f>ETI!D40</f>
        <v>0</v>
      </c>
      <c r="N35" s="251" t="e">
        <f>ETI!E40/ETI!D40</f>
        <v>#DIV/0!</v>
      </c>
      <c r="O35" s="249" t="e">
        <f>ETI!F40/ETI!E40</f>
        <v>#DIV/0!</v>
      </c>
      <c r="P35" s="250">
        <f>ETI!G40</f>
        <v>0</v>
      </c>
      <c r="Q35" s="249" t="e">
        <f>ETI!G40/ETI!F40</f>
        <v>#DIV/0!</v>
      </c>
      <c r="R35" s="250">
        <f>ETI!H40</f>
        <v>0</v>
      </c>
      <c r="S35" s="249" t="e">
        <f>ETI!H40/ETI!F40</f>
        <v>#DIV/0!</v>
      </c>
      <c r="T35" s="113"/>
    </row>
    <row r="36" spans="1:20" x14ac:dyDescent="0.25">
      <c r="A36" s="177">
        <f>Leyendas!$A$2</f>
        <v>2018</v>
      </c>
      <c r="B36" s="238">
        <v>34</v>
      </c>
      <c r="C36" s="232">
        <f>IRAG!G41</f>
        <v>0</v>
      </c>
      <c r="D36" s="233" t="e">
        <f>IRAG!G41/IRAG!F41</f>
        <v>#DIV/0!</v>
      </c>
      <c r="E36" s="232">
        <f>IRAG!H41</f>
        <v>0</v>
      </c>
      <c r="F36" s="233" t="e">
        <f>IRAG!H41/IRAG!F41</f>
        <v>#DIV/0!</v>
      </c>
      <c r="G36" s="226">
        <f>IRAG!E41</f>
        <v>0</v>
      </c>
      <c r="H36" s="231" t="e">
        <f>IRAG!E41/IRAG!D41</f>
        <v>#DIV/0!</v>
      </c>
      <c r="I36" s="234">
        <f>IRAG!K41</f>
        <v>0</v>
      </c>
      <c r="J36" s="231" t="e">
        <f>IRAG!K41/IRAG!J41</f>
        <v>#DIV/0!</v>
      </c>
      <c r="K36" s="113"/>
      <c r="L36" s="250">
        <f>ETI!E41</f>
        <v>0</v>
      </c>
      <c r="M36" s="250">
        <f>ETI!D41</f>
        <v>0</v>
      </c>
      <c r="N36" s="251" t="e">
        <f>ETI!E41/ETI!D41</f>
        <v>#DIV/0!</v>
      </c>
      <c r="O36" s="249" t="e">
        <f>ETI!F41/ETI!E41</f>
        <v>#DIV/0!</v>
      </c>
      <c r="P36" s="250">
        <f>ETI!G41</f>
        <v>0</v>
      </c>
      <c r="Q36" s="249" t="e">
        <f>ETI!G41/ETI!F41</f>
        <v>#DIV/0!</v>
      </c>
      <c r="R36" s="250">
        <f>ETI!H41</f>
        <v>0</v>
      </c>
      <c r="S36" s="249" t="e">
        <f>ETI!H41/ETI!F41</f>
        <v>#DIV/0!</v>
      </c>
      <c r="T36" s="113"/>
    </row>
    <row r="37" spans="1:20" x14ac:dyDescent="0.25">
      <c r="A37" s="177">
        <f>Leyendas!$A$2</f>
        <v>2018</v>
      </c>
      <c r="B37" s="238">
        <v>35</v>
      </c>
      <c r="C37" s="232">
        <f>IRAG!G42</f>
        <v>0</v>
      </c>
      <c r="D37" s="233" t="e">
        <f>IRAG!G42/IRAG!F42</f>
        <v>#DIV/0!</v>
      </c>
      <c r="E37" s="232">
        <f>IRAG!H42</f>
        <v>0</v>
      </c>
      <c r="F37" s="233" t="e">
        <f>IRAG!H42/IRAG!F42</f>
        <v>#DIV/0!</v>
      </c>
      <c r="G37" s="226">
        <f>IRAG!E42</f>
        <v>0</v>
      </c>
      <c r="H37" s="231" t="e">
        <f>IRAG!E42/IRAG!D42</f>
        <v>#DIV/0!</v>
      </c>
      <c r="I37" s="234">
        <f>IRAG!K42</f>
        <v>0</v>
      </c>
      <c r="J37" s="231" t="e">
        <f>IRAG!K42/IRAG!J42</f>
        <v>#DIV/0!</v>
      </c>
      <c r="K37" s="113"/>
      <c r="L37" s="250">
        <f>ETI!E42</f>
        <v>0</v>
      </c>
      <c r="M37" s="250">
        <f>ETI!D42</f>
        <v>0</v>
      </c>
      <c r="N37" s="251" t="e">
        <f>ETI!E42/ETI!D42</f>
        <v>#DIV/0!</v>
      </c>
      <c r="O37" s="249" t="e">
        <f>ETI!F42/ETI!E42</f>
        <v>#DIV/0!</v>
      </c>
      <c r="P37" s="250">
        <f>ETI!G42</f>
        <v>0</v>
      </c>
      <c r="Q37" s="249" t="e">
        <f>ETI!G42/ETI!F42</f>
        <v>#DIV/0!</v>
      </c>
      <c r="R37" s="250">
        <f>ETI!H42</f>
        <v>0</v>
      </c>
      <c r="S37" s="249" t="e">
        <f>ETI!H42/ETI!F42</f>
        <v>#DIV/0!</v>
      </c>
      <c r="T37" s="113"/>
    </row>
    <row r="38" spans="1:20" x14ac:dyDescent="0.25">
      <c r="A38" s="177">
        <f>Leyendas!$A$2</f>
        <v>2018</v>
      </c>
      <c r="B38" s="238">
        <v>36</v>
      </c>
      <c r="C38" s="232">
        <f>IRAG!G43</f>
        <v>0</v>
      </c>
      <c r="D38" s="233" t="e">
        <f>IRAG!G43/IRAG!F43</f>
        <v>#DIV/0!</v>
      </c>
      <c r="E38" s="232">
        <f>IRAG!H43</f>
        <v>0</v>
      </c>
      <c r="F38" s="233" t="e">
        <f>IRAG!H43/IRAG!F43</f>
        <v>#DIV/0!</v>
      </c>
      <c r="G38" s="226">
        <f>IRAG!E43</f>
        <v>0</v>
      </c>
      <c r="H38" s="231" t="e">
        <f>IRAG!E43/IRAG!D43</f>
        <v>#DIV/0!</v>
      </c>
      <c r="I38" s="234">
        <f>IRAG!K43</f>
        <v>0</v>
      </c>
      <c r="J38" s="231" t="e">
        <f>IRAG!K43/IRAG!J43</f>
        <v>#DIV/0!</v>
      </c>
      <c r="K38" s="113"/>
      <c r="L38" s="250">
        <f>ETI!E43</f>
        <v>0</v>
      </c>
      <c r="M38" s="250">
        <f>ETI!D43</f>
        <v>0</v>
      </c>
      <c r="N38" s="251" t="e">
        <f>ETI!E43/ETI!D43</f>
        <v>#DIV/0!</v>
      </c>
      <c r="O38" s="249" t="e">
        <f>ETI!F43/ETI!E43</f>
        <v>#DIV/0!</v>
      </c>
      <c r="P38" s="250">
        <f>ETI!G43</f>
        <v>0</v>
      </c>
      <c r="Q38" s="249" t="e">
        <f>ETI!G43/ETI!F43</f>
        <v>#DIV/0!</v>
      </c>
      <c r="R38" s="250">
        <f>ETI!H43</f>
        <v>0</v>
      </c>
      <c r="S38" s="249" t="e">
        <f>ETI!H43/ETI!F43</f>
        <v>#DIV/0!</v>
      </c>
      <c r="T38" s="113"/>
    </row>
    <row r="39" spans="1:20" x14ac:dyDescent="0.25">
      <c r="A39" s="177">
        <f>Leyendas!$A$2</f>
        <v>2018</v>
      </c>
      <c r="B39" s="238">
        <v>37</v>
      </c>
      <c r="C39" s="232">
        <f>IRAG!G44</f>
        <v>0</v>
      </c>
      <c r="D39" s="233" t="e">
        <f>IRAG!G44/IRAG!F44</f>
        <v>#DIV/0!</v>
      </c>
      <c r="E39" s="232">
        <f>IRAG!H44</f>
        <v>0</v>
      </c>
      <c r="F39" s="233" t="e">
        <f>IRAG!H44/IRAG!F44</f>
        <v>#DIV/0!</v>
      </c>
      <c r="G39" s="226">
        <f>IRAG!E44</f>
        <v>0</v>
      </c>
      <c r="H39" s="231" t="e">
        <f>IRAG!E44/IRAG!D44</f>
        <v>#DIV/0!</v>
      </c>
      <c r="I39" s="234">
        <f>IRAG!K44</f>
        <v>0</v>
      </c>
      <c r="J39" s="231" t="e">
        <f>IRAG!K44/IRAG!J44</f>
        <v>#DIV/0!</v>
      </c>
      <c r="K39" s="113"/>
      <c r="L39" s="250">
        <f>ETI!E44</f>
        <v>0</v>
      </c>
      <c r="M39" s="250">
        <f>ETI!D44</f>
        <v>0</v>
      </c>
      <c r="N39" s="251" t="e">
        <f>ETI!E44/ETI!D44</f>
        <v>#DIV/0!</v>
      </c>
      <c r="O39" s="249" t="e">
        <f>ETI!F44/ETI!E44</f>
        <v>#DIV/0!</v>
      </c>
      <c r="P39" s="250">
        <f>ETI!G44</f>
        <v>0</v>
      </c>
      <c r="Q39" s="249" t="e">
        <f>ETI!G44/ETI!F44</f>
        <v>#DIV/0!</v>
      </c>
      <c r="R39" s="250">
        <f>ETI!H44</f>
        <v>0</v>
      </c>
      <c r="S39" s="249" t="e">
        <f>ETI!H44/ETI!F44</f>
        <v>#DIV/0!</v>
      </c>
      <c r="T39" s="113"/>
    </row>
    <row r="40" spans="1:20" x14ac:dyDescent="0.25">
      <c r="A40" s="177">
        <f>Leyendas!$A$2</f>
        <v>2018</v>
      </c>
      <c r="B40" s="238">
        <v>38</v>
      </c>
      <c r="C40" s="232">
        <f>IRAG!G45</f>
        <v>0</v>
      </c>
      <c r="D40" s="233" t="e">
        <f>IRAG!G45/IRAG!F45</f>
        <v>#DIV/0!</v>
      </c>
      <c r="E40" s="232">
        <f>IRAG!H45</f>
        <v>0</v>
      </c>
      <c r="F40" s="233" t="e">
        <f>IRAG!H45/IRAG!F45</f>
        <v>#DIV/0!</v>
      </c>
      <c r="G40" s="226">
        <f>IRAG!E45</f>
        <v>0</v>
      </c>
      <c r="H40" s="231" t="e">
        <f>IRAG!E45/IRAG!D45</f>
        <v>#DIV/0!</v>
      </c>
      <c r="I40" s="234">
        <f>IRAG!K45</f>
        <v>0</v>
      </c>
      <c r="J40" s="231" t="e">
        <f>IRAG!K45/IRAG!J45</f>
        <v>#DIV/0!</v>
      </c>
      <c r="K40" s="113"/>
      <c r="L40" s="250">
        <f>ETI!E45</f>
        <v>0</v>
      </c>
      <c r="M40" s="250">
        <f>ETI!D45</f>
        <v>0</v>
      </c>
      <c r="N40" s="251" t="e">
        <f>ETI!E45/ETI!D45</f>
        <v>#DIV/0!</v>
      </c>
      <c r="O40" s="249" t="e">
        <f>ETI!F45/ETI!E45</f>
        <v>#DIV/0!</v>
      </c>
      <c r="P40" s="250">
        <f>ETI!G45</f>
        <v>0</v>
      </c>
      <c r="Q40" s="249" t="e">
        <f>ETI!G45/ETI!F45</f>
        <v>#DIV/0!</v>
      </c>
      <c r="R40" s="250">
        <f>ETI!H45</f>
        <v>0</v>
      </c>
      <c r="S40" s="249" t="e">
        <f>ETI!H45/ETI!F45</f>
        <v>#DIV/0!</v>
      </c>
      <c r="T40" s="113"/>
    </row>
    <row r="41" spans="1:20" x14ac:dyDescent="0.25">
      <c r="A41" s="177">
        <f>Leyendas!$A$2</f>
        <v>2018</v>
      </c>
      <c r="B41" s="238">
        <v>39</v>
      </c>
      <c r="C41" s="232">
        <f>IRAG!G46</f>
        <v>0</v>
      </c>
      <c r="D41" s="233" t="e">
        <f>IRAG!G46/IRAG!F46</f>
        <v>#DIV/0!</v>
      </c>
      <c r="E41" s="232">
        <f>IRAG!H46</f>
        <v>0</v>
      </c>
      <c r="F41" s="233" t="e">
        <f>IRAG!H46/IRAG!F46</f>
        <v>#DIV/0!</v>
      </c>
      <c r="G41" s="226">
        <f>IRAG!E46</f>
        <v>0</v>
      </c>
      <c r="H41" s="231" t="e">
        <f>IRAG!E46/IRAG!D46</f>
        <v>#DIV/0!</v>
      </c>
      <c r="I41" s="234">
        <f>IRAG!K46</f>
        <v>0</v>
      </c>
      <c r="J41" s="231" t="e">
        <f>IRAG!K46/IRAG!J46</f>
        <v>#DIV/0!</v>
      </c>
      <c r="K41" s="113"/>
      <c r="L41" s="250">
        <f>ETI!E46</f>
        <v>0</v>
      </c>
      <c r="M41" s="250">
        <f>ETI!D46</f>
        <v>0</v>
      </c>
      <c r="N41" s="251" t="e">
        <f>ETI!E46/ETI!D46</f>
        <v>#DIV/0!</v>
      </c>
      <c r="O41" s="249" t="e">
        <f>ETI!F46/ETI!E46</f>
        <v>#DIV/0!</v>
      </c>
      <c r="P41" s="250">
        <f>ETI!G46</f>
        <v>0</v>
      </c>
      <c r="Q41" s="249" t="e">
        <f>ETI!G46/ETI!F46</f>
        <v>#DIV/0!</v>
      </c>
      <c r="R41" s="250">
        <f>ETI!H46</f>
        <v>0</v>
      </c>
      <c r="S41" s="249" t="e">
        <f>ETI!H46/ETI!F46</f>
        <v>#DIV/0!</v>
      </c>
      <c r="T41" s="113"/>
    </row>
    <row r="42" spans="1:20" x14ac:dyDescent="0.25">
      <c r="A42" s="177">
        <f>Leyendas!$A$2</f>
        <v>2018</v>
      </c>
      <c r="B42" s="238">
        <v>40</v>
      </c>
      <c r="C42" s="232">
        <f>IRAG!G47</f>
        <v>0</v>
      </c>
      <c r="D42" s="233" t="e">
        <f>IRAG!G47/IRAG!F47</f>
        <v>#DIV/0!</v>
      </c>
      <c r="E42" s="232">
        <f>IRAG!H47</f>
        <v>0</v>
      </c>
      <c r="F42" s="233" t="e">
        <f>IRAG!H47/IRAG!F47</f>
        <v>#DIV/0!</v>
      </c>
      <c r="G42" s="226">
        <f>IRAG!E47</f>
        <v>0</v>
      </c>
      <c r="H42" s="231" t="e">
        <f>IRAG!E47/IRAG!D47</f>
        <v>#DIV/0!</v>
      </c>
      <c r="I42" s="234">
        <f>IRAG!K47</f>
        <v>0</v>
      </c>
      <c r="J42" s="231" t="e">
        <f>IRAG!K47/IRAG!J47</f>
        <v>#DIV/0!</v>
      </c>
      <c r="K42" s="113"/>
      <c r="L42" s="250">
        <f>ETI!E47</f>
        <v>0</v>
      </c>
      <c r="M42" s="250">
        <f>ETI!D47</f>
        <v>0</v>
      </c>
      <c r="N42" s="251" t="e">
        <f>ETI!E47/ETI!D47</f>
        <v>#DIV/0!</v>
      </c>
      <c r="O42" s="249" t="e">
        <f>ETI!F47/ETI!E47</f>
        <v>#DIV/0!</v>
      </c>
      <c r="P42" s="250">
        <f>ETI!G47</f>
        <v>0</v>
      </c>
      <c r="Q42" s="249" t="e">
        <f>ETI!G47/ETI!F47</f>
        <v>#DIV/0!</v>
      </c>
      <c r="R42" s="250">
        <f>ETI!H47</f>
        <v>0</v>
      </c>
      <c r="S42" s="249" t="e">
        <f>ETI!H47/ETI!F47</f>
        <v>#DIV/0!</v>
      </c>
      <c r="T42" s="113"/>
    </row>
    <row r="43" spans="1:20" x14ac:dyDescent="0.25">
      <c r="A43" s="177">
        <f>Leyendas!$A$2</f>
        <v>2018</v>
      </c>
      <c r="B43" s="238">
        <v>41</v>
      </c>
      <c r="C43" s="232">
        <f>IRAG!G48</f>
        <v>0</v>
      </c>
      <c r="D43" s="233" t="e">
        <f>IRAG!G48/IRAG!F48</f>
        <v>#DIV/0!</v>
      </c>
      <c r="E43" s="232">
        <f>IRAG!H48</f>
        <v>0</v>
      </c>
      <c r="F43" s="233" t="e">
        <f>IRAG!H48/IRAG!F48</f>
        <v>#DIV/0!</v>
      </c>
      <c r="G43" s="226">
        <f>IRAG!E48</f>
        <v>0</v>
      </c>
      <c r="H43" s="231" t="e">
        <f>IRAG!E48/IRAG!D48</f>
        <v>#DIV/0!</v>
      </c>
      <c r="I43" s="234">
        <f>IRAG!K48</f>
        <v>0</v>
      </c>
      <c r="J43" s="231" t="e">
        <f>IRAG!K48/IRAG!J48</f>
        <v>#DIV/0!</v>
      </c>
      <c r="K43" s="113"/>
      <c r="L43" s="250">
        <f>ETI!E48</f>
        <v>0</v>
      </c>
      <c r="M43" s="250">
        <f>ETI!D48</f>
        <v>0</v>
      </c>
      <c r="N43" s="251" t="e">
        <f>ETI!E48/ETI!D48</f>
        <v>#DIV/0!</v>
      </c>
      <c r="O43" s="249" t="e">
        <f>ETI!F48/ETI!E48</f>
        <v>#DIV/0!</v>
      </c>
      <c r="P43" s="250">
        <f>ETI!G48</f>
        <v>0</v>
      </c>
      <c r="Q43" s="249" t="e">
        <f>ETI!G48/ETI!F48</f>
        <v>#DIV/0!</v>
      </c>
      <c r="R43" s="250">
        <f>ETI!H48</f>
        <v>0</v>
      </c>
      <c r="S43" s="249" t="e">
        <f>ETI!H48/ETI!F48</f>
        <v>#DIV/0!</v>
      </c>
      <c r="T43" s="113"/>
    </row>
    <row r="44" spans="1:20" x14ac:dyDescent="0.25">
      <c r="A44" s="177">
        <f>Leyendas!$A$2</f>
        <v>2018</v>
      </c>
      <c r="B44" s="238">
        <v>42</v>
      </c>
      <c r="C44" s="232">
        <f>IRAG!G49</f>
        <v>0</v>
      </c>
      <c r="D44" s="233" t="e">
        <f>IRAG!G49/IRAG!F49</f>
        <v>#DIV/0!</v>
      </c>
      <c r="E44" s="232">
        <f>IRAG!H49</f>
        <v>0</v>
      </c>
      <c r="F44" s="233" t="e">
        <f>IRAG!H49/IRAG!F49</f>
        <v>#DIV/0!</v>
      </c>
      <c r="G44" s="226">
        <f>IRAG!E49</f>
        <v>0</v>
      </c>
      <c r="H44" s="231" t="e">
        <f>IRAG!E49/IRAG!D49</f>
        <v>#DIV/0!</v>
      </c>
      <c r="I44" s="234">
        <f>IRAG!K49</f>
        <v>0</v>
      </c>
      <c r="J44" s="231" t="e">
        <f>IRAG!K49/IRAG!J49</f>
        <v>#DIV/0!</v>
      </c>
      <c r="K44" s="113"/>
      <c r="L44" s="250">
        <f>ETI!E49</f>
        <v>0</v>
      </c>
      <c r="M44" s="250">
        <f>ETI!D49</f>
        <v>0</v>
      </c>
      <c r="N44" s="251" t="e">
        <f>ETI!E49/ETI!D49</f>
        <v>#DIV/0!</v>
      </c>
      <c r="O44" s="249" t="e">
        <f>ETI!F49/ETI!E49</f>
        <v>#DIV/0!</v>
      </c>
      <c r="P44" s="250">
        <f>ETI!G49</f>
        <v>0</v>
      </c>
      <c r="Q44" s="249" t="e">
        <f>ETI!G49/ETI!F49</f>
        <v>#DIV/0!</v>
      </c>
      <c r="R44" s="250">
        <f>ETI!H49</f>
        <v>0</v>
      </c>
      <c r="S44" s="249" t="e">
        <f>ETI!H49/ETI!F49</f>
        <v>#DIV/0!</v>
      </c>
      <c r="T44" s="113"/>
    </row>
    <row r="45" spans="1:20" x14ac:dyDescent="0.25">
      <c r="A45" s="177">
        <f>Leyendas!$A$2</f>
        <v>2018</v>
      </c>
      <c r="B45" s="238">
        <v>43</v>
      </c>
      <c r="C45" s="232">
        <f>IRAG!G50</f>
        <v>0</v>
      </c>
      <c r="D45" s="233" t="e">
        <f>IRAG!G50/IRAG!F50</f>
        <v>#DIV/0!</v>
      </c>
      <c r="E45" s="232">
        <f>IRAG!H50</f>
        <v>0</v>
      </c>
      <c r="F45" s="233" t="e">
        <f>IRAG!H50/IRAG!F50</f>
        <v>#DIV/0!</v>
      </c>
      <c r="G45" s="226">
        <f>IRAG!E50</f>
        <v>0</v>
      </c>
      <c r="H45" s="231" t="e">
        <f>IRAG!E50/IRAG!D50</f>
        <v>#DIV/0!</v>
      </c>
      <c r="I45" s="234">
        <f>IRAG!K50</f>
        <v>0</v>
      </c>
      <c r="J45" s="231" t="e">
        <f>IRAG!K50/IRAG!J50</f>
        <v>#DIV/0!</v>
      </c>
      <c r="K45" s="113"/>
      <c r="L45" s="250">
        <f>ETI!E50</f>
        <v>0</v>
      </c>
      <c r="M45" s="250">
        <f>ETI!D50</f>
        <v>0</v>
      </c>
      <c r="N45" s="251" t="e">
        <f>ETI!E50/ETI!D50</f>
        <v>#DIV/0!</v>
      </c>
      <c r="O45" s="249" t="e">
        <f>ETI!F50/ETI!E50</f>
        <v>#DIV/0!</v>
      </c>
      <c r="P45" s="250">
        <f>ETI!G50</f>
        <v>0</v>
      </c>
      <c r="Q45" s="249" t="e">
        <f>ETI!G50/ETI!F50</f>
        <v>#DIV/0!</v>
      </c>
      <c r="R45" s="250">
        <f>ETI!H50</f>
        <v>0</v>
      </c>
      <c r="S45" s="249" t="e">
        <f>ETI!H50/ETI!F50</f>
        <v>#DIV/0!</v>
      </c>
      <c r="T45" s="113"/>
    </row>
    <row r="46" spans="1:20" x14ac:dyDescent="0.25">
      <c r="A46" s="177">
        <f>Leyendas!$A$2</f>
        <v>2018</v>
      </c>
      <c r="B46" s="238">
        <v>44</v>
      </c>
      <c r="C46" s="232">
        <f>IRAG!G51</f>
        <v>0</v>
      </c>
      <c r="D46" s="233" t="e">
        <f>IRAG!G51/IRAG!F51</f>
        <v>#DIV/0!</v>
      </c>
      <c r="E46" s="232">
        <f>IRAG!H51</f>
        <v>0</v>
      </c>
      <c r="F46" s="233" t="e">
        <f>IRAG!H51/IRAG!F51</f>
        <v>#DIV/0!</v>
      </c>
      <c r="G46" s="226">
        <f>IRAG!E51</f>
        <v>0</v>
      </c>
      <c r="H46" s="231" t="e">
        <f>IRAG!E51/IRAG!D51</f>
        <v>#DIV/0!</v>
      </c>
      <c r="I46" s="234">
        <f>IRAG!K51</f>
        <v>0</v>
      </c>
      <c r="J46" s="231" t="e">
        <f>IRAG!K51/IRAG!J51</f>
        <v>#DIV/0!</v>
      </c>
      <c r="K46" s="113"/>
      <c r="L46" s="250">
        <f>ETI!E51</f>
        <v>0</v>
      </c>
      <c r="M46" s="250">
        <f>ETI!D51</f>
        <v>0</v>
      </c>
      <c r="N46" s="251" t="e">
        <f>ETI!E51/ETI!D51</f>
        <v>#DIV/0!</v>
      </c>
      <c r="O46" s="249" t="e">
        <f>ETI!F51/ETI!E51</f>
        <v>#DIV/0!</v>
      </c>
      <c r="P46" s="250">
        <f>ETI!G51</f>
        <v>0</v>
      </c>
      <c r="Q46" s="249" t="e">
        <f>ETI!G51/ETI!F51</f>
        <v>#DIV/0!</v>
      </c>
      <c r="R46" s="250">
        <f>ETI!H51</f>
        <v>0</v>
      </c>
      <c r="S46" s="249" t="e">
        <f>ETI!H51/ETI!F51</f>
        <v>#DIV/0!</v>
      </c>
      <c r="T46" s="113"/>
    </row>
    <row r="47" spans="1:20" x14ac:dyDescent="0.25">
      <c r="A47" s="177">
        <f>Leyendas!$A$2</f>
        <v>2018</v>
      </c>
      <c r="B47" s="238">
        <v>45</v>
      </c>
      <c r="C47" s="232">
        <f>IRAG!G52</f>
        <v>0</v>
      </c>
      <c r="D47" s="233" t="e">
        <f>IRAG!G52/IRAG!F52</f>
        <v>#DIV/0!</v>
      </c>
      <c r="E47" s="232">
        <f>IRAG!H52</f>
        <v>0</v>
      </c>
      <c r="F47" s="233" t="e">
        <f>IRAG!H52/IRAG!F52</f>
        <v>#DIV/0!</v>
      </c>
      <c r="G47" s="226">
        <f>IRAG!E52</f>
        <v>0</v>
      </c>
      <c r="H47" s="231" t="e">
        <f>IRAG!E52/IRAG!D52</f>
        <v>#DIV/0!</v>
      </c>
      <c r="I47" s="234">
        <f>IRAG!K52</f>
        <v>0</v>
      </c>
      <c r="J47" s="231" t="e">
        <f>IRAG!K52/IRAG!J52</f>
        <v>#DIV/0!</v>
      </c>
      <c r="K47" s="113"/>
      <c r="L47" s="250">
        <f>ETI!E52</f>
        <v>0</v>
      </c>
      <c r="M47" s="250">
        <f>ETI!D52</f>
        <v>0</v>
      </c>
      <c r="N47" s="251" t="e">
        <f>ETI!E52/ETI!D52</f>
        <v>#DIV/0!</v>
      </c>
      <c r="O47" s="249" t="e">
        <f>ETI!F52/ETI!E52</f>
        <v>#DIV/0!</v>
      </c>
      <c r="P47" s="250">
        <f>ETI!G52</f>
        <v>0</v>
      </c>
      <c r="Q47" s="249" t="e">
        <f>ETI!G52/ETI!F52</f>
        <v>#DIV/0!</v>
      </c>
      <c r="R47" s="250">
        <f>ETI!H52</f>
        <v>0</v>
      </c>
      <c r="S47" s="249" t="e">
        <f>ETI!H52/ETI!F52</f>
        <v>#DIV/0!</v>
      </c>
      <c r="T47" s="113"/>
    </row>
    <row r="48" spans="1:20" x14ac:dyDescent="0.25">
      <c r="A48" s="177">
        <f>Leyendas!$A$2</f>
        <v>2018</v>
      </c>
      <c r="B48" s="238">
        <v>46</v>
      </c>
      <c r="C48" s="232">
        <f>IRAG!G53</f>
        <v>0</v>
      </c>
      <c r="D48" s="233" t="e">
        <f>IRAG!G53/IRAG!F53</f>
        <v>#DIV/0!</v>
      </c>
      <c r="E48" s="232">
        <f>IRAG!H53</f>
        <v>0</v>
      </c>
      <c r="F48" s="233" t="e">
        <f>IRAG!H53/IRAG!F53</f>
        <v>#DIV/0!</v>
      </c>
      <c r="G48" s="226">
        <f>IRAG!E53</f>
        <v>0</v>
      </c>
      <c r="H48" s="231" t="e">
        <f>IRAG!E53/IRAG!D53</f>
        <v>#DIV/0!</v>
      </c>
      <c r="I48" s="234">
        <f>IRAG!K53</f>
        <v>0</v>
      </c>
      <c r="J48" s="231" t="e">
        <f>IRAG!K53/IRAG!J53</f>
        <v>#DIV/0!</v>
      </c>
      <c r="K48" s="113"/>
      <c r="L48" s="250">
        <f>ETI!E53</f>
        <v>0</v>
      </c>
      <c r="M48" s="250">
        <f>ETI!D53</f>
        <v>0</v>
      </c>
      <c r="N48" s="251" t="e">
        <f>ETI!E53/ETI!D53</f>
        <v>#DIV/0!</v>
      </c>
      <c r="O48" s="249" t="e">
        <f>ETI!F53/ETI!E53</f>
        <v>#DIV/0!</v>
      </c>
      <c r="P48" s="250">
        <f>ETI!G53</f>
        <v>0</v>
      </c>
      <c r="Q48" s="249" t="e">
        <f>ETI!G53/ETI!F53</f>
        <v>#DIV/0!</v>
      </c>
      <c r="R48" s="250">
        <f>ETI!H53</f>
        <v>0</v>
      </c>
      <c r="S48" s="249" t="e">
        <f>ETI!H53/ETI!F53</f>
        <v>#DIV/0!</v>
      </c>
      <c r="T48" s="113"/>
    </row>
    <row r="49" spans="1:20" x14ac:dyDescent="0.25">
      <c r="A49" s="177">
        <f>Leyendas!$A$2</f>
        <v>2018</v>
      </c>
      <c r="B49" s="238">
        <v>47</v>
      </c>
      <c r="C49" s="232">
        <f>IRAG!G54</f>
        <v>0</v>
      </c>
      <c r="D49" s="233" t="e">
        <f>IRAG!G54/IRAG!F54</f>
        <v>#DIV/0!</v>
      </c>
      <c r="E49" s="232">
        <f>IRAG!H54</f>
        <v>0</v>
      </c>
      <c r="F49" s="233" t="e">
        <f>IRAG!H54/IRAG!F54</f>
        <v>#DIV/0!</v>
      </c>
      <c r="G49" s="226">
        <f>IRAG!E54</f>
        <v>0</v>
      </c>
      <c r="H49" s="231" t="e">
        <f>IRAG!E54/IRAG!D54</f>
        <v>#DIV/0!</v>
      </c>
      <c r="I49" s="234">
        <f>IRAG!K54</f>
        <v>0</v>
      </c>
      <c r="J49" s="231" t="e">
        <f>IRAG!K54/IRAG!J54</f>
        <v>#DIV/0!</v>
      </c>
      <c r="K49" s="113"/>
      <c r="L49" s="250">
        <f>ETI!E54</f>
        <v>0</v>
      </c>
      <c r="M49" s="250">
        <f>ETI!D54</f>
        <v>0</v>
      </c>
      <c r="N49" s="251" t="e">
        <f>ETI!E54/ETI!D54</f>
        <v>#DIV/0!</v>
      </c>
      <c r="O49" s="249" t="e">
        <f>ETI!F54/ETI!E54</f>
        <v>#DIV/0!</v>
      </c>
      <c r="P49" s="250">
        <f>ETI!G54</f>
        <v>0</v>
      </c>
      <c r="Q49" s="249" t="e">
        <f>ETI!G54/ETI!F54</f>
        <v>#DIV/0!</v>
      </c>
      <c r="R49" s="250">
        <f>ETI!H54</f>
        <v>0</v>
      </c>
      <c r="S49" s="249" t="e">
        <f>ETI!H54/ETI!F54</f>
        <v>#DIV/0!</v>
      </c>
      <c r="T49" s="113"/>
    </row>
    <row r="50" spans="1:20" x14ac:dyDescent="0.25">
      <c r="A50" s="177">
        <f>Leyendas!$A$2</f>
        <v>2018</v>
      </c>
      <c r="B50" s="238">
        <v>48</v>
      </c>
      <c r="C50" s="232">
        <f>IRAG!G55</f>
        <v>0</v>
      </c>
      <c r="D50" s="233" t="e">
        <f>IRAG!G55/IRAG!F55</f>
        <v>#DIV/0!</v>
      </c>
      <c r="E50" s="232">
        <f>IRAG!H55</f>
        <v>0</v>
      </c>
      <c r="F50" s="233" t="e">
        <f>IRAG!H55/IRAG!F55</f>
        <v>#DIV/0!</v>
      </c>
      <c r="G50" s="226">
        <f>IRAG!E55</f>
        <v>0</v>
      </c>
      <c r="H50" s="231" t="e">
        <f>IRAG!E55/IRAG!D55</f>
        <v>#DIV/0!</v>
      </c>
      <c r="I50" s="234">
        <f>IRAG!K55</f>
        <v>0</v>
      </c>
      <c r="J50" s="231" t="e">
        <f>IRAG!K55/IRAG!J55</f>
        <v>#DIV/0!</v>
      </c>
      <c r="K50" s="113"/>
      <c r="L50" s="250">
        <f>ETI!E55</f>
        <v>0</v>
      </c>
      <c r="M50" s="250">
        <f>ETI!D55</f>
        <v>0</v>
      </c>
      <c r="N50" s="251" t="e">
        <f>ETI!E55/ETI!D55</f>
        <v>#DIV/0!</v>
      </c>
      <c r="O50" s="249" t="e">
        <f>ETI!F55/ETI!E55</f>
        <v>#DIV/0!</v>
      </c>
      <c r="P50" s="250">
        <f>ETI!G55</f>
        <v>0</v>
      </c>
      <c r="Q50" s="249" t="e">
        <f>ETI!G55/ETI!F55</f>
        <v>#DIV/0!</v>
      </c>
      <c r="R50" s="250">
        <f>ETI!H55</f>
        <v>0</v>
      </c>
      <c r="S50" s="249" t="e">
        <f>ETI!H55/ETI!F55</f>
        <v>#DIV/0!</v>
      </c>
      <c r="T50" s="113"/>
    </row>
    <row r="51" spans="1:20" x14ac:dyDescent="0.25">
      <c r="A51" s="177">
        <f>Leyendas!$A$2</f>
        <v>2018</v>
      </c>
      <c r="B51" s="238">
        <v>49</v>
      </c>
      <c r="C51" s="232">
        <f>IRAG!G56</f>
        <v>0</v>
      </c>
      <c r="D51" s="233" t="e">
        <f>IRAG!G56/IRAG!F56</f>
        <v>#DIV/0!</v>
      </c>
      <c r="E51" s="232">
        <f>IRAG!H56</f>
        <v>0</v>
      </c>
      <c r="F51" s="233" t="e">
        <f>IRAG!H56/IRAG!F56</f>
        <v>#DIV/0!</v>
      </c>
      <c r="G51" s="226">
        <f>IRAG!E56</f>
        <v>0</v>
      </c>
      <c r="H51" s="231" t="e">
        <f>IRAG!E56/IRAG!D56</f>
        <v>#DIV/0!</v>
      </c>
      <c r="I51" s="234">
        <f>IRAG!K56</f>
        <v>0</v>
      </c>
      <c r="J51" s="231" t="e">
        <f>IRAG!K56/IRAG!J56</f>
        <v>#DIV/0!</v>
      </c>
      <c r="K51" s="113"/>
      <c r="L51" s="250">
        <f>ETI!E56</f>
        <v>0</v>
      </c>
      <c r="M51" s="250">
        <f>ETI!D56</f>
        <v>0</v>
      </c>
      <c r="N51" s="251" t="e">
        <f>ETI!E56/ETI!D56</f>
        <v>#DIV/0!</v>
      </c>
      <c r="O51" s="249" t="e">
        <f>ETI!F56/ETI!E56</f>
        <v>#DIV/0!</v>
      </c>
      <c r="P51" s="250">
        <f>ETI!G56</f>
        <v>0</v>
      </c>
      <c r="Q51" s="249" t="e">
        <f>ETI!G56/ETI!F56</f>
        <v>#DIV/0!</v>
      </c>
      <c r="R51" s="250">
        <f>ETI!H56</f>
        <v>0</v>
      </c>
      <c r="S51" s="249" t="e">
        <f>ETI!H56/ETI!F56</f>
        <v>#DIV/0!</v>
      </c>
      <c r="T51" s="113"/>
    </row>
    <row r="52" spans="1:20" x14ac:dyDescent="0.25">
      <c r="A52" s="177">
        <f>Leyendas!$A$2</f>
        <v>2018</v>
      </c>
      <c r="B52" s="238">
        <v>50</v>
      </c>
      <c r="C52" s="232">
        <f>IRAG!G57</f>
        <v>0</v>
      </c>
      <c r="D52" s="233" t="e">
        <f>IRAG!G57/IRAG!F57</f>
        <v>#DIV/0!</v>
      </c>
      <c r="E52" s="232">
        <f>IRAG!H57</f>
        <v>0</v>
      </c>
      <c r="F52" s="233" t="e">
        <f>IRAG!H57/IRAG!F57</f>
        <v>#DIV/0!</v>
      </c>
      <c r="G52" s="226">
        <f>IRAG!E57</f>
        <v>0</v>
      </c>
      <c r="H52" s="231" t="e">
        <f>IRAG!E57/IRAG!D57</f>
        <v>#DIV/0!</v>
      </c>
      <c r="I52" s="234">
        <f>IRAG!K57</f>
        <v>0</v>
      </c>
      <c r="J52" s="231" t="e">
        <f>IRAG!K57/IRAG!J57</f>
        <v>#DIV/0!</v>
      </c>
      <c r="K52" s="113"/>
      <c r="L52" s="250">
        <f>ETI!E57</f>
        <v>0</v>
      </c>
      <c r="M52" s="250">
        <f>ETI!D57</f>
        <v>0</v>
      </c>
      <c r="N52" s="251" t="e">
        <f>ETI!E57/ETI!D57</f>
        <v>#DIV/0!</v>
      </c>
      <c r="O52" s="249" t="e">
        <f>ETI!F57/ETI!E57</f>
        <v>#DIV/0!</v>
      </c>
      <c r="P52" s="250">
        <f>ETI!G57</f>
        <v>0</v>
      </c>
      <c r="Q52" s="249" t="e">
        <f>ETI!G57/ETI!F57</f>
        <v>#DIV/0!</v>
      </c>
      <c r="R52" s="250">
        <f>ETI!H57</f>
        <v>0</v>
      </c>
      <c r="S52" s="249" t="e">
        <f>ETI!H57/ETI!F57</f>
        <v>#DIV/0!</v>
      </c>
      <c r="T52" s="113"/>
    </row>
    <row r="53" spans="1:20" x14ac:dyDescent="0.25">
      <c r="A53" s="177">
        <f>Leyendas!$A$2</f>
        <v>2018</v>
      </c>
      <c r="B53" s="238">
        <v>51</v>
      </c>
      <c r="C53" s="232">
        <f>IRAG!G58</f>
        <v>0</v>
      </c>
      <c r="D53" s="233" t="e">
        <f>IRAG!G58/IRAG!F58</f>
        <v>#DIV/0!</v>
      </c>
      <c r="E53" s="232">
        <f>IRAG!H58</f>
        <v>0</v>
      </c>
      <c r="F53" s="233" t="e">
        <f>IRAG!H58/IRAG!F58</f>
        <v>#DIV/0!</v>
      </c>
      <c r="G53" s="226">
        <f>IRAG!E58</f>
        <v>0</v>
      </c>
      <c r="H53" s="231" t="e">
        <f>IRAG!E58/IRAG!D58</f>
        <v>#DIV/0!</v>
      </c>
      <c r="I53" s="234">
        <f>IRAG!K58</f>
        <v>0</v>
      </c>
      <c r="J53" s="231" t="e">
        <f>IRAG!K58/IRAG!J58</f>
        <v>#DIV/0!</v>
      </c>
      <c r="K53" s="113"/>
      <c r="L53" s="250">
        <f>ETI!E58</f>
        <v>0</v>
      </c>
      <c r="M53" s="250">
        <f>ETI!D58</f>
        <v>0</v>
      </c>
      <c r="N53" s="251" t="e">
        <f>ETI!E58/ETI!D58</f>
        <v>#DIV/0!</v>
      </c>
      <c r="O53" s="249" t="e">
        <f>ETI!F58/ETI!E58</f>
        <v>#DIV/0!</v>
      </c>
      <c r="P53" s="250">
        <f>ETI!G58</f>
        <v>0</v>
      </c>
      <c r="Q53" s="249" t="e">
        <f>ETI!G58/ETI!F58</f>
        <v>#DIV/0!</v>
      </c>
      <c r="R53" s="250">
        <f>ETI!H58</f>
        <v>0</v>
      </c>
      <c r="S53" s="249" t="e">
        <f>ETI!H58/ETI!F58</f>
        <v>#DIV/0!</v>
      </c>
      <c r="T53" s="113"/>
    </row>
    <row r="54" spans="1:20" x14ac:dyDescent="0.25">
      <c r="A54" s="177">
        <f>Leyendas!$A$2</f>
        <v>2018</v>
      </c>
      <c r="B54" s="238">
        <v>52</v>
      </c>
      <c r="C54" s="232">
        <f>IRAG!G59</f>
        <v>0</v>
      </c>
      <c r="D54" s="233" t="e">
        <f>IRAG!G59/IRAG!F59</f>
        <v>#DIV/0!</v>
      </c>
      <c r="E54" s="232">
        <f>IRAG!H59</f>
        <v>0</v>
      </c>
      <c r="F54" s="233" t="e">
        <f>IRAG!H59/IRAG!F59</f>
        <v>#DIV/0!</v>
      </c>
      <c r="G54" s="226">
        <f>IRAG!E59</f>
        <v>0</v>
      </c>
      <c r="H54" s="231" t="e">
        <f>IRAG!E59/IRAG!D59</f>
        <v>#DIV/0!</v>
      </c>
      <c r="I54" s="234">
        <f>IRAG!K59</f>
        <v>0</v>
      </c>
      <c r="J54" s="231" t="e">
        <f>IRAG!K59/IRAG!J59</f>
        <v>#DIV/0!</v>
      </c>
      <c r="K54" s="113"/>
      <c r="L54" s="250">
        <f>ETI!E59</f>
        <v>0</v>
      </c>
      <c r="M54" s="250">
        <f>ETI!D59</f>
        <v>0</v>
      </c>
      <c r="N54" s="251" t="e">
        <f>ETI!E59/ETI!D59</f>
        <v>#DIV/0!</v>
      </c>
      <c r="O54" s="249" t="e">
        <f>ETI!F59/ETI!E59</f>
        <v>#DIV/0!</v>
      </c>
      <c r="P54" s="250">
        <f>ETI!G59</f>
        <v>0</v>
      </c>
      <c r="Q54" s="249" t="e">
        <f>ETI!G59/ETI!F59</f>
        <v>#DIV/0!</v>
      </c>
      <c r="R54" s="250">
        <f>ETI!H59</f>
        <v>0</v>
      </c>
      <c r="S54" s="249" t="e">
        <f>ETI!H59/ETI!F59</f>
        <v>#DIV/0!</v>
      </c>
      <c r="T54" s="113"/>
    </row>
    <row r="55" spans="1:20" x14ac:dyDescent="0.25">
      <c r="A55" s="114"/>
      <c r="B55" s="115"/>
      <c r="C55" s="114"/>
      <c r="D55" s="122"/>
      <c r="E55" s="114"/>
      <c r="F55" s="122"/>
      <c r="G55" s="14"/>
      <c r="H55" s="113"/>
      <c r="I55" s="135"/>
      <c r="J55" s="113"/>
      <c r="K55" s="113"/>
      <c r="L55" s="113"/>
      <c r="M55" s="113"/>
      <c r="N55" s="139"/>
      <c r="O55" s="113"/>
      <c r="P55" s="113"/>
      <c r="Q55" s="113"/>
      <c r="R55" s="113"/>
      <c r="S55" s="113"/>
      <c r="T55" s="113"/>
    </row>
    <row r="56" spans="1:20" x14ac:dyDescent="0.25">
      <c r="A56" s="114"/>
      <c r="B56" s="115"/>
      <c r="C56" s="114"/>
      <c r="D56" s="114"/>
      <c r="E56" s="114"/>
      <c r="F56" s="114"/>
      <c r="G56" s="14"/>
      <c r="H56" s="113"/>
      <c r="I56" s="113"/>
      <c r="J56" s="113"/>
      <c r="K56" s="113"/>
      <c r="L56" s="113"/>
      <c r="M56" s="113"/>
      <c r="N56" s="139"/>
      <c r="O56" s="113"/>
      <c r="P56" s="113"/>
      <c r="Q56" s="113"/>
      <c r="R56" s="113"/>
      <c r="S56" s="113"/>
      <c r="T56" s="113"/>
    </row>
    <row r="58" spans="1:20" x14ac:dyDescent="0.25">
      <c r="C58" s="138" t="s">
        <v>326</v>
      </c>
    </row>
    <row r="59" spans="1:20" x14ac:dyDescent="0.25">
      <c r="C59" t="s">
        <v>301</v>
      </c>
      <c r="D59">
        <f>SUM(IRAG!E8:E59)</f>
        <v>0</v>
      </c>
    </row>
    <row r="60" spans="1:20" x14ac:dyDescent="0.25">
      <c r="C60" t="s">
        <v>324</v>
      </c>
      <c r="D60">
        <f>SUM(IRAG!F8:F56)</f>
        <v>0</v>
      </c>
    </row>
    <row r="61" spans="1:20" x14ac:dyDescent="0.25">
      <c r="C61" t="s">
        <v>325</v>
      </c>
      <c r="D61">
        <f>D59-D60</f>
        <v>0</v>
      </c>
    </row>
    <row r="64" spans="1:20" x14ac:dyDescent="0.25">
      <c r="C64" s="138" t="s">
        <v>339</v>
      </c>
    </row>
    <row r="65" spans="3:4" x14ac:dyDescent="0.25">
      <c r="C65" t="s">
        <v>340</v>
      </c>
      <c r="D65" s="239">
        <f>SUM(ETI!E8:E59)</f>
        <v>0</v>
      </c>
    </row>
    <row r="66" spans="3:4" x14ac:dyDescent="0.25">
      <c r="C66" t="s">
        <v>341</v>
      </c>
      <c r="D66">
        <f>SUM(ETI!F8:F59)</f>
        <v>0</v>
      </c>
    </row>
    <row r="67" spans="3:4" x14ac:dyDescent="0.25">
      <c r="C67" t="s">
        <v>342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7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225"/>
    <col min="2" max="2" width="19.85546875" style="225" bestFit="1" customWidth="1"/>
    <col min="3" max="16384" width="11.42578125" style="225"/>
  </cols>
  <sheetData>
    <row r="1" spans="1:11" x14ac:dyDescent="0.25">
      <c r="A1" s="226" t="s">
        <v>12</v>
      </c>
      <c r="B1" s="225" t="s">
        <v>351</v>
      </c>
      <c r="C1" s="225" t="s">
        <v>350</v>
      </c>
      <c r="D1" s="225" t="s">
        <v>362</v>
      </c>
      <c r="E1" s="225" t="s">
        <v>352</v>
      </c>
      <c r="G1" s="225" t="s">
        <v>351</v>
      </c>
      <c r="J1" s="225" t="s">
        <v>365</v>
      </c>
      <c r="K1" s="225" t="s">
        <v>366</v>
      </c>
    </row>
    <row r="2" spans="1:11" x14ac:dyDescent="0.25">
      <c r="A2" s="264">
        <v>2018</v>
      </c>
      <c r="B2" s="225" t="s">
        <v>301</v>
      </c>
      <c r="C2" s="264" t="s">
        <v>125</v>
      </c>
      <c r="D2" s="265"/>
      <c r="E2" s="265"/>
      <c r="G2" s="225" t="s">
        <v>340</v>
      </c>
      <c r="J2" s="225">
        <v>2018</v>
      </c>
      <c r="K2" s="225">
        <v>2018</v>
      </c>
    </row>
    <row r="3" spans="1:11" x14ac:dyDescent="0.25">
      <c r="A3" s="225" t="s">
        <v>353</v>
      </c>
      <c r="B3" s="225" t="s">
        <v>354</v>
      </c>
      <c r="C3" s="225" t="s">
        <v>355</v>
      </c>
    </row>
    <row r="4" spans="1:11" x14ac:dyDescent="0.25">
      <c r="A4" s="225">
        <v>1</v>
      </c>
      <c r="B4" s="225" t="s">
        <v>367</v>
      </c>
      <c r="C4" s="225" t="str">
        <f>"INDICADORES ACUMULADOS PARA EL AÑO "  &amp; $A$2 &amp; "
(para el cálculo se utilizaron muestras totales) "</f>
        <v xml:space="preserve">INDICADORES ACUMULADOS PARA EL AÑO 2018
(para el cálculo se utilizaron muestras totales) </v>
      </c>
    </row>
    <row r="5" spans="1:11" x14ac:dyDescent="0.25">
      <c r="A5" s="225">
        <v>1</v>
      </c>
      <c r="B5" s="225" t="s">
        <v>356</v>
      </c>
      <c r="C5" s="225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Chile 2018</v>
      </c>
    </row>
    <row r="6" spans="1:11" x14ac:dyDescent="0.25">
      <c r="A6" s="225">
        <v>2</v>
      </c>
      <c r="B6" s="225" t="s">
        <v>356</v>
      </c>
      <c r="C6" s="22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Chile 2018</v>
      </c>
    </row>
    <row r="7" spans="1:11" x14ac:dyDescent="0.25">
      <c r="A7" s="225">
        <v>3</v>
      </c>
      <c r="B7" s="225" t="s">
        <v>356</v>
      </c>
      <c r="C7" s="225" t="str">
        <f>"Distribución de influenza (tipos y subtipos) por semana epidemiológica. " &amp; IF($E$2 &lt;&gt; "",$E$2,IF($D$2 &lt;&gt; "",$D$2,$C$2)) &amp; " " &amp; $A$2</f>
        <v>Distribución de influenza (tipos y subtipos) por semana epidemiológica. Chile 2018</v>
      </c>
    </row>
    <row r="8" spans="1:11" x14ac:dyDescent="0.25">
      <c r="A8" s="225">
        <v>4</v>
      </c>
      <c r="B8" s="225" t="s">
        <v>356</v>
      </c>
      <c r="C8" s="225" t="str">
        <f>"Distribución de influenza B según linaje y semana epidemiológica. "&amp; IF($E$2 &lt;&gt; "",$E$2,IF($D$2 &lt;&gt; "",$D$2,$C$2)) &amp; " " &amp; $A$2</f>
        <v>Distribución de influenza B según linaje y semana epidemiológica. Chile 2018</v>
      </c>
    </row>
    <row r="9" spans="1:11" x14ac:dyDescent="0.25">
      <c r="A9" s="225">
        <v>5</v>
      </c>
      <c r="B9" s="225" t="s">
        <v>356</v>
      </c>
      <c r="C9" s="226" t="s">
        <v>357</v>
      </c>
      <c r="K9" s="268"/>
    </row>
    <row r="10" spans="1:11" x14ac:dyDescent="0.25">
      <c r="A10" s="225">
        <v>6</v>
      </c>
      <c r="B10" s="225" t="s">
        <v>356</v>
      </c>
      <c r="C10" s="225" t="s">
        <v>358</v>
      </c>
      <c r="D10" s="267"/>
      <c r="K10" s="266"/>
    </row>
    <row r="11" spans="1:11" x14ac:dyDescent="0.25">
      <c r="A11" s="225">
        <v>0</v>
      </c>
      <c r="B11" s="225" t="s">
        <v>359</v>
      </c>
      <c r="C11" s="266" t="str">
        <f>IF($E$2 &lt;&gt; "",$E$2,IF($D$2 &lt;&gt; "",$D$2,$C$2)) &amp; " - Vigilancia centinela de IRAG " &amp; " " &amp;$A$2 &amp;
" Número de casos IRAG (en comparación con el(los) último(s) año(s))"</f>
        <v>Chile - Vigilancia centinela de IRAG  2018 Número de casos IRAG (en comparación con el(los) último(s) año(s))</v>
      </c>
      <c r="K11" s="266"/>
    </row>
    <row r="12" spans="1:11" x14ac:dyDescent="0.25">
      <c r="A12" s="225">
        <v>1</v>
      </c>
      <c r="B12" s="225" t="s">
        <v>359</v>
      </c>
      <c r="C12" s="266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Chile 2018
(porcentaje de casos de IRAG de hospitalizaciones totales) </v>
      </c>
      <c r="K12" s="266"/>
    </row>
    <row r="13" spans="1:11" x14ac:dyDescent="0.25">
      <c r="A13" s="225">
        <v>2</v>
      </c>
      <c r="B13" s="225" t="s">
        <v>359</v>
      </c>
      <c r="C13" s="266" t="str">
        <f xml:space="preserve"> IF($E$2 &lt;&gt; "",$E$2,IF($D$2 &lt;&gt; "",$D$2,$C$2)) &amp;" - vigilancia centinela de IRAG
Casos IRAG con/sin muestra "</f>
        <v xml:space="preserve">Chile - vigilancia centinela de IRAG
Casos IRAG con/sin muestra </v>
      </c>
      <c r="K13" s="266"/>
    </row>
    <row r="14" spans="1:11" x14ac:dyDescent="0.25">
      <c r="A14" s="225">
        <v>3</v>
      </c>
      <c r="B14" s="225" t="s">
        <v>359</v>
      </c>
      <c r="C14" s="266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Chile 2018</v>
      </c>
      <c r="K14" s="266"/>
    </row>
    <row r="15" spans="1:11" x14ac:dyDescent="0.25">
      <c r="A15" s="225">
        <v>4</v>
      </c>
      <c r="B15" s="225" t="s">
        <v>359</v>
      </c>
      <c r="C15" s="266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Chile 2018</v>
      </c>
      <c r="K15" s="266"/>
    </row>
    <row r="16" spans="1:11" x14ac:dyDescent="0.25">
      <c r="A16" s="225">
        <v>5</v>
      </c>
      <c r="B16" s="225" t="s">
        <v>359</v>
      </c>
      <c r="C16" s="266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Chile 2018</v>
      </c>
      <c r="K16" s="266"/>
    </row>
    <row r="17" spans="1:11" x14ac:dyDescent="0.25">
      <c r="A17" s="225">
        <v>6</v>
      </c>
      <c r="B17" s="225" t="s">
        <v>359</v>
      </c>
      <c r="C17" s="266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Chile 2018</v>
      </c>
      <c r="K17" s="266"/>
    </row>
    <row r="18" spans="1:11" x14ac:dyDescent="0.25">
      <c r="A18" s="225">
        <v>7</v>
      </c>
      <c r="B18" s="225" t="s">
        <v>359</v>
      </c>
      <c r="C18" s="268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Chile 2018 
 (porcentaje de casos de IRAG de todas las admisiones a la UCI)</v>
      </c>
      <c r="K18" s="268"/>
    </row>
    <row r="19" spans="1:11" x14ac:dyDescent="0.25">
      <c r="A19" s="225">
        <v>8</v>
      </c>
      <c r="B19" s="225" t="s">
        <v>359</v>
      </c>
      <c r="C19" s="268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Chile 2018</v>
      </c>
      <c r="K19" s="268"/>
    </row>
    <row r="20" spans="1:11" x14ac:dyDescent="0.25">
      <c r="A20" s="225">
        <v>9</v>
      </c>
      <c r="B20" s="225" t="s">
        <v>359</v>
      </c>
      <c r="C20" s="268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Chile 2018</v>
      </c>
      <c r="K20" s="268"/>
    </row>
    <row r="21" spans="1:11" x14ac:dyDescent="0.25">
      <c r="A21" s="225">
        <v>1</v>
      </c>
      <c r="B21" s="225" t="s">
        <v>360</v>
      </c>
      <c r="C21" s="225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Chile 2018</v>
      </c>
    </row>
    <row r="22" spans="1:11" x14ac:dyDescent="0.25">
      <c r="A22" s="225">
        <v>1</v>
      </c>
      <c r="B22" s="225" t="s">
        <v>361</v>
      </c>
      <c r="C22" s="268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Chile 2018</v>
      </c>
      <c r="K22" s="268"/>
    </row>
    <row r="23" spans="1:11" x14ac:dyDescent="0.25">
      <c r="A23" s="225">
        <v>2</v>
      </c>
      <c r="B23" s="225" t="s">
        <v>361</v>
      </c>
      <c r="C23" s="268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Chile 2018</v>
      </c>
      <c r="K23" s="268"/>
    </row>
    <row r="24" spans="1:11" x14ac:dyDescent="0.25">
      <c r="A24" s="225">
        <v>1</v>
      </c>
      <c r="B24" s="225" t="s">
        <v>368</v>
      </c>
      <c r="C24" s="266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Chile 2018</v>
      </c>
      <c r="K24" s="266"/>
    </row>
    <row r="25" spans="1:11" x14ac:dyDescent="0.25">
      <c r="A25" s="225">
        <v>2</v>
      </c>
      <c r="B25" s="225" t="s">
        <v>368</v>
      </c>
      <c r="C25" s="266" t="str">
        <f xml:space="preserve"> IF($E$2 &lt;&gt; "",$E$2,IF($D$2 &lt;&gt; "",$D$2,$C$2)) &amp;" - Vigilancia centinela de ETI
casos ETI con/sin muestra "</f>
        <v xml:space="preserve">Chile - Vigilancia centinela de ETI
casos ETI con/sin muestra </v>
      </c>
      <c r="K25" s="266"/>
    </row>
    <row r="26" spans="1:11" x14ac:dyDescent="0.25">
      <c r="A26" s="225">
        <v>3</v>
      </c>
      <c r="B26" s="225" t="s">
        <v>368</v>
      </c>
      <c r="C26" s="266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Chile 2018</v>
      </c>
      <c r="K26" s="266"/>
    </row>
    <row r="27" spans="1:11" x14ac:dyDescent="0.25">
      <c r="A27" s="225">
        <v>4</v>
      </c>
      <c r="B27" s="225" t="s">
        <v>368</v>
      </c>
      <c r="C27" s="266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Chile 2018</v>
      </c>
      <c r="K27" s="266"/>
    </row>
    <row r="28" spans="1:11" x14ac:dyDescent="0.25">
      <c r="B28" s="225" t="s">
        <v>369</v>
      </c>
      <c r="C28" s="225" t="str">
        <f>IF($E$2 &lt;&gt; "",$E$2,IF($D$2 &lt;&gt; "",$D$2,$C$2)) &amp; " (Informe nacional)"</f>
        <v>Chile (Informe nacional)</v>
      </c>
    </row>
    <row r="29" spans="1:11" x14ac:dyDescent="0.25">
      <c r="B29" s="225" t="s">
        <v>370</v>
      </c>
      <c r="C29" s="225" t="str">
        <f>IF($E$2 &lt;&gt; "",$E$2,IF($D$2 &lt;&gt; "",$D$2,$C$2)) &amp; " - FluID"</f>
        <v>Chile - FluID</v>
      </c>
    </row>
    <row r="30" spans="1:11" x14ac:dyDescent="0.25">
      <c r="B30" s="225" t="s">
        <v>371</v>
      </c>
      <c r="C30" s="225" t="str">
        <f>IF($E$2 &lt;&gt; "",$E$2,IF($D$2 &lt;&gt; "",$D$2,$C$2)) &amp; " - FluID - ETI"</f>
        <v>Chile - FluID - ETI</v>
      </c>
    </row>
    <row r="31" spans="1:11" x14ac:dyDescent="0.25">
      <c r="B31" s="225" t="s">
        <v>372</v>
      </c>
      <c r="C31" s="225" t="str">
        <f>"Gráficas "&amp;$A$2</f>
        <v>Gráficas 2018</v>
      </c>
    </row>
    <row r="32" spans="1:11" x14ac:dyDescent="0.25">
      <c r="A32" s="225">
        <v>1</v>
      </c>
      <c r="B32" s="225" t="s">
        <v>401</v>
      </c>
      <c r="C32" s="225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Chile 2018</v>
      </c>
    </row>
    <row r="33" spans="1:3" x14ac:dyDescent="0.25">
      <c r="A33" s="225">
        <v>2</v>
      </c>
      <c r="B33" s="225" t="s">
        <v>401</v>
      </c>
      <c r="C33" s="225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Chile 2018</v>
      </c>
    </row>
    <row r="34" spans="1:3" x14ac:dyDescent="0.25">
      <c r="A34" s="225">
        <v>3</v>
      </c>
      <c r="B34" s="225" t="s">
        <v>401</v>
      </c>
      <c r="C34" s="225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Chile 2018</v>
      </c>
    </row>
    <row r="35" spans="1:3" x14ac:dyDescent="0.25">
      <c r="A35" s="225">
        <v>4</v>
      </c>
      <c r="B35" s="225" t="s">
        <v>401</v>
      </c>
      <c r="C35" s="225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Chile 2018</v>
      </c>
    </row>
    <row r="36" spans="1:3" x14ac:dyDescent="0.25">
      <c r="A36" s="225">
        <v>5</v>
      </c>
      <c r="B36" s="225" t="s">
        <v>401</v>
      </c>
      <c r="C36" s="226" t="s">
        <v>402</v>
      </c>
    </row>
    <row r="37" spans="1:3" x14ac:dyDescent="0.25">
      <c r="A37" s="225">
        <v>6</v>
      </c>
      <c r="B37" s="225" t="s">
        <v>401</v>
      </c>
      <c r="C37" s="225" t="s">
        <v>403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64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65</v>
      </c>
      <c r="B5" s="40"/>
      <c r="C5" s="40"/>
      <c r="D5" s="41"/>
      <c r="E5" s="41"/>
      <c r="F5" s="41"/>
      <c r="G5" s="41"/>
      <c r="H5" s="41"/>
      <c r="I5" s="41"/>
      <c r="J5" s="41"/>
      <c r="K5" s="41"/>
    </row>
    <row r="6" spans="1:25" ht="129" customHeight="1" x14ac:dyDescent="0.25">
      <c r="A6" s="22" t="s">
        <v>66</v>
      </c>
      <c r="B6" s="22" t="s">
        <v>12</v>
      </c>
      <c r="C6" s="19" t="s">
        <v>1</v>
      </c>
      <c r="D6" s="42" t="s">
        <v>92</v>
      </c>
      <c r="E6" s="42" t="s">
        <v>93</v>
      </c>
      <c r="F6" s="42" t="s">
        <v>94</v>
      </c>
      <c r="G6" s="42" t="s">
        <v>95</v>
      </c>
      <c r="H6" s="42" t="s">
        <v>96</v>
      </c>
      <c r="I6" s="42" t="s">
        <v>97</v>
      </c>
      <c r="J6" s="42" t="s">
        <v>98</v>
      </c>
      <c r="K6" s="42" t="s">
        <v>99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69</v>
      </c>
      <c r="E7" s="46" t="s">
        <v>70</v>
      </c>
      <c r="F7" s="46" t="s">
        <v>71</v>
      </c>
      <c r="G7" s="46" t="s">
        <v>72</v>
      </c>
      <c r="H7" s="46" t="s">
        <v>73</v>
      </c>
      <c r="I7" s="46" t="s">
        <v>74</v>
      </c>
      <c r="J7" s="46" t="s">
        <v>100</v>
      </c>
      <c r="K7" s="46" t="s">
        <v>101</v>
      </c>
      <c r="L7" s="66" t="s">
        <v>164</v>
      </c>
      <c r="M7" s="66" t="s">
        <v>165</v>
      </c>
      <c r="N7" s="66" t="s">
        <v>166</v>
      </c>
      <c r="O7" s="66" t="s">
        <v>167</v>
      </c>
      <c r="P7" s="66" t="s">
        <v>168</v>
      </c>
      <c r="Q7" s="66" t="s">
        <v>169</v>
      </c>
      <c r="R7" s="66" t="s">
        <v>170</v>
      </c>
      <c r="S7" s="66" t="s">
        <v>171</v>
      </c>
      <c r="T7" s="66" t="s">
        <v>172</v>
      </c>
      <c r="U7" s="66" t="s">
        <v>182</v>
      </c>
      <c r="V7" s="66" t="s">
        <v>173</v>
      </c>
      <c r="W7" s="66" t="s">
        <v>174</v>
      </c>
      <c r="X7" s="66" t="s">
        <v>175</v>
      </c>
      <c r="Y7" s="66" t="s">
        <v>176</v>
      </c>
    </row>
    <row r="8" spans="1:25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  <row r="74" spans="22:22" x14ac:dyDescent="0.25">
      <c r="V74" t="s">
        <v>139</v>
      </c>
    </row>
    <row r="75" spans="22:22" x14ac:dyDescent="0.25">
      <c r="V75" t="s">
        <v>140</v>
      </c>
    </row>
    <row r="76" spans="22:22" x14ac:dyDescent="0.25">
      <c r="V76" t="s">
        <v>141</v>
      </c>
    </row>
    <row r="77" spans="22:22" x14ac:dyDescent="0.25">
      <c r="V77" t="s">
        <v>142</v>
      </c>
    </row>
    <row r="78" spans="22:22" x14ac:dyDescent="0.25">
      <c r="V78" t="s">
        <v>143</v>
      </c>
    </row>
    <row r="79" spans="22:22" x14ac:dyDescent="0.25">
      <c r="V79" t="s">
        <v>144</v>
      </c>
    </row>
    <row r="80" spans="22:22" x14ac:dyDescent="0.25">
      <c r="V80" t="s">
        <v>145</v>
      </c>
    </row>
    <row r="81" spans="22:22" x14ac:dyDescent="0.25">
      <c r="V81" t="s">
        <v>146</v>
      </c>
    </row>
    <row r="82" spans="22:22" x14ac:dyDescent="0.25">
      <c r="V82" t="s">
        <v>147</v>
      </c>
    </row>
    <row r="83" spans="22:22" x14ac:dyDescent="0.25">
      <c r="V83" t="s">
        <v>148</v>
      </c>
    </row>
    <row r="84" spans="22:22" x14ac:dyDescent="0.25">
      <c r="V84" t="s">
        <v>149</v>
      </c>
    </row>
    <row r="85" spans="22:22" x14ac:dyDescent="0.25">
      <c r="V85" t="s">
        <v>150</v>
      </c>
    </row>
    <row r="86" spans="22:22" x14ac:dyDescent="0.25">
      <c r="V86" t="s">
        <v>151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80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41" t="s">
        <v>81</v>
      </c>
      <c r="B5" s="47"/>
      <c r="C5" s="47"/>
      <c r="D5" s="41"/>
      <c r="E5" s="41"/>
      <c r="F5" s="41"/>
      <c r="G5" s="41"/>
      <c r="H5" s="41"/>
      <c r="I5" s="41"/>
      <c r="J5" s="41"/>
      <c r="K5" s="41"/>
    </row>
    <row r="6" spans="1:25" ht="121.5" customHeight="1" x14ac:dyDescent="0.25">
      <c r="A6" s="48" t="s">
        <v>66</v>
      </c>
      <c r="B6" s="48" t="s">
        <v>12</v>
      </c>
      <c r="C6" s="49" t="s">
        <v>1</v>
      </c>
      <c r="D6" s="42" t="s">
        <v>76</v>
      </c>
      <c r="E6" s="42" t="s">
        <v>77</v>
      </c>
      <c r="F6" s="42" t="s">
        <v>78</v>
      </c>
      <c r="G6" s="42" t="s">
        <v>84</v>
      </c>
      <c r="H6" s="42" t="s">
        <v>79</v>
      </c>
      <c r="I6" s="42" t="s">
        <v>75</v>
      </c>
      <c r="J6" s="42" t="s">
        <v>14</v>
      </c>
      <c r="K6" s="42" t="s">
        <v>67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85</v>
      </c>
      <c r="E7" s="46" t="s">
        <v>86</v>
      </c>
      <c r="F7" s="46" t="s">
        <v>87</v>
      </c>
      <c r="G7" s="46" t="s">
        <v>88</v>
      </c>
      <c r="H7" s="46" t="s">
        <v>89</v>
      </c>
      <c r="I7" s="46" t="s">
        <v>90</v>
      </c>
      <c r="J7" s="46" t="s">
        <v>82</v>
      </c>
      <c r="K7" s="46" t="s">
        <v>83</v>
      </c>
      <c r="L7" s="66" t="s">
        <v>191</v>
      </c>
      <c r="M7" s="66" t="s">
        <v>190</v>
      </c>
      <c r="N7" s="66" t="s">
        <v>189</v>
      </c>
      <c r="O7" s="66" t="s">
        <v>188</v>
      </c>
      <c r="P7" s="66" t="s">
        <v>187</v>
      </c>
      <c r="Q7" s="66" t="s">
        <v>186</v>
      </c>
      <c r="R7" s="66" t="s">
        <v>185</v>
      </c>
      <c r="S7" s="66" t="s">
        <v>184</v>
      </c>
      <c r="T7" s="66" t="s">
        <v>183</v>
      </c>
      <c r="U7" s="66" t="s">
        <v>181</v>
      </c>
      <c r="V7" s="66" t="s">
        <v>180</v>
      </c>
      <c r="W7" s="66" t="s">
        <v>179</v>
      </c>
      <c r="X7" s="66" t="s">
        <v>178</v>
      </c>
      <c r="Y7" s="66" t="s">
        <v>177</v>
      </c>
    </row>
    <row r="8" spans="1:25" ht="15" customHeight="1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43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3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3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3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3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3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3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3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3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3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3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3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3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3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3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3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3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2" width="11.42578125" style="225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29" width="18" customWidth="1"/>
    <col min="30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3" customFormat="1" ht="35.25" x14ac:dyDescent="0.5">
      <c r="A1" s="310" t="str">
        <f>CONCATENATE(Leyendas!$C$28)</f>
        <v>Chile (Informe nacional)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1"/>
      <c r="U1" s="312" t="s">
        <v>407</v>
      </c>
      <c r="V1" s="313"/>
      <c r="W1" s="313"/>
      <c r="X1" s="313"/>
      <c r="Y1" s="313"/>
      <c r="Z1" s="312" t="s">
        <v>408</v>
      </c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</row>
    <row r="2" spans="1:43" s="74" customFormat="1" ht="20.25" x14ac:dyDescent="0.3">
      <c r="C2" s="71" t="str">
        <f>"Vigilancia de Influenza y otros Virus Respiratorios - " &amp; Leyendas!$B$2 &amp; " " &amp; Leyendas!$A$2</f>
        <v>Vigilancia de Influenza y otros Virus Respiratorios - IRAG 2018</v>
      </c>
      <c r="D2" s="72"/>
      <c r="E2" s="72"/>
      <c r="F2" s="72"/>
      <c r="G2" s="72"/>
      <c r="H2" s="72"/>
      <c r="I2" s="72"/>
      <c r="J2" s="72"/>
      <c r="K2" s="259"/>
      <c r="L2" s="259"/>
      <c r="M2" s="72"/>
      <c r="N2" s="72"/>
      <c r="O2" s="72"/>
      <c r="P2" s="72"/>
      <c r="Q2" s="72"/>
      <c r="R2" s="72"/>
      <c r="S2" s="72"/>
      <c r="T2" s="72"/>
      <c r="U2" s="312"/>
      <c r="V2" s="313"/>
      <c r="W2" s="313"/>
      <c r="X2" s="313"/>
      <c r="Y2" s="313"/>
      <c r="Z2" s="312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</row>
    <row r="3" spans="1:43" s="74" customFormat="1" ht="38.25" customHeight="1" x14ac:dyDescent="0.3">
      <c r="C3" s="72"/>
      <c r="D3" s="318" t="s">
        <v>192</v>
      </c>
      <c r="E3" s="319"/>
      <c r="F3" s="319"/>
      <c r="G3" s="319"/>
      <c r="H3" s="319"/>
      <c r="I3" s="320"/>
      <c r="J3" s="320"/>
      <c r="K3" s="320"/>
      <c r="L3" s="319"/>
      <c r="M3" s="319"/>
      <c r="N3" s="319"/>
      <c r="O3" s="319"/>
      <c r="P3" s="319"/>
      <c r="Q3" s="319"/>
      <c r="R3" s="319"/>
      <c r="S3" s="319"/>
      <c r="T3" s="319"/>
      <c r="U3" s="312"/>
      <c r="V3" s="313"/>
      <c r="W3" s="313"/>
      <c r="X3" s="313"/>
      <c r="Y3" s="313"/>
      <c r="Z3" s="312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</row>
    <row r="4" spans="1:43" ht="42.75" customHeight="1" x14ac:dyDescent="0.25">
      <c r="A4" s="329" t="s">
        <v>39</v>
      </c>
      <c r="B4" s="329" t="s">
        <v>12</v>
      </c>
      <c r="C4" s="329" t="s">
        <v>16</v>
      </c>
      <c r="D4" s="329" t="s">
        <v>193</v>
      </c>
      <c r="E4" s="329"/>
      <c r="F4" s="329"/>
      <c r="G4" s="329"/>
      <c r="H4" s="330"/>
      <c r="I4" s="336" t="s">
        <v>194</v>
      </c>
      <c r="J4" s="336"/>
      <c r="K4" s="336"/>
      <c r="L4" s="337" t="s">
        <v>195</v>
      </c>
      <c r="M4" s="338"/>
      <c r="N4" s="338"/>
      <c r="O4" s="338"/>
      <c r="P4" s="338"/>
      <c r="Q4" s="338"/>
      <c r="R4" s="338"/>
      <c r="S4" s="338"/>
      <c r="T4" s="339" t="s">
        <v>196</v>
      </c>
      <c r="U4" s="328" t="s">
        <v>197</v>
      </c>
      <c r="V4" s="328" t="s">
        <v>198</v>
      </c>
      <c r="W4" s="328" t="s">
        <v>199</v>
      </c>
      <c r="X4" s="328" t="s">
        <v>200</v>
      </c>
      <c r="Y4" s="328" t="s">
        <v>201</v>
      </c>
      <c r="Z4" s="75"/>
      <c r="AA4" s="330" t="s">
        <v>202</v>
      </c>
      <c r="AB4" s="331" t="s">
        <v>203</v>
      </c>
      <c r="AC4" s="326" t="s">
        <v>204</v>
      </c>
      <c r="AD4" s="326"/>
      <c r="AE4" s="326"/>
      <c r="AF4" s="326"/>
      <c r="AG4" s="326"/>
      <c r="AH4" s="326" t="s">
        <v>363</v>
      </c>
      <c r="AI4" s="326" t="s">
        <v>205</v>
      </c>
      <c r="AJ4" s="326" t="s">
        <v>206</v>
      </c>
      <c r="AK4" s="326" t="s">
        <v>207</v>
      </c>
      <c r="AL4" s="314" t="s">
        <v>208</v>
      </c>
      <c r="AM4" s="314" t="s">
        <v>209</v>
      </c>
      <c r="AN4" s="314" t="s">
        <v>210</v>
      </c>
      <c r="AO4" s="314" t="s">
        <v>211</v>
      </c>
      <c r="AP4" s="321" t="s">
        <v>212</v>
      </c>
    </row>
    <row r="5" spans="1:43" s="70" customFormat="1" ht="60.75" customHeight="1" x14ac:dyDescent="0.25">
      <c r="A5" s="329"/>
      <c r="B5" s="329"/>
      <c r="C5" s="329"/>
      <c r="D5" s="76" t="s">
        <v>213</v>
      </c>
      <c r="E5" s="76" t="s">
        <v>214</v>
      </c>
      <c r="F5" s="76" t="s">
        <v>215</v>
      </c>
      <c r="G5" s="76" t="s">
        <v>216</v>
      </c>
      <c r="H5" s="77" t="s">
        <v>217</v>
      </c>
      <c r="I5" s="78" t="s">
        <v>218</v>
      </c>
      <c r="J5" s="78" t="s">
        <v>219</v>
      </c>
      <c r="K5" s="78" t="s">
        <v>220</v>
      </c>
      <c r="L5" s="79" t="s">
        <v>221</v>
      </c>
      <c r="M5" s="80" t="s">
        <v>222</v>
      </c>
      <c r="N5" s="80" t="s">
        <v>4</v>
      </c>
      <c r="O5" s="81" t="s">
        <v>223</v>
      </c>
      <c r="P5" s="81" t="s">
        <v>224</v>
      </c>
      <c r="Q5" s="81" t="s">
        <v>210</v>
      </c>
      <c r="R5" s="81" t="s">
        <v>211</v>
      </c>
      <c r="S5" s="80" t="s">
        <v>225</v>
      </c>
      <c r="T5" s="339"/>
      <c r="U5" s="329"/>
      <c r="V5" s="329"/>
      <c r="W5" s="329"/>
      <c r="X5" s="329"/>
      <c r="Y5" s="329"/>
      <c r="Z5" s="82" t="s">
        <v>226</v>
      </c>
      <c r="AA5" s="330"/>
      <c r="AB5" s="332"/>
      <c r="AC5" s="83" t="s">
        <v>406</v>
      </c>
      <c r="AD5" s="84" t="s">
        <v>227</v>
      </c>
      <c r="AE5" s="84" t="s">
        <v>215</v>
      </c>
      <c r="AF5" s="83" t="s">
        <v>404</v>
      </c>
      <c r="AG5" s="83" t="s">
        <v>405</v>
      </c>
      <c r="AH5" s="327"/>
      <c r="AI5" s="327"/>
      <c r="AJ5" s="327"/>
      <c r="AK5" s="327"/>
      <c r="AL5" s="315"/>
      <c r="AM5" s="315"/>
      <c r="AN5" s="315"/>
      <c r="AO5" s="315"/>
      <c r="AP5" s="322"/>
    </row>
    <row r="6" spans="1:43" s="73" customFormat="1" ht="16.5" customHeight="1" x14ac:dyDescent="0.25">
      <c r="A6" s="73" t="str">
        <f>Leyendas!$C$2</f>
        <v>Chile</v>
      </c>
      <c r="B6" s="73">
        <f>Leyendas!$A$2</f>
        <v>2018</v>
      </c>
      <c r="C6" s="85" t="s">
        <v>228</v>
      </c>
      <c r="D6" s="253"/>
      <c r="E6" s="253"/>
      <c r="F6" s="253"/>
      <c r="G6" s="253"/>
      <c r="H6" s="253"/>
      <c r="I6" s="254"/>
      <c r="J6" s="254"/>
      <c r="K6" s="254"/>
      <c r="L6" s="255"/>
      <c r="M6" s="255"/>
      <c r="N6" s="255"/>
      <c r="O6" s="255"/>
      <c r="P6" s="255"/>
      <c r="Q6" s="255"/>
      <c r="R6" s="255"/>
      <c r="S6" s="255"/>
      <c r="T6" s="255"/>
      <c r="U6" s="256"/>
      <c r="V6" s="256"/>
      <c r="W6" s="256"/>
      <c r="X6" s="256"/>
      <c r="Y6" s="256"/>
      <c r="Z6" s="89" t="str">
        <f t="shared" ref="Z6:Z12" si="0">IF(U6=0,"",V6/U6)</f>
        <v/>
      </c>
      <c r="AA6" s="89" t="str">
        <f t="shared" ref="AA6:AA12" si="1">IF(U6=0,"",W6/U6)</f>
        <v/>
      </c>
      <c r="AB6" s="89" t="str">
        <f t="shared" ref="AB6:AB12" si="2">IF(U6=0,"",X6/U6)</f>
        <v/>
      </c>
      <c r="AC6" s="89" t="str">
        <f t="shared" ref="AC6:AC12" si="3">IF($X6=0,"",D6/$X6)</f>
        <v/>
      </c>
      <c r="AD6" s="89" t="str">
        <f t="shared" ref="AD6:AD12" si="4">IF($X6=0,"",E6/$X6)</f>
        <v/>
      </c>
      <c r="AE6" s="89" t="str">
        <f t="shared" ref="AE6:AE12" si="5">IF($X6=0,"",F6/$X6)</f>
        <v/>
      </c>
      <c r="AF6" s="89" t="str">
        <f t="shared" ref="AF6:AF12" si="6">IF($X6=0,"",G6/$X6)</f>
        <v/>
      </c>
      <c r="AG6" s="89" t="str">
        <f t="shared" ref="AG6:AG12" si="7">IF($X6=0,"",H6/$X6)</f>
        <v/>
      </c>
      <c r="AH6" s="90" t="str">
        <f t="shared" ref="AH6:AH12" si="8">IF($U6=0,"",Y6/$U6)</f>
        <v/>
      </c>
      <c r="AI6" s="89" t="str">
        <f t="shared" ref="AI6:AI12" si="9">IF($U6=0,"",L6/$U6)</f>
        <v/>
      </c>
      <c r="AJ6" s="89" t="str">
        <f t="shared" ref="AJ6:AJ12" si="10">IF($U6=0,"",M6/$U6)</f>
        <v/>
      </c>
      <c r="AK6" s="89" t="str">
        <f t="shared" ref="AK6:AK12" si="11">IF($U6=0,"",N6/$U6)</f>
        <v/>
      </c>
      <c r="AL6" s="89" t="str">
        <f t="shared" ref="AL6:AL12" si="12">IF($U6=0,"",O6/$U6)</f>
        <v/>
      </c>
      <c r="AM6" s="89" t="str">
        <f t="shared" ref="AM6:AM12" si="13">IF($U6=0,"",P6/$U6)</f>
        <v/>
      </c>
      <c r="AN6" s="89" t="str">
        <f t="shared" ref="AN6:AN12" si="14">IF($U6=0,"",Q6/$U6)</f>
        <v/>
      </c>
      <c r="AO6" s="89" t="str">
        <f t="shared" ref="AO6:AO12" si="15">IF($U6=0,"",R6/$U6)</f>
        <v/>
      </c>
      <c r="AP6" s="89" t="str">
        <f t="shared" ref="AP6:AP12" si="16">IF($U6=0,"",S6/$U6)</f>
        <v/>
      </c>
      <c r="AQ6" s="91"/>
    </row>
    <row r="7" spans="1:43" s="73" customFormat="1" ht="16.5" customHeight="1" x14ac:dyDescent="0.25">
      <c r="A7" s="73" t="str">
        <f>Leyendas!$C$2</f>
        <v>Chile</v>
      </c>
      <c r="B7" s="73">
        <f>Leyendas!$A$2</f>
        <v>2018</v>
      </c>
      <c r="C7" s="85" t="s">
        <v>229</v>
      </c>
      <c r="D7" s="253"/>
      <c r="E7" s="253"/>
      <c r="F7" s="253"/>
      <c r="G7" s="253"/>
      <c r="H7" s="253"/>
      <c r="I7" s="254"/>
      <c r="J7" s="254"/>
      <c r="K7" s="254"/>
      <c r="L7" s="255"/>
      <c r="M7" s="255"/>
      <c r="N7" s="255"/>
      <c r="O7" s="255"/>
      <c r="P7" s="255"/>
      <c r="Q7" s="255"/>
      <c r="R7" s="255"/>
      <c r="S7" s="255"/>
      <c r="T7" s="255"/>
      <c r="U7" s="256"/>
      <c r="V7" s="256"/>
      <c r="W7" s="256"/>
      <c r="X7" s="256"/>
      <c r="Y7" s="256"/>
      <c r="Z7" s="89" t="str">
        <f t="shared" si="0"/>
        <v/>
      </c>
      <c r="AA7" s="89" t="str">
        <f t="shared" si="1"/>
        <v/>
      </c>
      <c r="AB7" s="89" t="str">
        <f t="shared" si="2"/>
        <v/>
      </c>
      <c r="AC7" s="89" t="str">
        <f t="shared" si="3"/>
        <v/>
      </c>
      <c r="AD7" s="89" t="str">
        <f t="shared" si="4"/>
        <v/>
      </c>
      <c r="AE7" s="89" t="str">
        <f t="shared" si="5"/>
        <v/>
      </c>
      <c r="AF7" s="89" t="str">
        <f t="shared" si="6"/>
        <v/>
      </c>
      <c r="AG7" s="89" t="str">
        <f t="shared" si="7"/>
        <v/>
      </c>
      <c r="AH7" s="90" t="str">
        <f t="shared" si="8"/>
        <v/>
      </c>
      <c r="AI7" s="89" t="str">
        <f t="shared" si="9"/>
        <v/>
      </c>
      <c r="AJ7" s="89" t="str">
        <f t="shared" si="10"/>
        <v/>
      </c>
      <c r="AK7" s="89" t="str">
        <f t="shared" si="11"/>
        <v/>
      </c>
      <c r="AL7" s="89" t="str">
        <f t="shared" si="12"/>
        <v/>
      </c>
      <c r="AM7" s="89" t="str">
        <f t="shared" si="13"/>
        <v/>
      </c>
      <c r="AN7" s="89" t="str">
        <f t="shared" si="14"/>
        <v/>
      </c>
      <c r="AO7" s="89" t="str">
        <f t="shared" si="15"/>
        <v/>
      </c>
      <c r="AP7" s="89" t="str">
        <f t="shared" si="16"/>
        <v/>
      </c>
      <c r="AQ7" s="91"/>
    </row>
    <row r="8" spans="1:43" s="73" customFormat="1" ht="16.5" customHeight="1" x14ac:dyDescent="0.25">
      <c r="A8" s="73" t="str">
        <f>Leyendas!$C$2</f>
        <v>Chile</v>
      </c>
      <c r="B8" s="73">
        <f>Leyendas!$A$2</f>
        <v>2018</v>
      </c>
      <c r="C8" s="85" t="s">
        <v>230</v>
      </c>
      <c r="D8" s="253"/>
      <c r="E8" s="253"/>
      <c r="F8" s="253"/>
      <c r="G8" s="253"/>
      <c r="H8" s="253"/>
      <c r="I8" s="254"/>
      <c r="J8" s="254"/>
      <c r="K8" s="254"/>
      <c r="L8" s="255"/>
      <c r="M8" s="255"/>
      <c r="N8" s="255"/>
      <c r="O8" s="255"/>
      <c r="P8" s="255"/>
      <c r="Q8" s="255"/>
      <c r="R8" s="255"/>
      <c r="S8" s="255"/>
      <c r="T8" s="255"/>
      <c r="U8" s="256"/>
      <c r="V8" s="256"/>
      <c r="W8" s="256"/>
      <c r="X8" s="256"/>
      <c r="Y8" s="256"/>
      <c r="Z8" s="89" t="str">
        <f t="shared" si="0"/>
        <v/>
      </c>
      <c r="AA8" s="89" t="str">
        <f t="shared" si="1"/>
        <v/>
      </c>
      <c r="AB8" s="89" t="str">
        <f t="shared" si="2"/>
        <v/>
      </c>
      <c r="AC8" s="89" t="str">
        <f t="shared" si="3"/>
        <v/>
      </c>
      <c r="AD8" s="89" t="str">
        <f t="shared" si="4"/>
        <v/>
      </c>
      <c r="AE8" s="89" t="str">
        <f t="shared" si="5"/>
        <v/>
      </c>
      <c r="AF8" s="89" t="str">
        <f t="shared" si="6"/>
        <v/>
      </c>
      <c r="AG8" s="89" t="str">
        <f t="shared" si="7"/>
        <v/>
      </c>
      <c r="AH8" s="90" t="str">
        <f t="shared" si="8"/>
        <v/>
      </c>
      <c r="AI8" s="89" t="str">
        <f t="shared" si="9"/>
        <v/>
      </c>
      <c r="AJ8" s="89" t="str">
        <f t="shared" si="10"/>
        <v/>
      </c>
      <c r="AK8" s="89" t="str">
        <f t="shared" si="11"/>
        <v/>
      </c>
      <c r="AL8" s="89" t="str">
        <f t="shared" si="12"/>
        <v/>
      </c>
      <c r="AM8" s="89" t="str">
        <f t="shared" si="13"/>
        <v/>
      </c>
      <c r="AN8" s="89" t="str">
        <f t="shared" si="14"/>
        <v/>
      </c>
      <c r="AO8" s="89" t="str">
        <f t="shared" si="15"/>
        <v/>
      </c>
      <c r="AP8" s="89" t="str">
        <f t="shared" si="16"/>
        <v/>
      </c>
      <c r="AQ8" s="91"/>
    </row>
    <row r="9" spans="1:43" s="73" customFormat="1" ht="16.5" customHeight="1" x14ac:dyDescent="0.25">
      <c r="A9" s="73" t="str">
        <f>Leyendas!$C$2</f>
        <v>Chile</v>
      </c>
      <c r="B9" s="73">
        <f>Leyendas!$A$2</f>
        <v>2018</v>
      </c>
      <c r="C9" s="85" t="s">
        <v>231</v>
      </c>
      <c r="D9" s="253"/>
      <c r="E9" s="253"/>
      <c r="F9" s="253"/>
      <c r="G9" s="253"/>
      <c r="H9" s="253"/>
      <c r="I9" s="254"/>
      <c r="J9" s="254"/>
      <c r="K9" s="254"/>
      <c r="L9" s="255"/>
      <c r="M9" s="255"/>
      <c r="N9" s="255"/>
      <c r="O9" s="255"/>
      <c r="P9" s="255"/>
      <c r="Q9" s="255"/>
      <c r="R9" s="255"/>
      <c r="S9" s="255"/>
      <c r="T9" s="255"/>
      <c r="U9" s="256"/>
      <c r="V9" s="256"/>
      <c r="W9" s="256"/>
      <c r="X9" s="256"/>
      <c r="Y9" s="256"/>
      <c r="Z9" s="89" t="str">
        <f t="shared" si="0"/>
        <v/>
      </c>
      <c r="AA9" s="89" t="str">
        <f t="shared" si="1"/>
        <v/>
      </c>
      <c r="AB9" s="89" t="str">
        <f t="shared" si="2"/>
        <v/>
      </c>
      <c r="AC9" s="89" t="str">
        <f t="shared" si="3"/>
        <v/>
      </c>
      <c r="AD9" s="89" t="str">
        <f t="shared" si="4"/>
        <v/>
      </c>
      <c r="AE9" s="89" t="str">
        <f t="shared" si="5"/>
        <v/>
      </c>
      <c r="AF9" s="89" t="str">
        <f t="shared" si="6"/>
        <v/>
      </c>
      <c r="AG9" s="89" t="str">
        <f t="shared" si="7"/>
        <v/>
      </c>
      <c r="AH9" s="90" t="str">
        <f t="shared" si="8"/>
        <v/>
      </c>
      <c r="AI9" s="89" t="str">
        <f t="shared" si="9"/>
        <v/>
      </c>
      <c r="AJ9" s="89" t="str">
        <f t="shared" si="10"/>
        <v/>
      </c>
      <c r="AK9" s="89" t="str">
        <f t="shared" si="11"/>
        <v/>
      </c>
      <c r="AL9" s="89" t="str">
        <f t="shared" si="12"/>
        <v/>
      </c>
      <c r="AM9" s="89" t="str">
        <f t="shared" si="13"/>
        <v/>
      </c>
      <c r="AN9" s="89" t="str">
        <f t="shared" si="14"/>
        <v/>
      </c>
      <c r="AO9" s="89" t="str">
        <f t="shared" si="15"/>
        <v/>
      </c>
      <c r="AP9" s="89" t="str">
        <f t="shared" si="16"/>
        <v/>
      </c>
      <c r="AQ9" s="91"/>
    </row>
    <row r="10" spans="1:43" s="73" customFormat="1" ht="16.5" customHeight="1" x14ac:dyDescent="0.25">
      <c r="A10" s="73" t="str">
        <f>Leyendas!$C$2</f>
        <v>Chile</v>
      </c>
      <c r="B10" s="73">
        <f>Leyendas!$A$2</f>
        <v>2018</v>
      </c>
      <c r="C10" s="85" t="s">
        <v>232</v>
      </c>
      <c r="D10" s="166"/>
      <c r="E10" s="166"/>
      <c r="F10" s="166"/>
      <c r="G10" s="166"/>
      <c r="H10" s="166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60"/>
      <c r="U10" s="165"/>
      <c r="V10" s="88"/>
      <c r="W10" s="88"/>
      <c r="X10" s="88"/>
      <c r="Y10" s="88"/>
      <c r="Z10" s="89" t="str">
        <f t="shared" si="0"/>
        <v/>
      </c>
      <c r="AA10" s="89" t="str">
        <f t="shared" si="1"/>
        <v/>
      </c>
      <c r="AB10" s="89" t="str">
        <f t="shared" si="2"/>
        <v/>
      </c>
      <c r="AC10" s="89" t="str">
        <f t="shared" si="3"/>
        <v/>
      </c>
      <c r="AD10" s="89" t="str">
        <f t="shared" si="4"/>
        <v/>
      </c>
      <c r="AE10" s="89" t="str">
        <f t="shared" si="5"/>
        <v/>
      </c>
      <c r="AF10" s="89" t="str">
        <f t="shared" si="6"/>
        <v/>
      </c>
      <c r="AG10" s="89" t="str">
        <f t="shared" si="7"/>
        <v/>
      </c>
      <c r="AH10" s="90" t="str">
        <f t="shared" si="8"/>
        <v/>
      </c>
      <c r="AI10" s="89" t="str">
        <f t="shared" si="9"/>
        <v/>
      </c>
      <c r="AJ10" s="89" t="str">
        <f t="shared" si="10"/>
        <v/>
      </c>
      <c r="AK10" s="89" t="str">
        <f t="shared" si="11"/>
        <v/>
      </c>
      <c r="AL10" s="89" t="str">
        <f t="shared" si="12"/>
        <v/>
      </c>
      <c r="AM10" s="89" t="str">
        <f t="shared" si="13"/>
        <v/>
      </c>
      <c r="AN10" s="89" t="str">
        <f t="shared" si="14"/>
        <v/>
      </c>
      <c r="AO10" s="89" t="str">
        <f t="shared" si="15"/>
        <v/>
      </c>
      <c r="AP10" s="89" t="str">
        <f t="shared" si="16"/>
        <v/>
      </c>
      <c r="AQ10" s="91"/>
    </row>
    <row r="11" spans="1:43" s="73" customFormat="1" ht="16.5" customHeight="1" x14ac:dyDescent="0.25">
      <c r="A11" s="73" t="str">
        <f>Leyendas!$C$2</f>
        <v>Chile</v>
      </c>
      <c r="B11" s="73">
        <f>Leyendas!$A$2</f>
        <v>2018</v>
      </c>
      <c r="C11" s="85" t="s">
        <v>233</v>
      </c>
      <c r="D11" s="166"/>
      <c r="E11" s="166"/>
      <c r="F11" s="166"/>
      <c r="G11" s="166"/>
      <c r="H11" s="166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60"/>
      <c r="U11" s="165"/>
      <c r="V11" s="88"/>
      <c r="W11" s="88"/>
      <c r="X11" s="88"/>
      <c r="Y11" s="88"/>
      <c r="Z11" s="89" t="str">
        <f t="shared" si="0"/>
        <v/>
      </c>
      <c r="AA11" s="89" t="str">
        <f t="shared" si="1"/>
        <v/>
      </c>
      <c r="AB11" s="89" t="str">
        <f t="shared" si="2"/>
        <v/>
      </c>
      <c r="AC11" s="89" t="str">
        <f t="shared" si="3"/>
        <v/>
      </c>
      <c r="AD11" s="89" t="str">
        <f t="shared" si="4"/>
        <v/>
      </c>
      <c r="AE11" s="89" t="str">
        <f t="shared" si="5"/>
        <v/>
      </c>
      <c r="AF11" s="89" t="str">
        <f t="shared" si="6"/>
        <v/>
      </c>
      <c r="AG11" s="89" t="str">
        <f t="shared" si="7"/>
        <v/>
      </c>
      <c r="AH11" s="90" t="str">
        <f t="shared" si="8"/>
        <v/>
      </c>
      <c r="AI11" s="89" t="str">
        <f t="shared" si="9"/>
        <v/>
      </c>
      <c r="AJ11" s="89" t="str">
        <f t="shared" si="10"/>
        <v/>
      </c>
      <c r="AK11" s="89" t="str">
        <f t="shared" si="11"/>
        <v/>
      </c>
      <c r="AL11" s="89" t="str">
        <f t="shared" si="12"/>
        <v/>
      </c>
      <c r="AM11" s="89" t="str">
        <f t="shared" si="13"/>
        <v/>
      </c>
      <c r="AN11" s="89" t="str">
        <f t="shared" si="14"/>
        <v/>
      </c>
      <c r="AO11" s="89" t="str">
        <f t="shared" si="15"/>
        <v/>
      </c>
      <c r="AP11" s="89" t="str">
        <f t="shared" si="16"/>
        <v/>
      </c>
      <c r="AQ11" s="91"/>
    </row>
    <row r="12" spans="1:43" s="73" customFormat="1" ht="16.5" customHeight="1" x14ac:dyDescent="0.25">
      <c r="A12" s="73" t="str">
        <f>Leyendas!$C$2</f>
        <v>Chile</v>
      </c>
      <c r="B12" s="73">
        <f>Leyendas!$A$2</f>
        <v>2018</v>
      </c>
      <c r="C12" s="85" t="s">
        <v>234</v>
      </c>
      <c r="D12" s="166"/>
      <c r="E12" s="166"/>
      <c r="F12" s="166"/>
      <c r="G12" s="166"/>
      <c r="H12" s="166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60"/>
      <c r="U12" s="165"/>
      <c r="V12" s="88"/>
      <c r="W12" s="88"/>
      <c r="X12" s="88"/>
      <c r="Y12" s="88"/>
      <c r="Z12" s="89" t="str">
        <f t="shared" si="0"/>
        <v/>
      </c>
      <c r="AA12" s="89" t="str">
        <f t="shared" si="1"/>
        <v/>
      </c>
      <c r="AB12" s="89" t="str">
        <f t="shared" si="2"/>
        <v/>
      </c>
      <c r="AC12" s="89" t="str">
        <f t="shared" si="3"/>
        <v/>
      </c>
      <c r="AD12" s="89" t="str">
        <f t="shared" si="4"/>
        <v/>
      </c>
      <c r="AE12" s="89" t="str">
        <f t="shared" si="5"/>
        <v/>
      </c>
      <c r="AF12" s="89" t="str">
        <f t="shared" si="6"/>
        <v/>
      </c>
      <c r="AG12" s="89" t="str">
        <f t="shared" si="7"/>
        <v/>
      </c>
      <c r="AH12" s="90" t="str">
        <f t="shared" si="8"/>
        <v/>
      </c>
      <c r="AI12" s="89" t="str">
        <f t="shared" si="9"/>
        <v/>
      </c>
      <c r="AJ12" s="89" t="str">
        <f t="shared" si="10"/>
        <v/>
      </c>
      <c r="AK12" s="89" t="str">
        <f t="shared" si="11"/>
        <v/>
      </c>
      <c r="AL12" s="89" t="str">
        <f t="shared" si="12"/>
        <v/>
      </c>
      <c r="AM12" s="89" t="str">
        <f t="shared" si="13"/>
        <v/>
      </c>
      <c r="AN12" s="89" t="str">
        <f t="shared" si="14"/>
        <v/>
      </c>
      <c r="AO12" s="89" t="str">
        <f t="shared" si="15"/>
        <v/>
      </c>
      <c r="AP12" s="89" t="str">
        <f t="shared" si="16"/>
        <v/>
      </c>
      <c r="AQ12" s="91"/>
    </row>
    <row r="13" spans="1:43" s="73" customFormat="1" ht="16.5" customHeight="1" x14ac:dyDescent="0.25">
      <c r="A13" s="73" t="str">
        <f>Leyendas!$C$2</f>
        <v>Chile</v>
      </c>
      <c r="B13" s="73">
        <f>Leyendas!$A$2</f>
        <v>2018</v>
      </c>
      <c r="C13" s="85" t="s">
        <v>235</v>
      </c>
      <c r="D13" s="166"/>
      <c r="E13" s="166"/>
      <c r="F13" s="166"/>
      <c r="G13" s="166"/>
      <c r="H13" s="166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60"/>
      <c r="U13" s="165"/>
      <c r="V13" s="88"/>
      <c r="W13" s="88"/>
      <c r="X13" s="88"/>
      <c r="Y13" s="88"/>
      <c r="Z13" s="89" t="str">
        <f t="shared" ref="Z13:Z36" si="17">IF(U13=0,"",V13/U13)</f>
        <v/>
      </c>
      <c r="AA13" s="89" t="str">
        <f t="shared" ref="AA13:AA36" si="18">IF(U13=0,"",W13/U13)</f>
        <v/>
      </c>
      <c r="AB13" s="89" t="str">
        <f t="shared" ref="AB13:AB36" si="19">IF(U13=0,"",X13/U13)</f>
        <v/>
      </c>
      <c r="AC13" s="89" t="str">
        <f t="shared" ref="AC13:AC36" si="20">IF($X13=0,"",D13/$X13)</f>
        <v/>
      </c>
      <c r="AD13" s="89" t="str">
        <f t="shared" ref="AD13:AD36" si="21">IF($X13=0,"",E13/$X13)</f>
        <v/>
      </c>
      <c r="AE13" s="89" t="str">
        <f t="shared" ref="AE13:AE36" si="22">IF($X13=0,"",F13/$X13)</f>
        <v/>
      </c>
      <c r="AF13" s="89" t="str">
        <f t="shared" ref="AF13:AF36" si="23">IF($X13=0,"",G13/$X13)</f>
        <v/>
      </c>
      <c r="AG13" s="89" t="str">
        <f t="shared" ref="AG13:AG36" si="24">IF($X13=0,"",H13/$X13)</f>
        <v/>
      </c>
      <c r="AH13" s="90" t="str">
        <f t="shared" ref="AH13:AH36" si="25">IF($U13=0,"",Y13/$U13)</f>
        <v/>
      </c>
      <c r="AI13" s="89" t="str">
        <f t="shared" ref="AI13:AI36" si="26">IF($U13=0,"",L13/$U13)</f>
        <v/>
      </c>
      <c r="AJ13" s="89" t="str">
        <f t="shared" ref="AJ13:AJ36" si="27">IF($U13=0,"",M13/$U13)</f>
        <v/>
      </c>
      <c r="AK13" s="89" t="str">
        <f t="shared" ref="AK13:AK36" si="28">IF($U13=0,"",N13/$U13)</f>
        <v/>
      </c>
      <c r="AL13" s="89" t="str">
        <f t="shared" ref="AL13:AL36" si="29">IF($U13=0,"",O13/$U13)</f>
        <v/>
      </c>
      <c r="AM13" s="89" t="str">
        <f t="shared" ref="AM13:AM36" si="30">IF($U13=0,"",P13/$U13)</f>
        <v/>
      </c>
      <c r="AN13" s="89" t="str">
        <f t="shared" ref="AN13:AN36" si="31">IF($U13=0,"",Q13/$U13)</f>
        <v/>
      </c>
      <c r="AO13" s="89" t="str">
        <f t="shared" ref="AO13:AO36" si="32">IF($U13=0,"",R13/$U13)</f>
        <v/>
      </c>
      <c r="AP13" s="89" t="str">
        <f t="shared" ref="AP13:AP36" si="33">IF($U13=0,"",S13/$U13)</f>
        <v/>
      </c>
      <c r="AQ13" s="91"/>
    </row>
    <row r="14" spans="1:43" s="73" customFormat="1" ht="16.5" customHeight="1" x14ac:dyDescent="0.25">
      <c r="A14" s="73" t="str">
        <f>Leyendas!$C$2</f>
        <v>Chile</v>
      </c>
      <c r="B14" s="73">
        <f>Leyendas!$A$2</f>
        <v>2018</v>
      </c>
      <c r="C14" s="85" t="s">
        <v>236</v>
      </c>
      <c r="D14" s="166"/>
      <c r="E14" s="166"/>
      <c r="F14" s="166"/>
      <c r="G14" s="166"/>
      <c r="H14" s="166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60"/>
      <c r="U14" s="165"/>
      <c r="V14" s="88"/>
      <c r="W14" s="88"/>
      <c r="X14" s="88"/>
      <c r="Y14" s="88"/>
      <c r="Z14" s="89" t="str">
        <f t="shared" si="17"/>
        <v/>
      </c>
      <c r="AA14" s="89" t="str">
        <f t="shared" si="18"/>
        <v/>
      </c>
      <c r="AB14" s="89" t="str">
        <f t="shared" si="19"/>
        <v/>
      </c>
      <c r="AC14" s="89" t="str">
        <f t="shared" si="20"/>
        <v/>
      </c>
      <c r="AD14" s="89" t="str">
        <f t="shared" si="21"/>
        <v/>
      </c>
      <c r="AE14" s="89" t="str">
        <f t="shared" si="22"/>
        <v/>
      </c>
      <c r="AF14" s="89" t="str">
        <f t="shared" si="23"/>
        <v/>
      </c>
      <c r="AG14" s="89" t="str">
        <f t="shared" si="24"/>
        <v/>
      </c>
      <c r="AH14" s="90" t="str">
        <f t="shared" si="25"/>
        <v/>
      </c>
      <c r="AI14" s="89" t="str">
        <f t="shared" si="26"/>
        <v/>
      </c>
      <c r="AJ14" s="89" t="str">
        <f t="shared" si="27"/>
        <v/>
      </c>
      <c r="AK14" s="89" t="str">
        <f t="shared" si="28"/>
        <v/>
      </c>
      <c r="AL14" s="89" t="str">
        <f t="shared" si="29"/>
        <v/>
      </c>
      <c r="AM14" s="89" t="str">
        <f t="shared" si="30"/>
        <v/>
      </c>
      <c r="AN14" s="89" t="str">
        <f t="shared" si="31"/>
        <v/>
      </c>
      <c r="AO14" s="89" t="str">
        <f t="shared" si="32"/>
        <v/>
      </c>
      <c r="AP14" s="89" t="str">
        <f t="shared" si="33"/>
        <v/>
      </c>
      <c r="AQ14" s="91"/>
    </row>
    <row r="15" spans="1:43" s="73" customFormat="1" ht="16.5" customHeight="1" x14ac:dyDescent="0.25">
      <c r="A15" s="73" t="str">
        <f>Leyendas!$C$2</f>
        <v>Chile</v>
      </c>
      <c r="B15" s="73">
        <f>Leyendas!$A$2</f>
        <v>2018</v>
      </c>
      <c r="C15" s="85" t="s">
        <v>237</v>
      </c>
      <c r="D15" s="166"/>
      <c r="E15" s="166"/>
      <c r="F15" s="166"/>
      <c r="G15" s="166"/>
      <c r="H15" s="166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60"/>
      <c r="U15" s="165"/>
      <c r="V15" s="88"/>
      <c r="W15" s="88"/>
      <c r="X15" s="88"/>
      <c r="Y15" s="88"/>
      <c r="Z15" s="89" t="str">
        <f t="shared" si="17"/>
        <v/>
      </c>
      <c r="AA15" s="89" t="str">
        <f t="shared" si="18"/>
        <v/>
      </c>
      <c r="AB15" s="89" t="str">
        <f t="shared" si="19"/>
        <v/>
      </c>
      <c r="AC15" s="89" t="str">
        <f t="shared" si="20"/>
        <v/>
      </c>
      <c r="AD15" s="89" t="str">
        <f t="shared" si="21"/>
        <v/>
      </c>
      <c r="AE15" s="89" t="str">
        <f t="shared" si="22"/>
        <v/>
      </c>
      <c r="AF15" s="89" t="str">
        <f t="shared" si="23"/>
        <v/>
      </c>
      <c r="AG15" s="89" t="str">
        <f t="shared" si="24"/>
        <v/>
      </c>
      <c r="AH15" s="90" t="str">
        <f t="shared" si="25"/>
        <v/>
      </c>
      <c r="AI15" s="89" t="str">
        <f t="shared" si="26"/>
        <v/>
      </c>
      <c r="AJ15" s="89" t="str">
        <f t="shared" si="27"/>
        <v/>
      </c>
      <c r="AK15" s="89" t="str">
        <f t="shared" si="28"/>
        <v/>
      </c>
      <c r="AL15" s="89" t="str">
        <f t="shared" si="29"/>
        <v/>
      </c>
      <c r="AM15" s="89" t="str">
        <f t="shared" si="30"/>
        <v/>
      </c>
      <c r="AN15" s="89" t="str">
        <f t="shared" si="31"/>
        <v/>
      </c>
      <c r="AO15" s="89" t="str">
        <f t="shared" si="32"/>
        <v/>
      </c>
      <c r="AP15" s="89" t="str">
        <f t="shared" si="33"/>
        <v/>
      </c>
      <c r="AQ15" s="91"/>
    </row>
    <row r="16" spans="1:43" s="73" customFormat="1" ht="16.5" customHeight="1" x14ac:dyDescent="0.25">
      <c r="A16" s="73" t="str">
        <f>Leyendas!$C$2</f>
        <v>Chile</v>
      </c>
      <c r="B16" s="73">
        <f>Leyendas!$A$2</f>
        <v>2018</v>
      </c>
      <c r="C16" s="85" t="s">
        <v>238</v>
      </c>
      <c r="D16" s="166"/>
      <c r="E16" s="166"/>
      <c r="F16" s="166"/>
      <c r="G16" s="166"/>
      <c r="H16" s="166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65"/>
      <c r="V16" s="88"/>
      <c r="W16" s="88"/>
      <c r="X16" s="88"/>
      <c r="Y16" s="88"/>
      <c r="Z16" s="89" t="str">
        <f t="shared" si="17"/>
        <v/>
      </c>
      <c r="AA16" s="89" t="str">
        <f t="shared" si="18"/>
        <v/>
      </c>
      <c r="AB16" s="89" t="str">
        <f t="shared" si="19"/>
        <v/>
      </c>
      <c r="AC16" s="89" t="str">
        <f t="shared" si="20"/>
        <v/>
      </c>
      <c r="AD16" s="89" t="str">
        <f t="shared" si="21"/>
        <v/>
      </c>
      <c r="AE16" s="89" t="str">
        <f t="shared" si="22"/>
        <v/>
      </c>
      <c r="AF16" s="89" t="str">
        <f t="shared" si="23"/>
        <v/>
      </c>
      <c r="AG16" s="89" t="str">
        <f t="shared" si="24"/>
        <v/>
      </c>
      <c r="AH16" s="90" t="str">
        <f t="shared" si="25"/>
        <v/>
      </c>
      <c r="AI16" s="89" t="str">
        <f t="shared" si="26"/>
        <v/>
      </c>
      <c r="AJ16" s="89" t="str">
        <f t="shared" si="27"/>
        <v/>
      </c>
      <c r="AK16" s="89" t="str">
        <f t="shared" si="28"/>
        <v/>
      </c>
      <c r="AL16" s="89" t="str">
        <f t="shared" si="29"/>
        <v/>
      </c>
      <c r="AM16" s="89" t="str">
        <f t="shared" si="30"/>
        <v/>
      </c>
      <c r="AN16" s="89" t="str">
        <f t="shared" si="31"/>
        <v/>
      </c>
      <c r="AO16" s="89" t="str">
        <f t="shared" si="32"/>
        <v/>
      </c>
      <c r="AP16" s="89" t="str">
        <f t="shared" si="33"/>
        <v/>
      </c>
      <c r="AQ16" s="91"/>
    </row>
    <row r="17" spans="1:43" s="73" customFormat="1" ht="16.5" customHeight="1" x14ac:dyDescent="0.25">
      <c r="A17" s="73" t="str">
        <f>Leyendas!$C$2</f>
        <v>Chile</v>
      </c>
      <c r="B17" s="73">
        <f>Leyendas!$A$2</f>
        <v>2018</v>
      </c>
      <c r="C17" s="85" t="s">
        <v>239</v>
      </c>
      <c r="D17" s="166"/>
      <c r="E17" s="166"/>
      <c r="F17" s="166"/>
      <c r="G17" s="166"/>
      <c r="H17" s="166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165"/>
      <c r="V17" s="88"/>
      <c r="W17" s="88"/>
      <c r="X17" s="88"/>
      <c r="Y17" s="88"/>
      <c r="Z17" s="89" t="str">
        <f t="shared" si="17"/>
        <v/>
      </c>
      <c r="AA17" s="89" t="str">
        <f t="shared" si="18"/>
        <v/>
      </c>
      <c r="AB17" s="89" t="str">
        <f t="shared" si="19"/>
        <v/>
      </c>
      <c r="AC17" s="89" t="str">
        <f t="shared" si="20"/>
        <v/>
      </c>
      <c r="AD17" s="89" t="str">
        <f t="shared" si="21"/>
        <v/>
      </c>
      <c r="AE17" s="89" t="str">
        <f t="shared" si="22"/>
        <v/>
      </c>
      <c r="AF17" s="89" t="str">
        <f t="shared" si="23"/>
        <v/>
      </c>
      <c r="AG17" s="89" t="str">
        <f t="shared" si="24"/>
        <v/>
      </c>
      <c r="AH17" s="90" t="str">
        <f t="shared" si="25"/>
        <v/>
      </c>
      <c r="AI17" s="89" t="str">
        <f t="shared" si="26"/>
        <v/>
      </c>
      <c r="AJ17" s="89" t="str">
        <f t="shared" si="27"/>
        <v/>
      </c>
      <c r="AK17" s="89" t="str">
        <f t="shared" si="28"/>
        <v/>
      </c>
      <c r="AL17" s="89" t="str">
        <f t="shared" si="29"/>
        <v/>
      </c>
      <c r="AM17" s="89" t="str">
        <f t="shared" si="30"/>
        <v/>
      </c>
      <c r="AN17" s="89" t="str">
        <f t="shared" si="31"/>
        <v/>
      </c>
      <c r="AO17" s="89" t="str">
        <f t="shared" si="32"/>
        <v/>
      </c>
      <c r="AP17" s="89" t="str">
        <f t="shared" si="33"/>
        <v/>
      </c>
      <c r="AQ17" s="91"/>
    </row>
    <row r="18" spans="1:43" s="73" customFormat="1" ht="16.5" customHeight="1" x14ac:dyDescent="0.25">
      <c r="A18" s="73" t="str">
        <f>Leyendas!$C$2</f>
        <v>Chile</v>
      </c>
      <c r="B18" s="73">
        <f>Leyendas!$A$2</f>
        <v>2018</v>
      </c>
      <c r="C18" s="85" t="s">
        <v>240</v>
      </c>
      <c r="D18" s="167"/>
      <c r="E18" s="167"/>
      <c r="F18" s="167"/>
      <c r="G18" s="167"/>
      <c r="H18" s="16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165"/>
      <c r="V18" s="88"/>
      <c r="W18" s="88"/>
      <c r="X18" s="88"/>
      <c r="Y18" s="88"/>
      <c r="Z18" s="89" t="str">
        <f t="shared" si="17"/>
        <v/>
      </c>
      <c r="AA18" s="89" t="str">
        <f t="shared" si="18"/>
        <v/>
      </c>
      <c r="AB18" s="89" t="str">
        <f t="shared" si="19"/>
        <v/>
      </c>
      <c r="AC18" s="89" t="str">
        <f t="shared" si="20"/>
        <v/>
      </c>
      <c r="AD18" s="89" t="str">
        <f t="shared" si="21"/>
        <v/>
      </c>
      <c r="AE18" s="89" t="str">
        <f t="shared" si="22"/>
        <v/>
      </c>
      <c r="AF18" s="89" t="str">
        <f t="shared" si="23"/>
        <v/>
      </c>
      <c r="AG18" s="89" t="str">
        <f t="shared" si="24"/>
        <v/>
      </c>
      <c r="AH18" s="90" t="str">
        <f t="shared" si="25"/>
        <v/>
      </c>
      <c r="AI18" s="89" t="str">
        <f t="shared" si="26"/>
        <v/>
      </c>
      <c r="AJ18" s="89" t="str">
        <f t="shared" si="27"/>
        <v/>
      </c>
      <c r="AK18" s="89" t="str">
        <f t="shared" si="28"/>
        <v/>
      </c>
      <c r="AL18" s="89" t="str">
        <f t="shared" si="29"/>
        <v/>
      </c>
      <c r="AM18" s="89" t="str">
        <f t="shared" si="30"/>
        <v/>
      </c>
      <c r="AN18" s="89" t="str">
        <f t="shared" si="31"/>
        <v/>
      </c>
      <c r="AO18" s="89" t="str">
        <f t="shared" si="32"/>
        <v/>
      </c>
      <c r="AP18" s="89" t="str">
        <f t="shared" si="33"/>
        <v/>
      </c>
      <c r="AQ18" s="91"/>
    </row>
    <row r="19" spans="1:43" s="73" customFormat="1" ht="16.5" customHeight="1" x14ac:dyDescent="0.25">
      <c r="A19" s="73" t="str">
        <f>Leyendas!$C$2</f>
        <v>Chile</v>
      </c>
      <c r="B19" s="73">
        <f>Leyendas!$A$2</f>
        <v>2018</v>
      </c>
      <c r="C19" s="85" t="s">
        <v>241</v>
      </c>
      <c r="D19" s="166"/>
      <c r="E19" s="166"/>
      <c r="F19" s="166"/>
      <c r="G19" s="166"/>
      <c r="H19" s="166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165"/>
      <c r="V19" s="88"/>
      <c r="W19" s="88"/>
      <c r="X19" s="88"/>
      <c r="Y19" s="88"/>
      <c r="Z19" s="89" t="str">
        <f t="shared" si="17"/>
        <v/>
      </c>
      <c r="AA19" s="89" t="str">
        <f t="shared" si="18"/>
        <v/>
      </c>
      <c r="AB19" s="89" t="str">
        <f t="shared" si="19"/>
        <v/>
      </c>
      <c r="AC19" s="89" t="str">
        <f t="shared" si="20"/>
        <v/>
      </c>
      <c r="AD19" s="89" t="str">
        <f t="shared" si="21"/>
        <v/>
      </c>
      <c r="AE19" s="89" t="str">
        <f t="shared" si="22"/>
        <v/>
      </c>
      <c r="AF19" s="89" t="str">
        <f t="shared" si="23"/>
        <v/>
      </c>
      <c r="AG19" s="89" t="str">
        <f t="shared" si="24"/>
        <v/>
      </c>
      <c r="AH19" s="90" t="str">
        <f t="shared" si="25"/>
        <v/>
      </c>
      <c r="AI19" s="89" t="str">
        <f t="shared" si="26"/>
        <v/>
      </c>
      <c r="AJ19" s="89" t="str">
        <f t="shared" si="27"/>
        <v/>
      </c>
      <c r="AK19" s="89" t="str">
        <f t="shared" si="28"/>
        <v/>
      </c>
      <c r="AL19" s="89" t="str">
        <f t="shared" si="29"/>
        <v/>
      </c>
      <c r="AM19" s="89" t="str">
        <f t="shared" si="30"/>
        <v/>
      </c>
      <c r="AN19" s="89" t="str">
        <f t="shared" si="31"/>
        <v/>
      </c>
      <c r="AO19" s="89" t="str">
        <f t="shared" si="32"/>
        <v/>
      </c>
      <c r="AP19" s="89" t="str">
        <f t="shared" si="33"/>
        <v/>
      </c>
      <c r="AQ19" s="91"/>
    </row>
    <row r="20" spans="1:43" s="73" customFormat="1" ht="16.5" customHeight="1" x14ac:dyDescent="0.25">
      <c r="A20" s="73" t="str">
        <f>Leyendas!$C$2</f>
        <v>Chile</v>
      </c>
      <c r="B20" s="73">
        <f>Leyendas!$A$2</f>
        <v>2018</v>
      </c>
      <c r="C20" s="85" t="s">
        <v>242</v>
      </c>
      <c r="D20" s="166"/>
      <c r="E20" s="166"/>
      <c r="F20" s="166"/>
      <c r="G20" s="166"/>
      <c r="H20" s="166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165"/>
      <c r="V20" s="88"/>
      <c r="W20" s="88"/>
      <c r="X20" s="88"/>
      <c r="Y20" s="88"/>
      <c r="Z20" s="89" t="str">
        <f t="shared" si="17"/>
        <v/>
      </c>
      <c r="AA20" s="89" t="str">
        <f t="shared" si="18"/>
        <v/>
      </c>
      <c r="AB20" s="89" t="str">
        <f t="shared" si="19"/>
        <v/>
      </c>
      <c r="AC20" s="89" t="str">
        <f t="shared" si="20"/>
        <v/>
      </c>
      <c r="AD20" s="89" t="str">
        <f t="shared" si="21"/>
        <v/>
      </c>
      <c r="AE20" s="89" t="str">
        <f t="shared" si="22"/>
        <v/>
      </c>
      <c r="AF20" s="89" t="str">
        <f t="shared" si="23"/>
        <v/>
      </c>
      <c r="AG20" s="89" t="str">
        <f t="shared" si="24"/>
        <v/>
      </c>
      <c r="AH20" s="90" t="str">
        <f t="shared" si="25"/>
        <v/>
      </c>
      <c r="AI20" s="89" t="str">
        <f t="shared" si="26"/>
        <v/>
      </c>
      <c r="AJ20" s="89" t="str">
        <f t="shared" si="27"/>
        <v/>
      </c>
      <c r="AK20" s="89" t="str">
        <f t="shared" si="28"/>
        <v/>
      </c>
      <c r="AL20" s="89" t="str">
        <f t="shared" si="29"/>
        <v/>
      </c>
      <c r="AM20" s="89" t="str">
        <f t="shared" si="30"/>
        <v/>
      </c>
      <c r="AN20" s="89" t="str">
        <f t="shared" si="31"/>
        <v/>
      </c>
      <c r="AO20" s="89" t="str">
        <f t="shared" si="32"/>
        <v/>
      </c>
      <c r="AP20" s="89" t="str">
        <f t="shared" si="33"/>
        <v/>
      </c>
      <c r="AQ20" s="91"/>
    </row>
    <row r="21" spans="1:43" s="164" customFormat="1" ht="16.5" customHeight="1" x14ac:dyDescent="0.25">
      <c r="A21" s="73" t="str">
        <f>Leyendas!$C$2</f>
        <v>Chile</v>
      </c>
      <c r="B21" s="73">
        <f>Leyendas!$A$2</f>
        <v>2018</v>
      </c>
      <c r="C21" s="85" t="s">
        <v>243</v>
      </c>
      <c r="D21" s="166"/>
      <c r="E21" s="166"/>
      <c r="F21" s="166"/>
      <c r="G21" s="166"/>
      <c r="H21" s="166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5"/>
      <c r="V21" s="162"/>
      <c r="W21" s="162"/>
      <c r="X21" s="162"/>
      <c r="Y21" s="162"/>
      <c r="Z21" s="89" t="str">
        <f t="shared" si="17"/>
        <v/>
      </c>
      <c r="AA21" s="89" t="str">
        <f t="shared" si="18"/>
        <v/>
      </c>
      <c r="AB21" s="89" t="str">
        <f t="shared" si="19"/>
        <v/>
      </c>
      <c r="AC21" s="89" t="str">
        <f t="shared" si="20"/>
        <v/>
      </c>
      <c r="AD21" s="89" t="str">
        <f t="shared" si="21"/>
        <v/>
      </c>
      <c r="AE21" s="89" t="str">
        <f t="shared" si="22"/>
        <v/>
      </c>
      <c r="AF21" s="89" t="str">
        <f t="shared" si="23"/>
        <v/>
      </c>
      <c r="AG21" s="89" t="str">
        <f t="shared" si="24"/>
        <v/>
      </c>
      <c r="AH21" s="90" t="str">
        <f t="shared" si="25"/>
        <v/>
      </c>
      <c r="AI21" s="89" t="str">
        <f t="shared" si="26"/>
        <v/>
      </c>
      <c r="AJ21" s="89" t="str">
        <f t="shared" si="27"/>
        <v/>
      </c>
      <c r="AK21" s="89" t="str">
        <f t="shared" si="28"/>
        <v/>
      </c>
      <c r="AL21" s="89" t="str">
        <f t="shared" si="29"/>
        <v/>
      </c>
      <c r="AM21" s="89" t="str">
        <f t="shared" si="30"/>
        <v/>
      </c>
      <c r="AN21" s="89" t="str">
        <f t="shared" si="31"/>
        <v/>
      </c>
      <c r="AO21" s="89" t="str">
        <f t="shared" si="32"/>
        <v/>
      </c>
      <c r="AP21" s="89" t="str">
        <f t="shared" si="33"/>
        <v/>
      </c>
      <c r="AQ21" s="163"/>
    </row>
    <row r="22" spans="1:43" s="73" customFormat="1" ht="16.5" customHeight="1" x14ac:dyDescent="0.25">
      <c r="A22" s="73" t="str">
        <f>Leyendas!$C$2</f>
        <v>Chile</v>
      </c>
      <c r="B22" s="73">
        <f>Leyendas!$A$2</f>
        <v>2018</v>
      </c>
      <c r="C22" s="85" t="s">
        <v>244</v>
      </c>
      <c r="D22" s="166"/>
      <c r="E22" s="166"/>
      <c r="F22" s="166"/>
      <c r="G22" s="166"/>
      <c r="H22" s="16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65"/>
      <c r="V22" s="88"/>
      <c r="W22" s="88"/>
      <c r="X22" s="88"/>
      <c r="Y22" s="88"/>
      <c r="Z22" s="89" t="str">
        <f t="shared" si="17"/>
        <v/>
      </c>
      <c r="AA22" s="89" t="str">
        <f t="shared" si="18"/>
        <v/>
      </c>
      <c r="AB22" s="89" t="str">
        <f t="shared" si="19"/>
        <v/>
      </c>
      <c r="AC22" s="89" t="str">
        <f t="shared" si="20"/>
        <v/>
      </c>
      <c r="AD22" s="89" t="str">
        <f t="shared" si="21"/>
        <v/>
      </c>
      <c r="AE22" s="89" t="str">
        <f t="shared" si="22"/>
        <v/>
      </c>
      <c r="AF22" s="89" t="str">
        <f t="shared" si="23"/>
        <v/>
      </c>
      <c r="AG22" s="89" t="str">
        <f t="shared" si="24"/>
        <v/>
      </c>
      <c r="AH22" s="90" t="str">
        <f t="shared" si="25"/>
        <v/>
      </c>
      <c r="AI22" s="89" t="str">
        <f t="shared" si="26"/>
        <v/>
      </c>
      <c r="AJ22" s="89" t="str">
        <f t="shared" si="27"/>
        <v/>
      </c>
      <c r="AK22" s="89" t="str">
        <f t="shared" si="28"/>
        <v/>
      </c>
      <c r="AL22" s="89" t="str">
        <f t="shared" si="29"/>
        <v/>
      </c>
      <c r="AM22" s="89" t="str">
        <f t="shared" si="30"/>
        <v/>
      </c>
      <c r="AN22" s="89" t="str">
        <f t="shared" si="31"/>
        <v/>
      </c>
      <c r="AO22" s="89" t="str">
        <f t="shared" si="32"/>
        <v/>
      </c>
      <c r="AP22" s="89" t="str">
        <f t="shared" si="33"/>
        <v/>
      </c>
      <c r="AQ22" s="91"/>
    </row>
    <row r="23" spans="1:43" s="73" customFormat="1" ht="16.5" customHeight="1" x14ac:dyDescent="0.25">
      <c r="A23" s="73" t="str">
        <f>Leyendas!$C$2</f>
        <v>Chile</v>
      </c>
      <c r="B23" s="73">
        <f>Leyendas!$A$2</f>
        <v>2018</v>
      </c>
      <c r="C23" s="85" t="s">
        <v>245</v>
      </c>
      <c r="D23" s="166"/>
      <c r="E23" s="166"/>
      <c r="F23" s="166"/>
      <c r="G23" s="166"/>
      <c r="H23" s="16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65"/>
      <c r="V23" s="88"/>
      <c r="W23" s="88"/>
      <c r="X23" s="88"/>
      <c r="Y23" s="88"/>
      <c r="Z23" s="89" t="str">
        <f t="shared" si="17"/>
        <v/>
      </c>
      <c r="AA23" s="89" t="str">
        <f t="shared" si="18"/>
        <v/>
      </c>
      <c r="AB23" s="89" t="str">
        <f t="shared" si="19"/>
        <v/>
      </c>
      <c r="AC23" s="89" t="str">
        <f t="shared" si="20"/>
        <v/>
      </c>
      <c r="AD23" s="89" t="str">
        <f t="shared" si="21"/>
        <v/>
      </c>
      <c r="AE23" s="89" t="str">
        <f t="shared" si="22"/>
        <v/>
      </c>
      <c r="AF23" s="89" t="str">
        <f t="shared" si="23"/>
        <v/>
      </c>
      <c r="AG23" s="89" t="str">
        <f t="shared" si="24"/>
        <v/>
      </c>
      <c r="AH23" s="90" t="str">
        <f t="shared" si="25"/>
        <v/>
      </c>
      <c r="AI23" s="89" t="str">
        <f t="shared" si="26"/>
        <v/>
      </c>
      <c r="AJ23" s="89" t="str">
        <f t="shared" si="27"/>
        <v/>
      </c>
      <c r="AK23" s="89" t="str">
        <f t="shared" si="28"/>
        <v/>
      </c>
      <c r="AL23" s="89" t="str">
        <f t="shared" si="29"/>
        <v/>
      </c>
      <c r="AM23" s="89" t="str">
        <f t="shared" si="30"/>
        <v/>
      </c>
      <c r="AN23" s="89" t="str">
        <f t="shared" si="31"/>
        <v/>
      </c>
      <c r="AO23" s="89" t="str">
        <f t="shared" si="32"/>
        <v/>
      </c>
      <c r="AP23" s="89" t="str">
        <f t="shared" si="33"/>
        <v/>
      </c>
      <c r="AQ23" s="91"/>
    </row>
    <row r="24" spans="1:43" s="73" customFormat="1" ht="16.5" customHeight="1" x14ac:dyDescent="0.25">
      <c r="A24" s="73" t="str">
        <f>Leyendas!$C$2</f>
        <v>Chile</v>
      </c>
      <c r="B24" s="73">
        <f>Leyendas!$A$2</f>
        <v>2018</v>
      </c>
      <c r="C24" s="85" t="s">
        <v>246</v>
      </c>
      <c r="D24" s="166"/>
      <c r="E24" s="166"/>
      <c r="F24" s="166"/>
      <c r="G24" s="166"/>
      <c r="H24" s="166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165"/>
      <c r="V24" s="88"/>
      <c r="W24" s="88"/>
      <c r="X24" s="88"/>
      <c r="Y24" s="88"/>
      <c r="Z24" s="89" t="str">
        <f t="shared" si="17"/>
        <v/>
      </c>
      <c r="AA24" s="89" t="str">
        <f t="shared" si="18"/>
        <v/>
      </c>
      <c r="AB24" s="89" t="str">
        <f t="shared" si="19"/>
        <v/>
      </c>
      <c r="AC24" s="89" t="str">
        <f t="shared" si="20"/>
        <v/>
      </c>
      <c r="AD24" s="89" t="str">
        <f t="shared" si="21"/>
        <v/>
      </c>
      <c r="AE24" s="89" t="str">
        <f t="shared" si="22"/>
        <v/>
      </c>
      <c r="AF24" s="89" t="str">
        <f t="shared" si="23"/>
        <v/>
      </c>
      <c r="AG24" s="89" t="str">
        <f t="shared" si="24"/>
        <v/>
      </c>
      <c r="AH24" s="90" t="str">
        <f t="shared" si="25"/>
        <v/>
      </c>
      <c r="AI24" s="89" t="str">
        <f t="shared" si="26"/>
        <v/>
      </c>
      <c r="AJ24" s="89" t="str">
        <f t="shared" si="27"/>
        <v/>
      </c>
      <c r="AK24" s="89" t="str">
        <f t="shared" si="28"/>
        <v/>
      </c>
      <c r="AL24" s="89" t="str">
        <f t="shared" si="29"/>
        <v/>
      </c>
      <c r="AM24" s="89" t="str">
        <f t="shared" si="30"/>
        <v/>
      </c>
      <c r="AN24" s="89" t="str">
        <f t="shared" si="31"/>
        <v/>
      </c>
      <c r="AO24" s="89" t="str">
        <f t="shared" si="32"/>
        <v/>
      </c>
      <c r="AP24" s="89" t="str">
        <f t="shared" si="33"/>
        <v/>
      </c>
      <c r="AQ24" s="91"/>
    </row>
    <row r="25" spans="1:43" s="73" customFormat="1" ht="16.5" customHeight="1" x14ac:dyDescent="0.25">
      <c r="A25" s="73" t="str">
        <f>Leyendas!$C$2</f>
        <v>Chile</v>
      </c>
      <c r="B25" s="73">
        <f>Leyendas!$A$2</f>
        <v>2018</v>
      </c>
      <c r="C25" s="85" t="s">
        <v>247</v>
      </c>
      <c r="D25" s="166"/>
      <c r="E25" s="166"/>
      <c r="F25" s="166"/>
      <c r="G25" s="166"/>
      <c r="H25" s="16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165"/>
      <c r="V25" s="88"/>
      <c r="W25" s="88"/>
      <c r="X25" s="88"/>
      <c r="Y25" s="88"/>
      <c r="Z25" s="89" t="str">
        <f t="shared" si="17"/>
        <v/>
      </c>
      <c r="AA25" s="89" t="str">
        <f t="shared" si="18"/>
        <v/>
      </c>
      <c r="AB25" s="89" t="str">
        <f t="shared" si="19"/>
        <v/>
      </c>
      <c r="AC25" s="89" t="str">
        <f t="shared" si="20"/>
        <v/>
      </c>
      <c r="AD25" s="89" t="str">
        <f t="shared" si="21"/>
        <v/>
      </c>
      <c r="AE25" s="89" t="str">
        <f t="shared" si="22"/>
        <v/>
      </c>
      <c r="AF25" s="89" t="str">
        <f t="shared" si="23"/>
        <v/>
      </c>
      <c r="AG25" s="89" t="str">
        <f t="shared" si="24"/>
        <v/>
      </c>
      <c r="AH25" s="90" t="str">
        <f t="shared" si="25"/>
        <v/>
      </c>
      <c r="AI25" s="89" t="str">
        <f t="shared" si="26"/>
        <v/>
      </c>
      <c r="AJ25" s="89" t="str">
        <f t="shared" si="27"/>
        <v/>
      </c>
      <c r="AK25" s="89" t="str">
        <f t="shared" si="28"/>
        <v/>
      </c>
      <c r="AL25" s="89" t="str">
        <f t="shared" si="29"/>
        <v/>
      </c>
      <c r="AM25" s="89" t="str">
        <f t="shared" si="30"/>
        <v/>
      </c>
      <c r="AN25" s="89" t="str">
        <f t="shared" si="31"/>
        <v/>
      </c>
      <c r="AO25" s="89" t="str">
        <f t="shared" si="32"/>
        <v/>
      </c>
      <c r="AP25" s="89" t="str">
        <f t="shared" si="33"/>
        <v/>
      </c>
      <c r="AQ25" s="91"/>
    </row>
    <row r="26" spans="1:43" s="73" customFormat="1" ht="15.75" x14ac:dyDescent="0.25">
      <c r="A26" s="73" t="str">
        <f>Leyendas!$C$2</f>
        <v>Chile</v>
      </c>
      <c r="B26" s="73">
        <f>Leyendas!$A$2</f>
        <v>2018</v>
      </c>
      <c r="C26" s="85" t="s">
        <v>248</v>
      </c>
      <c r="D26" s="166"/>
      <c r="E26" s="166"/>
      <c r="F26" s="166"/>
      <c r="G26" s="166"/>
      <c r="H26" s="166"/>
      <c r="I26" s="86"/>
      <c r="J26" s="86"/>
      <c r="K26" s="86"/>
      <c r="L26" s="87"/>
      <c r="M26" s="87"/>
      <c r="N26" s="87"/>
      <c r="O26" s="87"/>
      <c r="P26" s="87"/>
      <c r="Q26" s="87"/>
      <c r="R26" s="87"/>
      <c r="S26" s="87"/>
      <c r="T26" s="87"/>
      <c r="U26" s="165"/>
      <c r="V26" s="88"/>
      <c r="W26" s="88"/>
      <c r="X26" s="88"/>
      <c r="Y26" s="88"/>
      <c r="Z26" s="89" t="str">
        <f t="shared" si="17"/>
        <v/>
      </c>
      <c r="AA26" s="89" t="str">
        <f t="shared" si="18"/>
        <v/>
      </c>
      <c r="AB26" s="89" t="str">
        <f t="shared" si="19"/>
        <v/>
      </c>
      <c r="AC26" s="89" t="str">
        <f t="shared" si="20"/>
        <v/>
      </c>
      <c r="AD26" s="89" t="str">
        <f t="shared" si="21"/>
        <v/>
      </c>
      <c r="AE26" s="89" t="str">
        <f t="shared" si="22"/>
        <v/>
      </c>
      <c r="AF26" s="89" t="str">
        <f t="shared" si="23"/>
        <v/>
      </c>
      <c r="AG26" s="89" t="str">
        <f t="shared" si="24"/>
        <v/>
      </c>
      <c r="AH26" s="90" t="str">
        <f t="shared" si="25"/>
        <v/>
      </c>
      <c r="AI26" s="89" t="str">
        <f t="shared" si="26"/>
        <v/>
      </c>
      <c r="AJ26" s="89" t="str">
        <f t="shared" si="27"/>
        <v/>
      </c>
      <c r="AK26" s="89" t="str">
        <f t="shared" si="28"/>
        <v/>
      </c>
      <c r="AL26" s="89" t="str">
        <f t="shared" si="29"/>
        <v/>
      </c>
      <c r="AM26" s="89" t="str">
        <f t="shared" si="30"/>
        <v/>
      </c>
      <c r="AN26" s="89" t="str">
        <f t="shared" si="31"/>
        <v/>
      </c>
      <c r="AO26" s="89" t="str">
        <f t="shared" si="32"/>
        <v/>
      </c>
      <c r="AP26" s="89" t="str">
        <f t="shared" si="33"/>
        <v/>
      </c>
      <c r="AQ26" s="91"/>
    </row>
    <row r="27" spans="1:43" s="73" customFormat="1" ht="15.75" x14ac:dyDescent="0.25">
      <c r="A27" s="73" t="str">
        <f>Leyendas!$C$2</f>
        <v>Chile</v>
      </c>
      <c r="B27" s="73">
        <f>Leyendas!$A$2</f>
        <v>2018</v>
      </c>
      <c r="C27" s="85" t="s">
        <v>249</v>
      </c>
      <c r="D27" s="166"/>
      <c r="E27" s="166"/>
      <c r="F27" s="168"/>
      <c r="G27" s="168"/>
      <c r="H27" s="166"/>
      <c r="I27" s="86"/>
      <c r="J27" s="86"/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165"/>
      <c r="V27" s="88"/>
      <c r="W27" s="88"/>
      <c r="X27" s="88"/>
      <c r="Y27" s="88"/>
      <c r="Z27" s="89" t="str">
        <f t="shared" si="17"/>
        <v/>
      </c>
      <c r="AA27" s="89" t="str">
        <f t="shared" si="18"/>
        <v/>
      </c>
      <c r="AB27" s="89" t="str">
        <f t="shared" si="19"/>
        <v/>
      </c>
      <c r="AC27" s="89" t="str">
        <f t="shared" si="20"/>
        <v/>
      </c>
      <c r="AD27" s="89" t="str">
        <f t="shared" si="21"/>
        <v/>
      </c>
      <c r="AE27" s="89" t="str">
        <f t="shared" si="22"/>
        <v/>
      </c>
      <c r="AF27" s="89" t="str">
        <f t="shared" si="23"/>
        <v/>
      </c>
      <c r="AG27" s="89" t="str">
        <f t="shared" si="24"/>
        <v/>
      </c>
      <c r="AH27" s="90" t="str">
        <f t="shared" si="25"/>
        <v/>
      </c>
      <c r="AI27" s="89" t="str">
        <f t="shared" si="26"/>
        <v/>
      </c>
      <c r="AJ27" s="89" t="str">
        <f t="shared" si="27"/>
        <v/>
      </c>
      <c r="AK27" s="89" t="str">
        <f t="shared" si="28"/>
        <v/>
      </c>
      <c r="AL27" s="89" t="str">
        <f t="shared" si="29"/>
        <v/>
      </c>
      <c r="AM27" s="89" t="str">
        <f t="shared" si="30"/>
        <v/>
      </c>
      <c r="AN27" s="89" t="str">
        <f t="shared" si="31"/>
        <v/>
      </c>
      <c r="AO27" s="89" t="str">
        <f t="shared" si="32"/>
        <v/>
      </c>
      <c r="AP27" s="89" t="str">
        <f t="shared" si="33"/>
        <v/>
      </c>
      <c r="AQ27" s="91"/>
    </row>
    <row r="28" spans="1:43" s="73" customFormat="1" ht="15.75" x14ac:dyDescent="0.25">
      <c r="A28" s="73" t="str">
        <f>Leyendas!$C$2</f>
        <v>Chile</v>
      </c>
      <c r="B28" s="73">
        <f>Leyendas!$A$2</f>
        <v>2018</v>
      </c>
      <c r="C28" s="85" t="s">
        <v>250</v>
      </c>
      <c r="D28" s="166"/>
      <c r="E28" s="166"/>
      <c r="F28" s="168"/>
      <c r="G28" s="168"/>
      <c r="H28" s="166"/>
      <c r="I28" s="86"/>
      <c r="J28" s="86"/>
      <c r="K28" s="86"/>
      <c r="L28" s="87"/>
      <c r="M28" s="87"/>
      <c r="N28" s="87"/>
      <c r="O28" s="87"/>
      <c r="P28" s="87"/>
      <c r="Q28" s="87"/>
      <c r="R28" s="87"/>
      <c r="S28" s="87"/>
      <c r="T28" s="87"/>
      <c r="U28" s="165"/>
      <c r="V28" s="88"/>
      <c r="W28" s="88"/>
      <c r="X28" s="88"/>
      <c r="Y28" s="88"/>
      <c r="Z28" s="89" t="str">
        <f t="shared" si="17"/>
        <v/>
      </c>
      <c r="AA28" s="89" t="str">
        <f t="shared" si="18"/>
        <v/>
      </c>
      <c r="AB28" s="89" t="str">
        <f t="shared" si="19"/>
        <v/>
      </c>
      <c r="AC28" s="89" t="str">
        <f t="shared" si="20"/>
        <v/>
      </c>
      <c r="AD28" s="89" t="str">
        <f t="shared" si="21"/>
        <v/>
      </c>
      <c r="AE28" s="89" t="str">
        <f t="shared" si="22"/>
        <v/>
      </c>
      <c r="AF28" s="89" t="str">
        <f t="shared" si="23"/>
        <v/>
      </c>
      <c r="AG28" s="89" t="str">
        <f t="shared" si="24"/>
        <v/>
      </c>
      <c r="AH28" s="90" t="str">
        <f t="shared" si="25"/>
        <v/>
      </c>
      <c r="AI28" s="89" t="str">
        <f t="shared" si="26"/>
        <v/>
      </c>
      <c r="AJ28" s="89" t="str">
        <f t="shared" si="27"/>
        <v/>
      </c>
      <c r="AK28" s="89" t="str">
        <f t="shared" si="28"/>
        <v/>
      </c>
      <c r="AL28" s="89" t="str">
        <f t="shared" si="29"/>
        <v/>
      </c>
      <c r="AM28" s="89" t="str">
        <f t="shared" si="30"/>
        <v/>
      </c>
      <c r="AN28" s="89" t="str">
        <f t="shared" si="31"/>
        <v/>
      </c>
      <c r="AO28" s="89" t="str">
        <f t="shared" si="32"/>
        <v/>
      </c>
      <c r="AP28" s="89" t="str">
        <f t="shared" si="33"/>
        <v/>
      </c>
      <c r="AQ28" s="91"/>
    </row>
    <row r="29" spans="1:43" s="73" customFormat="1" ht="15.75" x14ac:dyDescent="0.25">
      <c r="A29" s="73" t="str">
        <f>Leyendas!$C$2</f>
        <v>Chile</v>
      </c>
      <c r="B29" s="73">
        <f>Leyendas!$A$2</f>
        <v>2018</v>
      </c>
      <c r="C29" s="85" t="s">
        <v>251</v>
      </c>
      <c r="D29" s="166"/>
      <c r="E29" s="166"/>
      <c r="F29" s="168"/>
      <c r="G29" s="168"/>
      <c r="H29" s="166"/>
      <c r="I29" s="86"/>
      <c r="J29" s="86"/>
      <c r="K29" s="86"/>
      <c r="L29" s="87"/>
      <c r="M29" s="87"/>
      <c r="N29" s="87"/>
      <c r="O29" s="87"/>
      <c r="P29" s="87"/>
      <c r="Q29" s="87"/>
      <c r="R29" s="87"/>
      <c r="S29" s="87"/>
      <c r="T29" s="87"/>
      <c r="U29" s="165"/>
      <c r="V29" s="88"/>
      <c r="W29" s="88"/>
      <c r="X29" s="88"/>
      <c r="Y29" s="88"/>
      <c r="Z29" s="89" t="str">
        <f t="shared" si="17"/>
        <v/>
      </c>
      <c r="AA29" s="89" t="str">
        <f t="shared" si="18"/>
        <v/>
      </c>
      <c r="AB29" s="89" t="str">
        <f t="shared" si="19"/>
        <v/>
      </c>
      <c r="AC29" s="89" t="str">
        <f t="shared" si="20"/>
        <v/>
      </c>
      <c r="AD29" s="89" t="str">
        <f t="shared" si="21"/>
        <v/>
      </c>
      <c r="AE29" s="89" t="str">
        <f t="shared" si="22"/>
        <v/>
      </c>
      <c r="AF29" s="89" t="str">
        <f t="shared" si="23"/>
        <v/>
      </c>
      <c r="AG29" s="89" t="str">
        <f t="shared" si="24"/>
        <v/>
      </c>
      <c r="AH29" s="90" t="str">
        <f t="shared" si="25"/>
        <v/>
      </c>
      <c r="AI29" s="89" t="str">
        <f t="shared" si="26"/>
        <v/>
      </c>
      <c r="AJ29" s="89" t="str">
        <f t="shared" si="27"/>
        <v/>
      </c>
      <c r="AK29" s="89" t="str">
        <f t="shared" si="28"/>
        <v/>
      </c>
      <c r="AL29" s="89" t="str">
        <f t="shared" si="29"/>
        <v/>
      </c>
      <c r="AM29" s="89" t="str">
        <f t="shared" si="30"/>
        <v/>
      </c>
      <c r="AN29" s="89" t="str">
        <f t="shared" si="31"/>
        <v/>
      </c>
      <c r="AO29" s="89" t="str">
        <f t="shared" si="32"/>
        <v/>
      </c>
      <c r="AP29" s="89" t="str">
        <f t="shared" si="33"/>
        <v/>
      </c>
      <c r="AQ29" s="91"/>
    </row>
    <row r="30" spans="1:43" s="73" customFormat="1" ht="15.75" x14ac:dyDescent="0.25">
      <c r="A30" s="73" t="str">
        <f>Leyendas!$C$2</f>
        <v>Chile</v>
      </c>
      <c r="B30" s="73">
        <f>Leyendas!$A$2</f>
        <v>2018</v>
      </c>
      <c r="C30" s="85" t="s">
        <v>252</v>
      </c>
      <c r="D30" s="166"/>
      <c r="E30" s="166"/>
      <c r="F30" s="168"/>
      <c r="G30" s="168"/>
      <c r="H30" s="166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65"/>
      <c r="V30" s="88"/>
      <c r="W30" s="88"/>
      <c r="X30" s="88"/>
      <c r="Y30" s="88"/>
      <c r="Z30" s="89" t="str">
        <f t="shared" si="17"/>
        <v/>
      </c>
      <c r="AA30" s="89" t="str">
        <f t="shared" si="18"/>
        <v/>
      </c>
      <c r="AB30" s="89" t="str">
        <f t="shared" si="19"/>
        <v/>
      </c>
      <c r="AC30" s="89" t="str">
        <f t="shared" si="20"/>
        <v/>
      </c>
      <c r="AD30" s="89" t="str">
        <f t="shared" si="21"/>
        <v/>
      </c>
      <c r="AE30" s="89" t="str">
        <f t="shared" si="22"/>
        <v/>
      </c>
      <c r="AF30" s="89" t="str">
        <f t="shared" si="23"/>
        <v/>
      </c>
      <c r="AG30" s="89" t="str">
        <f t="shared" si="24"/>
        <v/>
      </c>
      <c r="AH30" s="90" t="str">
        <f t="shared" si="25"/>
        <v/>
      </c>
      <c r="AI30" s="89" t="str">
        <f t="shared" si="26"/>
        <v/>
      </c>
      <c r="AJ30" s="89" t="str">
        <f t="shared" si="27"/>
        <v/>
      </c>
      <c r="AK30" s="89" t="str">
        <f t="shared" si="28"/>
        <v/>
      </c>
      <c r="AL30" s="89" t="str">
        <f t="shared" si="29"/>
        <v/>
      </c>
      <c r="AM30" s="89" t="str">
        <f t="shared" si="30"/>
        <v/>
      </c>
      <c r="AN30" s="89" t="str">
        <f t="shared" si="31"/>
        <v/>
      </c>
      <c r="AO30" s="89" t="str">
        <f t="shared" si="32"/>
        <v/>
      </c>
      <c r="AP30" s="89" t="str">
        <f t="shared" si="33"/>
        <v/>
      </c>
      <c r="AQ30" s="91"/>
    </row>
    <row r="31" spans="1:43" s="73" customFormat="1" ht="15.75" x14ac:dyDescent="0.25">
      <c r="A31" s="73" t="str">
        <f>Leyendas!$C$2</f>
        <v>Chile</v>
      </c>
      <c r="B31" s="73">
        <f>Leyendas!$A$2</f>
        <v>2018</v>
      </c>
      <c r="C31" s="85" t="s">
        <v>253</v>
      </c>
      <c r="D31" s="166"/>
      <c r="E31" s="166"/>
      <c r="F31" s="166"/>
      <c r="G31" s="166"/>
      <c r="H31" s="166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165"/>
      <c r="V31" s="88"/>
      <c r="W31" s="88"/>
      <c r="X31" s="88"/>
      <c r="Y31" s="88"/>
      <c r="Z31" s="89" t="str">
        <f t="shared" si="17"/>
        <v/>
      </c>
      <c r="AA31" s="89" t="str">
        <f t="shared" si="18"/>
        <v/>
      </c>
      <c r="AB31" s="89" t="str">
        <f t="shared" si="19"/>
        <v/>
      </c>
      <c r="AC31" s="89" t="str">
        <f t="shared" si="20"/>
        <v/>
      </c>
      <c r="AD31" s="89" t="str">
        <f t="shared" si="21"/>
        <v/>
      </c>
      <c r="AE31" s="89" t="str">
        <f t="shared" si="22"/>
        <v/>
      </c>
      <c r="AF31" s="89" t="str">
        <f t="shared" si="23"/>
        <v/>
      </c>
      <c r="AG31" s="89" t="str">
        <f t="shared" si="24"/>
        <v/>
      </c>
      <c r="AH31" s="90" t="str">
        <f t="shared" si="25"/>
        <v/>
      </c>
      <c r="AI31" s="89" t="str">
        <f t="shared" si="26"/>
        <v/>
      </c>
      <c r="AJ31" s="89" t="str">
        <f t="shared" si="27"/>
        <v/>
      </c>
      <c r="AK31" s="89" t="str">
        <f t="shared" si="28"/>
        <v/>
      </c>
      <c r="AL31" s="89" t="str">
        <f t="shared" si="29"/>
        <v/>
      </c>
      <c r="AM31" s="89" t="str">
        <f t="shared" si="30"/>
        <v/>
      </c>
      <c r="AN31" s="89" t="str">
        <f t="shared" si="31"/>
        <v/>
      </c>
      <c r="AO31" s="89" t="str">
        <f t="shared" si="32"/>
        <v/>
      </c>
      <c r="AP31" s="89" t="str">
        <f t="shared" si="33"/>
        <v/>
      </c>
      <c r="AQ31" s="91"/>
    </row>
    <row r="32" spans="1:43" s="73" customFormat="1" ht="15.75" x14ac:dyDescent="0.25">
      <c r="A32" s="73" t="str">
        <f>Leyendas!$C$2</f>
        <v>Chile</v>
      </c>
      <c r="B32" s="73">
        <f>Leyendas!$A$2</f>
        <v>2018</v>
      </c>
      <c r="C32" s="85" t="s">
        <v>254</v>
      </c>
      <c r="D32" s="166"/>
      <c r="E32" s="166"/>
      <c r="F32" s="166"/>
      <c r="G32" s="166"/>
      <c r="H32" s="166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165"/>
      <c r="V32" s="88"/>
      <c r="W32" s="88"/>
      <c r="X32" s="88"/>
      <c r="Y32" s="88"/>
      <c r="Z32" s="89" t="str">
        <f t="shared" si="17"/>
        <v/>
      </c>
      <c r="AA32" s="89" t="str">
        <f t="shared" si="18"/>
        <v/>
      </c>
      <c r="AB32" s="89" t="str">
        <f t="shared" si="19"/>
        <v/>
      </c>
      <c r="AC32" s="89" t="str">
        <f t="shared" si="20"/>
        <v/>
      </c>
      <c r="AD32" s="89" t="str">
        <f t="shared" si="21"/>
        <v/>
      </c>
      <c r="AE32" s="89" t="str">
        <f t="shared" si="22"/>
        <v/>
      </c>
      <c r="AF32" s="89" t="str">
        <f t="shared" si="23"/>
        <v/>
      </c>
      <c r="AG32" s="89" t="str">
        <f t="shared" si="24"/>
        <v/>
      </c>
      <c r="AH32" s="90" t="str">
        <f t="shared" si="25"/>
        <v/>
      </c>
      <c r="AI32" s="89" t="str">
        <f t="shared" si="26"/>
        <v/>
      </c>
      <c r="AJ32" s="89" t="str">
        <f t="shared" si="27"/>
        <v/>
      </c>
      <c r="AK32" s="89" t="str">
        <f t="shared" si="28"/>
        <v/>
      </c>
      <c r="AL32" s="89" t="str">
        <f t="shared" si="29"/>
        <v/>
      </c>
      <c r="AM32" s="89" t="str">
        <f t="shared" si="30"/>
        <v/>
      </c>
      <c r="AN32" s="89" t="str">
        <f t="shared" si="31"/>
        <v/>
      </c>
      <c r="AO32" s="89" t="str">
        <f t="shared" si="32"/>
        <v/>
      </c>
      <c r="AP32" s="89" t="str">
        <f t="shared" si="33"/>
        <v/>
      </c>
      <c r="AQ32" s="91"/>
    </row>
    <row r="33" spans="1:43" ht="15.75" x14ac:dyDescent="0.25">
      <c r="A33" s="73" t="str">
        <f>Leyendas!$C$2</f>
        <v>Chile</v>
      </c>
      <c r="B33" s="73">
        <f>Leyendas!$A$2</f>
        <v>2018</v>
      </c>
      <c r="C33" s="85" t="s">
        <v>255</v>
      </c>
      <c r="D33" s="166"/>
      <c r="E33" s="166"/>
      <c r="F33" s="166"/>
      <c r="G33" s="166"/>
      <c r="H33" s="166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165"/>
      <c r="V33" s="88"/>
      <c r="W33" s="88"/>
      <c r="X33" s="88"/>
      <c r="Y33" s="88"/>
      <c r="Z33" s="89" t="str">
        <f t="shared" si="17"/>
        <v/>
      </c>
      <c r="AA33" s="89" t="str">
        <f t="shared" si="18"/>
        <v/>
      </c>
      <c r="AB33" s="89" t="str">
        <f t="shared" si="19"/>
        <v/>
      </c>
      <c r="AC33" s="89" t="str">
        <f t="shared" si="20"/>
        <v/>
      </c>
      <c r="AD33" s="89" t="str">
        <f t="shared" si="21"/>
        <v/>
      </c>
      <c r="AE33" s="89" t="str">
        <f t="shared" si="22"/>
        <v/>
      </c>
      <c r="AF33" s="89" t="str">
        <f t="shared" si="23"/>
        <v/>
      </c>
      <c r="AG33" s="89" t="str">
        <f t="shared" si="24"/>
        <v/>
      </c>
      <c r="AH33" s="90" t="str">
        <f t="shared" si="25"/>
        <v/>
      </c>
      <c r="AI33" s="89" t="str">
        <f t="shared" si="26"/>
        <v/>
      </c>
      <c r="AJ33" s="89" t="str">
        <f t="shared" si="27"/>
        <v/>
      </c>
      <c r="AK33" s="89" t="str">
        <f t="shared" si="28"/>
        <v/>
      </c>
      <c r="AL33" s="89" t="str">
        <f t="shared" si="29"/>
        <v/>
      </c>
      <c r="AM33" s="89" t="str">
        <f t="shared" si="30"/>
        <v/>
      </c>
      <c r="AN33" s="89" t="str">
        <f t="shared" si="31"/>
        <v/>
      </c>
      <c r="AO33" s="89" t="str">
        <f t="shared" si="32"/>
        <v/>
      </c>
      <c r="AP33" s="89" t="str">
        <f t="shared" si="33"/>
        <v/>
      </c>
      <c r="AQ33" s="91"/>
    </row>
    <row r="34" spans="1:43" ht="15.75" x14ac:dyDescent="0.25">
      <c r="A34" s="73" t="str">
        <f>Leyendas!$C$2</f>
        <v>Chile</v>
      </c>
      <c r="B34" s="73">
        <f>Leyendas!$A$2</f>
        <v>2018</v>
      </c>
      <c r="C34" s="85" t="s">
        <v>256</v>
      </c>
      <c r="D34" s="166"/>
      <c r="E34" s="166"/>
      <c r="F34" s="166"/>
      <c r="G34" s="166"/>
      <c r="H34" s="166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165"/>
      <c r="V34" s="88"/>
      <c r="W34" s="88"/>
      <c r="X34" s="88"/>
      <c r="Y34" s="88"/>
      <c r="Z34" s="89" t="str">
        <f t="shared" si="17"/>
        <v/>
      </c>
      <c r="AA34" s="89" t="str">
        <f t="shared" si="18"/>
        <v/>
      </c>
      <c r="AB34" s="89" t="str">
        <f t="shared" si="19"/>
        <v/>
      </c>
      <c r="AC34" s="89" t="str">
        <f t="shared" si="20"/>
        <v/>
      </c>
      <c r="AD34" s="89" t="str">
        <f t="shared" si="21"/>
        <v/>
      </c>
      <c r="AE34" s="89" t="str">
        <f t="shared" si="22"/>
        <v/>
      </c>
      <c r="AF34" s="89" t="str">
        <f t="shared" si="23"/>
        <v/>
      </c>
      <c r="AG34" s="89" t="str">
        <f t="shared" si="24"/>
        <v/>
      </c>
      <c r="AH34" s="90" t="str">
        <f t="shared" si="25"/>
        <v/>
      </c>
      <c r="AI34" s="89" t="str">
        <f t="shared" si="26"/>
        <v/>
      </c>
      <c r="AJ34" s="89" t="str">
        <f t="shared" si="27"/>
        <v/>
      </c>
      <c r="AK34" s="89" t="str">
        <f t="shared" si="28"/>
        <v/>
      </c>
      <c r="AL34" s="89" t="str">
        <f t="shared" si="29"/>
        <v/>
      </c>
      <c r="AM34" s="89" t="str">
        <f t="shared" si="30"/>
        <v/>
      </c>
      <c r="AN34" s="89" t="str">
        <f t="shared" si="31"/>
        <v/>
      </c>
      <c r="AO34" s="89" t="str">
        <f t="shared" si="32"/>
        <v/>
      </c>
      <c r="AP34" s="89" t="str">
        <f t="shared" si="33"/>
        <v/>
      </c>
      <c r="AQ34" s="91"/>
    </row>
    <row r="35" spans="1:43" ht="15.75" x14ac:dyDescent="0.25">
      <c r="A35" s="73" t="str">
        <f>Leyendas!$C$2</f>
        <v>Chile</v>
      </c>
      <c r="B35" s="73">
        <f>Leyendas!$A$2</f>
        <v>2018</v>
      </c>
      <c r="C35" s="85" t="s">
        <v>257</v>
      </c>
      <c r="D35" s="166"/>
      <c r="E35" s="166"/>
      <c r="F35" s="166"/>
      <c r="G35" s="166"/>
      <c r="H35" s="166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165"/>
      <c r="V35" s="88"/>
      <c r="W35" s="88"/>
      <c r="X35" s="88"/>
      <c r="Y35" s="88"/>
      <c r="Z35" s="89" t="str">
        <f t="shared" si="17"/>
        <v/>
      </c>
      <c r="AA35" s="89" t="str">
        <f t="shared" si="18"/>
        <v/>
      </c>
      <c r="AB35" s="89" t="str">
        <f t="shared" si="19"/>
        <v/>
      </c>
      <c r="AC35" s="89" t="str">
        <f t="shared" si="20"/>
        <v/>
      </c>
      <c r="AD35" s="89" t="str">
        <f t="shared" si="21"/>
        <v/>
      </c>
      <c r="AE35" s="89" t="str">
        <f t="shared" si="22"/>
        <v/>
      </c>
      <c r="AF35" s="89" t="str">
        <f t="shared" si="23"/>
        <v/>
      </c>
      <c r="AG35" s="89" t="str">
        <f t="shared" si="24"/>
        <v/>
      </c>
      <c r="AH35" s="90" t="str">
        <f t="shared" si="25"/>
        <v/>
      </c>
      <c r="AI35" s="89" t="str">
        <f t="shared" si="26"/>
        <v/>
      </c>
      <c r="AJ35" s="89" t="str">
        <f t="shared" si="27"/>
        <v/>
      </c>
      <c r="AK35" s="89" t="str">
        <f t="shared" si="28"/>
        <v/>
      </c>
      <c r="AL35" s="89" t="str">
        <f t="shared" si="29"/>
        <v/>
      </c>
      <c r="AM35" s="89" t="str">
        <f t="shared" si="30"/>
        <v/>
      </c>
      <c r="AN35" s="89" t="str">
        <f t="shared" si="31"/>
        <v/>
      </c>
      <c r="AO35" s="89" t="str">
        <f t="shared" si="32"/>
        <v/>
      </c>
      <c r="AP35" s="89" t="str">
        <f t="shared" si="33"/>
        <v/>
      </c>
      <c r="AQ35" s="91"/>
    </row>
    <row r="36" spans="1:43" ht="15.75" x14ac:dyDescent="0.25">
      <c r="A36" s="73" t="str">
        <f>Leyendas!$C$2</f>
        <v>Chile</v>
      </c>
      <c r="B36" s="73">
        <f>Leyendas!$A$2</f>
        <v>2018</v>
      </c>
      <c r="C36" s="85" t="s">
        <v>258</v>
      </c>
      <c r="D36" s="166"/>
      <c r="E36" s="166"/>
      <c r="F36" s="166"/>
      <c r="G36" s="166"/>
      <c r="H36" s="166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165"/>
      <c r="V36" s="88"/>
      <c r="W36" s="88"/>
      <c r="X36" s="88"/>
      <c r="Y36" s="88"/>
      <c r="Z36" s="89" t="str">
        <f t="shared" si="17"/>
        <v/>
      </c>
      <c r="AA36" s="89" t="str">
        <f t="shared" si="18"/>
        <v/>
      </c>
      <c r="AB36" s="89" t="str">
        <f t="shared" si="19"/>
        <v/>
      </c>
      <c r="AC36" s="89" t="str">
        <f t="shared" si="20"/>
        <v/>
      </c>
      <c r="AD36" s="89" t="str">
        <f t="shared" si="21"/>
        <v/>
      </c>
      <c r="AE36" s="89" t="str">
        <f t="shared" si="22"/>
        <v/>
      </c>
      <c r="AF36" s="89" t="str">
        <f t="shared" si="23"/>
        <v/>
      </c>
      <c r="AG36" s="89" t="str">
        <f t="shared" si="24"/>
        <v/>
      </c>
      <c r="AH36" s="90" t="str">
        <f t="shared" si="25"/>
        <v/>
      </c>
      <c r="AI36" s="89" t="str">
        <f t="shared" si="26"/>
        <v/>
      </c>
      <c r="AJ36" s="89" t="str">
        <f t="shared" si="27"/>
        <v/>
      </c>
      <c r="AK36" s="89" t="str">
        <f t="shared" si="28"/>
        <v/>
      </c>
      <c r="AL36" s="89" t="str">
        <f t="shared" si="29"/>
        <v/>
      </c>
      <c r="AM36" s="89" t="str">
        <f t="shared" si="30"/>
        <v/>
      </c>
      <c r="AN36" s="89" t="str">
        <f t="shared" si="31"/>
        <v/>
      </c>
      <c r="AO36" s="89" t="str">
        <f t="shared" si="32"/>
        <v/>
      </c>
      <c r="AP36" s="89" t="str">
        <f t="shared" si="33"/>
        <v/>
      </c>
      <c r="AQ36" s="91"/>
    </row>
    <row r="37" spans="1:43" ht="15.75" x14ac:dyDescent="0.25">
      <c r="A37" s="73" t="str">
        <f>Leyendas!$C$2</f>
        <v>Chile</v>
      </c>
      <c r="B37" s="73">
        <f>Leyendas!$A$2</f>
        <v>2018</v>
      </c>
      <c r="C37" s="85" t="s">
        <v>259</v>
      </c>
      <c r="D37" s="166"/>
      <c r="E37" s="166"/>
      <c r="F37" s="166"/>
      <c r="G37" s="166"/>
      <c r="H37" s="166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165"/>
      <c r="V37" s="88"/>
      <c r="W37" s="88"/>
      <c r="X37" s="88"/>
      <c r="Y37" s="88"/>
      <c r="Z37" s="89" t="str">
        <f t="shared" ref="Z37:Z57" si="34">IF(U37=0,"",V37/U37)</f>
        <v/>
      </c>
      <c r="AA37" s="89" t="str">
        <f t="shared" ref="AA37:AA57" si="35">IF(U37=0,"",W37/U37)</f>
        <v/>
      </c>
      <c r="AB37" s="89" t="str">
        <f t="shared" ref="AB37:AB57" si="36">IF(U37=0,"",X37/U37)</f>
        <v/>
      </c>
      <c r="AC37" s="89" t="str">
        <f t="shared" ref="AC37:AG57" si="37">IF($X37=0,"",D37/$X37)</f>
        <v/>
      </c>
      <c r="AD37" s="89" t="str">
        <f t="shared" si="37"/>
        <v/>
      </c>
      <c r="AE37" s="89" t="str">
        <f t="shared" si="37"/>
        <v/>
      </c>
      <c r="AF37" s="89" t="str">
        <f t="shared" si="37"/>
        <v/>
      </c>
      <c r="AG37" s="89" t="str">
        <f t="shared" si="37"/>
        <v/>
      </c>
      <c r="AH37" s="90" t="str">
        <f t="shared" ref="AH37:AH58" si="38">IF($U37=0,"",Y37/$U37)</f>
        <v/>
      </c>
      <c r="AI37" s="89" t="str">
        <f t="shared" ref="AI37:AP48" si="39">IF($U37=0,"",L37/$U37)</f>
        <v/>
      </c>
      <c r="AJ37" s="89" t="str">
        <f t="shared" si="39"/>
        <v/>
      </c>
      <c r="AK37" s="89" t="str">
        <f t="shared" si="39"/>
        <v/>
      </c>
      <c r="AL37" s="89" t="str">
        <f t="shared" si="39"/>
        <v/>
      </c>
      <c r="AM37" s="89" t="str">
        <f t="shared" si="39"/>
        <v/>
      </c>
      <c r="AN37" s="89" t="str">
        <f t="shared" si="39"/>
        <v/>
      </c>
      <c r="AO37" s="89" t="str">
        <f t="shared" si="39"/>
        <v/>
      </c>
      <c r="AP37" s="89" t="str">
        <f t="shared" si="39"/>
        <v/>
      </c>
      <c r="AQ37" s="91"/>
    </row>
    <row r="38" spans="1:43" ht="15.75" x14ac:dyDescent="0.25">
      <c r="A38" s="73" t="str">
        <f>Leyendas!$C$2</f>
        <v>Chile</v>
      </c>
      <c r="B38" s="73">
        <f>Leyendas!$A$2</f>
        <v>2018</v>
      </c>
      <c r="C38" s="85" t="s">
        <v>260</v>
      </c>
      <c r="D38" s="166"/>
      <c r="E38" s="166"/>
      <c r="F38" s="166"/>
      <c r="G38" s="166"/>
      <c r="H38" s="166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165"/>
      <c r="V38" s="88"/>
      <c r="W38" s="88"/>
      <c r="X38" s="88"/>
      <c r="Y38" s="88"/>
      <c r="Z38" s="89" t="str">
        <f t="shared" si="34"/>
        <v/>
      </c>
      <c r="AA38" s="89" t="str">
        <f t="shared" si="35"/>
        <v/>
      </c>
      <c r="AB38" s="89" t="str">
        <f t="shared" si="36"/>
        <v/>
      </c>
      <c r="AC38" s="89" t="str">
        <f t="shared" si="37"/>
        <v/>
      </c>
      <c r="AD38" s="89" t="str">
        <f t="shared" si="37"/>
        <v/>
      </c>
      <c r="AE38" s="89" t="str">
        <f t="shared" si="37"/>
        <v/>
      </c>
      <c r="AF38" s="89" t="str">
        <f t="shared" si="37"/>
        <v/>
      </c>
      <c r="AG38" s="89" t="str">
        <f t="shared" si="37"/>
        <v/>
      </c>
      <c r="AH38" s="90" t="str">
        <f t="shared" si="38"/>
        <v/>
      </c>
      <c r="AI38" s="89" t="str">
        <f t="shared" si="39"/>
        <v/>
      </c>
      <c r="AJ38" s="89" t="str">
        <f t="shared" si="39"/>
        <v/>
      </c>
      <c r="AK38" s="89" t="str">
        <f t="shared" si="39"/>
        <v/>
      </c>
      <c r="AL38" s="89" t="str">
        <f t="shared" si="39"/>
        <v/>
      </c>
      <c r="AM38" s="89" t="str">
        <f t="shared" si="39"/>
        <v/>
      </c>
      <c r="AN38" s="89" t="str">
        <f t="shared" si="39"/>
        <v/>
      </c>
      <c r="AO38" s="89" t="str">
        <f t="shared" si="39"/>
        <v/>
      </c>
      <c r="AP38" s="89" t="str">
        <f t="shared" si="39"/>
        <v/>
      </c>
      <c r="AQ38" s="91"/>
    </row>
    <row r="39" spans="1:43" ht="15.75" x14ac:dyDescent="0.25">
      <c r="A39" s="73" t="str">
        <f>Leyendas!$C$2</f>
        <v>Chile</v>
      </c>
      <c r="B39" s="73">
        <f>Leyendas!$A$2</f>
        <v>2018</v>
      </c>
      <c r="C39" s="85" t="s">
        <v>261</v>
      </c>
      <c r="D39" s="166"/>
      <c r="E39" s="166"/>
      <c r="F39" s="166"/>
      <c r="G39" s="166"/>
      <c r="H39" s="166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152"/>
      <c r="V39" s="88"/>
      <c r="W39" s="88"/>
      <c r="X39" s="88"/>
      <c r="Y39" s="88"/>
      <c r="Z39" s="89" t="str">
        <f t="shared" si="34"/>
        <v/>
      </c>
      <c r="AA39" s="89" t="str">
        <f t="shared" si="35"/>
        <v/>
      </c>
      <c r="AB39" s="89" t="str">
        <f t="shared" si="36"/>
        <v/>
      </c>
      <c r="AC39" s="89" t="str">
        <f t="shared" si="37"/>
        <v/>
      </c>
      <c r="AD39" s="89" t="str">
        <f t="shared" si="37"/>
        <v/>
      </c>
      <c r="AE39" s="89" t="str">
        <f t="shared" si="37"/>
        <v/>
      </c>
      <c r="AF39" s="89" t="str">
        <f t="shared" si="37"/>
        <v/>
      </c>
      <c r="AG39" s="89" t="str">
        <f t="shared" si="37"/>
        <v/>
      </c>
      <c r="AH39" s="90" t="str">
        <f t="shared" si="38"/>
        <v/>
      </c>
      <c r="AI39" s="89" t="str">
        <f t="shared" si="39"/>
        <v/>
      </c>
      <c r="AJ39" s="89" t="str">
        <f t="shared" si="39"/>
        <v/>
      </c>
      <c r="AK39" s="89" t="str">
        <f t="shared" si="39"/>
        <v/>
      </c>
      <c r="AL39" s="89" t="str">
        <f t="shared" si="39"/>
        <v/>
      </c>
      <c r="AM39" s="89" t="str">
        <f t="shared" si="39"/>
        <v/>
      </c>
      <c r="AN39" s="89" t="str">
        <f t="shared" si="39"/>
        <v/>
      </c>
      <c r="AO39" s="89" t="str">
        <f t="shared" si="39"/>
        <v/>
      </c>
      <c r="AP39" s="89" t="str">
        <f t="shared" si="39"/>
        <v/>
      </c>
      <c r="AQ39" s="91"/>
    </row>
    <row r="40" spans="1:43" ht="15.75" x14ac:dyDescent="0.25">
      <c r="A40" s="73" t="str">
        <f>Leyendas!$C$2</f>
        <v>Chile</v>
      </c>
      <c r="B40" s="73">
        <f>Leyendas!$A$2</f>
        <v>2018</v>
      </c>
      <c r="C40" s="85" t="s">
        <v>262</v>
      </c>
      <c r="D40" s="166"/>
      <c r="E40" s="166"/>
      <c r="F40" s="166"/>
      <c r="G40" s="166"/>
      <c r="H40" s="16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152"/>
      <c r="V40" s="88"/>
      <c r="W40" s="88"/>
      <c r="X40" s="88"/>
      <c r="Y40" s="88"/>
      <c r="Z40" s="89" t="str">
        <f t="shared" si="34"/>
        <v/>
      </c>
      <c r="AA40" s="89" t="str">
        <f t="shared" si="35"/>
        <v/>
      </c>
      <c r="AB40" s="89" t="str">
        <f t="shared" si="36"/>
        <v/>
      </c>
      <c r="AC40" s="89" t="str">
        <f t="shared" si="37"/>
        <v/>
      </c>
      <c r="AD40" s="89" t="str">
        <f t="shared" si="37"/>
        <v/>
      </c>
      <c r="AE40" s="89" t="str">
        <f t="shared" si="37"/>
        <v/>
      </c>
      <c r="AF40" s="89" t="str">
        <f t="shared" si="37"/>
        <v/>
      </c>
      <c r="AG40" s="89" t="str">
        <f t="shared" si="37"/>
        <v/>
      </c>
      <c r="AH40" s="90" t="str">
        <f t="shared" si="38"/>
        <v/>
      </c>
      <c r="AI40" s="89" t="str">
        <f t="shared" si="39"/>
        <v/>
      </c>
      <c r="AJ40" s="89" t="str">
        <f t="shared" si="39"/>
        <v/>
      </c>
      <c r="AK40" s="89" t="str">
        <f t="shared" si="39"/>
        <v/>
      </c>
      <c r="AL40" s="89" t="str">
        <f t="shared" si="39"/>
        <v/>
      </c>
      <c r="AM40" s="89" t="str">
        <f t="shared" si="39"/>
        <v/>
      </c>
      <c r="AN40" s="89" t="str">
        <f t="shared" si="39"/>
        <v/>
      </c>
      <c r="AO40" s="89" t="str">
        <f t="shared" si="39"/>
        <v/>
      </c>
      <c r="AP40" s="89" t="str">
        <f t="shared" si="39"/>
        <v/>
      </c>
      <c r="AQ40" s="91"/>
    </row>
    <row r="41" spans="1:43" ht="15.75" x14ac:dyDescent="0.25">
      <c r="A41" s="73" t="str">
        <f>Leyendas!$C$2</f>
        <v>Chile</v>
      </c>
      <c r="B41" s="73">
        <f>Leyendas!$A$2</f>
        <v>2018</v>
      </c>
      <c r="C41" s="85" t="s">
        <v>263</v>
      </c>
      <c r="D41" s="166"/>
      <c r="E41" s="166"/>
      <c r="F41" s="166"/>
      <c r="G41" s="166"/>
      <c r="H41" s="166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152"/>
      <c r="V41" s="88"/>
      <c r="W41" s="88"/>
      <c r="X41" s="88"/>
      <c r="Y41" s="88"/>
      <c r="Z41" s="89" t="str">
        <f t="shared" si="34"/>
        <v/>
      </c>
      <c r="AA41" s="89" t="str">
        <f t="shared" si="35"/>
        <v/>
      </c>
      <c r="AB41" s="89" t="str">
        <f t="shared" si="36"/>
        <v/>
      </c>
      <c r="AC41" s="89" t="str">
        <f t="shared" si="37"/>
        <v/>
      </c>
      <c r="AD41" s="89" t="str">
        <f t="shared" si="37"/>
        <v/>
      </c>
      <c r="AE41" s="89" t="str">
        <f t="shared" si="37"/>
        <v/>
      </c>
      <c r="AF41" s="89" t="str">
        <f t="shared" si="37"/>
        <v/>
      </c>
      <c r="AG41" s="89" t="str">
        <f t="shared" si="37"/>
        <v/>
      </c>
      <c r="AH41" s="90" t="str">
        <f t="shared" si="38"/>
        <v/>
      </c>
      <c r="AI41" s="89" t="str">
        <f t="shared" si="39"/>
        <v/>
      </c>
      <c r="AJ41" s="89" t="str">
        <f t="shared" si="39"/>
        <v/>
      </c>
      <c r="AK41" s="89" t="str">
        <f t="shared" si="39"/>
        <v/>
      </c>
      <c r="AL41" s="89" t="str">
        <f t="shared" si="39"/>
        <v/>
      </c>
      <c r="AM41" s="89" t="str">
        <f t="shared" si="39"/>
        <v/>
      </c>
      <c r="AN41" s="89" t="str">
        <f t="shared" si="39"/>
        <v/>
      </c>
      <c r="AO41" s="89" t="str">
        <f t="shared" si="39"/>
        <v/>
      </c>
      <c r="AP41" s="89" t="str">
        <f t="shared" si="39"/>
        <v/>
      </c>
      <c r="AQ41" s="91"/>
    </row>
    <row r="42" spans="1:43" ht="15.75" x14ac:dyDescent="0.25">
      <c r="A42" s="73" t="str">
        <f>Leyendas!$C$2</f>
        <v>Chile</v>
      </c>
      <c r="B42" s="73">
        <f>Leyendas!$A$2</f>
        <v>2018</v>
      </c>
      <c r="C42" s="85" t="s">
        <v>264</v>
      </c>
      <c r="D42" s="166"/>
      <c r="E42" s="166"/>
      <c r="F42" s="166"/>
      <c r="G42" s="166"/>
      <c r="H42" s="166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152"/>
      <c r="V42" s="88"/>
      <c r="W42" s="88"/>
      <c r="X42" s="88"/>
      <c r="Y42" s="88"/>
      <c r="Z42" s="89" t="str">
        <f t="shared" si="34"/>
        <v/>
      </c>
      <c r="AA42" s="89" t="str">
        <f t="shared" si="35"/>
        <v/>
      </c>
      <c r="AB42" s="89" t="str">
        <f t="shared" si="36"/>
        <v/>
      </c>
      <c r="AC42" s="89" t="str">
        <f t="shared" si="37"/>
        <v/>
      </c>
      <c r="AD42" s="89" t="str">
        <f t="shared" si="37"/>
        <v/>
      </c>
      <c r="AE42" s="89" t="str">
        <f t="shared" si="37"/>
        <v/>
      </c>
      <c r="AF42" s="89" t="str">
        <f t="shared" si="37"/>
        <v/>
      </c>
      <c r="AG42" s="89" t="str">
        <f t="shared" si="37"/>
        <v/>
      </c>
      <c r="AH42" s="90" t="str">
        <f t="shared" si="38"/>
        <v/>
      </c>
      <c r="AI42" s="89" t="str">
        <f t="shared" si="39"/>
        <v/>
      </c>
      <c r="AJ42" s="89" t="str">
        <f t="shared" si="39"/>
        <v/>
      </c>
      <c r="AK42" s="89" t="str">
        <f t="shared" si="39"/>
        <v/>
      </c>
      <c r="AL42" s="89" t="str">
        <f t="shared" si="39"/>
        <v/>
      </c>
      <c r="AM42" s="89" t="str">
        <f t="shared" si="39"/>
        <v/>
      </c>
      <c r="AN42" s="89" t="str">
        <f t="shared" si="39"/>
        <v/>
      </c>
      <c r="AO42" s="89" t="str">
        <f t="shared" si="39"/>
        <v/>
      </c>
      <c r="AP42" s="89" t="str">
        <f t="shared" si="39"/>
        <v/>
      </c>
      <c r="AQ42" s="91"/>
    </row>
    <row r="43" spans="1:43" ht="15.75" x14ac:dyDescent="0.25">
      <c r="A43" s="73" t="str">
        <f>Leyendas!$C$2</f>
        <v>Chile</v>
      </c>
      <c r="B43" s="73">
        <f>Leyendas!$A$2</f>
        <v>2018</v>
      </c>
      <c r="C43" s="85" t="s">
        <v>265</v>
      </c>
      <c r="D43" s="166"/>
      <c r="E43" s="166"/>
      <c r="F43" s="166"/>
      <c r="G43" s="166"/>
      <c r="H43" s="166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52"/>
      <c r="V43" s="88"/>
      <c r="W43" s="88"/>
      <c r="X43" s="88"/>
      <c r="Y43" s="88"/>
      <c r="Z43" s="89" t="str">
        <f t="shared" si="34"/>
        <v/>
      </c>
      <c r="AA43" s="89" t="str">
        <f t="shared" si="35"/>
        <v/>
      </c>
      <c r="AB43" s="89" t="str">
        <f t="shared" si="36"/>
        <v/>
      </c>
      <c r="AC43" s="89" t="str">
        <f t="shared" si="37"/>
        <v/>
      </c>
      <c r="AD43" s="89" t="str">
        <f t="shared" si="37"/>
        <v/>
      </c>
      <c r="AE43" s="89" t="str">
        <f t="shared" si="37"/>
        <v/>
      </c>
      <c r="AF43" s="89" t="str">
        <f t="shared" si="37"/>
        <v/>
      </c>
      <c r="AG43" s="89" t="str">
        <f t="shared" si="37"/>
        <v/>
      </c>
      <c r="AH43" s="90" t="str">
        <f t="shared" si="38"/>
        <v/>
      </c>
      <c r="AI43" s="89" t="str">
        <f t="shared" si="39"/>
        <v/>
      </c>
      <c r="AJ43" s="89" t="str">
        <f t="shared" si="39"/>
        <v/>
      </c>
      <c r="AK43" s="89" t="str">
        <f t="shared" si="39"/>
        <v/>
      </c>
      <c r="AL43" s="89" t="str">
        <f t="shared" si="39"/>
        <v/>
      </c>
      <c r="AM43" s="89" t="str">
        <f t="shared" si="39"/>
        <v/>
      </c>
      <c r="AN43" s="89" t="str">
        <f t="shared" si="39"/>
        <v/>
      </c>
      <c r="AO43" s="89" t="str">
        <f t="shared" si="39"/>
        <v/>
      </c>
      <c r="AP43" s="89" t="str">
        <f t="shared" si="39"/>
        <v/>
      </c>
      <c r="AQ43" s="91"/>
    </row>
    <row r="44" spans="1:43" ht="15.75" x14ac:dyDescent="0.25">
      <c r="A44" s="73" t="str">
        <f>Leyendas!$C$2</f>
        <v>Chile</v>
      </c>
      <c r="B44" s="73">
        <f>Leyendas!$A$2</f>
        <v>2018</v>
      </c>
      <c r="C44" s="85" t="s">
        <v>266</v>
      </c>
      <c r="D44" s="166"/>
      <c r="E44" s="166"/>
      <c r="F44" s="166"/>
      <c r="G44" s="166"/>
      <c r="H44" s="166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52"/>
      <c r="V44" s="88"/>
      <c r="W44" s="88"/>
      <c r="X44" s="88"/>
      <c r="Y44" s="88"/>
      <c r="Z44" s="89" t="str">
        <f t="shared" si="34"/>
        <v/>
      </c>
      <c r="AA44" s="89" t="str">
        <f t="shared" si="35"/>
        <v/>
      </c>
      <c r="AB44" s="89" t="str">
        <f t="shared" si="36"/>
        <v/>
      </c>
      <c r="AC44" s="89" t="str">
        <f t="shared" si="37"/>
        <v/>
      </c>
      <c r="AD44" s="89" t="str">
        <f t="shared" si="37"/>
        <v/>
      </c>
      <c r="AE44" s="89" t="str">
        <f t="shared" si="37"/>
        <v/>
      </c>
      <c r="AF44" s="89" t="str">
        <f t="shared" si="37"/>
        <v/>
      </c>
      <c r="AG44" s="89" t="str">
        <f t="shared" si="37"/>
        <v/>
      </c>
      <c r="AH44" s="90" t="str">
        <f t="shared" si="38"/>
        <v/>
      </c>
      <c r="AI44" s="89" t="str">
        <f t="shared" si="39"/>
        <v/>
      </c>
      <c r="AJ44" s="89" t="str">
        <f t="shared" si="39"/>
        <v/>
      </c>
      <c r="AK44" s="89" t="str">
        <f t="shared" si="39"/>
        <v/>
      </c>
      <c r="AL44" s="89" t="str">
        <f t="shared" si="39"/>
        <v/>
      </c>
      <c r="AM44" s="89" t="str">
        <f t="shared" si="39"/>
        <v/>
      </c>
      <c r="AN44" s="89" t="str">
        <f t="shared" si="39"/>
        <v/>
      </c>
      <c r="AO44" s="89" t="str">
        <f t="shared" si="39"/>
        <v/>
      </c>
      <c r="AP44" s="89" t="str">
        <f t="shared" si="39"/>
        <v/>
      </c>
      <c r="AQ44" s="91"/>
    </row>
    <row r="45" spans="1:43" ht="15.75" x14ac:dyDescent="0.25">
      <c r="A45" s="73" t="str">
        <f>Leyendas!$C$2</f>
        <v>Chile</v>
      </c>
      <c r="B45" s="73">
        <f>Leyendas!$A$2</f>
        <v>2018</v>
      </c>
      <c r="C45" s="85" t="s">
        <v>267</v>
      </c>
      <c r="D45" s="166"/>
      <c r="E45" s="166"/>
      <c r="F45" s="166"/>
      <c r="G45" s="166"/>
      <c r="H45" s="166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152"/>
      <c r="V45" s="88"/>
      <c r="W45" s="88"/>
      <c r="X45" s="88"/>
      <c r="Y45" s="88"/>
      <c r="Z45" s="89" t="str">
        <f t="shared" si="34"/>
        <v/>
      </c>
      <c r="AA45" s="89" t="str">
        <f t="shared" si="35"/>
        <v/>
      </c>
      <c r="AB45" s="89" t="str">
        <f t="shared" si="36"/>
        <v/>
      </c>
      <c r="AC45" s="89" t="str">
        <f t="shared" si="37"/>
        <v/>
      </c>
      <c r="AD45" s="89" t="str">
        <f t="shared" si="37"/>
        <v/>
      </c>
      <c r="AE45" s="89" t="str">
        <f t="shared" si="37"/>
        <v/>
      </c>
      <c r="AF45" s="89" t="str">
        <f t="shared" si="37"/>
        <v/>
      </c>
      <c r="AG45" s="89" t="str">
        <f t="shared" si="37"/>
        <v/>
      </c>
      <c r="AH45" s="90" t="str">
        <f t="shared" si="38"/>
        <v/>
      </c>
      <c r="AI45" s="89" t="str">
        <f t="shared" si="39"/>
        <v/>
      </c>
      <c r="AJ45" s="89" t="str">
        <f t="shared" si="39"/>
        <v/>
      </c>
      <c r="AK45" s="89" t="str">
        <f t="shared" si="39"/>
        <v/>
      </c>
      <c r="AL45" s="89" t="str">
        <f t="shared" si="39"/>
        <v/>
      </c>
      <c r="AM45" s="89" t="str">
        <f t="shared" si="39"/>
        <v/>
      </c>
      <c r="AN45" s="89" t="str">
        <f t="shared" si="39"/>
        <v/>
      </c>
      <c r="AO45" s="89" t="str">
        <f t="shared" si="39"/>
        <v/>
      </c>
      <c r="AP45" s="89" t="str">
        <f t="shared" si="39"/>
        <v/>
      </c>
      <c r="AQ45" s="91"/>
    </row>
    <row r="46" spans="1:43" ht="15.75" x14ac:dyDescent="0.25">
      <c r="A46" s="73" t="str">
        <f>Leyendas!$C$2</f>
        <v>Chile</v>
      </c>
      <c r="B46" s="73">
        <f>Leyendas!$A$2</f>
        <v>2018</v>
      </c>
      <c r="C46" s="85" t="s">
        <v>268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152"/>
      <c r="V46" s="88"/>
      <c r="W46" s="88"/>
      <c r="X46" s="88"/>
      <c r="Y46" s="88"/>
      <c r="Z46" s="89" t="str">
        <f t="shared" si="34"/>
        <v/>
      </c>
      <c r="AA46" s="89" t="str">
        <f t="shared" si="35"/>
        <v/>
      </c>
      <c r="AB46" s="89" t="str">
        <f t="shared" si="36"/>
        <v/>
      </c>
      <c r="AC46" s="89" t="str">
        <f t="shared" si="37"/>
        <v/>
      </c>
      <c r="AD46" s="89" t="str">
        <f t="shared" si="37"/>
        <v/>
      </c>
      <c r="AE46" s="89" t="str">
        <f t="shared" si="37"/>
        <v/>
      </c>
      <c r="AF46" s="89" t="str">
        <f t="shared" si="37"/>
        <v/>
      </c>
      <c r="AG46" s="89" t="str">
        <f t="shared" si="37"/>
        <v/>
      </c>
      <c r="AH46" s="90" t="str">
        <f t="shared" si="38"/>
        <v/>
      </c>
      <c r="AI46" s="89" t="str">
        <f t="shared" si="39"/>
        <v/>
      </c>
      <c r="AJ46" s="89" t="str">
        <f t="shared" si="39"/>
        <v/>
      </c>
      <c r="AK46" s="89" t="str">
        <f t="shared" si="39"/>
        <v/>
      </c>
      <c r="AL46" s="89" t="str">
        <f t="shared" si="39"/>
        <v/>
      </c>
      <c r="AM46" s="89" t="str">
        <f t="shared" si="39"/>
        <v/>
      </c>
      <c r="AN46" s="89" t="str">
        <f t="shared" si="39"/>
        <v/>
      </c>
      <c r="AO46" s="89" t="str">
        <f t="shared" si="39"/>
        <v/>
      </c>
      <c r="AP46" s="89" t="str">
        <f t="shared" si="39"/>
        <v/>
      </c>
      <c r="AQ46" s="91"/>
    </row>
    <row r="47" spans="1:43" ht="15.75" x14ac:dyDescent="0.25">
      <c r="A47" s="73" t="str">
        <f>Leyendas!$C$2</f>
        <v>Chile</v>
      </c>
      <c r="B47" s="73">
        <f>Leyendas!$A$2</f>
        <v>2018</v>
      </c>
      <c r="C47" s="85" t="s">
        <v>269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52"/>
      <c r="V47" s="88"/>
      <c r="W47" s="88"/>
      <c r="X47" s="88"/>
      <c r="Y47" s="88"/>
      <c r="Z47" s="89" t="str">
        <f t="shared" si="34"/>
        <v/>
      </c>
      <c r="AA47" s="89" t="str">
        <f t="shared" si="35"/>
        <v/>
      </c>
      <c r="AB47" s="89" t="str">
        <f t="shared" si="36"/>
        <v/>
      </c>
      <c r="AC47" s="89" t="str">
        <f t="shared" si="37"/>
        <v/>
      </c>
      <c r="AD47" s="89" t="str">
        <f t="shared" si="37"/>
        <v/>
      </c>
      <c r="AE47" s="89" t="str">
        <f t="shared" si="37"/>
        <v/>
      </c>
      <c r="AF47" s="89" t="str">
        <f t="shared" si="37"/>
        <v/>
      </c>
      <c r="AG47" s="89" t="str">
        <f t="shared" si="37"/>
        <v/>
      </c>
      <c r="AH47" s="90" t="str">
        <f t="shared" si="38"/>
        <v/>
      </c>
      <c r="AI47" s="89" t="str">
        <f t="shared" si="39"/>
        <v/>
      </c>
      <c r="AJ47" s="89" t="str">
        <f t="shared" si="39"/>
        <v/>
      </c>
      <c r="AK47" s="89" t="str">
        <f t="shared" si="39"/>
        <v/>
      </c>
      <c r="AL47" s="89" t="str">
        <f t="shared" si="39"/>
        <v/>
      </c>
      <c r="AM47" s="89" t="str">
        <f t="shared" si="39"/>
        <v/>
      </c>
      <c r="AN47" s="89" t="str">
        <f t="shared" si="39"/>
        <v/>
      </c>
      <c r="AO47" s="89" t="str">
        <f t="shared" si="39"/>
        <v/>
      </c>
      <c r="AP47" s="89" t="str">
        <f t="shared" si="39"/>
        <v/>
      </c>
      <c r="AQ47" s="91"/>
    </row>
    <row r="48" spans="1:43" ht="15.75" x14ac:dyDescent="0.25">
      <c r="A48" s="73" t="str">
        <f>Leyendas!$C$2</f>
        <v>Chile</v>
      </c>
      <c r="B48" s="73">
        <f>Leyendas!$A$2</f>
        <v>2018</v>
      </c>
      <c r="C48" s="85" t="s">
        <v>270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52"/>
      <c r="V48" s="88"/>
      <c r="W48" s="88"/>
      <c r="X48" s="88"/>
      <c r="Y48" s="88"/>
      <c r="Z48" s="89" t="str">
        <f t="shared" si="34"/>
        <v/>
      </c>
      <c r="AA48" s="89" t="str">
        <f t="shared" si="35"/>
        <v/>
      </c>
      <c r="AB48" s="89" t="str">
        <f t="shared" si="36"/>
        <v/>
      </c>
      <c r="AC48" s="89" t="str">
        <f t="shared" si="37"/>
        <v/>
      </c>
      <c r="AD48" s="89" t="str">
        <f t="shared" si="37"/>
        <v/>
      </c>
      <c r="AE48" s="89" t="str">
        <f t="shared" si="37"/>
        <v/>
      </c>
      <c r="AF48" s="89" t="str">
        <f t="shared" si="37"/>
        <v/>
      </c>
      <c r="AG48" s="89" t="str">
        <f t="shared" si="37"/>
        <v/>
      </c>
      <c r="AH48" s="90" t="str">
        <f t="shared" si="38"/>
        <v/>
      </c>
      <c r="AI48" s="89" t="str">
        <f t="shared" si="39"/>
        <v/>
      </c>
      <c r="AJ48" s="89" t="str">
        <f t="shared" si="39"/>
        <v/>
      </c>
      <c r="AK48" s="89" t="str">
        <f t="shared" si="39"/>
        <v/>
      </c>
      <c r="AL48" s="89" t="str">
        <f t="shared" si="39"/>
        <v/>
      </c>
      <c r="AM48" s="89" t="str">
        <f t="shared" ref="AM48:AP58" si="40">IF($U48=0,"",P48/$U48)</f>
        <v/>
      </c>
      <c r="AN48" s="89" t="str">
        <f t="shared" si="40"/>
        <v/>
      </c>
      <c r="AO48" s="89" t="str">
        <f t="shared" si="40"/>
        <v/>
      </c>
      <c r="AP48" s="89" t="str">
        <f t="shared" si="40"/>
        <v/>
      </c>
      <c r="AQ48" s="91"/>
    </row>
    <row r="49" spans="1:43" ht="15.75" x14ac:dyDescent="0.25">
      <c r="A49" s="73" t="str">
        <f>Leyendas!$C$2</f>
        <v>Chile</v>
      </c>
      <c r="B49" s="73">
        <f>Leyendas!$A$2</f>
        <v>2018</v>
      </c>
      <c r="C49" s="85" t="s">
        <v>271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152"/>
      <c r="V49" s="88"/>
      <c r="W49" s="88"/>
      <c r="X49" s="88"/>
      <c r="Y49" s="88"/>
      <c r="Z49" s="89" t="str">
        <f t="shared" si="34"/>
        <v/>
      </c>
      <c r="AA49" s="89" t="str">
        <f t="shared" si="35"/>
        <v/>
      </c>
      <c r="AB49" s="89" t="str">
        <f t="shared" si="36"/>
        <v/>
      </c>
      <c r="AC49" s="89" t="str">
        <f t="shared" si="37"/>
        <v/>
      </c>
      <c r="AD49" s="89" t="str">
        <f t="shared" si="37"/>
        <v/>
      </c>
      <c r="AE49" s="89" t="str">
        <f t="shared" si="37"/>
        <v/>
      </c>
      <c r="AF49" s="89" t="str">
        <f t="shared" si="37"/>
        <v/>
      </c>
      <c r="AG49" s="89" t="str">
        <f t="shared" si="37"/>
        <v/>
      </c>
      <c r="AH49" s="90" t="str">
        <f t="shared" si="38"/>
        <v/>
      </c>
      <c r="AI49" s="89" t="str">
        <f t="shared" ref="AI49:AL57" si="41">IF($U49=0,"",L49/$U49)</f>
        <v/>
      </c>
      <c r="AJ49" s="89" t="str">
        <f t="shared" si="41"/>
        <v/>
      </c>
      <c r="AK49" s="89" t="str">
        <f t="shared" si="41"/>
        <v/>
      </c>
      <c r="AL49" s="89" t="str">
        <f t="shared" si="41"/>
        <v/>
      </c>
      <c r="AM49" s="89" t="str">
        <f t="shared" si="40"/>
        <v/>
      </c>
      <c r="AN49" s="89" t="str">
        <f t="shared" si="40"/>
        <v/>
      </c>
      <c r="AO49" s="89" t="str">
        <f t="shared" si="40"/>
        <v/>
      </c>
      <c r="AP49" s="89" t="str">
        <f t="shared" si="40"/>
        <v/>
      </c>
      <c r="AQ49" s="91"/>
    </row>
    <row r="50" spans="1:43" ht="15.75" x14ac:dyDescent="0.25">
      <c r="A50" s="73" t="str">
        <f>Leyendas!$C$2</f>
        <v>Chile</v>
      </c>
      <c r="B50" s="73">
        <f>Leyendas!$A$2</f>
        <v>2018</v>
      </c>
      <c r="C50" s="85" t="s">
        <v>272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152"/>
      <c r="V50" s="88"/>
      <c r="W50" s="88"/>
      <c r="X50" s="88"/>
      <c r="Y50" s="88"/>
      <c r="Z50" s="89" t="str">
        <f t="shared" si="34"/>
        <v/>
      </c>
      <c r="AA50" s="89" t="str">
        <f t="shared" si="35"/>
        <v/>
      </c>
      <c r="AB50" s="89" t="str">
        <f t="shared" si="36"/>
        <v/>
      </c>
      <c r="AC50" s="89" t="str">
        <f t="shared" si="37"/>
        <v/>
      </c>
      <c r="AD50" s="89" t="str">
        <f t="shared" si="37"/>
        <v/>
      </c>
      <c r="AE50" s="89" t="str">
        <f t="shared" si="37"/>
        <v/>
      </c>
      <c r="AF50" s="89" t="str">
        <f t="shared" si="37"/>
        <v/>
      </c>
      <c r="AG50" s="89" t="str">
        <f t="shared" si="37"/>
        <v/>
      </c>
      <c r="AH50" s="90" t="str">
        <f t="shared" si="38"/>
        <v/>
      </c>
      <c r="AI50" s="89" t="str">
        <f t="shared" si="41"/>
        <v/>
      </c>
      <c r="AJ50" s="89" t="str">
        <f t="shared" si="41"/>
        <v/>
      </c>
      <c r="AK50" s="89" t="str">
        <f t="shared" si="41"/>
        <v/>
      </c>
      <c r="AL50" s="89" t="str">
        <f t="shared" si="41"/>
        <v/>
      </c>
      <c r="AM50" s="89" t="str">
        <f t="shared" si="40"/>
        <v/>
      </c>
      <c r="AN50" s="89" t="str">
        <f t="shared" si="40"/>
        <v/>
      </c>
      <c r="AO50" s="89" t="str">
        <f t="shared" si="40"/>
        <v/>
      </c>
      <c r="AP50" s="89" t="str">
        <f t="shared" si="40"/>
        <v/>
      </c>
      <c r="AQ50" s="91"/>
    </row>
    <row r="51" spans="1:43" ht="15.75" x14ac:dyDescent="0.25">
      <c r="A51" s="73" t="str">
        <f>Leyendas!$C$2</f>
        <v>Chile</v>
      </c>
      <c r="B51" s="73">
        <f>Leyendas!$A$2</f>
        <v>2018</v>
      </c>
      <c r="C51" s="85" t="s">
        <v>273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152"/>
      <c r="V51" s="88"/>
      <c r="W51" s="88"/>
      <c r="X51" s="88"/>
      <c r="Y51" s="88"/>
      <c r="Z51" s="89" t="str">
        <f t="shared" si="34"/>
        <v/>
      </c>
      <c r="AA51" s="89" t="str">
        <f t="shared" si="35"/>
        <v/>
      </c>
      <c r="AB51" s="89" t="str">
        <f t="shared" si="36"/>
        <v/>
      </c>
      <c r="AC51" s="89" t="str">
        <f t="shared" si="37"/>
        <v/>
      </c>
      <c r="AD51" s="89" t="str">
        <f t="shared" si="37"/>
        <v/>
      </c>
      <c r="AE51" s="89" t="str">
        <f t="shared" si="37"/>
        <v/>
      </c>
      <c r="AF51" s="89" t="str">
        <f t="shared" si="37"/>
        <v/>
      </c>
      <c r="AG51" s="89" t="str">
        <f t="shared" si="37"/>
        <v/>
      </c>
      <c r="AH51" s="90" t="str">
        <f t="shared" si="38"/>
        <v/>
      </c>
      <c r="AI51" s="89" t="str">
        <f t="shared" si="41"/>
        <v/>
      </c>
      <c r="AJ51" s="89" t="str">
        <f t="shared" si="41"/>
        <v/>
      </c>
      <c r="AK51" s="89" t="str">
        <f t="shared" si="41"/>
        <v/>
      </c>
      <c r="AL51" s="89" t="str">
        <f t="shared" si="41"/>
        <v/>
      </c>
      <c r="AM51" s="89" t="str">
        <f t="shared" si="40"/>
        <v/>
      </c>
      <c r="AN51" s="89" t="str">
        <f t="shared" si="40"/>
        <v/>
      </c>
      <c r="AO51" s="89" t="str">
        <f t="shared" si="40"/>
        <v/>
      </c>
      <c r="AP51" s="89" t="str">
        <f t="shared" si="40"/>
        <v/>
      </c>
      <c r="AQ51" s="91"/>
    </row>
    <row r="52" spans="1:43" ht="15.75" x14ac:dyDescent="0.25">
      <c r="A52" s="73" t="str">
        <f>Leyendas!$C$2</f>
        <v>Chile</v>
      </c>
      <c r="B52" s="73">
        <f>Leyendas!$A$2</f>
        <v>2018</v>
      </c>
      <c r="C52" s="85" t="s">
        <v>274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152"/>
      <c r="V52" s="88"/>
      <c r="W52" s="88"/>
      <c r="X52" s="88"/>
      <c r="Y52" s="88"/>
      <c r="Z52" s="89" t="str">
        <f t="shared" si="34"/>
        <v/>
      </c>
      <c r="AA52" s="89" t="str">
        <f t="shared" si="35"/>
        <v/>
      </c>
      <c r="AB52" s="89" t="str">
        <f t="shared" si="36"/>
        <v/>
      </c>
      <c r="AC52" s="89" t="str">
        <f t="shared" si="37"/>
        <v/>
      </c>
      <c r="AD52" s="89" t="str">
        <f t="shared" si="37"/>
        <v/>
      </c>
      <c r="AE52" s="89" t="str">
        <f t="shared" si="37"/>
        <v/>
      </c>
      <c r="AF52" s="89" t="str">
        <f t="shared" si="37"/>
        <v/>
      </c>
      <c r="AG52" s="89" t="str">
        <f t="shared" si="37"/>
        <v/>
      </c>
      <c r="AH52" s="90" t="str">
        <f t="shared" si="38"/>
        <v/>
      </c>
      <c r="AI52" s="89" t="str">
        <f t="shared" si="41"/>
        <v/>
      </c>
      <c r="AJ52" s="89" t="str">
        <f t="shared" si="41"/>
        <v/>
      </c>
      <c r="AK52" s="89" t="str">
        <f t="shared" si="41"/>
        <v/>
      </c>
      <c r="AL52" s="89" t="str">
        <f t="shared" si="41"/>
        <v/>
      </c>
      <c r="AM52" s="89" t="str">
        <f t="shared" si="40"/>
        <v/>
      </c>
      <c r="AN52" s="89" t="str">
        <f t="shared" si="40"/>
        <v/>
      </c>
      <c r="AO52" s="89" t="str">
        <f t="shared" si="40"/>
        <v/>
      </c>
      <c r="AP52" s="89" t="str">
        <f t="shared" si="40"/>
        <v/>
      </c>
      <c r="AQ52" s="91"/>
    </row>
    <row r="53" spans="1:43" ht="15.75" x14ac:dyDescent="0.25">
      <c r="A53" s="73" t="str">
        <f>Leyendas!$C$2</f>
        <v>Chile</v>
      </c>
      <c r="B53" s="73">
        <f>Leyendas!$A$2</f>
        <v>2018</v>
      </c>
      <c r="C53" s="85" t="s">
        <v>275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8"/>
      <c r="V53" s="88"/>
      <c r="W53" s="88"/>
      <c r="X53" s="88"/>
      <c r="Y53" s="88"/>
      <c r="Z53" s="89" t="str">
        <f t="shared" si="34"/>
        <v/>
      </c>
      <c r="AA53" s="89" t="str">
        <f t="shared" si="35"/>
        <v/>
      </c>
      <c r="AB53" s="89" t="str">
        <f t="shared" si="36"/>
        <v/>
      </c>
      <c r="AC53" s="89" t="str">
        <f t="shared" si="37"/>
        <v/>
      </c>
      <c r="AD53" s="89" t="str">
        <f t="shared" si="37"/>
        <v/>
      </c>
      <c r="AE53" s="89" t="str">
        <f t="shared" si="37"/>
        <v/>
      </c>
      <c r="AF53" s="89" t="str">
        <f t="shared" si="37"/>
        <v/>
      </c>
      <c r="AG53" s="89" t="str">
        <f t="shared" si="37"/>
        <v/>
      </c>
      <c r="AH53" s="90" t="str">
        <f t="shared" si="38"/>
        <v/>
      </c>
      <c r="AI53" s="89" t="str">
        <f t="shared" si="41"/>
        <v/>
      </c>
      <c r="AJ53" s="89" t="str">
        <f t="shared" si="41"/>
        <v/>
      </c>
      <c r="AK53" s="89" t="str">
        <f t="shared" si="41"/>
        <v/>
      </c>
      <c r="AL53" s="89" t="str">
        <f t="shared" si="41"/>
        <v/>
      </c>
      <c r="AM53" s="89" t="str">
        <f t="shared" si="40"/>
        <v/>
      </c>
      <c r="AN53" s="89" t="str">
        <f t="shared" si="40"/>
        <v/>
      </c>
      <c r="AO53" s="89" t="str">
        <f t="shared" si="40"/>
        <v/>
      </c>
      <c r="AP53" s="89" t="str">
        <f t="shared" si="40"/>
        <v/>
      </c>
      <c r="AQ53" s="91"/>
    </row>
    <row r="54" spans="1:43" ht="15.75" x14ac:dyDescent="0.25">
      <c r="A54" s="73" t="str">
        <f>Leyendas!$C$2</f>
        <v>Chile</v>
      </c>
      <c r="B54" s="73">
        <f>Leyendas!$A$2</f>
        <v>2018</v>
      </c>
      <c r="C54" s="85" t="s">
        <v>276</v>
      </c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8"/>
      <c r="V54" s="88"/>
      <c r="W54" s="88"/>
      <c r="X54" s="88"/>
      <c r="Y54" s="88"/>
      <c r="Z54" s="89" t="str">
        <f t="shared" si="34"/>
        <v/>
      </c>
      <c r="AA54" s="89" t="str">
        <f t="shared" si="35"/>
        <v/>
      </c>
      <c r="AB54" s="89" t="str">
        <f t="shared" si="36"/>
        <v/>
      </c>
      <c r="AC54" s="89" t="str">
        <f t="shared" si="37"/>
        <v/>
      </c>
      <c r="AD54" s="89" t="str">
        <f t="shared" si="37"/>
        <v/>
      </c>
      <c r="AE54" s="89" t="str">
        <f t="shared" si="37"/>
        <v/>
      </c>
      <c r="AF54" s="89" t="str">
        <f t="shared" si="37"/>
        <v/>
      </c>
      <c r="AG54" s="89" t="str">
        <f t="shared" si="37"/>
        <v/>
      </c>
      <c r="AH54" s="90" t="str">
        <f t="shared" si="38"/>
        <v/>
      </c>
      <c r="AI54" s="89" t="str">
        <f t="shared" si="41"/>
        <v/>
      </c>
      <c r="AJ54" s="89" t="str">
        <f t="shared" si="41"/>
        <v/>
      </c>
      <c r="AK54" s="89" t="str">
        <f t="shared" si="41"/>
        <v/>
      </c>
      <c r="AL54" s="89" t="str">
        <f t="shared" si="41"/>
        <v/>
      </c>
      <c r="AM54" s="89" t="str">
        <f t="shared" si="40"/>
        <v/>
      </c>
      <c r="AN54" s="89" t="str">
        <f t="shared" si="40"/>
        <v/>
      </c>
      <c r="AO54" s="89" t="str">
        <f t="shared" si="40"/>
        <v/>
      </c>
      <c r="AP54" s="89" t="str">
        <f t="shared" si="40"/>
        <v/>
      </c>
      <c r="AQ54" s="91"/>
    </row>
    <row r="55" spans="1:43" ht="15.75" x14ac:dyDescent="0.25">
      <c r="A55" s="73" t="str">
        <f>Leyendas!$C$2</f>
        <v>Chile</v>
      </c>
      <c r="B55" s="73">
        <f>Leyendas!$A$2</f>
        <v>2018</v>
      </c>
      <c r="C55" s="85" t="s">
        <v>277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8"/>
      <c r="V55" s="88"/>
      <c r="W55" s="88"/>
      <c r="X55" s="88"/>
      <c r="Y55" s="88"/>
      <c r="Z55" s="89" t="str">
        <f t="shared" si="34"/>
        <v/>
      </c>
      <c r="AA55" s="89" t="str">
        <f t="shared" si="35"/>
        <v/>
      </c>
      <c r="AB55" s="89" t="str">
        <f t="shared" si="36"/>
        <v/>
      </c>
      <c r="AC55" s="89" t="str">
        <f t="shared" si="37"/>
        <v/>
      </c>
      <c r="AD55" s="89" t="str">
        <f t="shared" si="37"/>
        <v/>
      </c>
      <c r="AE55" s="89" t="str">
        <f t="shared" si="37"/>
        <v/>
      </c>
      <c r="AF55" s="89" t="str">
        <f t="shared" si="37"/>
        <v/>
      </c>
      <c r="AG55" s="89" t="str">
        <f t="shared" si="37"/>
        <v/>
      </c>
      <c r="AH55" s="90" t="str">
        <f t="shared" si="38"/>
        <v/>
      </c>
      <c r="AI55" s="89" t="str">
        <f t="shared" si="41"/>
        <v/>
      </c>
      <c r="AJ55" s="89" t="str">
        <f t="shared" si="41"/>
        <v/>
      </c>
      <c r="AK55" s="89" t="str">
        <f t="shared" si="41"/>
        <v/>
      </c>
      <c r="AL55" s="89" t="str">
        <f t="shared" si="41"/>
        <v/>
      </c>
      <c r="AM55" s="89" t="str">
        <f t="shared" si="40"/>
        <v/>
      </c>
      <c r="AN55" s="89" t="str">
        <f t="shared" si="40"/>
        <v/>
      </c>
      <c r="AO55" s="89" t="str">
        <f t="shared" si="40"/>
        <v/>
      </c>
      <c r="AP55" s="89" t="str">
        <f t="shared" si="40"/>
        <v/>
      </c>
      <c r="AQ55" s="91"/>
    </row>
    <row r="56" spans="1:43" ht="15.75" x14ac:dyDescent="0.25">
      <c r="A56" s="73" t="str">
        <f>Leyendas!$C$2</f>
        <v>Chile</v>
      </c>
      <c r="B56" s="73">
        <f>Leyendas!$A$2</f>
        <v>2018</v>
      </c>
      <c r="C56" s="85" t="s">
        <v>278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8"/>
      <c r="V56" s="88"/>
      <c r="W56" s="88"/>
      <c r="X56" s="88"/>
      <c r="Y56" s="88"/>
      <c r="Z56" s="89" t="str">
        <f t="shared" si="34"/>
        <v/>
      </c>
      <c r="AA56" s="89" t="str">
        <f t="shared" si="35"/>
        <v/>
      </c>
      <c r="AB56" s="89" t="str">
        <f t="shared" si="36"/>
        <v/>
      </c>
      <c r="AC56" s="89" t="str">
        <f t="shared" si="37"/>
        <v/>
      </c>
      <c r="AD56" s="89" t="str">
        <f t="shared" si="37"/>
        <v/>
      </c>
      <c r="AE56" s="89" t="str">
        <f t="shared" si="37"/>
        <v/>
      </c>
      <c r="AF56" s="89" t="str">
        <f t="shared" si="37"/>
        <v/>
      </c>
      <c r="AG56" s="89" t="str">
        <f t="shared" si="37"/>
        <v/>
      </c>
      <c r="AH56" s="90" t="str">
        <f t="shared" si="38"/>
        <v/>
      </c>
      <c r="AI56" s="89" t="str">
        <f t="shared" si="41"/>
        <v/>
      </c>
      <c r="AJ56" s="89" t="str">
        <f t="shared" si="41"/>
        <v/>
      </c>
      <c r="AK56" s="89" t="str">
        <f t="shared" si="41"/>
        <v/>
      </c>
      <c r="AL56" s="89" t="str">
        <f t="shared" si="41"/>
        <v/>
      </c>
      <c r="AM56" s="89" t="str">
        <f t="shared" si="40"/>
        <v/>
      </c>
      <c r="AN56" s="89" t="str">
        <f t="shared" si="40"/>
        <v/>
      </c>
      <c r="AO56" s="89" t="str">
        <f t="shared" si="40"/>
        <v/>
      </c>
      <c r="AP56" s="89" t="str">
        <f t="shared" si="40"/>
        <v/>
      </c>
      <c r="AQ56" s="91"/>
    </row>
    <row r="57" spans="1:43" ht="15.75" x14ac:dyDescent="0.25">
      <c r="A57" s="73" t="str">
        <f>Leyendas!$C$2</f>
        <v>Chile</v>
      </c>
      <c r="B57" s="73">
        <f>Leyendas!$A$2</f>
        <v>2018</v>
      </c>
      <c r="C57" s="85" t="s">
        <v>279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8"/>
      <c r="V57" s="88"/>
      <c r="W57" s="88"/>
      <c r="X57" s="88"/>
      <c r="Y57" s="88"/>
      <c r="Z57" s="89" t="str">
        <f t="shared" si="34"/>
        <v/>
      </c>
      <c r="AA57" s="89" t="str">
        <f t="shared" si="35"/>
        <v/>
      </c>
      <c r="AB57" s="89" t="str">
        <f t="shared" si="36"/>
        <v/>
      </c>
      <c r="AC57" s="89" t="str">
        <f t="shared" si="37"/>
        <v/>
      </c>
      <c r="AD57" s="89" t="str">
        <f t="shared" si="37"/>
        <v/>
      </c>
      <c r="AE57" s="89" t="str">
        <f t="shared" si="37"/>
        <v/>
      </c>
      <c r="AF57" s="89" t="str">
        <f t="shared" si="37"/>
        <v/>
      </c>
      <c r="AG57" s="89" t="str">
        <f t="shared" si="37"/>
        <v/>
      </c>
      <c r="AH57" s="90" t="str">
        <f t="shared" si="38"/>
        <v/>
      </c>
      <c r="AI57" s="89" t="str">
        <f t="shared" si="41"/>
        <v/>
      </c>
      <c r="AJ57" s="89" t="str">
        <f t="shared" si="41"/>
        <v/>
      </c>
      <c r="AK57" s="89" t="str">
        <f t="shared" si="41"/>
        <v/>
      </c>
      <c r="AL57" s="89" t="str">
        <f t="shared" si="41"/>
        <v/>
      </c>
      <c r="AM57" s="89" t="str">
        <f t="shared" si="40"/>
        <v/>
      </c>
      <c r="AN57" s="89" t="str">
        <f t="shared" si="40"/>
        <v/>
      </c>
      <c r="AO57" s="89" t="str">
        <f t="shared" si="40"/>
        <v/>
      </c>
      <c r="AP57" s="89" t="str">
        <f t="shared" si="40"/>
        <v/>
      </c>
      <c r="AQ57" s="91"/>
    </row>
    <row r="58" spans="1:43" s="95" customFormat="1" ht="27.75" customHeight="1" x14ac:dyDescent="0.2">
      <c r="C58" s="92" t="s">
        <v>67</v>
      </c>
      <c r="D58" s="92">
        <f t="shared" ref="D58:Y58" si="42">SUM(D6:D57)</f>
        <v>0</v>
      </c>
      <c r="E58" s="92">
        <f t="shared" si="42"/>
        <v>0</v>
      </c>
      <c r="F58" s="92">
        <f t="shared" si="42"/>
        <v>0</v>
      </c>
      <c r="G58" s="92">
        <f t="shared" si="42"/>
        <v>0</v>
      </c>
      <c r="H58" s="92">
        <f t="shared" si="42"/>
        <v>0</v>
      </c>
      <c r="I58" s="92">
        <f t="shared" si="42"/>
        <v>0</v>
      </c>
      <c r="J58" s="92">
        <f t="shared" si="42"/>
        <v>0</v>
      </c>
      <c r="K58" s="92">
        <f t="shared" si="42"/>
        <v>0</v>
      </c>
      <c r="L58" s="92">
        <f t="shared" si="42"/>
        <v>0</v>
      </c>
      <c r="M58" s="92">
        <f t="shared" si="42"/>
        <v>0</v>
      </c>
      <c r="N58" s="92">
        <f t="shared" si="42"/>
        <v>0</v>
      </c>
      <c r="O58" s="92">
        <f t="shared" si="42"/>
        <v>0</v>
      </c>
      <c r="P58" s="92">
        <f t="shared" si="42"/>
        <v>0</v>
      </c>
      <c r="Q58" s="92">
        <f t="shared" si="42"/>
        <v>0</v>
      </c>
      <c r="R58" s="92">
        <f t="shared" si="42"/>
        <v>0</v>
      </c>
      <c r="S58" s="92">
        <f t="shared" si="42"/>
        <v>0</v>
      </c>
      <c r="T58" s="92">
        <f t="shared" si="42"/>
        <v>0</v>
      </c>
      <c r="U58" s="92">
        <f>SUM(U6:U57)</f>
        <v>0</v>
      </c>
      <c r="V58" s="92">
        <f>SUM(V6:V57)</f>
        <v>0</v>
      </c>
      <c r="W58" s="92">
        <f t="shared" si="42"/>
        <v>0</v>
      </c>
      <c r="X58" s="92">
        <f t="shared" si="42"/>
        <v>0</v>
      </c>
      <c r="Y58" s="92">
        <f t="shared" si="42"/>
        <v>0</v>
      </c>
      <c r="Z58" s="93" t="str">
        <f>IF(U58=0,"",V58/U58)</f>
        <v/>
      </c>
      <c r="AA58" s="93" t="str">
        <f>IF(U58=0,"",W58/U58)</f>
        <v/>
      </c>
      <c r="AB58" s="93" t="str">
        <f>IF(U58=0,"",X58/U58)</f>
        <v/>
      </c>
      <c r="AC58" s="93" t="str">
        <f>IF($X58=0,"",D58/$X58)</f>
        <v/>
      </c>
      <c r="AD58" s="93" t="str">
        <f>IF($X58=0,"",E58/$X58)</f>
        <v/>
      </c>
      <c r="AE58" s="93" t="str">
        <f>IF($X58=0,"",F58/$X58)</f>
        <v/>
      </c>
      <c r="AF58" s="93" t="str">
        <f>IF($X58=0,"",G58/$X58)</f>
        <v/>
      </c>
      <c r="AG58" s="93" t="str">
        <f>IF($X58=0,"",H58/$X58)</f>
        <v/>
      </c>
      <c r="AH58" s="94" t="str">
        <f t="shared" si="38"/>
        <v/>
      </c>
      <c r="AI58" s="93" t="str">
        <f>IF($U58=0,"",L58/$U58)</f>
        <v/>
      </c>
      <c r="AJ58" s="93" t="str">
        <f>IF($U58=0,"",M58/$U58)</f>
        <v/>
      </c>
      <c r="AK58" s="93" t="str">
        <f>IF($U58=0,"",N58/$U58)</f>
        <v/>
      </c>
      <c r="AL58" s="93" t="str">
        <f>IF($U58=0,"",O58/$U58)</f>
        <v/>
      </c>
      <c r="AM58" s="93" t="str">
        <f>IF($U58=0,"",P58/$U58)</f>
        <v/>
      </c>
      <c r="AN58" s="93" t="str">
        <f t="shared" si="40"/>
        <v/>
      </c>
      <c r="AO58" s="93" t="str">
        <f t="shared" si="40"/>
        <v/>
      </c>
      <c r="AP58" s="93" t="str">
        <f>IF($U58=0,"",S58/$U58)</f>
        <v/>
      </c>
    </row>
    <row r="59" spans="1:43" ht="21" customHeight="1" x14ac:dyDescent="0.25">
      <c r="U59" s="40"/>
      <c r="V59" s="40"/>
      <c r="W59" s="40"/>
      <c r="X59" s="40"/>
      <c r="Y59" s="40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</row>
    <row r="60" spans="1:43" ht="52.5" customHeight="1" x14ac:dyDescent="0.25">
      <c r="C60" s="316" t="str">
        <f xml:space="preserve"> Leyendas!$C$4</f>
        <v xml:space="preserve">INDICADORES ACUMULADOS PARA EL AÑO 2018
(para el cálculo se utilizaron muestras totales) </v>
      </c>
      <c r="D60" s="317"/>
      <c r="E60" s="317"/>
      <c r="F60" s="317"/>
      <c r="G60" s="317"/>
      <c r="H60" s="317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1:43" s="98" customFormat="1" ht="36" customHeight="1" x14ac:dyDescent="0.25">
      <c r="C61" s="323" t="s">
        <v>280</v>
      </c>
      <c r="D61" s="324"/>
      <c r="E61" s="324"/>
      <c r="F61" s="324"/>
      <c r="G61" s="325"/>
      <c r="H61" s="97" t="e">
        <f>V58/U58</f>
        <v>#DIV/0!</v>
      </c>
      <c r="U61" s="99"/>
      <c r="V61" s="100"/>
      <c r="W61" s="100"/>
      <c r="X61" s="100"/>
      <c r="Y61" s="100"/>
      <c r="Z61" s="100"/>
      <c r="AA61" s="100"/>
      <c r="AB61" s="100"/>
      <c r="AC61" s="99"/>
      <c r="AD61" s="99"/>
    </row>
    <row r="62" spans="1:43" s="98" customFormat="1" ht="36" customHeight="1" x14ac:dyDescent="0.25">
      <c r="C62" s="323" t="s">
        <v>281</v>
      </c>
      <c r="D62" s="324"/>
      <c r="E62" s="324"/>
      <c r="F62" s="324"/>
      <c r="G62" s="325"/>
      <c r="H62" s="97" t="e">
        <f>W58/U58</f>
        <v>#DIV/0!</v>
      </c>
      <c r="U62" s="99"/>
      <c r="V62" s="100"/>
      <c r="W62" s="100"/>
      <c r="X62" s="100"/>
      <c r="Y62" s="100"/>
      <c r="Z62" s="100"/>
      <c r="AA62" s="100"/>
      <c r="AB62" s="100"/>
      <c r="AC62" s="99"/>
      <c r="AD62" s="99"/>
    </row>
    <row r="63" spans="1:43" s="98" customFormat="1" ht="36" customHeight="1" x14ac:dyDescent="0.25">
      <c r="C63" s="101"/>
      <c r="D63" s="323" t="s">
        <v>282</v>
      </c>
      <c r="E63" s="324"/>
      <c r="F63" s="324"/>
      <c r="G63" s="325"/>
      <c r="H63" s="97" t="e">
        <f>X58/U58</f>
        <v>#DIV/0!</v>
      </c>
      <c r="U63" s="99"/>
      <c r="V63" s="100"/>
      <c r="W63" s="100"/>
      <c r="X63" s="100"/>
      <c r="Y63" s="100"/>
      <c r="Z63" s="100"/>
      <c r="AA63" s="100"/>
      <c r="AB63" s="100"/>
      <c r="AC63" s="99"/>
      <c r="AD63" s="99"/>
    </row>
    <row r="64" spans="1:43" s="98" customFormat="1" ht="36" customHeight="1" x14ac:dyDescent="0.25">
      <c r="C64" s="101"/>
      <c r="D64" s="323" t="s">
        <v>283</v>
      </c>
      <c r="E64" s="324"/>
      <c r="F64" s="324"/>
      <c r="G64" s="325"/>
      <c r="H64" s="97" t="e">
        <f>Y58/U58</f>
        <v>#DIV/0!</v>
      </c>
      <c r="U64" s="99"/>
      <c r="V64" s="100"/>
      <c r="W64" s="100"/>
      <c r="X64" s="100"/>
      <c r="Y64" s="100"/>
      <c r="Z64" s="100"/>
      <c r="AA64" s="100"/>
      <c r="AB64" s="100"/>
      <c r="AC64" s="99"/>
      <c r="AD64" s="99"/>
    </row>
    <row r="65" spans="3:30" ht="37.5" customHeight="1" x14ac:dyDescent="0.25">
      <c r="C65" s="333" t="s">
        <v>284</v>
      </c>
      <c r="D65" s="334"/>
      <c r="E65" s="334"/>
      <c r="F65" s="334"/>
      <c r="G65" s="335"/>
      <c r="H65" s="97" t="e">
        <f>SUM(L58:S58)/U58</f>
        <v>#DIV/0!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3:30" ht="15.75" x14ac:dyDescent="0.25">
      <c r="U66" s="102"/>
      <c r="V66" s="40"/>
      <c r="W66" s="40"/>
      <c r="X66" s="40"/>
      <c r="Y66" s="40"/>
      <c r="Z66" s="40"/>
      <c r="AA66" s="40"/>
      <c r="AB66" s="40"/>
      <c r="AC66" s="40"/>
      <c r="AD66" s="40"/>
    </row>
    <row r="67" spans="3:30" ht="15.75" x14ac:dyDescent="0.25">
      <c r="U67" s="102"/>
      <c r="V67" s="40"/>
      <c r="W67" s="40"/>
      <c r="X67" s="40"/>
      <c r="Y67" s="40"/>
      <c r="Z67" s="40"/>
      <c r="AA67" s="40"/>
      <c r="AB67" s="40"/>
      <c r="AC67" s="40"/>
      <c r="AD67" s="40"/>
    </row>
    <row r="68" spans="3:30" ht="15.75" x14ac:dyDescent="0.25">
      <c r="U68" s="102"/>
      <c r="V68" s="40"/>
      <c r="W68" s="40"/>
      <c r="X68" s="40"/>
      <c r="Y68" s="40"/>
      <c r="Z68" s="40"/>
      <c r="AA68" s="40"/>
      <c r="AB68" s="40"/>
      <c r="AC68" s="40"/>
      <c r="AD68" s="40"/>
    </row>
    <row r="69" spans="3:30" ht="15.75" x14ac:dyDescent="0.25">
      <c r="U69" s="103"/>
    </row>
    <row r="70" spans="3:30" ht="15.75" x14ac:dyDescent="0.25">
      <c r="U70" s="103"/>
    </row>
    <row r="71" spans="3:30" ht="15.75" x14ac:dyDescent="0.25">
      <c r="U71" s="103"/>
    </row>
    <row r="72" spans="3:30" ht="18.75" x14ac:dyDescent="0.3">
      <c r="U72" s="104"/>
    </row>
    <row r="73" spans="3:30" ht="15.75" x14ac:dyDescent="0.25">
      <c r="U73" s="105"/>
    </row>
    <row r="74" spans="3:30" ht="15.75" x14ac:dyDescent="0.25">
      <c r="U74" s="105"/>
    </row>
    <row r="75" spans="3:30" ht="15.75" x14ac:dyDescent="0.25">
      <c r="U75" s="105"/>
    </row>
  </sheetData>
  <mergeCells count="34">
    <mergeCell ref="D63:G63"/>
    <mergeCell ref="D64:G64"/>
    <mergeCell ref="C65:G65"/>
    <mergeCell ref="AN4:AN5"/>
    <mergeCell ref="A4:A5"/>
    <mergeCell ref="B4:B5"/>
    <mergeCell ref="C4:C5"/>
    <mergeCell ref="D4:H4"/>
    <mergeCell ref="I4:K4"/>
    <mergeCell ref="L4:S4"/>
    <mergeCell ref="T4:T5"/>
    <mergeCell ref="U4:U5"/>
    <mergeCell ref="V4:V5"/>
    <mergeCell ref="AJ4:AJ5"/>
    <mergeCell ref="AK4:AK5"/>
    <mergeCell ref="AL4:AL5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1:T1"/>
    <mergeCell ref="U1:Y3"/>
    <mergeCell ref="Z1:AP3"/>
    <mergeCell ref="AO4:AO5"/>
    <mergeCell ref="C60:H60"/>
    <mergeCell ref="AM4:AM5"/>
    <mergeCell ref="D3:T3"/>
    <mergeCell ref="AP4:A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topLeftCell="H1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9" t="s">
        <v>33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7" t="s">
        <v>105</v>
      </c>
      <c r="B2" s="15"/>
      <c r="C2" s="15"/>
      <c r="D2" s="15"/>
      <c r="E2" s="15"/>
      <c r="F2" s="15"/>
      <c r="G2" s="15"/>
      <c r="H2" s="15"/>
      <c r="J2" s="15"/>
      <c r="K2" s="15"/>
      <c r="L2" s="148"/>
      <c r="M2" s="149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53" t="str">
        <f>IF(Leyendas!$E$2&lt;&gt;"","Establecimiento:",IF(Leyendas!$D$2&lt;&gt;"","Región:","País:"))</f>
        <v>País:</v>
      </c>
      <c r="B3" s="154" t="str">
        <f>IF(Leyendas!$E$2&lt;&gt;"",Leyendas!$E$2,IF(Leyendas!$D$2&lt;&gt;"",Leyendas!$D$2,Leyendas!$C$2))</f>
        <v>Chile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205" customFormat="1" ht="15" customHeight="1" x14ac:dyDescent="0.3">
      <c r="A4" s="227"/>
      <c r="B4" s="270" t="str">
        <f>Leyendas!$B$2</f>
        <v>IRAG</v>
      </c>
      <c r="C4" s="271">
        <f>Leyendas!$A$2</f>
        <v>2018</v>
      </c>
      <c r="D4" s="204"/>
      <c r="E4" s="204"/>
      <c r="F4" s="204"/>
      <c r="G4" s="342"/>
      <c r="H4" s="342"/>
      <c r="I4" s="342"/>
      <c r="J4" s="341"/>
      <c r="K4" s="341"/>
      <c r="L4" s="341"/>
      <c r="M4" s="341"/>
      <c r="N4" s="204"/>
      <c r="O4" s="204"/>
      <c r="P4" s="204"/>
      <c r="Q4" s="204"/>
      <c r="R4" s="340"/>
      <c r="S4" s="340"/>
      <c r="T4" s="340"/>
      <c r="U4" s="340"/>
      <c r="V4" s="340"/>
      <c r="W4" s="340"/>
      <c r="X4" s="341"/>
      <c r="Y4" s="341"/>
      <c r="Z4" s="203"/>
      <c r="AA4" s="203"/>
    </row>
    <row r="5" spans="1:30" ht="60" customHeight="1" x14ac:dyDescent="0.25">
      <c r="C5" s="23"/>
      <c r="D5" s="349" t="s">
        <v>103</v>
      </c>
      <c r="E5" s="350"/>
      <c r="F5" s="350"/>
      <c r="G5" s="350"/>
      <c r="H5" s="351"/>
      <c r="I5" s="352"/>
      <c r="J5" s="343" t="s">
        <v>0</v>
      </c>
      <c r="K5" s="344"/>
      <c r="L5" s="345" t="s">
        <v>409</v>
      </c>
      <c r="M5" s="346"/>
      <c r="N5" s="346"/>
      <c r="O5" s="346"/>
      <c r="P5" s="346"/>
      <c r="Q5" s="346"/>
      <c r="R5" s="353" t="s">
        <v>303</v>
      </c>
      <c r="S5" s="354"/>
      <c r="T5" s="354"/>
      <c r="U5" s="354"/>
      <c r="V5" s="354"/>
      <c r="W5" s="355"/>
      <c r="X5" s="347" t="s">
        <v>304</v>
      </c>
      <c r="Y5" s="348"/>
      <c r="Z5" s="348"/>
      <c r="AA5" s="348"/>
      <c r="AB5" s="348"/>
      <c r="AC5" s="348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51" t="s">
        <v>37</v>
      </c>
      <c r="E6" s="51" t="s">
        <v>42</v>
      </c>
      <c r="F6" s="51" t="s">
        <v>41</v>
      </c>
      <c r="G6" s="145" t="s">
        <v>34</v>
      </c>
      <c r="H6" s="146" t="s">
        <v>318</v>
      </c>
      <c r="I6" s="147" t="s">
        <v>319</v>
      </c>
      <c r="J6" s="144" t="s">
        <v>38</v>
      </c>
      <c r="K6" s="27" t="s">
        <v>102</v>
      </c>
      <c r="L6" s="276" t="s">
        <v>76</v>
      </c>
      <c r="M6" s="276" t="s">
        <v>77</v>
      </c>
      <c r="N6" s="276" t="s">
        <v>78</v>
      </c>
      <c r="O6" s="276" t="s">
        <v>84</v>
      </c>
      <c r="P6" s="276" t="s">
        <v>397</v>
      </c>
      <c r="Q6" s="276" t="s">
        <v>75</v>
      </c>
      <c r="R6" s="20" t="s">
        <v>76</v>
      </c>
      <c r="S6" s="20" t="s">
        <v>77</v>
      </c>
      <c r="T6" s="20" t="s">
        <v>78</v>
      </c>
      <c r="U6" s="20" t="s">
        <v>84</v>
      </c>
      <c r="V6" s="20" t="s">
        <v>397</v>
      </c>
      <c r="W6" s="20" t="s">
        <v>75</v>
      </c>
      <c r="X6" s="277" t="s">
        <v>51</v>
      </c>
      <c r="Y6" s="277" t="s">
        <v>52</v>
      </c>
      <c r="Z6" s="277" t="s">
        <v>53</v>
      </c>
      <c r="AA6" s="277" t="s">
        <v>54</v>
      </c>
      <c r="AB6" s="277" t="s">
        <v>55</v>
      </c>
      <c r="AC6" s="277" t="s">
        <v>56</v>
      </c>
    </row>
    <row r="7" spans="1:30" ht="45" x14ac:dyDescent="0.25">
      <c r="A7" s="30" t="s">
        <v>15</v>
      </c>
      <c r="B7" s="30" t="s">
        <v>12</v>
      </c>
      <c r="C7" s="30" t="s">
        <v>16</v>
      </c>
      <c r="D7" s="50" t="s">
        <v>115</v>
      </c>
      <c r="E7" s="31" t="s">
        <v>44</v>
      </c>
      <c r="F7" s="31" t="s">
        <v>126</v>
      </c>
      <c r="G7" s="32" t="s">
        <v>45</v>
      </c>
      <c r="H7" s="32" t="s">
        <v>320</v>
      </c>
      <c r="I7" s="32" t="s">
        <v>46</v>
      </c>
      <c r="J7" s="32" t="s">
        <v>30</v>
      </c>
      <c r="K7" s="32" t="s">
        <v>31</v>
      </c>
      <c r="L7" s="32" t="s">
        <v>305</v>
      </c>
      <c r="M7" s="32" t="s">
        <v>410</v>
      </c>
      <c r="N7" s="32" t="s">
        <v>306</v>
      </c>
      <c r="O7" s="32" t="s">
        <v>307</v>
      </c>
      <c r="P7" s="32" t="s">
        <v>308</v>
      </c>
      <c r="Q7" s="32" t="s">
        <v>309</v>
      </c>
      <c r="R7" s="32" t="s">
        <v>47</v>
      </c>
      <c r="S7" s="32" t="s">
        <v>317</v>
      </c>
      <c r="T7" s="32" t="s">
        <v>48</v>
      </c>
      <c r="U7" s="32" t="s">
        <v>49</v>
      </c>
      <c r="V7" s="32" t="s">
        <v>50</v>
      </c>
      <c r="W7" s="32" t="s">
        <v>32</v>
      </c>
      <c r="X7" s="38" t="s">
        <v>116</v>
      </c>
      <c r="Y7" s="38" t="s">
        <v>316</v>
      </c>
      <c r="Z7" s="38" t="s">
        <v>117</v>
      </c>
      <c r="AA7" s="38" t="s">
        <v>118</v>
      </c>
      <c r="AB7" s="38" t="s">
        <v>119</v>
      </c>
      <c r="AC7" s="32" t="s">
        <v>120</v>
      </c>
    </row>
    <row r="8" spans="1:30" s="216" customFormat="1" x14ac:dyDescent="0.25">
      <c r="A8" s="224" t="str">
        <f>Leyendas!$C$2</f>
        <v>Chile</v>
      </c>
      <c r="B8" s="224">
        <f>Leyendas!$A$2</f>
        <v>2018</v>
      </c>
      <c r="C8" s="223">
        <v>1</v>
      </c>
      <c r="D8" s="222"/>
      <c r="E8" s="222"/>
      <c r="F8" s="222"/>
      <c r="G8" s="221"/>
      <c r="H8" s="221"/>
      <c r="I8" s="221"/>
      <c r="J8" s="221"/>
      <c r="K8" s="220"/>
      <c r="L8" s="219"/>
      <c r="M8" s="219"/>
      <c r="N8" s="219"/>
      <c r="O8" s="219"/>
      <c r="P8" s="219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</row>
    <row r="9" spans="1:30" s="216" customFormat="1" x14ac:dyDescent="0.25">
      <c r="A9" s="224" t="str">
        <f>Leyendas!$C$2</f>
        <v>Chile</v>
      </c>
      <c r="B9" s="224">
        <f>Leyendas!$A$2</f>
        <v>2018</v>
      </c>
      <c r="C9" s="215">
        <v>2</v>
      </c>
      <c r="D9" s="222"/>
      <c r="E9" s="222"/>
      <c r="F9" s="222"/>
      <c r="G9" s="221"/>
      <c r="H9" s="219"/>
      <c r="I9" s="221"/>
      <c r="J9" s="219"/>
      <c r="K9" s="220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8"/>
      <c r="W9" s="218"/>
      <c r="X9" s="218"/>
      <c r="Y9" s="218"/>
      <c r="Z9" s="218"/>
      <c r="AA9" s="218"/>
      <c r="AB9" s="218"/>
      <c r="AC9" s="218"/>
      <c r="AD9" s="252"/>
    </row>
    <row r="10" spans="1:30" s="216" customFormat="1" x14ac:dyDescent="0.25">
      <c r="A10" s="224" t="str">
        <f>Leyendas!$C$2</f>
        <v>Chile</v>
      </c>
      <c r="B10" s="224">
        <f>Leyendas!$A$2</f>
        <v>2018</v>
      </c>
      <c r="C10" s="215">
        <v>3</v>
      </c>
      <c r="D10" s="222"/>
      <c r="E10" s="222"/>
      <c r="F10" s="222"/>
      <c r="G10" s="219"/>
      <c r="H10" s="219"/>
      <c r="I10" s="221"/>
      <c r="J10" s="219"/>
      <c r="K10" s="220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8"/>
      <c r="W10" s="218"/>
      <c r="X10" s="218"/>
      <c r="Y10" s="218"/>
      <c r="Z10" s="218"/>
      <c r="AA10" s="218"/>
      <c r="AB10" s="218"/>
      <c r="AC10" s="218"/>
    </row>
    <row r="11" spans="1:30" s="216" customFormat="1" x14ac:dyDescent="0.25">
      <c r="A11" s="224" t="str">
        <f>Leyendas!$C$2</f>
        <v>Chile</v>
      </c>
      <c r="B11" s="224">
        <f>Leyendas!$A$2</f>
        <v>2018</v>
      </c>
      <c r="C11" s="215">
        <v>4</v>
      </c>
      <c r="D11" s="222"/>
      <c r="E11" s="222"/>
      <c r="F11" s="222"/>
      <c r="G11" s="219"/>
      <c r="H11" s="219"/>
      <c r="I11" s="221"/>
      <c r="J11" s="219"/>
      <c r="K11" s="220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8"/>
      <c r="W11" s="218"/>
      <c r="X11" s="218"/>
      <c r="Y11" s="218"/>
      <c r="Z11" s="218"/>
      <c r="AA11" s="218"/>
      <c r="AB11" s="218"/>
      <c r="AC11" s="218"/>
    </row>
    <row r="12" spans="1:30" s="216" customFormat="1" x14ac:dyDescent="0.25">
      <c r="A12" s="224" t="str">
        <f>Leyendas!$C$2</f>
        <v>Chile</v>
      </c>
      <c r="B12" s="224">
        <f>Leyendas!$A$2</f>
        <v>2018</v>
      </c>
      <c r="C12" s="215">
        <v>5</v>
      </c>
      <c r="D12" s="222"/>
      <c r="E12" s="222"/>
      <c r="F12" s="222"/>
      <c r="G12" s="219"/>
      <c r="H12" s="219"/>
      <c r="I12" s="221"/>
      <c r="J12" s="219"/>
      <c r="K12" s="220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8"/>
      <c r="W12" s="218"/>
      <c r="X12" s="218"/>
      <c r="Y12" s="218"/>
      <c r="Z12" s="218"/>
      <c r="AA12" s="218"/>
      <c r="AB12" s="218"/>
      <c r="AC12" s="218"/>
    </row>
    <row r="13" spans="1:30" s="216" customFormat="1" x14ac:dyDescent="0.25">
      <c r="A13" s="224" t="str">
        <f>Leyendas!$C$2</f>
        <v>Chile</v>
      </c>
      <c r="B13" s="224">
        <f>Leyendas!$A$2</f>
        <v>2018</v>
      </c>
      <c r="C13" s="215">
        <v>6</v>
      </c>
      <c r="D13" s="222"/>
      <c r="E13" s="222"/>
      <c r="F13" s="222"/>
      <c r="G13" s="219"/>
      <c r="H13" s="219"/>
      <c r="I13" s="221"/>
      <c r="J13" s="219"/>
      <c r="K13" s="220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8"/>
      <c r="W13" s="218"/>
      <c r="X13" s="218"/>
      <c r="Y13" s="218"/>
      <c r="Z13" s="218"/>
      <c r="AA13" s="218"/>
      <c r="AB13" s="218"/>
      <c r="AC13" s="218"/>
    </row>
    <row r="14" spans="1:30" s="216" customFormat="1" ht="15" customHeight="1" x14ac:dyDescent="0.25">
      <c r="A14" s="224" t="str">
        <f>Leyendas!$C$2</f>
        <v>Chile</v>
      </c>
      <c r="B14" s="224">
        <f>Leyendas!$A$2</f>
        <v>2018</v>
      </c>
      <c r="C14" s="215">
        <v>7</v>
      </c>
      <c r="D14" s="222"/>
      <c r="E14" s="222"/>
      <c r="F14" s="222"/>
      <c r="G14" s="219"/>
      <c r="H14" s="219"/>
      <c r="I14" s="221"/>
      <c r="J14" s="219"/>
      <c r="K14" s="220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8"/>
      <c r="W14" s="218"/>
      <c r="X14" s="218"/>
      <c r="Y14" s="218"/>
      <c r="Z14" s="218"/>
      <c r="AA14" s="218"/>
      <c r="AB14" s="218"/>
      <c r="AC14" s="218"/>
    </row>
    <row r="15" spans="1:30" s="216" customFormat="1" x14ac:dyDescent="0.25">
      <c r="A15" s="224" t="str">
        <f>Leyendas!$C$2</f>
        <v>Chile</v>
      </c>
      <c r="B15" s="224">
        <f>Leyendas!$A$2</f>
        <v>2018</v>
      </c>
      <c r="C15" s="215">
        <v>8</v>
      </c>
      <c r="D15" s="222"/>
      <c r="E15" s="222"/>
      <c r="F15" s="222"/>
      <c r="G15" s="219"/>
      <c r="H15" s="219"/>
      <c r="I15" s="219"/>
      <c r="J15" s="219"/>
      <c r="K15" s="220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8"/>
      <c r="W15" s="218"/>
      <c r="X15" s="218"/>
      <c r="Y15" s="218"/>
      <c r="Z15" s="218"/>
      <c r="AA15" s="218"/>
      <c r="AB15" s="218"/>
      <c r="AC15" s="218"/>
    </row>
    <row r="16" spans="1:30" s="216" customFormat="1" x14ac:dyDescent="0.25">
      <c r="A16" s="224" t="str">
        <f>Leyendas!$C$2</f>
        <v>Chile</v>
      </c>
      <c r="B16" s="224">
        <f>Leyendas!$A$2</f>
        <v>2018</v>
      </c>
      <c r="C16" s="215">
        <v>9</v>
      </c>
      <c r="D16" s="222"/>
      <c r="E16" s="222"/>
      <c r="F16" s="222"/>
      <c r="G16" s="219"/>
      <c r="H16" s="219"/>
      <c r="I16" s="219"/>
      <c r="J16" s="219"/>
      <c r="K16" s="220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8"/>
      <c r="W16" s="218"/>
      <c r="X16" s="214"/>
      <c r="Y16" s="218"/>
      <c r="Z16" s="218"/>
      <c r="AA16" s="213"/>
      <c r="AB16" s="217"/>
      <c r="AC16" s="217"/>
    </row>
    <row r="17" spans="1:29" s="216" customFormat="1" x14ac:dyDescent="0.25">
      <c r="A17" s="224" t="str">
        <f>Leyendas!$C$2</f>
        <v>Chile</v>
      </c>
      <c r="B17" s="224">
        <f>Leyendas!$A$2</f>
        <v>2018</v>
      </c>
      <c r="C17" s="215">
        <v>10</v>
      </c>
      <c r="D17" s="222"/>
      <c r="E17" s="222"/>
      <c r="F17" s="222"/>
      <c r="G17" s="219"/>
      <c r="H17" s="219"/>
      <c r="I17" s="219"/>
      <c r="J17" s="219"/>
      <c r="K17" s="220"/>
      <c r="L17" s="219"/>
      <c r="M17" s="219"/>
      <c r="N17" s="219"/>
      <c r="O17" s="219"/>
      <c r="P17" s="219"/>
      <c r="Q17" s="219"/>
      <c r="R17" s="218"/>
      <c r="S17" s="218"/>
      <c r="T17" s="218"/>
      <c r="U17" s="218"/>
      <c r="V17" s="218"/>
      <c r="W17" s="218"/>
      <c r="X17" s="214"/>
      <c r="Y17" s="218"/>
      <c r="Z17" s="218"/>
      <c r="AA17" s="213"/>
      <c r="AB17" s="217"/>
      <c r="AC17" s="217"/>
    </row>
    <row r="18" spans="1:29" s="216" customFormat="1" x14ac:dyDescent="0.25">
      <c r="A18" s="224" t="str">
        <f>Leyendas!$C$2</f>
        <v>Chile</v>
      </c>
      <c r="B18" s="224">
        <f>Leyendas!$A$2</f>
        <v>2018</v>
      </c>
      <c r="C18" s="215">
        <v>11</v>
      </c>
      <c r="D18" s="222"/>
      <c r="E18" s="222"/>
      <c r="F18" s="222"/>
      <c r="G18" s="219"/>
      <c r="H18" s="219"/>
      <c r="I18" s="219"/>
      <c r="J18" s="219"/>
      <c r="K18" s="220"/>
      <c r="L18" s="219"/>
      <c r="M18" s="219"/>
      <c r="N18" s="219"/>
      <c r="O18" s="219"/>
      <c r="P18" s="219"/>
      <c r="Q18" s="219"/>
      <c r="R18" s="218"/>
      <c r="S18" s="218"/>
      <c r="T18" s="218"/>
      <c r="U18" s="218"/>
      <c r="V18" s="218"/>
      <c r="W18" s="218"/>
      <c r="X18" s="214"/>
      <c r="Y18" s="218"/>
      <c r="Z18" s="218"/>
      <c r="AA18" s="213"/>
      <c r="AB18" s="217"/>
      <c r="AC18" s="217"/>
    </row>
    <row r="19" spans="1:29" s="216" customFormat="1" x14ac:dyDescent="0.25">
      <c r="A19" s="224" t="str">
        <f>Leyendas!$C$2</f>
        <v>Chile</v>
      </c>
      <c r="B19" s="224">
        <f>Leyendas!$A$2</f>
        <v>2018</v>
      </c>
      <c r="C19" s="215">
        <v>12</v>
      </c>
      <c r="D19" s="222"/>
      <c r="E19" s="222"/>
      <c r="F19" s="222"/>
      <c r="G19" s="219"/>
      <c r="H19" s="219"/>
      <c r="I19" s="219"/>
      <c r="J19" s="219"/>
      <c r="K19" s="220"/>
      <c r="L19" s="219"/>
      <c r="M19" s="219"/>
      <c r="N19" s="219"/>
      <c r="O19" s="219"/>
      <c r="P19" s="219"/>
      <c r="Q19" s="219"/>
      <c r="R19" s="218"/>
      <c r="S19" s="218"/>
      <c r="T19" s="218"/>
      <c r="U19" s="218"/>
      <c r="V19" s="218"/>
      <c r="W19" s="218"/>
      <c r="X19" s="214"/>
      <c r="Y19" s="218"/>
      <c r="Z19" s="218"/>
      <c r="AA19" s="213"/>
      <c r="AB19" s="217"/>
      <c r="AC19" s="217"/>
    </row>
    <row r="20" spans="1:29" s="216" customFormat="1" x14ac:dyDescent="0.25">
      <c r="A20" s="224" t="str">
        <f>Leyendas!$C$2</f>
        <v>Chile</v>
      </c>
      <c r="B20" s="224">
        <f>Leyendas!$A$2</f>
        <v>2018</v>
      </c>
      <c r="C20" s="215">
        <v>13</v>
      </c>
      <c r="D20" s="222"/>
      <c r="E20" s="222"/>
      <c r="F20" s="222"/>
      <c r="G20" s="219"/>
      <c r="H20" s="219"/>
      <c r="I20" s="219"/>
      <c r="J20" s="219"/>
      <c r="K20" s="220"/>
      <c r="L20" s="219"/>
      <c r="M20" s="219"/>
      <c r="N20" s="219"/>
      <c r="O20" s="219"/>
      <c r="P20" s="219"/>
      <c r="Q20" s="219"/>
      <c r="R20" s="218"/>
      <c r="S20" s="218"/>
      <c r="T20" s="218"/>
      <c r="U20" s="218"/>
      <c r="V20" s="218"/>
      <c r="W20" s="218"/>
      <c r="X20" s="214"/>
      <c r="Y20" s="218"/>
      <c r="Z20" s="218"/>
      <c r="AA20" s="213"/>
      <c r="AB20" s="217"/>
      <c r="AC20" s="217"/>
    </row>
    <row r="21" spans="1:29" s="216" customFormat="1" x14ac:dyDescent="0.25">
      <c r="A21" s="224" t="str">
        <f>Leyendas!$C$2</f>
        <v>Chile</v>
      </c>
      <c r="B21" s="224">
        <f>Leyendas!$A$2</f>
        <v>2018</v>
      </c>
      <c r="C21" s="215">
        <v>14</v>
      </c>
      <c r="D21" s="222"/>
      <c r="E21" s="222"/>
      <c r="F21" s="222"/>
      <c r="G21" s="219"/>
      <c r="H21" s="219"/>
      <c r="I21" s="219"/>
      <c r="J21" s="219"/>
      <c r="K21" s="220"/>
      <c r="L21" s="219"/>
      <c r="M21" s="219"/>
      <c r="N21" s="219"/>
      <c r="O21" s="219"/>
      <c r="P21" s="219"/>
      <c r="Q21" s="219"/>
      <c r="R21" s="218"/>
      <c r="S21" s="218"/>
      <c r="T21" s="218"/>
      <c r="U21" s="218"/>
      <c r="V21" s="218"/>
      <c r="W21" s="218"/>
      <c r="X21" s="214"/>
      <c r="Y21" s="218"/>
      <c r="Z21" s="218"/>
      <c r="AA21" s="213"/>
      <c r="AB21" s="217"/>
      <c r="AC21" s="217"/>
    </row>
    <row r="22" spans="1:29" s="216" customFormat="1" x14ac:dyDescent="0.25">
      <c r="A22" s="224" t="str">
        <f>Leyendas!$C$2</f>
        <v>Chile</v>
      </c>
      <c r="B22" s="224">
        <f>Leyendas!$A$2</f>
        <v>2018</v>
      </c>
      <c r="C22" s="215">
        <v>15</v>
      </c>
      <c r="D22" s="222"/>
      <c r="E22" s="222"/>
      <c r="F22" s="222"/>
      <c r="G22" s="219"/>
      <c r="H22" s="219"/>
      <c r="I22" s="219"/>
      <c r="J22" s="219"/>
      <c r="K22" s="220"/>
      <c r="L22" s="219"/>
      <c r="M22" s="219"/>
      <c r="N22" s="219"/>
      <c r="O22" s="219"/>
      <c r="P22" s="219"/>
      <c r="Q22" s="219"/>
      <c r="R22" s="218"/>
      <c r="S22" s="218"/>
      <c r="T22" s="218"/>
      <c r="U22" s="218"/>
      <c r="V22" s="218"/>
      <c r="W22" s="218"/>
      <c r="X22" s="214"/>
      <c r="Y22" s="218"/>
      <c r="Z22" s="218"/>
      <c r="AA22" s="213"/>
      <c r="AB22" s="217"/>
      <c r="AC22" s="217"/>
    </row>
    <row r="23" spans="1:29" s="216" customFormat="1" x14ac:dyDescent="0.25">
      <c r="A23" s="224" t="str">
        <f>Leyendas!$C$2</f>
        <v>Chile</v>
      </c>
      <c r="B23" s="224">
        <f>Leyendas!$A$2</f>
        <v>2018</v>
      </c>
      <c r="C23" s="215">
        <v>16</v>
      </c>
      <c r="D23" s="222"/>
      <c r="E23" s="222"/>
      <c r="F23" s="222"/>
      <c r="G23" s="219"/>
      <c r="H23" s="219"/>
      <c r="I23" s="219"/>
      <c r="J23" s="219"/>
      <c r="K23" s="220"/>
      <c r="L23" s="219"/>
      <c r="M23" s="219"/>
      <c r="N23" s="219"/>
      <c r="O23" s="219"/>
      <c r="P23" s="219"/>
      <c r="Q23" s="219"/>
      <c r="R23" s="218"/>
      <c r="S23" s="218"/>
      <c r="T23" s="218"/>
      <c r="U23" s="218"/>
      <c r="V23" s="218"/>
      <c r="W23" s="218"/>
      <c r="X23" s="214"/>
      <c r="Y23" s="218"/>
      <c r="Z23" s="218"/>
      <c r="AA23" s="213"/>
      <c r="AB23" s="217"/>
      <c r="AC23" s="217"/>
    </row>
    <row r="24" spans="1:29" s="216" customFormat="1" x14ac:dyDescent="0.25">
      <c r="A24" s="224" t="str">
        <f>Leyendas!$C$2</f>
        <v>Chile</v>
      </c>
      <c r="B24" s="224">
        <f>Leyendas!$A$2</f>
        <v>2018</v>
      </c>
      <c r="C24" s="215">
        <v>17</v>
      </c>
      <c r="D24" s="222"/>
      <c r="E24" s="222"/>
      <c r="F24" s="222"/>
      <c r="G24" s="219"/>
      <c r="H24" s="219"/>
      <c r="I24" s="219"/>
      <c r="J24" s="219"/>
      <c r="K24" s="220"/>
      <c r="L24" s="219"/>
      <c r="M24" s="219"/>
      <c r="N24" s="219"/>
      <c r="O24" s="219"/>
      <c r="P24" s="219"/>
      <c r="Q24" s="219"/>
      <c r="R24" s="218"/>
      <c r="S24" s="218"/>
      <c r="T24" s="218"/>
      <c r="U24" s="218"/>
      <c r="V24" s="218"/>
      <c r="W24" s="218"/>
      <c r="X24" s="214"/>
      <c r="Y24" s="218"/>
      <c r="Z24" s="218"/>
      <c r="AA24" s="213"/>
      <c r="AB24" s="217"/>
      <c r="AC24" s="217"/>
    </row>
    <row r="25" spans="1:29" s="216" customFormat="1" x14ac:dyDescent="0.25">
      <c r="A25" s="224" t="str">
        <f>Leyendas!$C$2</f>
        <v>Chile</v>
      </c>
      <c r="B25" s="224">
        <f>Leyendas!$A$2</f>
        <v>2018</v>
      </c>
      <c r="C25" s="215">
        <v>18</v>
      </c>
      <c r="D25" s="222"/>
      <c r="E25" s="222"/>
      <c r="F25" s="222"/>
      <c r="G25" s="219"/>
      <c r="H25" s="219"/>
      <c r="I25" s="219"/>
      <c r="J25" s="219"/>
      <c r="K25" s="220"/>
      <c r="L25" s="219"/>
      <c r="M25" s="219"/>
      <c r="N25" s="219"/>
      <c r="O25" s="219"/>
      <c r="P25" s="219"/>
      <c r="Q25" s="219"/>
      <c r="R25" s="218"/>
      <c r="S25" s="218"/>
      <c r="T25" s="218"/>
      <c r="U25" s="218"/>
      <c r="V25" s="218"/>
      <c r="W25" s="218"/>
      <c r="X25" s="214"/>
      <c r="Y25" s="218"/>
      <c r="Z25" s="218"/>
      <c r="AA25" s="213"/>
      <c r="AB25" s="217"/>
      <c r="AC25" s="217"/>
    </row>
    <row r="26" spans="1:29" s="211" customFormat="1" x14ac:dyDescent="0.25">
      <c r="A26" s="224" t="str">
        <f>Leyendas!$C$2</f>
        <v>Chile</v>
      </c>
      <c r="B26" s="224">
        <f>Leyendas!$A$2</f>
        <v>2018</v>
      </c>
      <c r="C26" s="212">
        <v>19</v>
      </c>
      <c r="D26" s="222"/>
      <c r="E26" s="222"/>
      <c r="F26" s="222"/>
      <c r="G26" s="219"/>
      <c r="H26" s="219"/>
      <c r="I26" s="219"/>
      <c r="J26" s="219"/>
      <c r="K26" s="220"/>
      <c r="L26" s="219"/>
      <c r="M26" s="219"/>
      <c r="N26" s="219"/>
      <c r="O26" s="219"/>
      <c r="P26" s="219"/>
      <c r="Q26" s="219"/>
      <c r="R26" s="218"/>
      <c r="S26" s="218"/>
      <c r="T26" s="218"/>
      <c r="U26" s="218"/>
      <c r="V26" s="218"/>
      <c r="W26" s="218"/>
      <c r="X26" s="214"/>
      <c r="Y26" s="218"/>
      <c r="Z26" s="218"/>
      <c r="AA26" s="213"/>
      <c r="AB26" s="217"/>
      <c r="AC26" s="217"/>
    </row>
    <row r="27" spans="1:29" s="211" customFormat="1" x14ac:dyDescent="0.25">
      <c r="A27" s="224" t="str">
        <f>Leyendas!$C$2</f>
        <v>Chile</v>
      </c>
      <c r="B27" s="224">
        <f>Leyendas!$A$2</f>
        <v>2018</v>
      </c>
      <c r="C27" s="212">
        <v>20</v>
      </c>
      <c r="D27" s="222"/>
      <c r="E27" s="222"/>
      <c r="F27" s="222"/>
      <c r="G27" s="219"/>
      <c r="H27" s="219"/>
      <c r="I27" s="219"/>
      <c r="J27" s="219"/>
      <c r="K27" s="220"/>
      <c r="L27" s="219"/>
      <c r="M27" s="219"/>
      <c r="N27" s="219"/>
      <c r="O27" s="219"/>
      <c r="P27" s="219"/>
      <c r="Q27" s="219"/>
      <c r="R27" s="218"/>
      <c r="S27" s="218"/>
      <c r="T27" s="218"/>
      <c r="U27" s="218"/>
      <c r="V27" s="218"/>
      <c r="W27" s="218"/>
      <c r="X27" s="214"/>
      <c r="Y27" s="218"/>
      <c r="Z27" s="218"/>
      <c r="AA27" s="213"/>
      <c r="AB27" s="217"/>
      <c r="AC27" s="217"/>
    </row>
    <row r="28" spans="1:29" s="211" customFormat="1" x14ac:dyDescent="0.25">
      <c r="A28" s="224" t="str">
        <f>Leyendas!$C$2</f>
        <v>Chile</v>
      </c>
      <c r="B28" s="224">
        <f>Leyendas!$A$2</f>
        <v>2018</v>
      </c>
      <c r="C28" s="212">
        <v>21</v>
      </c>
      <c r="D28" s="222"/>
      <c r="E28" s="222"/>
      <c r="F28" s="222"/>
      <c r="G28" s="219"/>
      <c r="H28" s="219"/>
      <c r="I28" s="219"/>
      <c r="J28" s="219"/>
      <c r="K28" s="220"/>
      <c r="L28" s="219"/>
      <c r="M28" s="219"/>
      <c r="N28" s="219"/>
      <c r="O28" s="219"/>
      <c r="P28" s="219"/>
      <c r="Q28" s="219"/>
      <c r="R28" s="218"/>
      <c r="S28" s="218"/>
      <c r="T28" s="218"/>
      <c r="U28" s="218"/>
      <c r="V28" s="218"/>
      <c r="W28" s="218"/>
      <c r="X28" s="214"/>
      <c r="Y28" s="218"/>
      <c r="Z28" s="218"/>
      <c r="AA28" s="213"/>
      <c r="AB28" s="217"/>
      <c r="AC28" s="217"/>
    </row>
    <row r="29" spans="1:29" s="211" customFormat="1" ht="15" customHeight="1" x14ac:dyDescent="0.25">
      <c r="A29" s="224" t="str">
        <f>Leyendas!$C$2</f>
        <v>Chile</v>
      </c>
      <c r="B29" s="224">
        <f>Leyendas!$A$2</f>
        <v>2018</v>
      </c>
      <c r="C29" s="212">
        <v>22</v>
      </c>
      <c r="D29" s="222"/>
      <c r="E29" s="222"/>
      <c r="F29" s="222"/>
      <c r="G29" s="219"/>
      <c r="H29" s="219"/>
      <c r="I29" s="219"/>
      <c r="J29" s="219"/>
      <c r="K29" s="220"/>
      <c r="L29" s="219"/>
      <c r="M29" s="219"/>
      <c r="N29" s="219"/>
      <c r="O29" s="219"/>
      <c r="P29" s="219"/>
      <c r="Q29" s="219"/>
      <c r="R29" s="218"/>
      <c r="S29" s="218"/>
      <c r="T29" s="218"/>
      <c r="U29" s="218"/>
      <c r="V29" s="218"/>
      <c r="W29" s="218"/>
      <c r="X29" s="214"/>
      <c r="Y29" s="218"/>
      <c r="Z29" s="218"/>
      <c r="AA29" s="213"/>
      <c r="AB29" s="217"/>
      <c r="AC29" s="217"/>
    </row>
    <row r="30" spans="1:29" s="211" customFormat="1" x14ac:dyDescent="0.25">
      <c r="A30" s="224" t="str">
        <f>Leyendas!$C$2</f>
        <v>Chile</v>
      </c>
      <c r="B30" s="224">
        <f>Leyendas!$A$2</f>
        <v>2018</v>
      </c>
      <c r="C30" s="212">
        <v>23</v>
      </c>
      <c r="D30" s="222"/>
      <c r="E30" s="222"/>
      <c r="F30" s="222"/>
      <c r="G30" s="219"/>
      <c r="H30" s="219"/>
      <c r="I30" s="219"/>
      <c r="J30" s="219"/>
      <c r="K30" s="220"/>
      <c r="L30" s="219"/>
      <c r="M30" s="219"/>
      <c r="N30" s="219"/>
      <c r="O30" s="219"/>
      <c r="P30" s="219"/>
      <c r="Q30" s="219"/>
      <c r="R30" s="218"/>
      <c r="S30" s="218"/>
      <c r="T30" s="218"/>
      <c r="U30" s="218"/>
      <c r="V30" s="218"/>
      <c r="W30" s="218"/>
      <c r="X30" s="214"/>
      <c r="Y30" s="218"/>
      <c r="Z30" s="218"/>
      <c r="AA30" s="213"/>
      <c r="AB30" s="217"/>
      <c r="AC30" s="217"/>
    </row>
    <row r="31" spans="1:29" s="216" customFormat="1" x14ac:dyDescent="0.25">
      <c r="A31" s="224" t="str">
        <f>Leyendas!$C$2</f>
        <v>Chile</v>
      </c>
      <c r="B31" s="224">
        <f>Leyendas!$A$2</f>
        <v>2018</v>
      </c>
      <c r="C31" s="215">
        <v>24</v>
      </c>
      <c r="D31" s="222"/>
      <c r="E31" s="222"/>
      <c r="F31" s="222"/>
      <c r="G31" s="219"/>
      <c r="H31" s="219"/>
      <c r="I31" s="219"/>
      <c r="J31" s="219"/>
      <c r="K31" s="220"/>
      <c r="L31" s="219"/>
      <c r="M31" s="219"/>
      <c r="N31" s="219"/>
      <c r="O31" s="219"/>
      <c r="P31" s="219"/>
      <c r="Q31" s="219"/>
      <c r="R31" s="218"/>
      <c r="S31" s="218"/>
      <c r="T31" s="218"/>
      <c r="U31" s="218"/>
      <c r="V31" s="218"/>
      <c r="W31" s="218"/>
      <c r="X31" s="214"/>
      <c r="Y31" s="218"/>
      <c r="Z31" s="218"/>
      <c r="AA31" s="213"/>
      <c r="AB31" s="217"/>
      <c r="AC31" s="217"/>
    </row>
    <row r="32" spans="1:29" s="216" customFormat="1" x14ac:dyDescent="0.25">
      <c r="A32" s="224" t="str">
        <f>Leyendas!$C$2</f>
        <v>Chile</v>
      </c>
      <c r="B32" s="224">
        <f>Leyendas!$A$2</f>
        <v>2018</v>
      </c>
      <c r="C32" s="215">
        <v>25</v>
      </c>
      <c r="D32" s="222"/>
      <c r="E32" s="222"/>
      <c r="F32" s="222"/>
      <c r="G32" s="219"/>
      <c r="H32" s="219"/>
      <c r="I32" s="219"/>
      <c r="J32" s="219"/>
      <c r="K32" s="220"/>
      <c r="L32" s="219"/>
      <c r="M32" s="219"/>
      <c r="N32" s="219"/>
      <c r="O32" s="219"/>
      <c r="P32" s="219"/>
      <c r="Q32" s="219"/>
      <c r="R32" s="218"/>
      <c r="S32" s="218"/>
      <c r="T32" s="218"/>
      <c r="U32" s="218"/>
      <c r="V32" s="218"/>
      <c r="W32" s="218"/>
      <c r="X32" s="214"/>
      <c r="Y32" s="218"/>
      <c r="Z32" s="218"/>
      <c r="AA32" s="213"/>
      <c r="AB32" s="217"/>
      <c r="AC32" s="217"/>
    </row>
    <row r="33" spans="1:29" s="216" customFormat="1" x14ac:dyDescent="0.25">
      <c r="A33" s="224" t="str">
        <f>Leyendas!$C$2</f>
        <v>Chile</v>
      </c>
      <c r="B33" s="224">
        <f>Leyendas!$A$2</f>
        <v>2018</v>
      </c>
      <c r="C33" s="215">
        <v>26</v>
      </c>
      <c r="D33" s="222"/>
      <c r="E33" s="222"/>
      <c r="F33" s="222"/>
      <c r="G33" s="219"/>
      <c r="H33" s="219"/>
      <c r="I33" s="219"/>
      <c r="J33" s="219"/>
      <c r="K33" s="220"/>
      <c r="L33" s="219"/>
      <c r="M33" s="219"/>
      <c r="N33" s="219"/>
      <c r="O33" s="219"/>
      <c r="P33" s="219"/>
      <c r="Q33" s="219"/>
      <c r="R33" s="218"/>
      <c r="S33" s="218"/>
      <c r="T33" s="218"/>
      <c r="U33" s="218"/>
      <c r="V33" s="218"/>
      <c r="W33" s="218"/>
      <c r="X33" s="214"/>
      <c r="Y33" s="218"/>
      <c r="Z33" s="218"/>
      <c r="AA33" s="213"/>
      <c r="AB33" s="217"/>
      <c r="AC33" s="217"/>
    </row>
    <row r="34" spans="1:29" s="216" customFormat="1" x14ac:dyDescent="0.25">
      <c r="A34" s="224" t="str">
        <f>Leyendas!$C$2</f>
        <v>Chile</v>
      </c>
      <c r="B34" s="224">
        <f>Leyendas!$A$2</f>
        <v>2018</v>
      </c>
      <c r="C34" s="215">
        <v>27</v>
      </c>
      <c r="D34" s="222"/>
      <c r="E34" s="222"/>
      <c r="F34" s="222"/>
      <c r="G34" s="219"/>
      <c r="H34" s="219"/>
      <c r="I34" s="219"/>
      <c r="J34" s="219"/>
      <c r="K34" s="220"/>
      <c r="L34" s="219"/>
      <c r="M34" s="219"/>
      <c r="N34" s="219"/>
      <c r="O34" s="219"/>
      <c r="P34" s="219"/>
      <c r="Q34" s="219"/>
      <c r="R34" s="218"/>
      <c r="S34" s="218"/>
      <c r="T34" s="218"/>
      <c r="U34" s="218"/>
      <c r="V34" s="218"/>
      <c r="W34" s="218"/>
      <c r="X34" s="214"/>
      <c r="Y34" s="218"/>
      <c r="Z34" s="218"/>
      <c r="AA34" s="213"/>
      <c r="AB34" s="217"/>
      <c r="AC34" s="217"/>
    </row>
    <row r="35" spans="1:29" s="216" customFormat="1" x14ac:dyDescent="0.25">
      <c r="A35" s="224" t="str">
        <f>Leyendas!$C$2</f>
        <v>Chile</v>
      </c>
      <c r="B35" s="224">
        <f>Leyendas!$A$2</f>
        <v>2018</v>
      </c>
      <c r="C35" s="215">
        <v>28</v>
      </c>
      <c r="D35" s="222"/>
      <c r="E35" s="222"/>
      <c r="F35" s="222"/>
      <c r="G35" s="219"/>
      <c r="H35" s="219"/>
      <c r="I35" s="219"/>
      <c r="J35" s="219"/>
      <c r="K35" s="220"/>
      <c r="L35" s="219"/>
      <c r="M35" s="219"/>
      <c r="N35" s="219"/>
      <c r="O35" s="219"/>
      <c r="P35" s="219"/>
      <c r="Q35" s="219"/>
      <c r="R35" s="218"/>
      <c r="S35" s="218"/>
      <c r="T35" s="218"/>
      <c r="U35" s="218"/>
      <c r="V35" s="218"/>
      <c r="W35" s="218"/>
      <c r="X35" s="214"/>
      <c r="Y35" s="218"/>
      <c r="Z35" s="218"/>
      <c r="AA35" s="213"/>
      <c r="AB35" s="217"/>
      <c r="AC35" s="217"/>
    </row>
    <row r="36" spans="1:29" s="216" customFormat="1" x14ac:dyDescent="0.25">
      <c r="A36" s="224" t="str">
        <f>Leyendas!$C$2</f>
        <v>Chile</v>
      </c>
      <c r="B36" s="224">
        <f>Leyendas!$A$2</f>
        <v>2018</v>
      </c>
      <c r="C36" s="215">
        <v>29</v>
      </c>
      <c r="D36" s="222"/>
      <c r="E36" s="222"/>
      <c r="F36" s="222"/>
      <c r="G36" s="219"/>
      <c r="H36" s="219"/>
      <c r="I36" s="219"/>
      <c r="J36" s="219"/>
      <c r="K36" s="220"/>
      <c r="L36" s="219"/>
      <c r="M36" s="219"/>
      <c r="N36" s="219"/>
      <c r="O36" s="219"/>
      <c r="P36" s="219"/>
      <c r="Q36" s="219"/>
      <c r="R36" s="218"/>
      <c r="S36" s="218"/>
      <c r="T36" s="218"/>
      <c r="U36" s="218"/>
      <c r="V36" s="218"/>
      <c r="W36" s="218"/>
      <c r="X36" s="214"/>
      <c r="Y36" s="218"/>
      <c r="Z36" s="218"/>
      <c r="AA36" s="213"/>
      <c r="AB36" s="217"/>
      <c r="AC36" s="217"/>
    </row>
    <row r="37" spans="1:29" s="216" customFormat="1" x14ac:dyDescent="0.25">
      <c r="A37" s="224" t="str">
        <f>Leyendas!$C$2</f>
        <v>Chile</v>
      </c>
      <c r="B37" s="224">
        <f>Leyendas!$A$2</f>
        <v>2018</v>
      </c>
      <c r="C37" s="215">
        <v>30</v>
      </c>
      <c r="D37" s="222"/>
      <c r="E37" s="222"/>
      <c r="F37" s="222"/>
      <c r="G37" s="219"/>
      <c r="H37" s="219"/>
      <c r="I37" s="219"/>
      <c r="J37" s="219"/>
      <c r="K37" s="220"/>
      <c r="L37" s="219"/>
      <c r="M37" s="219"/>
      <c r="N37" s="219"/>
      <c r="O37" s="219"/>
      <c r="P37" s="219"/>
      <c r="Q37" s="219"/>
      <c r="R37" s="218"/>
      <c r="S37" s="218"/>
      <c r="T37" s="218"/>
      <c r="U37" s="218"/>
      <c r="V37" s="218"/>
      <c r="W37" s="218"/>
      <c r="X37" s="214"/>
      <c r="Y37" s="218"/>
      <c r="Z37" s="218"/>
      <c r="AA37" s="213"/>
      <c r="AB37" s="217"/>
      <c r="AC37" s="217"/>
    </row>
    <row r="38" spans="1:29" s="216" customFormat="1" x14ac:dyDescent="0.25">
      <c r="A38" s="224" t="str">
        <f>Leyendas!$C$2</f>
        <v>Chile</v>
      </c>
      <c r="B38" s="224">
        <f>Leyendas!$A$2</f>
        <v>2018</v>
      </c>
      <c r="C38" s="215">
        <v>31</v>
      </c>
      <c r="D38" s="222"/>
      <c r="E38" s="222"/>
      <c r="F38" s="222"/>
      <c r="G38" s="219"/>
      <c r="H38" s="219"/>
      <c r="I38" s="219"/>
      <c r="J38" s="219"/>
      <c r="K38" s="220"/>
      <c r="L38" s="219"/>
      <c r="M38" s="219"/>
      <c r="N38" s="219"/>
      <c r="O38" s="219"/>
      <c r="P38" s="219"/>
      <c r="Q38" s="219"/>
      <c r="R38" s="218"/>
      <c r="S38" s="218"/>
      <c r="T38" s="218"/>
      <c r="U38" s="218"/>
      <c r="V38" s="218"/>
      <c r="W38" s="218"/>
      <c r="X38" s="214"/>
      <c r="Y38" s="218"/>
      <c r="Z38" s="218"/>
      <c r="AA38" s="213"/>
      <c r="AB38" s="217"/>
      <c r="AC38" s="217"/>
    </row>
    <row r="39" spans="1:29" s="216" customFormat="1" x14ac:dyDescent="0.25">
      <c r="A39" s="224" t="str">
        <f>Leyendas!$C$2</f>
        <v>Chile</v>
      </c>
      <c r="B39" s="224">
        <f>Leyendas!$A$2</f>
        <v>2018</v>
      </c>
      <c r="C39" s="215">
        <v>32</v>
      </c>
      <c r="D39" s="222"/>
      <c r="E39" s="222"/>
      <c r="F39" s="222"/>
      <c r="G39" s="219"/>
      <c r="H39" s="219"/>
      <c r="I39" s="219"/>
      <c r="J39" s="219"/>
      <c r="K39" s="220"/>
      <c r="L39" s="219"/>
      <c r="M39" s="219"/>
      <c r="N39" s="219"/>
      <c r="O39" s="219"/>
      <c r="P39" s="219"/>
      <c r="Q39" s="219"/>
      <c r="R39" s="218"/>
      <c r="S39" s="218"/>
      <c r="T39" s="218"/>
      <c r="U39" s="218"/>
      <c r="V39" s="218"/>
      <c r="W39" s="218"/>
      <c r="X39" s="214"/>
      <c r="Y39" s="218"/>
      <c r="Z39" s="218"/>
      <c r="AA39" s="213"/>
      <c r="AB39" s="217"/>
      <c r="AC39" s="217"/>
    </row>
    <row r="40" spans="1:29" s="216" customFormat="1" x14ac:dyDescent="0.25">
      <c r="A40" s="224" t="str">
        <f>Leyendas!$C$2</f>
        <v>Chile</v>
      </c>
      <c r="B40" s="224">
        <f>Leyendas!$A$2</f>
        <v>2018</v>
      </c>
      <c r="C40" s="215">
        <v>33</v>
      </c>
      <c r="D40" s="222"/>
      <c r="E40" s="222"/>
      <c r="F40" s="222"/>
      <c r="G40" s="219"/>
      <c r="H40" s="219"/>
      <c r="I40" s="219"/>
      <c r="J40" s="219"/>
      <c r="K40" s="220"/>
      <c r="L40" s="219"/>
      <c r="M40" s="219"/>
      <c r="N40" s="219"/>
      <c r="O40" s="219"/>
      <c r="P40" s="219"/>
      <c r="Q40" s="219"/>
      <c r="R40" s="218"/>
      <c r="S40" s="218"/>
      <c r="T40" s="218"/>
      <c r="U40" s="218"/>
      <c r="V40" s="218"/>
      <c r="W40" s="218"/>
      <c r="X40" s="214"/>
      <c r="Y40" s="218"/>
      <c r="Z40" s="218"/>
      <c r="AA40" s="213"/>
      <c r="AB40" s="217"/>
      <c r="AC40" s="217"/>
    </row>
    <row r="41" spans="1:29" s="216" customFormat="1" x14ac:dyDescent="0.25">
      <c r="A41" s="224" t="str">
        <f>Leyendas!$C$2</f>
        <v>Chile</v>
      </c>
      <c r="B41" s="224">
        <f>Leyendas!$A$2</f>
        <v>2018</v>
      </c>
      <c r="C41" s="215">
        <v>34</v>
      </c>
      <c r="D41" s="222"/>
      <c r="E41" s="222"/>
      <c r="F41" s="222"/>
      <c r="G41" s="219"/>
      <c r="H41" s="219"/>
      <c r="I41" s="219"/>
      <c r="J41" s="219"/>
      <c r="K41" s="220"/>
      <c r="L41" s="219"/>
      <c r="M41" s="219"/>
      <c r="N41" s="219"/>
      <c r="O41" s="219"/>
      <c r="P41" s="219"/>
      <c r="Q41" s="219"/>
      <c r="R41" s="218"/>
      <c r="S41" s="218"/>
      <c r="T41" s="218"/>
      <c r="U41" s="218"/>
      <c r="V41" s="218"/>
      <c r="W41" s="218"/>
      <c r="X41" s="214"/>
      <c r="Y41" s="218"/>
      <c r="Z41" s="218"/>
      <c r="AA41" s="213"/>
      <c r="AB41" s="217"/>
      <c r="AC41" s="217"/>
    </row>
    <row r="42" spans="1:29" s="216" customFormat="1" x14ac:dyDescent="0.25">
      <c r="A42" s="224" t="str">
        <f>Leyendas!$C$2</f>
        <v>Chile</v>
      </c>
      <c r="B42" s="224">
        <f>Leyendas!$A$2</f>
        <v>2018</v>
      </c>
      <c r="C42" s="215">
        <v>35</v>
      </c>
      <c r="D42" s="222"/>
      <c r="E42" s="222"/>
      <c r="F42" s="222"/>
      <c r="G42" s="219"/>
      <c r="H42" s="219"/>
      <c r="I42" s="219"/>
      <c r="J42" s="219"/>
      <c r="K42" s="220"/>
      <c r="L42" s="219"/>
      <c r="M42" s="219"/>
      <c r="N42" s="219"/>
      <c r="O42" s="219"/>
      <c r="P42" s="219"/>
      <c r="Q42" s="219"/>
      <c r="R42" s="218"/>
      <c r="S42" s="218"/>
      <c r="T42" s="218"/>
      <c r="U42" s="218"/>
      <c r="V42" s="218"/>
      <c r="W42" s="218"/>
      <c r="X42" s="214"/>
      <c r="Y42" s="218"/>
      <c r="Z42" s="218"/>
      <c r="AA42" s="213"/>
      <c r="AB42" s="217"/>
      <c r="AC42" s="217"/>
    </row>
    <row r="43" spans="1:29" s="216" customFormat="1" x14ac:dyDescent="0.25">
      <c r="A43" s="224" t="str">
        <f>Leyendas!$C$2</f>
        <v>Chile</v>
      </c>
      <c r="B43" s="224">
        <f>Leyendas!$A$2</f>
        <v>2018</v>
      </c>
      <c r="C43" s="215">
        <v>36</v>
      </c>
      <c r="D43" s="222"/>
      <c r="E43" s="222"/>
      <c r="F43" s="222"/>
      <c r="G43" s="219"/>
      <c r="H43" s="219"/>
      <c r="I43" s="219"/>
      <c r="J43" s="219"/>
      <c r="K43" s="220"/>
      <c r="L43" s="219"/>
      <c r="M43" s="219"/>
      <c r="N43" s="219"/>
      <c r="O43" s="219"/>
      <c r="P43" s="219"/>
      <c r="Q43" s="219"/>
      <c r="R43" s="218"/>
      <c r="S43" s="218"/>
      <c r="T43" s="218"/>
      <c r="U43" s="218"/>
      <c r="V43" s="218"/>
      <c r="W43" s="218"/>
      <c r="X43" s="214"/>
      <c r="Y43" s="218"/>
      <c r="Z43" s="218"/>
      <c r="AA43" s="213"/>
      <c r="AB43" s="217"/>
      <c r="AC43" s="217"/>
    </row>
    <row r="44" spans="1:29" s="216" customFormat="1" ht="15" customHeight="1" x14ac:dyDescent="0.25">
      <c r="A44" s="224" t="str">
        <f>Leyendas!$C$2</f>
        <v>Chile</v>
      </c>
      <c r="B44" s="224">
        <f>Leyendas!$A$2</f>
        <v>2018</v>
      </c>
      <c r="C44" s="215">
        <v>37</v>
      </c>
      <c r="D44" s="222"/>
      <c r="E44" s="222"/>
      <c r="F44" s="222"/>
      <c r="G44" s="219"/>
      <c r="H44" s="219"/>
      <c r="I44" s="219"/>
      <c r="J44" s="219"/>
      <c r="K44" s="220"/>
      <c r="L44" s="219"/>
      <c r="M44" s="219"/>
      <c r="N44" s="219"/>
      <c r="O44" s="219"/>
      <c r="P44" s="219"/>
      <c r="Q44" s="219"/>
      <c r="R44" s="218"/>
      <c r="S44" s="218"/>
      <c r="T44" s="218"/>
      <c r="U44" s="218"/>
      <c r="V44" s="218"/>
      <c r="W44" s="218"/>
      <c r="X44" s="214"/>
      <c r="Y44" s="218"/>
      <c r="Z44" s="218"/>
      <c r="AA44" s="213"/>
      <c r="AB44" s="217"/>
      <c r="AC44" s="217"/>
    </row>
    <row r="45" spans="1:29" s="216" customFormat="1" x14ac:dyDescent="0.25">
      <c r="A45" s="224" t="str">
        <f>Leyendas!$C$2</f>
        <v>Chile</v>
      </c>
      <c r="B45" s="224">
        <f>Leyendas!$A$2</f>
        <v>2018</v>
      </c>
      <c r="C45" s="215">
        <v>38</v>
      </c>
      <c r="D45" s="222"/>
      <c r="E45" s="222"/>
      <c r="F45" s="222"/>
      <c r="G45" s="219"/>
      <c r="H45" s="219"/>
      <c r="I45" s="219"/>
      <c r="J45" s="219"/>
      <c r="K45" s="220"/>
      <c r="L45" s="219"/>
      <c r="M45" s="219"/>
      <c r="N45" s="219"/>
      <c r="O45" s="219"/>
      <c r="P45" s="219"/>
      <c r="Q45" s="219"/>
      <c r="R45" s="218"/>
      <c r="S45" s="218"/>
      <c r="T45" s="218"/>
      <c r="U45" s="218"/>
      <c r="V45" s="218"/>
      <c r="W45" s="218"/>
      <c r="X45" s="214"/>
      <c r="Y45" s="218"/>
      <c r="Z45" s="218"/>
      <c r="AA45" s="213"/>
      <c r="AB45" s="217"/>
      <c r="AC45" s="217"/>
    </row>
    <row r="46" spans="1:29" s="216" customFormat="1" x14ac:dyDescent="0.25">
      <c r="A46" s="224" t="str">
        <f>Leyendas!$C$2</f>
        <v>Chile</v>
      </c>
      <c r="B46" s="224">
        <f>Leyendas!$A$2</f>
        <v>2018</v>
      </c>
      <c r="C46" s="215">
        <v>39</v>
      </c>
      <c r="D46" s="222"/>
      <c r="E46" s="222"/>
      <c r="F46" s="222"/>
      <c r="G46" s="219"/>
      <c r="H46" s="219"/>
      <c r="I46" s="219"/>
      <c r="J46" s="219"/>
      <c r="K46" s="220"/>
      <c r="L46" s="219"/>
      <c r="M46" s="219"/>
      <c r="N46" s="219"/>
      <c r="O46" s="219"/>
      <c r="P46" s="219"/>
      <c r="Q46" s="219"/>
      <c r="R46" s="218"/>
      <c r="S46" s="218"/>
      <c r="T46" s="218"/>
      <c r="U46" s="218"/>
      <c r="V46" s="218"/>
      <c r="W46" s="218"/>
      <c r="X46" s="214"/>
      <c r="Y46" s="218"/>
      <c r="Z46" s="218"/>
      <c r="AA46" s="213"/>
      <c r="AB46" s="217"/>
      <c r="AC46" s="217"/>
    </row>
    <row r="47" spans="1:29" s="216" customFormat="1" x14ac:dyDescent="0.25">
      <c r="A47" s="224" t="str">
        <f>Leyendas!$C$2</f>
        <v>Chile</v>
      </c>
      <c r="B47" s="224">
        <f>Leyendas!$A$2</f>
        <v>2018</v>
      </c>
      <c r="C47" s="215">
        <v>40</v>
      </c>
      <c r="D47" s="222"/>
      <c r="E47" s="222"/>
      <c r="F47" s="222"/>
      <c r="G47" s="219"/>
      <c r="H47" s="219"/>
      <c r="I47" s="219"/>
      <c r="J47" s="219"/>
      <c r="K47" s="220"/>
      <c r="L47" s="219"/>
      <c r="M47" s="219"/>
      <c r="N47" s="219"/>
      <c r="O47" s="219"/>
      <c r="P47" s="219"/>
      <c r="Q47" s="219"/>
      <c r="R47" s="218"/>
      <c r="S47" s="218"/>
      <c r="T47" s="218"/>
      <c r="U47" s="218"/>
      <c r="V47" s="218"/>
      <c r="W47" s="218"/>
      <c r="X47" s="214"/>
      <c r="Y47" s="218"/>
      <c r="Z47" s="218"/>
      <c r="AA47" s="213"/>
      <c r="AB47" s="217"/>
      <c r="AC47" s="217"/>
    </row>
    <row r="48" spans="1:29" s="216" customFormat="1" x14ac:dyDescent="0.25">
      <c r="A48" s="224" t="str">
        <f>Leyendas!$C$2</f>
        <v>Chile</v>
      </c>
      <c r="B48" s="224">
        <f>Leyendas!$A$2</f>
        <v>2018</v>
      </c>
      <c r="C48" s="215">
        <v>41</v>
      </c>
      <c r="D48" s="222"/>
      <c r="E48" s="222"/>
      <c r="F48" s="222"/>
      <c r="G48" s="219"/>
      <c r="H48" s="219"/>
      <c r="I48" s="219"/>
      <c r="J48" s="219"/>
      <c r="K48" s="220"/>
      <c r="L48" s="219"/>
      <c r="M48" s="219"/>
      <c r="N48" s="219"/>
      <c r="O48" s="219"/>
      <c r="P48" s="219"/>
      <c r="Q48" s="219"/>
      <c r="R48" s="218"/>
      <c r="S48" s="218"/>
      <c r="T48" s="218"/>
      <c r="U48" s="218"/>
      <c r="V48" s="218"/>
      <c r="W48" s="218"/>
      <c r="X48" s="214"/>
      <c r="Y48" s="218"/>
      <c r="Z48" s="218"/>
      <c r="AA48" s="213"/>
      <c r="AB48" s="217"/>
      <c r="AC48" s="217"/>
    </row>
    <row r="49" spans="1:29" s="216" customFormat="1" x14ac:dyDescent="0.25">
      <c r="A49" s="224" t="str">
        <f>Leyendas!$C$2</f>
        <v>Chile</v>
      </c>
      <c r="B49" s="224">
        <f>Leyendas!$A$2</f>
        <v>2018</v>
      </c>
      <c r="C49" s="215">
        <v>42</v>
      </c>
      <c r="D49" s="222"/>
      <c r="E49" s="222"/>
      <c r="F49" s="222"/>
      <c r="G49" s="219"/>
      <c r="H49" s="219"/>
      <c r="I49" s="219"/>
      <c r="J49" s="219"/>
      <c r="K49" s="220"/>
      <c r="L49" s="219"/>
      <c r="M49" s="219"/>
      <c r="N49" s="219"/>
      <c r="O49" s="219"/>
      <c r="P49" s="219"/>
      <c r="Q49" s="219"/>
      <c r="R49" s="218"/>
      <c r="S49" s="218"/>
      <c r="T49" s="218"/>
      <c r="U49" s="218"/>
      <c r="V49" s="218"/>
      <c r="W49" s="218"/>
      <c r="X49" s="214"/>
      <c r="Y49" s="218"/>
      <c r="Z49" s="218"/>
      <c r="AA49" s="213"/>
      <c r="AB49" s="217"/>
      <c r="AC49" s="217"/>
    </row>
    <row r="50" spans="1:29" s="216" customFormat="1" x14ac:dyDescent="0.25">
      <c r="A50" s="224" t="str">
        <f>Leyendas!$C$2</f>
        <v>Chile</v>
      </c>
      <c r="B50" s="224">
        <f>Leyendas!$A$2</f>
        <v>2018</v>
      </c>
      <c r="C50" s="215">
        <v>43</v>
      </c>
      <c r="D50" s="222"/>
      <c r="E50" s="222"/>
      <c r="F50" s="222"/>
      <c r="G50" s="219"/>
      <c r="H50" s="219"/>
      <c r="I50" s="219"/>
      <c r="J50" s="219"/>
      <c r="K50" s="220"/>
      <c r="L50" s="219"/>
      <c r="M50" s="219"/>
      <c r="N50" s="219"/>
      <c r="O50" s="219"/>
      <c r="P50" s="219"/>
      <c r="Q50" s="219"/>
      <c r="R50" s="218"/>
      <c r="S50" s="218"/>
      <c r="T50" s="218"/>
      <c r="U50" s="218"/>
      <c r="V50" s="218"/>
      <c r="W50" s="218"/>
      <c r="X50" s="214"/>
      <c r="Y50" s="218"/>
      <c r="Z50" s="218"/>
      <c r="AA50" s="213"/>
      <c r="AB50" s="217"/>
      <c r="AC50" s="217"/>
    </row>
    <row r="51" spans="1:29" s="216" customFormat="1" x14ac:dyDescent="0.25">
      <c r="A51" s="224" t="str">
        <f>Leyendas!$C$2</f>
        <v>Chile</v>
      </c>
      <c r="B51" s="224">
        <f>Leyendas!$A$2</f>
        <v>2018</v>
      </c>
      <c r="C51" s="215">
        <v>44</v>
      </c>
      <c r="D51" s="222"/>
      <c r="E51" s="222"/>
      <c r="F51" s="222"/>
      <c r="G51" s="219"/>
      <c r="H51" s="219"/>
      <c r="I51" s="219"/>
      <c r="J51" s="219"/>
      <c r="K51" s="220"/>
      <c r="L51" s="219"/>
      <c r="M51" s="219"/>
      <c r="N51" s="219"/>
      <c r="O51" s="219"/>
      <c r="P51" s="219"/>
      <c r="Q51" s="219"/>
      <c r="R51" s="218"/>
      <c r="S51" s="218"/>
      <c r="T51" s="218"/>
      <c r="U51" s="218"/>
      <c r="V51" s="218"/>
      <c r="W51" s="218"/>
      <c r="X51" s="214"/>
      <c r="Y51" s="218"/>
      <c r="Z51" s="218"/>
      <c r="AA51" s="213"/>
      <c r="AB51" s="217"/>
      <c r="AC51" s="217"/>
    </row>
    <row r="52" spans="1:29" s="216" customFormat="1" x14ac:dyDescent="0.25">
      <c r="A52" s="224" t="str">
        <f>Leyendas!$C$2</f>
        <v>Chile</v>
      </c>
      <c r="B52" s="224">
        <f>Leyendas!$A$2</f>
        <v>2018</v>
      </c>
      <c r="C52" s="215">
        <v>45</v>
      </c>
      <c r="D52" s="222"/>
      <c r="E52" s="222"/>
      <c r="F52" s="222"/>
      <c r="G52" s="219"/>
      <c r="H52" s="219"/>
      <c r="I52" s="219"/>
      <c r="J52" s="219"/>
      <c r="K52" s="220"/>
      <c r="L52" s="219"/>
      <c r="M52" s="219"/>
      <c r="N52" s="219"/>
      <c r="O52" s="219"/>
      <c r="P52" s="219"/>
      <c r="Q52" s="219"/>
      <c r="R52" s="218"/>
      <c r="S52" s="218"/>
      <c r="T52" s="218"/>
      <c r="U52" s="218"/>
      <c r="V52" s="218"/>
      <c r="W52" s="218"/>
      <c r="X52" s="214"/>
      <c r="Y52" s="218"/>
      <c r="Z52" s="218"/>
      <c r="AA52" s="213"/>
      <c r="AB52" s="217"/>
      <c r="AC52" s="217"/>
    </row>
    <row r="53" spans="1:29" s="216" customFormat="1" ht="15" customHeight="1" x14ac:dyDescent="0.25">
      <c r="A53" s="224" t="str">
        <f>Leyendas!$C$2</f>
        <v>Chile</v>
      </c>
      <c r="B53" s="224">
        <f>Leyendas!$A$2</f>
        <v>2018</v>
      </c>
      <c r="C53" s="215">
        <v>46</v>
      </c>
      <c r="D53" s="222"/>
      <c r="E53" s="222"/>
      <c r="F53" s="222"/>
      <c r="G53" s="219"/>
      <c r="H53" s="219"/>
      <c r="I53" s="219"/>
      <c r="J53" s="219"/>
      <c r="K53" s="220"/>
      <c r="L53" s="219"/>
      <c r="M53" s="219"/>
      <c r="N53" s="219"/>
      <c r="O53" s="219"/>
      <c r="P53" s="219"/>
      <c r="Q53" s="219"/>
      <c r="R53" s="218"/>
      <c r="S53" s="218"/>
      <c r="T53" s="218"/>
      <c r="U53" s="218"/>
      <c r="V53" s="218"/>
      <c r="W53" s="218"/>
      <c r="X53" s="214"/>
      <c r="Y53" s="218"/>
      <c r="Z53" s="218"/>
      <c r="AA53" s="213"/>
      <c r="AB53" s="217"/>
      <c r="AC53" s="217"/>
    </row>
    <row r="54" spans="1:29" s="216" customFormat="1" x14ac:dyDescent="0.25">
      <c r="A54" s="224" t="str">
        <f>Leyendas!$C$2</f>
        <v>Chile</v>
      </c>
      <c r="B54" s="224">
        <f>Leyendas!$A$2</f>
        <v>2018</v>
      </c>
      <c r="C54" s="215">
        <v>47</v>
      </c>
      <c r="D54" s="222"/>
      <c r="E54" s="222"/>
      <c r="F54" s="222"/>
      <c r="G54" s="219"/>
      <c r="H54" s="219"/>
      <c r="I54" s="219"/>
      <c r="J54" s="219"/>
      <c r="K54" s="220"/>
      <c r="L54" s="219"/>
      <c r="M54" s="219"/>
      <c r="N54" s="219"/>
      <c r="O54" s="219"/>
      <c r="P54" s="219"/>
      <c r="Q54" s="219"/>
      <c r="R54" s="218"/>
      <c r="S54" s="218"/>
      <c r="T54" s="218"/>
      <c r="U54" s="218"/>
      <c r="V54" s="218"/>
      <c r="W54" s="218"/>
      <c r="X54" s="214"/>
      <c r="Y54" s="218"/>
      <c r="Z54" s="218"/>
      <c r="AA54" s="213"/>
      <c r="AB54" s="217"/>
      <c r="AC54" s="217"/>
    </row>
    <row r="55" spans="1:29" s="216" customFormat="1" x14ac:dyDescent="0.25">
      <c r="A55" s="224" t="str">
        <f>Leyendas!$C$2</f>
        <v>Chile</v>
      </c>
      <c r="B55" s="224">
        <f>Leyendas!$A$2</f>
        <v>2018</v>
      </c>
      <c r="C55" s="215">
        <v>48</v>
      </c>
      <c r="D55" s="210"/>
      <c r="E55" s="210"/>
      <c r="F55" s="210"/>
      <c r="G55" s="209"/>
      <c r="H55" s="208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7"/>
      <c r="AB55" s="206"/>
      <c r="AC55" s="206"/>
    </row>
    <row r="56" spans="1:29" s="216" customFormat="1" x14ac:dyDescent="0.25">
      <c r="A56" s="224" t="str">
        <f>Leyendas!$C$2</f>
        <v>Chile</v>
      </c>
      <c r="B56" s="224">
        <f>Leyendas!$A$2</f>
        <v>2018</v>
      </c>
      <c r="C56" s="215">
        <v>49</v>
      </c>
      <c r="D56" s="210"/>
      <c r="E56" s="210"/>
      <c r="F56" s="210"/>
      <c r="G56" s="209"/>
      <c r="H56" s="208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7"/>
      <c r="AB56" s="206"/>
      <c r="AC56" s="206"/>
    </row>
    <row r="57" spans="1:29" s="216" customFormat="1" x14ac:dyDescent="0.25">
      <c r="A57" s="224" t="str">
        <f>Leyendas!$C$2</f>
        <v>Chile</v>
      </c>
      <c r="B57" s="224">
        <f>Leyendas!$A$2</f>
        <v>2018</v>
      </c>
      <c r="C57" s="215">
        <v>50</v>
      </c>
      <c r="D57" s="210"/>
      <c r="E57" s="210"/>
      <c r="F57" s="210"/>
      <c r="G57" s="209"/>
      <c r="H57" s="208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7"/>
      <c r="AB57" s="206"/>
      <c r="AC57" s="206"/>
    </row>
    <row r="58" spans="1:29" s="216" customFormat="1" x14ac:dyDescent="0.25">
      <c r="A58" s="224" t="str">
        <f>Leyendas!$C$2</f>
        <v>Chile</v>
      </c>
      <c r="B58" s="224">
        <f>Leyendas!$A$2</f>
        <v>2018</v>
      </c>
      <c r="C58" s="215">
        <v>51</v>
      </c>
      <c r="D58" s="210"/>
      <c r="E58" s="210"/>
      <c r="F58" s="210"/>
      <c r="G58" s="209"/>
      <c r="H58" s="208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7"/>
      <c r="AB58" s="206"/>
      <c r="AC58" s="206"/>
    </row>
    <row r="59" spans="1:29" s="216" customFormat="1" x14ac:dyDescent="0.25">
      <c r="A59" s="224" t="str">
        <f>Leyendas!$C$2</f>
        <v>Chile</v>
      </c>
      <c r="B59" s="224">
        <f>Leyendas!$A$2</f>
        <v>2018</v>
      </c>
      <c r="C59" s="215">
        <v>52</v>
      </c>
      <c r="D59" s="210"/>
      <c r="E59" s="210"/>
      <c r="F59" s="210"/>
      <c r="G59" s="209"/>
      <c r="H59" s="208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7"/>
      <c r="AB59" s="206"/>
      <c r="AC59" s="206"/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225" customWidth="1"/>
    <col min="2" max="2" width="3.85546875" style="225" customWidth="1"/>
    <col min="3" max="3" width="6.85546875" style="226" customWidth="1"/>
    <col min="4" max="5" width="6.85546875" style="249" customWidth="1"/>
    <col min="6" max="6" width="6.42578125" style="225" customWidth="1"/>
    <col min="7" max="7" width="4.5703125" style="225" customWidth="1"/>
    <col min="8" max="17" width="6.7109375" style="116" customWidth="1"/>
    <col min="18" max="19" width="4.5703125" style="117" customWidth="1"/>
    <col min="20" max="20" width="3" style="225" customWidth="1"/>
    <col min="21" max="21" width="4.5703125" style="225" customWidth="1"/>
    <col min="22" max="26" width="4.5703125" style="117" customWidth="1"/>
    <col min="27" max="16384" width="9.140625" style="225"/>
  </cols>
  <sheetData>
    <row r="1" spans="1:28" x14ac:dyDescent="0.25">
      <c r="C1" s="357" t="str">
        <f>Leyendas!$C$11</f>
        <v>Chile - Vigilancia centinela de IRAG  2018 Número de casos IRAG (en comparación con el(los) último(s) año(s))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</row>
    <row r="2" spans="1:28" x14ac:dyDescent="0.25">
      <c r="A2" s="109"/>
      <c r="B2" s="109"/>
      <c r="C2" s="232"/>
      <c r="D2" s="233"/>
      <c r="E2" s="233"/>
      <c r="F2" s="109"/>
      <c r="G2" s="356"/>
      <c r="H2" s="356"/>
      <c r="I2" s="356"/>
      <c r="J2" s="356"/>
      <c r="K2" s="356"/>
      <c r="L2" s="356"/>
      <c r="M2" s="123"/>
      <c r="N2" s="356"/>
      <c r="O2" s="356"/>
      <c r="P2" s="356"/>
      <c r="Q2" s="356"/>
      <c r="R2" s="356"/>
      <c r="S2" s="356"/>
      <c r="T2" s="109"/>
      <c r="U2" s="356"/>
      <c r="V2" s="356"/>
      <c r="W2" s="356"/>
      <c r="X2" s="356"/>
      <c r="Y2" s="356"/>
      <c r="Z2" s="356"/>
    </row>
    <row r="3" spans="1:28" x14ac:dyDescent="0.25">
      <c r="A3" s="12"/>
      <c r="B3" s="12"/>
      <c r="C3" s="12"/>
      <c r="D3" s="124"/>
      <c r="E3" s="124"/>
      <c r="F3" s="13"/>
      <c r="G3" s="109"/>
      <c r="H3" s="125"/>
      <c r="I3" s="125"/>
      <c r="J3" s="125"/>
      <c r="K3" s="125"/>
      <c r="L3" s="125"/>
      <c r="M3" s="123"/>
      <c r="N3" s="123"/>
      <c r="O3" s="125"/>
      <c r="P3" s="125"/>
      <c r="Q3" s="125"/>
      <c r="R3" s="125"/>
      <c r="S3" s="125"/>
      <c r="T3" s="109"/>
      <c r="U3" s="109"/>
      <c r="V3" s="125"/>
      <c r="W3" s="125"/>
      <c r="X3" s="125"/>
      <c r="Y3" s="125"/>
      <c r="Z3" s="125"/>
    </row>
    <row r="4" spans="1:28" x14ac:dyDescent="0.25">
      <c r="A4" s="232"/>
      <c r="B4" s="232"/>
      <c r="C4" s="232"/>
      <c r="D4" s="233"/>
      <c r="E4" s="233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8" x14ac:dyDescent="0.25">
      <c r="A5" s="232"/>
      <c r="B5" s="232"/>
      <c r="C5" s="232"/>
      <c r="D5" s="233"/>
      <c r="E5" s="233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8" x14ac:dyDescent="0.25">
      <c r="A6" s="232"/>
      <c r="B6" s="232"/>
      <c r="C6" s="232"/>
      <c r="D6" s="233"/>
      <c r="E6" s="233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8" x14ac:dyDescent="0.25">
      <c r="A7" s="232"/>
      <c r="B7" s="232"/>
      <c r="C7" s="232"/>
      <c r="D7" s="233"/>
      <c r="E7" s="233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8" x14ac:dyDescent="0.25">
      <c r="A8" s="232"/>
      <c r="B8" s="232"/>
      <c r="C8" s="232"/>
      <c r="D8" s="233"/>
      <c r="E8" s="233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8" x14ac:dyDescent="0.25">
      <c r="A9" s="232"/>
      <c r="B9" s="232"/>
      <c r="C9" s="232"/>
      <c r="D9" s="233"/>
      <c r="E9" s="233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8" x14ac:dyDescent="0.25">
      <c r="A10" s="232"/>
      <c r="B10" s="232"/>
      <c r="C10" s="232"/>
      <c r="D10" s="233"/>
      <c r="E10" s="233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8" x14ac:dyDescent="0.25">
      <c r="A11" s="232"/>
      <c r="B11" s="232"/>
      <c r="C11" s="232"/>
      <c r="D11" s="233"/>
      <c r="E11" s="233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8" x14ac:dyDescent="0.25">
      <c r="A12" s="232"/>
      <c r="B12" s="232"/>
      <c r="C12" s="232"/>
      <c r="D12" s="233"/>
      <c r="E12" s="233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8" x14ac:dyDescent="0.25">
      <c r="A13" s="232"/>
      <c r="B13" s="232"/>
      <c r="C13" s="232"/>
      <c r="D13" s="233"/>
      <c r="E13" s="233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8" x14ac:dyDescent="0.25">
      <c r="A14" s="232"/>
      <c r="B14" s="232"/>
      <c r="C14" s="232"/>
      <c r="D14" s="233"/>
      <c r="E14" s="233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8" x14ac:dyDescent="0.25">
      <c r="A15" s="232"/>
      <c r="B15" s="232"/>
      <c r="C15" s="232"/>
      <c r="D15" s="233"/>
      <c r="E15" s="233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8" x14ac:dyDescent="0.25">
      <c r="A16" s="232"/>
      <c r="B16" s="232"/>
      <c r="C16" s="232"/>
      <c r="D16" s="233"/>
      <c r="E16" s="233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8" x14ac:dyDescent="0.25">
      <c r="A17" s="232"/>
      <c r="B17" s="232"/>
      <c r="C17" s="232"/>
      <c r="D17" s="233"/>
      <c r="E17" s="233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8" x14ac:dyDescent="0.25">
      <c r="A18" s="232"/>
      <c r="B18" s="232"/>
      <c r="C18" s="232"/>
      <c r="D18" s="233"/>
      <c r="E18" s="233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8" x14ac:dyDescent="0.25">
      <c r="A19" s="232"/>
      <c r="B19" s="232"/>
      <c r="C19" s="232"/>
      <c r="D19" s="233"/>
      <c r="E19" s="233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8" x14ac:dyDescent="0.25">
      <c r="A20" s="232"/>
      <c r="B20" s="232"/>
      <c r="C20" s="358" t="str">
        <f>Leyendas!C31</f>
        <v>Gráficas 2018</v>
      </c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58"/>
      <c r="AB20" s="358"/>
    </row>
    <row r="21" spans="1:28" x14ac:dyDescent="0.25">
      <c r="A21" s="232"/>
      <c r="B21" s="232"/>
      <c r="C21" s="232"/>
      <c r="D21" s="233"/>
      <c r="E21" s="233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3" spans="1:28" x14ac:dyDescent="0.25">
      <c r="A23" s="109"/>
      <c r="B23" s="109"/>
      <c r="C23" s="232"/>
      <c r="D23" s="233"/>
      <c r="E23" s="233"/>
      <c r="F23" s="109"/>
      <c r="G23" s="356"/>
      <c r="H23" s="356"/>
      <c r="I23" s="356"/>
      <c r="J23" s="356"/>
      <c r="K23" s="356"/>
      <c r="L23" s="356"/>
      <c r="M23" s="123"/>
      <c r="N23" s="356"/>
      <c r="O23" s="356"/>
      <c r="P23" s="356"/>
      <c r="Q23" s="356"/>
      <c r="R23" s="356"/>
      <c r="S23" s="356"/>
      <c r="T23" s="109"/>
      <c r="U23" s="356"/>
      <c r="V23" s="356"/>
      <c r="W23" s="356"/>
      <c r="X23" s="356"/>
      <c r="Y23" s="356"/>
      <c r="Z23" s="356"/>
    </row>
    <row r="24" spans="1:28" x14ac:dyDescent="0.25">
      <c r="A24" s="12"/>
      <c r="B24" s="12"/>
      <c r="C24" s="12"/>
      <c r="D24" s="124"/>
      <c r="E24" s="124"/>
      <c r="F24" s="13"/>
      <c r="G24" s="109"/>
      <c r="H24" s="125"/>
      <c r="I24" s="125"/>
      <c r="J24" s="125"/>
      <c r="K24" s="125"/>
      <c r="L24" s="125"/>
      <c r="M24" s="123"/>
      <c r="N24" s="123"/>
      <c r="O24" s="125"/>
      <c r="P24" s="125"/>
      <c r="Q24" s="125"/>
      <c r="R24" s="125"/>
      <c r="S24" s="125"/>
      <c r="T24" s="109"/>
      <c r="U24" s="109"/>
      <c r="V24" s="125"/>
      <c r="W24" s="125"/>
      <c r="X24" s="125"/>
      <c r="Y24" s="125"/>
      <c r="Z24" s="125"/>
    </row>
    <row r="25" spans="1:28" x14ac:dyDescent="0.25">
      <c r="A25" s="232"/>
      <c r="B25" s="232"/>
      <c r="C25" s="232"/>
      <c r="D25" s="233"/>
      <c r="E25" s="233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8" x14ac:dyDescent="0.25">
      <c r="A26" s="232"/>
      <c r="B26" s="232"/>
      <c r="C26" s="232"/>
      <c r="D26" s="233"/>
      <c r="E26" s="233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8" x14ac:dyDescent="0.25">
      <c r="A27" s="232"/>
      <c r="B27" s="232"/>
      <c r="C27" s="232"/>
      <c r="D27" s="233"/>
      <c r="E27" s="233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8" x14ac:dyDescent="0.25">
      <c r="A28" s="232"/>
      <c r="B28" s="232"/>
      <c r="C28" s="232"/>
      <c r="D28" s="233"/>
      <c r="E28" s="233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8" x14ac:dyDescent="0.25">
      <c r="A29" s="232"/>
      <c r="B29" s="232"/>
      <c r="C29" s="232"/>
      <c r="D29" s="233"/>
      <c r="E29" s="233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8" x14ac:dyDescent="0.25">
      <c r="A30" s="232"/>
      <c r="B30" s="232"/>
      <c r="C30" s="232"/>
      <c r="D30" s="233"/>
      <c r="E30" s="233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8" x14ac:dyDescent="0.25">
      <c r="A31" s="232"/>
      <c r="B31" s="232"/>
      <c r="C31" s="232"/>
      <c r="D31" s="233"/>
      <c r="E31" s="233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8" x14ac:dyDescent="0.25">
      <c r="A32" s="232"/>
      <c r="B32" s="232"/>
      <c r="C32" s="232"/>
      <c r="D32" s="233"/>
      <c r="E32" s="233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232"/>
      <c r="B33" s="232"/>
      <c r="C33" s="232"/>
      <c r="D33" s="233"/>
      <c r="E33" s="233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232"/>
      <c r="B34" s="232"/>
      <c r="C34" s="232"/>
      <c r="D34" s="233"/>
      <c r="E34" s="233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232"/>
      <c r="B35" s="232"/>
      <c r="C35" s="232"/>
      <c r="D35" s="233"/>
      <c r="E35" s="233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232"/>
      <c r="B36" s="232"/>
      <c r="C36" s="232"/>
      <c r="D36" s="233"/>
      <c r="E36" s="233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232"/>
      <c r="B37" s="232"/>
      <c r="C37" s="232"/>
      <c r="D37" s="233"/>
      <c r="E37" s="233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232"/>
      <c r="B38" s="232"/>
      <c r="C38" s="232"/>
      <c r="D38" s="233"/>
      <c r="E38" s="233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232"/>
      <c r="B39" s="232"/>
      <c r="C39" s="232"/>
      <c r="D39" s="233"/>
      <c r="E39" s="233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232"/>
      <c r="B40" s="232"/>
      <c r="C40" s="232"/>
      <c r="D40" s="233"/>
      <c r="E40" s="233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232"/>
      <c r="B41" s="232"/>
      <c r="C41" s="232"/>
      <c r="D41" s="233"/>
      <c r="E41" s="233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232"/>
      <c r="B42" s="232"/>
      <c r="C42" s="232"/>
      <c r="D42" s="233"/>
      <c r="E42" s="233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232"/>
      <c r="B43" s="232"/>
      <c r="C43" s="232"/>
      <c r="D43" s="233"/>
      <c r="E43" s="233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232"/>
      <c r="B44" s="232"/>
      <c r="C44" s="232"/>
      <c r="D44" s="233"/>
      <c r="E44" s="233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232"/>
      <c r="B45" s="232"/>
      <c r="C45" s="232"/>
      <c r="D45" s="233"/>
      <c r="E45" s="233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232"/>
      <c r="B46" s="232"/>
      <c r="C46" s="232"/>
      <c r="D46" s="233"/>
      <c r="E46" s="233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232"/>
      <c r="B47" s="232"/>
      <c r="C47" s="232"/>
      <c r="D47" s="233"/>
      <c r="E47" s="233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232"/>
      <c r="B48" s="232"/>
      <c r="C48" s="232"/>
      <c r="D48" s="233"/>
      <c r="E48" s="233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232"/>
      <c r="B49" s="232"/>
      <c r="C49" s="232"/>
      <c r="D49" s="233"/>
      <c r="E49" s="233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232"/>
      <c r="B50" s="232"/>
      <c r="C50" s="232"/>
      <c r="D50" s="233"/>
      <c r="E50" s="233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232"/>
      <c r="B51" s="232"/>
      <c r="C51" s="232"/>
      <c r="D51" s="233"/>
      <c r="E51" s="233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232"/>
      <c r="B52" s="232"/>
      <c r="C52" s="232"/>
      <c r="D52" s="233"/>
      <c r="E52" s="233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232"/>
      <c r="B53" s="232"/>
      <c r="C53" s="232"/>
      <c r="D53" s="233"/>
      <c r="E53" s="233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232"/>
      <c r="B54" s="232"/>
      <c r="C54" s="232"/>
      <c r="D54" s="233"/>
      <c r="E54" s="233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232"/>
      <c r="B55" s="232"/>
      <c r="C55" s="232"/>
      <c r="D55" s="233"/>
      <c r="E55" s="233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232"/>
      <c r="B56" s="232"/>
      <c r="C56" s="232"/>
      <c r="D56" s="233"/>
      <c r="E56" s="233"/>
      <c r="F56" s="109"/>
      <c r="G56" s="109"/>
      <c r="H56" s="126"/>
      <c r="I56" s="126"/>
      <c r="J56" s="126"/>
      <c r="K56" s="126"/>
      <c r="L56" s="126"/>
      <c r="M56" s="123"/>
      <c r="N56" s="123"/>
      <c r="O56" s="127"/>
      <c r="P56" s="127"/>
      <c r="Q56" s="127"/>
      <c r="R56" s="128"/>
      <c r="S56" s="128"/>
      <c r="T56" s="109"/>
      <c r="U56" s="109"/>
      <c r="V56" s="128"/>
      <c r="W56" s="128"/>
      <c r="X56" s="128"/>
      <c r="Y56" s="128"/>
      <c r="Z56" s="128"/>
    </row>
    <row r="57" spans="1:26" x14ac:dyDescent="0.25">
      <c r="A57" s="232"/>
      <c r="B57" s="232"/>
      <c r="C57" s="232"/>
      <c r="D57" s="233"/>
      <c r="E57" s="233"/>
      <c r="F57" s="109"/>
      <c r="G57" s="109"/>
      <c r="H57" s="126"/>
      <c r="I57" s="126"/>
      <c r="J57" s="126"/>
      <c r="K57" s="126"/>
      <c r="L57" s="126"/>
      <c r="M57" s="123"/>
      <c r="N57" s="123"/>
      <c r="O57" s="127"/>
      <c r="P57" s="127"/>
      <c r="Q57" s="127"/>
      <c r="R57" s="128"/>
      <c r="S57" s="128"/>
      <c r="T57" s="109"/>
      <c r="U57" s="109"/>
      <c r="V57" s="128"/>
      <c r="W57" s="128"/>
      <c r="X57" s="128"/>
      <c r="Y57" s="128"/>
      <c r="Z57" s="128"/>
    </row>
    <row r="58" spans="1:26" x14ac:dyDescent="0.25">
      <c r="A58" s="232"/>
      <c r="B58" s="232"/>
      <c r="C58" s="232"/>
      <c r="D58" s="233"/>
      <c r="E58" s="233"/>
      <c r="F58" s="109"/>
      <c r="G58" s="109"/>
      <c r="H58" s="126"/>
      <c r="I58" s="126"/>
      <c r="J58" s="126"/>
      <c r="K58" s="126"/>
      <c r="L58" s="126"/>
      <c r="M58" s="123"/>
      <c r="N58" s="123"/>
      <c r="O58" s="127"/>
      <c r="P58" s="127"/>
      <c r="Q58" s="127"/>
      <c r="R58" s="128"/>
      <c r="S58" s="128"/>
      <c r="T58" s="109"/>
      <c r="U58" s="109"/>
      <c r="V58" s="128"/>
      <c r="W58" s="128"/>
      <c r="X58" s="128"/>
      <c r="Y58" s="128"/>
      <c r="Z58" s="128"/>
    </row>
    <row r="59" spans="1:26" x14ac:dyDescent="0.25">
      <c r="A59" s="232"/>
      <c r="B59" s="232"/>
      <c r="C59" s="232"/>
      <c r="D59" s="233"/>
      <c r="E59" s="233"/>
      <c r="F59" s="109"/>
      <c r="G59" s="109"/>
      <c r="H59" s="126"/>
      <c r="I59" s="126"/>
      <c r="J59" s="126"/>
      <c r="K59" s="126"/>
      <c r="L59" s="126"/>
      <c r="M59" s="123"/>
      <c r="N59" s="123"/>
      <c r="O59" s="127"/>
      <c r="P59" s="127"/>
      <c r="Q59" s="127"/>
      <c r="R59" s="128"/>
      <c r="S59" s="128"/>
      <c r="T59" s="109"/>
      <c r="U59" s="109"/>
      <c r="V59" s="128"/>
      <c r="W59" s="128"/>
      <c r="X59" s="128"/>
      <c r="Y59" s="128"/>
      <c r="Z59" s="128"/>
    </row>
    <row r="60" spans="1:26" x14ac:dyDescent="0.25">
      <c r="A60" s="232"/>
      <c r="B60" s="232"/>
      <c r="C60" s="232"/>
      <c r="D60" s="233"/>
      <c r="E60" s="233"/>
      <c r="F60" s="109"/>
      <c r="G60" s="109"/>
      <c r="H60" s="126"/>
      <c r="I60" s="126"/>
      <c r="J60" s="126"/>
      <c r="K60" s="126"/>
      <c r="L60" s="126"/>
      <c r="M60" s="123"/>
      <c r="N60" s="123"/>
      <c r="O60" s="127"/>
      <c r="P60" s="127"/>
      <c r="Q60" s="127"/>
      <c r="R60" s="128"/>
      <c r="S60" s="128"/>
      <c r="T60" s="109"/>
      <c r="U60" s="109"/>
      <c r="V60" s="128"/>
      <c r="W60" s="128"/>
      <c r="X60" s="128"/>
      <c r="Y60" s="128"/>
      <c r="Z60" s="128"/>
    </row>
    <row r="61" spans="1:26" x14ac:dyDescent="0.25">
      <c r="A61" s="232"/>
      <c r="B61" s="232"/>
      <c r="C61" s="232"/>
      <c r="D61" s="233"/>
      <c r="E61" s="233"/>
      <c r="F61" s="109"/>
      <c r="G61" s="109"/>
      <c r="H61" s="126"/>
      <c r="I61" s="126"/>
      <c r="J61" s="126"/>
      <c r="K61" s="126"/>
      <c r="L61" s="126"/>
      <c r="M61" s="123"/>
      <c r="N61" s="123"/>
      <c r="O61" s="127"/>
      <c r="P61" s="127"/>
      <c r="Q61" s="127"/>
      <c r="R61" s="128"/>
      <c r="S61" s="128"/>
      <c r="T61" s="109"/>
      <c r="U61" s="109"/>
      <c r="V61" s="128"/>
      <c r="W61" s="128"/>
      <c r="X61" s="128"/>
      <c r="Y61" s="128"/>
      <c r="Z61" s="128"/>
    </row>
    <row r="62" spans="1:26" x14ac:dyDescent="0.25">
      <c r="A62" s="232"/>
      <c r="B62" s="232"/>
      <c r="C62" s="232"/>
      <c r="D62" s="233"/>
      <c r="E62" s="233"/>
      <c r="F62" s="109"/>
      <c r="G62" s="109"/>
      <c r="H62" s="126"/>
      <c r="I62" s="126"/>
      <c r="J62" s="126"/>
      <c r="K62" s="126"/>
      <c r="L62" s="126"/>
      <c r="M62" s="123"/>
      <c r="N62" s="123"/>
      <c r="O62" s="127"/>
      <c r="P62" s="127"/>
      <c r="Q62" s="127"/>
      <c r="R62" s="128"/>
      <c r="S62" s="128"/>
      <c r="T62" s="109"/>
      <c r="U62" s="109"/>
      <c r="V62" s="128"/>
      <c r="W62" s="128"/>
      <c r="X62" s="128"/>
      <c r="Y62" s="128"/>
      <c r="Z62" s="128"/>
    </row>
    <row r="63" spans="1:26" x14ac:dyDescent="0.25">
      <c r="A63" s="232"/>
      <c r="B63" s="232"/>
      <c r="C63" s="232"/>
      <c r="D63" s="233"/>
      <c r="E63" s="233"/>
      <c r="F63" s="109"/>
      <c r="G63" s="109"/>
      <c r="H63" s="126"/>
      <c r="I63" s="126"/>
      <c r="J63" s="126"/>
      <c r="K63" s="126"/>
      <c r="L63" s="126"/>
      <c r="M63" s="123"/>
      <c r="N63" s="123"/>
      <c r="O63" s="127"/>
      <c r="P63" s="127"/>
      <c r="Q63" s="127"/>
      <c r="R63" s="128"/>
      <c r="S63" s="128"/>
      <c r="T63" s="109"/>
      <c r="U63" s="109"/>
      <c r="V63" s="128"/>
      <c r="W63" s="128"/>
      <c r="X63" s="128"/>
      <c r="Y63" s="128"/>
      <c r="Z63" s="128"/>
    </row>
    <row r="64" spans="1:26" x14ac:dyDescent="0.25">
      <c r="A64" s="232"/>
      <c r="B64" s="232"/>
      <c r="C64" s="232"/>
      <c r="D64" s="233"/>
      <c r="E64" s="233"/>
      <c r="F64" s="109"/>
      <c r="G64" s="109"/>
      <c r="H64" s="126"/>
      <c r="I64" s="126"/>
      <c r="J64" s="126"/>
      <c r="K64" s="126"/>
      <c r="L64" s="126"/>
      <c r="M64" s="123"/>
      <c r="N64" s="123"/>
      <c r="O64" s="127"/>
      <c r="P64" s="127"/>
      <c r="Q64" s="127"/>
      <c r="R64" s="128"/>
      <c r="S64" s="128"/>
      <c r="T64" s="109"/>
      <c r="U64" s="109"/>
      <c r="V64" s="128"/>
      <c r="W64" s="128"/>
      <c r="X64" s="128"/>
      <c r="Y64" s="128"/>
      <c r="Z64" s="128"/>
    </row>
    <row r="65" spans="1:26" x14ac:dyDescent="0.25">
      <c r="A65" s="232"/>
      <c r="B65" s="232"/>
      <c r="C65" s="232"/>
      <c r="D65" s="233"/>
      <c r="E65" s="233"/>
      <c r="F65" s="109"/>
      <c r="G65" s="109"/>
      <c r="H65" s="126"/>
      <c r="I65" s="126"/>
      <c r="J65" s="126"/>
      <c r="K65" s="126"/>
      <c r="L65" s="126"/>
      <c r="M65" s="123"/>
      <c r="N65" s="123"/>
      <c r="O65" s="127"/>
      <c r="P65" s="127"/>
      <c r="Q65" s="127"/>
      <c r="R65" s="128"/>
      <c r="S65" s="128"/>
      <c r="T65" s="109"/>
      <c r="U65" s="109"/>
      <c r="V65" s="128"/>
      <c r="W65" s="128"/>
      <c r="X65" s="128"/>
      <c r="Y65" s="128"/>
      <c r="Z65" s="128"/>
    </row>
    <row r="66" spans="1:26" x14ac:dyDescent="0.25">
      <c r="A66" s="232"/>
      <c r="B66" s="232"/>
      <c r="C66" s="232"/>
      <c r="D66" s="233"/>
      <c r="E66" s="233"/>
      <c r="F66" s="109"/>
      <c r="G66" s="109"/>
      <c r="H66" s="126"/>
      <c r="I66" s="126"/>
      <c r="J66" s="126"/>
      <c r="K66" s="126"/>
      <c r="L66" s="126"/>
      <c r="M66" s="123"/>
      <c r="N66" s="123"/>
      <c r="O66" s="127"/>
      <c r="P66" s="127"/>
      <c r="Q66" s="127"/>
      <c r="R66" s="128"/>
      <c r="S66" s="128"/>
      <c r="T66" s="109"/>
      <c r="U66" s="109"/>
      <c r="V66" s="128"/>
      <c r="W66" s="128"/>
      <c r="X66" s="128"/>
      <c r="Y66" s="128"/>
      <c r="Z66" s="128"/>
    </row>
    <row r="67" spans="1:26" x14ac:dyDescent="0.25">
      <c r="A67" s="232"/>
      <c r="B67" s="232"/>
      <c r="C67" s="232"/>
      <c r="D67" s="233"/>
      <c r="E67" s="233"/>
      <c r="F67" s="109"/>
      <c r="G67" s="109"/>
      <c r="H67" s="126"/>
      <c r="I67" s="126"/>
      <c r="J67" s="126"/>
      <c r="K67" s="126"/>
      <c r="L67" s="126"/>
      <c r="M67" s="123"/>
      <c r="N67" s="123"/>
      <c r="O67" s="127"/>
      <c r="P67" s="127"/>
      <c r="Q67" s="127"/>
      <c r="R67" s="128"/>
      <c r="S67" s="128"/>
      <c r="T67" s="109"/>
      <c r="U67" s="109"/>
      <c r="V67" s="128"/>
      <c r="W67" s="128"/>
      <c r="X67" s="128"/>
      <c r="Y67" s="128"/>
      <c r="Z67" s="128"/>
    </row>
    <row r="68" spans="1:26" x14ac:dyDescent="0.25">
      <c r="A68" s="232"/>
      <c r="B68" s="232"/>
      <c r="C68" s="232"/>
      <c r="D68" s="233"/>
      <c r="E68" s="233"/>
      <c r="F68" s="109"/>
      <c r="G68" s="109"/>
      <c r="H68" s="126"/>
      <c r="I68" s="126"/>
      <c r="J68" s="126"/>
      <c r="K68" s="126"/>
      <c r="L68" s="126"/>
      <c r="M68" s="123"/>
      <c r="N68" s="123"/>
      <c r="O68" s="127"/>
      <c r="P68" s="127"/>
      <c r="Q68" s="127"/>
      <c r="R68" s="128"/>
      <c r="S68" s="128"/>
      <c r="T68" s="109"/>
      <c r="U68" s="109"/>
      <c r="V68" s="128"/>
      <c r="W68" s="128"/>
      <c r="X68" s="128"/>
      <c r="Y68" s="128"/>
      <c r="Z68" s="128"/>
    </row>
    <row r="69" spans="1:26" x14ac:dyDescent="0.25">
      <c r="A69" s="232"/>
      <c r="B69" s="232"/>
      <c r="C69" s="232"/>
      <c r="D69" s="233"/>
      <c r="E69" s="233"/>
      <c r="F69" s="109"/>
      <c r="G69" s="109"/>
      <c r="H69" s="126"/>
      <c r="I69" s="126"/>
      <c r="J69" s="126"/>
      <c r="K69" s="126"/>
      <c r="L69" s="126"/>
      <c r="M69" s="123"/>
      <c r="N69" s="123"/>
      <c r="O69" s="127"/>
      <c r="P69" s="127"/>
      <c r="Q69" s="127"/>
      <c r="R69" s="128"/>
      <c r="S69" s="128"/>
      <c r="T69" s="109"/>
      <c r="U69" s="109"/>
      <c r="V69" s="128"/>
      <c r="W69" s="128"/>
      <c r="X69" s="128"/>
      <c r="Y69" s="128"/>
      <c r="Z69" s="128"/>
    </row>
    <row r="70" spans="1:26" x14ac:dyDescent="0.25">
      <c r="A70" s="232"/>
      <c r="B70" s="232"/>
      <c r="C70" s="232"/>
      <c r="D70" s="233"/>
      <c r="E70" s="233"/>
      <c r="F70" s="109"/>
      <c r="G70" s="109"/>
      <c r="H70" s="126"/>
      <c r="I70" s="126"/>
      <c r="J70" s="126"/>
      <c r="K70" s="126"/>
      <c r="L70" s="126"/>
      <c r="M70" s="123"/>
      <c r="N70" s="123"/>
      <c r="O70" s="127"/>
      <c r="P70" s="127"/>
      <c r="Q70" s="127"/>
      <c r="R70" s="128"/>
      <c r="S70" s="128"/>
      <c r="T70" s="109"/>
      <c r="U70" s="109"/>
      <c r="V70" s="128"/>
      <c r="W70" s="128"/>
      <c r="X70" s="128"/>
      <c r="Y70" s="128"/>
      <c r="Z70" s="128"/>
    </row>
    <row r="71" spans="1:26" x14ac:dyDescent="0.25">
      <c r="A71" s="232"/>
      <c r="B71" s="232"/>
      <c r="C71" s="232"/>
      <c r="D71" s="233"/>
      <c r="E71" s="233"/>
      <c r="F71" s="109"/>
      <c r="G71" s="109"/>
      <c r="H71" s="126"/>
      <c r="I71" s="126"/>
      <c r="J71" s="126"/>
      <c r="K71" s="126"/>
      <c r="L71" s="126"/>
      <c r="M71" s="123"/>
      <c r="N71" s="123"/>
      <c r="O71" s="127"/>
      <c r="P71" s="127"/>
      <c r="Q71" s="127"/>
      <c r="R71" s="128"/>
      <c r="S71" s="128"/>
      <c r="T71" s="109"/>
      <c r="U71" s="109"/>
      <c r="V71" s="128"/>
      <c r="W71" s="128"/>
      <c r="X71" s="128"/>
      <c r="Y71" s="128"/>
      <c r="Z71" s="128"/>
    </row>
    <row r="72" spans="1:26" x14ac:dyDescent="0.25">
      <c r="A72" s="232"/>
      <c r="B72" s="232"/>
      <c r="C72" s="232"/>
      <c r="D72" s="233"/>
      <c r="E72" s="233"/>
      <c r="F72" s="109"/>
      <c r="G72" s="109"/>
      <c r="H72" s="126"/>
      <c r="I72" s="126"/>
      <c r="J72" s="126"/>
      <c r="K72" s="126"/>
      <c r="L72" s="126"/>
      <c r="M72" s="123"/>
      <c r="N72" s="123"/>
      <c r="O72" s="127"/>
      <c r="P72" s="127"/>
      <c r="Q72" s="127"/>
      <c r="R72" s="128"/>
      <c r="S72" s="128"/>
      <c r="T72" s="109"/>
      <c r="U72" s="109"/>
      <c r="V72" s="128"/>
      <c r="W72" s="128"/>
      <c r="X72" s="128"/>
      <c r="Y72" s="128"/>
      <c r="Z72" s="128"/>
    </row>
    <row r="73" spans="1:26" x14ac:dyDescent="0.25">
      <c r="A73" s="232"/>
      <c r="B73" s="232"/>
      <c r="C73" s="232"/>
      <c r="D73" s="233"/>
      <c r="E73" s="233"/>
      <c r="F73" s="109"/>
      <c r="G73" s="109"/>
      <c r="H73" s="126"/>
      <c r="I73" s="126"/>
      <c r="J73" s="126"/>
      <c r="K73" s="126"/>
      <c r="L73" s="126"/>
      <c r="M73" s="123"/>
      <c r="N73" s="123"/>
      <c r="O73" s="127"/>
      <c r="P73" s="127"/>
      <c r="Q73" s="127"/>
      <c r="R73" s="128"/>
      <c r="S73" s="128"/>
      <c r="T73" s="109"/>
      <c r="U73" s="109"/>
      <c r="V73" s="128"/>
      <c r="W73" s="128"/>
      <c r="X73" s="128"/>
      <c r="Y73" s="128"/>
      <c r="Z73" s="128"/>
    </row>
    <row r="74" spans="1:26" x14ac:dyDescent="0.25">
      <c r="A74" s="232"/>
      <c r="B74" s="232"/>
      <c r="C74" s="232"/>
      <c r="D74" s="233"/>
      <c r="E74" s="233"/>
      <c r="F74" s="109"/>
      <c r="G74" s="109"/>
      <c r="H74" s="126"/>
      <c r="I74" s="126"/>
      <c r="J74" s="126"/>
      <c r="K74" s="126"/>
      <c r="L74" s="126"/>
      <c r="M74" s="123"/>
      <c r="N74" s="123"/>
      <c r="O74" s="127"/>
      <c r="P74" s="127"/>
      <c r="Q74" s="127"/>
      <c r="R74" s="128"/>
      <c r="S74" s="128"/>
      <c r="T74" s="109"/>
      <c r="U74" s="109"/>
      <c r="V74" s="128"/>
      <c r="W74" s="128"/>
      <c r="X74" s="128"/>
      <c r="Y74" s="128"/>
      <c r="Z74" s="128"/>
    </row>
    <row r="75" spans="1:26" x14ac:dyDescent="0.25">
      <c r="A75" s="232"/>
      <c r="B75" s="232"/>
      <c r="C75" s="232"/>
      <c r="D75" s="233"/>
      <c r="E75" s="233"/>
      <c r="F75" s="109"/>
      <c r="G75" s="109"/>
      <c r="H75" s="126"/>
      <c r="I75" s="126"/>
      <c r="J75" s="126"/>
      <c r="K75" s="126"/>
      <c r="L75" s="126"/>
      <c r="M75" s="123"/>
      <c r="N75" s="123"/>
      <c r="O75" s="127"/>
      <c r="P75" s="127"/>
      <c r="Q75" s="127"/>
      <c r="R75" s="128"/>
      <c r="S75" s="128"/>
      <c r="T75" s="109"/>
      <c r="U75" s="109"/>
      <c r="V75" s="128"/>
      <c r="W75" s="128"/>
      <c r="X75" s="128"/>
      <c r="Y75" s="128"/>
      <c r="Z75" s="128"/>
    </row>
    <row r="76" spans="1:26" x14ac:dyDescent="0.25">
      <c r="A76" s="232"/>
      <c r="B76" s="232"/>
      <c r="C76" s="232"/>
      <c r="D76" s="233"/>
      <c r="E76" s="233"/>
      <c r="F76" s="109"/>
      <c r="G76" s="109"/>
      <c r="H76" s="126"/>
      <c r="I76" s="126"/>
      <c r="J76" s="126"/>
      <c r="K76" s="126"/>
      <c r="L76" s="126"/>
      <c r="M76" s="123"/>
      <c r="N76" s="123"/>
      <c r="O76" s="127"/>
      <c r="P76" s="127"/>
      <c r="Q76" s="127"/>
      <c r="R76" s="128"/>
      <c r="S76" s="128"/>
      <c r="T76" s="109"/>
      <c r="U76" s="109"/>
      <c r="V76" s="128"/>
      <c r="W76" s="128"/>
      <c r="X76" s="128"/>
      <c r="Y76" s="128"/>
      <c r="Z76" s="128"/>
    </row>
    <row r="77" spans="1:26" x14ac:dyDescent="0.25">
      <c r="A77" s="232"/>
      <c r="B77" s="232"/>
      <c r="C77" s="232"/>
      <c r="D77" s="233"/>
      <c r="E77" s="233"/>
      <c r="F77" s="109"/>
      <c r="G77" s="109"/>
      <c r="H77" s="126"/>
      <c r="I77" s="126"/>
      <c r="J77" s="126"/>
      <c r="K77" s="126"/>
      <c r="L77" s="126"/>
      <c r="M77" s="123"/>
      <c r="N77" s="123"/>
      <c r="O77" s="127"/>
      <c r="P77" s="127"/>
      <c r="Q77" s="127"/>
      <c r="R77" s="128"/>
      <c r="S77" s="128"/>
      <c r="T77" s="109"/>
      <c r="U77" s="109"/>
      <c r="V77" s="128"/>
      <c r="W77" s="128"/>
      <c r="X77" s="128"/>
      <c r="Y77" s="128"/>
      <c r="Z77" s="128"/>
    </row>
    <row r="78" spans="1:26" x14ac:dyDescent="0.25">
      <c r="A78" s="232"/>
      <c r="B78" s="232"/>
      <c r="C78" s="232"/>
      <c r="D78" s="233"/>
      <c r="E78" s="233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232"/>
      <c r="B79" s="232"/>
      <c r="C79" s="232"/>
      <c r="D79" s="233"/>
      <c r="E79" s="233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232"/>
      <c r="B80" s="232"/>
      <c r="C80" s="232"/>
      <c r="D80" s="233"/>
      <c r="E80" s="233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26" x14ac:dyDescent="0.25">
      <c r="A81" s="232"/>
      <c r="B81" s="232"/>
      <c r="C81" s="232"/>
      <c r="D81" s="233"/>
      <c r="E81" s="233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26" x14ac:dyDescent="0.25">
      <c r="A82" s="232"/>
      <c r="B82" s="232"/>
      <c r="C82" s="232"/>
      <c r="D82" s="233"/>
      <c r="E82" s="233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26" x14ac:dyDescent="0.25">
      <c r="A83" s="232"/>
      <c r="B83" s="232"/>
      <c r="C83" s="232"/>
      <c r="D83" s="233"/>
      <c r="E83" s="233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26" x14ac:dyDescent="0.25">
      <c r="A84" s="232"/>
      <c r="B84" s="232"/>
      <c r="C84" s="232"/>
      <c r="D84" s="233"/>
      <c r="E84" s="233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</row>
    <row r="85" spans="1:26" x14ac:dyDescent="0.25">
      <c r="A85" s="232"/>
      <c r="B85" s="232"/>
      <c r="C85" s="232"/>
      <c r="D85" s="233"/>
      <c r="E85" s="233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26" x14ac:dyDescent="0.25">
      <c r="A86" s="232"/>
      <c r="B86" s="232"/>
      <c r="C86" s="232"/>
      <c r="D86" s="233"/>
      <c r="E86" s="233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26" x14ac:dyDescent="0.25">
      <c r="A87" s="232"/>
      <c r="B87" s="232"/>
      <c r="C87" s="232"/>
      <c r="D87" s="233"/>
      <c r="E87" s="233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26" x14ac:dyDescent="0.25">
      <c r="A88" s="232"/>
      <c r="B88" s="232"/>
      <c r="C88" s="232"/>
      <c r="D88" s="233"/>
      <c r="E88" s="233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26" x14ac:dyDescent="0.25">
      <c r="A89" s="232"/>
      <c r="B89" s="232"/>
      <c r="C89" s="232"/>
      <c r="D89" s="233"/>
      <c r="E89" s="233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26" x14ac:dyDescent="0.25">
      <c r="A90" s="232"/>
      <c r="B90" s="232"/>
      <c r="C90" s="232"/>
      <c r="D90" s="233"/>
      <c r="E90" s="233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26" x14ac:dyDescent="0.25">
      <c r="A91" s="232"/>
      <c r="B91" s="232"/>
      <c r="C91" s="232"/>
      <c r="D91" s="233"/>
      <c r="E91" s="233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26" x14ac:dyDescent="0.25">
      <c r="A92" s="232"/>
      <c r="B92" s="232"/>
      <c r="C92" s="232"/>
      <c r="D92" s="233"/>
      <c r="E92" s="233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26" x14ac:dyDescent="0.25">
      <c r="A93" s="232"/>
      <c r="B93" s="232"/>
      <c r="C93" s="232"/>
      <c r="D93" s="233"/>
      <c r="E93" s="233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26" x14ac:dyDescent="0.25">
      <c r="A94" s="232"/>
      <c r="B94" s="232"/>
      <c r="C94" s="232"/>
      <c r="D94" s="233"/>
      <c r="E94" s="233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26" x14ac:dyDescent="0.25">
      <c r="A95" s="232"/>
      <c r="B95" s="232"/>
      <c r="C95" s="232"/>
      <c r="D95" s="233"/>
      <c r="E95" s="233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26" x14ac:dyDescent="0.25">
      <c r="A96" s="232"/>
      <c r="B96" s="232"/>
      <c r="C96" s="232"/>
      <c r="D96" s="233"/>
      <c r="E96" s="233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36" x14ac:dyDescent="0.25">
      <c r="A97" s="232"/>
      <c r="B97" s="232"/>
      <c r="C97" s="232"/>
      <c r="D97" s="233"/>
      <c r="E97" s="233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36" x14ac:dyDescent="0.25">
      <c r="A98" s="232"/>
      <c r="B98" s="232"/>
      <c r="C98" s="232"/>
      <c r="D98" s="233"/>
      <c r="E98" s="233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36" x14ac:dyDescent="0.25">
      <c r="A99" s="232"/>
      <c r="B99" s="232"/>
      <c r="C99" s="232"/>
      <c r="D99" s="233"/>
      <c r="E99" s="233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36" x14ac:dyDescent="0.25">
      <c r="A100" s="232"/>
      <c r="B100" s="232"/>
      <c r="C100" s="232"/>
      <c r="D100" s="233"/>
      <c r="E100" s="233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36" x14ac:dyDescent="0.25">
      <c r="A101" s="232"/>
      <c r="B101" s="232"/>
      <c r="C101" s="232"/>
      <c r="D101" s="233"/>
      <c r="E101" s="233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36" x14ac:dyDescent="0.25">
      <c r="A102" s="232"/>
      <c r="B102" s="232"/>
      <c r="C102" s="232"/>
      <c r="D102" s="233"/>
      <c r="E102" s="233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36" x14ac:dyDescent="0.25">
      <c r="A103" s="232"/>
      <c r="B103" s="232"/>
      <c r="C103" s="232"/>
      <c r="D103" s="233"/>
      <c r="E103" s="233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36" x14ac:dyDescent="0.25">
      <c r="A104" s="232"/>
      <c r="B104" s="232"/>
      <c r="C104" s="232"/>
      <c r="D104" s="233"/>
      <c r="E104" s="233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36" x14ac:dyDescent="0.25">
      <c r="A105" s="232"/>
      <c r="B105" s="232"/>
      <c r="C105" s="232"/>
      <c r="D105" s="233"/>
      <c r="E105" s="233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36" x14ac:dyDescent="0.25">
      <c r="A106" s="232"/>
      <c r="B106" s="232"/>
      <c r="C106" s="232"/>
      <c r="D106" s="233"/>
      <c r="E106" s="233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  <c r="AJ106" s="226"/>
    </row>
    <row r="107" spans="1:36" x14ac:dyDescent="0.25">
      <c r="A107" s="232"/>
      <c r="B107" s="232"/>
      <c r="C107" s="232"/>
      <c r="D107" s="233"/>
      <c r="E107" s="233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36" x14ac:dyDescent="0.25">
      <c r="A108" s="232"/>
      <c r="B108" s="232"/>
      <c r="C108" s="232"/>
      <c r="D108" s="233"/>
      <c r="E108" s="233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36" x14ac:dyDescent="0.25">
      <c r="A109" s="232"/>
      <c r="B109" s="232"/>
      <c r="C109" s="232"/>
      <c r="D109" s="233"/>
      <c r="E109" s="233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36" x14ac:dyDescent="0.25">
      <c r="A110" s="232"/>
      <c r="B110" s="232"/>
      <c r="C110" s="232"/>
      <c r="D110" s="233"/>
      <c r="E110" s="233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36" x14ac:dyDescent="0.25">
      <c r="A111" s="232"/>
      <c r="B111" s="232"/>
      <c r="C111" s="232"/>
      <c r="D111" s="233"/>
      <c r="E111" s="233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36" x14ac:dyDescent="0.25">
      <c r="A112" s="232"/>
      <c r="B112" s="232"/>
      <c r="C112" s="232"/>
      <c r="D112" s="233"/>
      <c r="E112" s="233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232"/>
      <c r="B113" s="232"/>
      <c r="C113" s="232"/>
      <c r="D113" s="233"/>
      <c r="E113" s="233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232"/>
      <c r="B114" s="232"/>
      <c r="C114" s="232"/>
      <c r="D114" s="233"/>
      <c r="E114" s="233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232"/>
      <c r="B115" s="232"/>
      <c r="C115" s="232"/>
      <c r="D115" s="233"/>
      <c r="E115" s="233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232"/>
      <c r="B116" s="232"/>
      <c r="C116" s="232"/>
      <c r="D116" s="233"/>
      <c r="E116" s="233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232"/>
      <c r="B117" s="232"/>
      <c r="C117" s="232"/>
      <c r="D117" s="233"/>
      <c r="E117" s="233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232"/>
      <c r="B118" s="232"/>
      <c r="C118" s="232"/>
      <c r="D118" s="233"/>
      <c r="E118" s="233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232"/>
      <c r="B119" s="232"/>
      <c r="C119" s="232"/>
      <c r="D119" s="233"/>
      <c r="E119" s="233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232"/>
      <c r="B120" s="232"/>
      <c r="C120" s="232"/>
      <c r="D120" s="233"/>
      <c r="E120" s="233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232"/>
      <c r="B121" s="232"/>
      <c r="C121" s="232"/>
      <c r="D121" s="233"/>
      <c r="E121" s="233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232"/>
      <c r="B122" s="232"/>
      <c r="C122" s="232"/>
      <c r="D122" s="233"/>
      <c r="E122" s="233"/>
      <c r="F122" s="109"/>
      <c r="G122" s="109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232"/>
      <c r="B123" s="232"/>
      <c r="C123" s="232"/>
      <c r="D123" s="233"/>
      <c r="E123" s="233"/>
      <c r="F123" s="109"/>
      <c r="G123" s="109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232"/>
      <c r="B124" s="232"/>
      <c r="C124" s="232"/>
      <c r="D124" s="233"/>
      <c r="E124" s="233"/>
      <c r="F124" s="109"/>
      <c r="G124" s="109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232"/>
      <c r="B125" s="232"/>
      <c r="C125" s="232"/>
      <c r="D125" s="233"/>
      <c r="E125" s="233"/>
      <c r="F125" s="109"/>
      <c r="G125" s="109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232"/>
      <c r="B126" s="232"/>
      <c r="C126" s="232"/>
      <c r="D126" s="233"/>
      <c r="E126" s="233"/>
      <c r="F126" s="109"/>
      <c r="G126" s="109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232"/>
      <c r="B127" s="232"/>
      <c r="C127" s="232"/>
      <c r="D127" s="233"/>
      <c r="E127" s="233"/>
      <c r="F127" s="109"/>
      <c r="G127" s="109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232"/>
      <c r="B128" s="232"/>
      <c r="C128" s="232"/>
      <c r="D128" s="233"/>
      <c r="E128" s="233"/>
      <c r="F128" s="109"/>
      <c r="G128" s="109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232"/>
      <c r="B129" s="232"/>
      <c r="C129" s="232"/>
      <c r="D129" s="233"/>
      <c r="E129" s="233"/>
      <c r="F129" s="109"/>
      <c r="G129" s="109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232"/>
      <c r="B130" s="232"/>
      <c r="C130" s="232"/>
      <c r="D130" s="233"/>
      <c r="E130" s="233"/>
      <c r="F130" s="109"/>
      <c r="G130" s="109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232"/>
      <c r="B131" s="232"/>
      <c r="C131" s="232"/>
      <c r="D131" s="233"/>
      <c r="E131" s="233"/>
      <c r="F131" s="109"/>
      <c r="G131" s="109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232"/>
      <c r="B132" s="232"/>
      <c r="C132" s="232"/>
      <c r="D132" s="233"/>
      <c r="E132" s="233"/>
      <c r="F132" s="109"/>
      <c r="G132" s="109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232"/>
      <c r="B133" s="232"/>
      <c r="C133" s="232"/>
      <c r="D133" s="233"/>
      <c r="E133" s="233"/>
      <c r="F133" s="109"/>
      <c r="G133" s="109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232"/>
      <c r="B134" s="232"/>
      <c r="C134" s="232"/>
      <c r="D134" s="233"/>
      <c r="E134" s="233"/>
      <c r="F134" s="109"/>
      <c r="G134" s="109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232"/>
      <c r="B135" s="232"/>
      <c r="C135" s="232"/>
      <c r="D135" s="233"/>
      <c r="E135" s="233"/>
      <c r="F135" s="109"/>
      <c r="G135" s="109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232"/>
      <c r="B136" s="232"/>
      <c r="C136" s="232"/>
      <c r="D136" s="233"/>
      <c r="E136" s="233"/>
      <c r="F136" s="109"/>
      <c r="G136" s="109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232"/>
      <c r="B137" s="232"/>
      <c r="C137" s="232"/>
      <c r="D137" s="233"/>
      <c r="E137" s="233"/>
      <c r="F137" s="109"/>
      <c r="G137" s="109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232"/>
      <c r="B138" s="232"/>
      <c r="C138" s="232"/>
      <c r="D138" s="233"/>
      <c r="E138" s="233"/>
      <c r="F138" s="109"/>
      <c r="G138" s="109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232"/>
      <c r="B139" s="232"/>
      <c r="C139" s="232"/>
      <c r="D139" s="233"/>
      <c r="E139" s="233"/>
      <c r="F139" s="109"/>
      <c r="G139" s="109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232"/>
      <c r="B140" s="232"/>
      <c r="C140" s="232"/>
      <c r="D140" s="233"/>
      <c r="E140" s="233"/>
      <c r="F140" s="109"/>
      <c r="G140" s="109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232"/>
      <c r="B141" s="232"/>
      <c r="C141" s="232"/>
      <c r="D141" s="233"/>
      <c r="E141" s="233"/>
      <c r="F141" s="109"/>
      <c r="G141" s="109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232"/>
      <c r="B142" s="232"/>
      <c r="C142" s="232"/>
      <c r="D142" s="233"/>
      <c r="E142" s="233"/>
      <c r="F142" s="109"/>
      <c r="G142" s="109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232"/>
      <c r="B143" s="232"/>
      <c r="C143" s="232"/>
      <c r="D143" s="233"/>
      <c r="E143" s="233"/>
      <c r="F143" s="109"/>
      <c r="G143" s="109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232"/>
      <c r="B144" s="232"/>
      <c r="C144" s="232"/>
      <c r="D144" s="233"/>
      <c r="E144" s="233"/>
      <c r="F144" s="109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232"/>
      <c r="B145" s="232"/>
      <c r="C145" s="232"/>
      <c r="D145" s="233"/>
      <c r="E145" s="233"/>
      <c r="F145" s="109"/>
      <c r="G145" s="10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232"/>
      <c r="B146" s="232"/>
      <c r="C146" s="232"/>
      <c r="D146" s="233"/>
      <c r="E146" s="233"/>
      <c r="F146" s="109"/>
      <c r="G146" s="109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232"/>
      <c r="B147" s="232"/>
      <c r="C147" s="232"/>
      <c r="D147" s="233"/>
      <c r="E147" s="233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232"/>
      <c r="B148" s="232"/>
      <c r="C148" s="232"/>
      <c r="D148" s="233"/>
      <c r="E148" s="233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232"/>
      <c r="B149" s="232"/>
      <c r="C149" s="232"/>
      <c r="D149" s="233"/>
      <c r="E149" s="233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232"/>
      <c r="B150" s="232"/>
      <c r="C150" s="232"/>
      <c r="D150" s="233"/>
      <c r="E150" s="233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232"/>
      <c r="B151" s="232"/>
      <c r="C151" s="232"/>
      <c r="D151" s="233"/>
      <c r="E151" s="233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232"/>
      <c r="B152" s="232"/>
      <c r="C152" s="232"/>
      <c r="D152" s="233"/>
      <c r="E152" s="233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232"/>
      <c r="B153" s="232"/>
      <c r="C153" s="232"/>
      <c r="D153" s="233"/>
      <c r="E153" s="233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232"/>
      <c r="B154" s="232"/>
      <c r="C154" s="232"/>
      <c r="D154" s="233"/>
      <c r="E154" s="233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232"/>
      <c r="B155" s="232"/>
      <c r="C155" s="232"/>
      <c r="D155" s="233"/>
      <c r="E155" s="233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232"/>
      <c r="B156" s="232"/>
      <c r="C156" s="232"/>
      <c r="D156" s="233"/>
      <c r="E156" s="233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232"/>
      <c r="B157" s="232"/>
      <c r="C157" s="232"/>
      <c r="D157" s="233"/>
      <c r="E157" s="233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232"/>
      <c r="B158" s="232"/>
      <c r="C158" s="232"/>
      <c r="D158" s="233"/>
      <c r="E158" s="233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232"/>
      <c r="B159" s="232"/>
      <c r="C159" s="232"/>
      <c r="D159" s="233"/>
      <c r="E159" s="233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232"/>
      <c r="B160" s="232"/>
      <c r="C160" s="232"/>
      <c r="D160" s="233"/>
      <c r="E160" s="233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232"/>
      <c r="B161" s="232"/>
      <c r="C161" s="232"/>
      <c r="D161" s="233"/>
      <c r="E161" s="233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232"/>
      <c r="B162" s="232"/>
      <c r="C162" s="232"/>
      <c r="D162" s="233"/>
      <c r="E162" s="233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232"/>
      <c r="B163" s="232"/>
      <c r="C163" s="232"/>
      <c r="D163" s="233"/>
      <c r="E163" s="233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232"/>
      <c r="B164" s="232"/>
      <c r="C164" s="232"/>
      <c r="D164" s="233"/>
      <c r="E164" s="233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232"/>
      <c r="B165" s="232"/>
      <c r="C165" s="232"/>
      <c r="D165" s="233"/>
      <c r="E165" s="233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232"/>
      <c r="B166" s="232"/>
      <c r="C166" s="232"/>
      <c r="D166" s="233"/>
      <c r="E166" s="233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232"/>
      <c r="B167" s="232"/>
      <c r="C167" s="232"/>
      <c r="D167" s="233"/>
      <c r="E167" s="233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232"/>
      <c r="B168" s="232"/>
      <c r="C168" s="232"/>
      <c r="D168" s="233"/>
      <c r="E168" s="233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232"/>
      <c r="B169" s="232"/>
      <c r="C169" s="232"/>
      <c r="D169" s="233"/>
      <c r="E169" s="233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232"/>
      <c r="B170" s="232"/>
      <c r="C170" s="232"/>
      <c r="D170" s="233"/>
      <c r="E170" s="233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232"/>
      <c r="B171" s="232"/>
      <c r="C171" s="232"/>
      <c r="D171" s="233"/>
      <c r="E171" s="233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232"/>
      <c r="B172" s="232"/>
      <c r="C172" s="232"/>
      <c r="D172" s="233"/>
      <c r="E172" s="233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232"/>
      <c r="B173" s="232"/>
      <c r="C173" s="232"/>
      <c r="D173" s="233"/>
      <c r="E173" s="233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232"/>
      <c r="B174" s="232"/>
      <c r="C174" s="232"/>
      <c r="D174" s="233"/>
      <c r="E174" s="233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232"/>
      <c r="B175" s="232"/>
      <c r="C175" s="232"/>
      <c r="D175" s="233"/>
      <c r="E175" s="233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232"/>
      <c r="B176" s="232"/>
      <c r="C176" s="232"/>
      <c r="D176" s="233"/>
      <c r="E176" s="233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232"/>
      <c r="B177" s="232"/>
      <c r="C177" s="232"/>
      <c r="D177" s="233"/>
      <c r="E177" s="233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232"/>
      <c r="B178" s="232"/>
      <c r="C178" s="232"/>
      <c r="D178" s="233"/>
      <c r="E178" s="233"/>
      <c r="F178" s="109"/>
      <c r="G178" s="109"/>
      <c r="H178" s="126"/>
      <c r="I178" s="126"/>
      <c r="J178" s="126"/>
      <c r="K178" s="126"/>
      <c r="L178" s="126"/>
      <c r="M178" s="123"/>
      <c r="N178" s="123"/>
      <c r="O178" s="123"/>
      <c r="P178" s="123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232"/>
      <c r="B179" s="232"/>
      <c r="C179" s="232"/>
      <c r="D179" s="233"/>
      <c r="E179" s="233"/>
      <c r="F179" s="109"/>
      <c r="G179" s="109"/>
      <c r="H179" s="126"/>
      <c r="I179" s="126"/>
      <c r="J179" s="126"/>
      <c r="K179" s="126"/>
      <c r="L179" s="126"/>
      <c r="M179" s="123"/>
      <c r="N179" s="123"/>
      <c r="O179" s="123"/>
      <c r="P179" s="123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232"/>
      <c r="B180" s="232"/>
      <c r="C180" s="232"/>
      <c r="D180" s="233"/>
      <c r="E180" s="233"/>
      <c r="F180" s="109"/>
      <c r="G180" s="109"/>
      <c r="H180" s="126"/>
      <c r="I180" s="126"/>
      <c r="J180" s="126"/>
      <c r="K180" s="126"/>
      <c r="L180" s="126"/>
      <c r="M180" s="123"/>
      <c r="N180" s="123"/>
      <c r="O180" s="123"/>
      <c r="P180" s="123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232"/>
      <c r="B181" s="232"/>
      <c r="C181" s="232"/>
      <c r="D181" s="233"/>
      <c r="E181" s="233"/>
      <c r="F181" s="109"/>
      <c r="G181" s="109"/>
      <c r="H181" s="126"/>
      <c r="I181" s="126"/>
      <c r="J181" s="126"/>
      <c r="K181" s="126"/>
      <c r="L181" s="126"/>
      <c r="M181" s="123"/>
      <c r="N181" s="123"/>
      <c r="O181" s="123"/>
      <c r="P181" s="123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232"/>
      <c r="B182" s="232"/>
      <c r="C182" s="232"/>
      <c r="D182" s="233"/>
      <c r="E182" s="233"/>
      <c r="F182" s="109"/>
      <c r="G182" s="109"/>
      <c r="H182" s="126"/>
      <c r="I182" s="126"/>
      <c r="J182" s="126"/>
      <c r="K182" s="126"/>
      <c r="L182" s="126"/>
      <c r="M182" s="123"/>
      <c r="N182" s="123"/>
      <c r="O182" s="123"/>
      <c r="P182" s="123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232"/>
      <c r="B183" s="232"/>
      <c r="C183" s="232"/>
      <c r="D183" s="233"/>
      <c r="E183" s="233"/>
      <c r="F183" s="109"/>
      <c r="G183" s="109"/>
      <c r="H183" s="126"/>
      <c r="I183" s="126"/>
      <c r="J183" s="126"/>
      <c r="K183" s="126"/>
      <c r="L183" s="126"/>
      <c r="M183" s="123"/>
      <c r="N183" s="123"/>
      <c r="O183" s="123"/>
      <c r="P183" s="123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232"/>
      <c r="B184" s="232"/>
      <c r="C184" s="232"/>
      <c r="D184" s="233"/>
      <c r="E184" s="233"/>
      <c r="F184" s="109"/>
      <c r="G184" s="109"/>
      <c r="H184" s="126"/>
      <c r="I184" s="126"/>
      <c r="J184" s="126"/>
      <c r="K184" s="126"/>
      <c r="L184" s="126"/>
      <c r="M184" s="123"/>
      <c r="N184" s="123"/>
      <c r="O184" s="123"/>
      <c r="P184" s="123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232"/>
      <c r="B185" s="232"/>
      <c r="C185" s="232"/>
      <c r="D185" s="233"/>
      <c r="E185" s="233"/>
      <c r="F185" s="109"/>
      <c r="G185" s="109"/>
      <c r="H185" s="126"/>
      <c r="I185" s="126"/>
      <c r="J185" s="126"/>
      <c r="K185" s="126"/>
      <c r="L185" s="126"/>
      <c r="M185" s="123"/>
      <c r="N185" s="123"/>
      <c r="O185" s="123"/>
      <c r="P185" s="123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232"/>
      <c r="B186" s="232"/>
      <c r="C186" s="232"/>
      <c r="D186" s="233"/>
      <c r="E186" s="233"/>
      <c r="F186" s="109"/>
      <c r="G186" s="109"/>
      <c r="H186" s="126"/>
      <c r="I186" s="126"/>
      <c r="J186" s="126"/>
      <c r="K186" s="126"/>
      <c r="L186" s="126"/>
      <c r="M186" s="123"/>
      <c r="N186" s="123"/>
      <c r="O186" s="123"/>
      <c r="P186" s="123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232"/>
      <c r="B187" s="232"/>
      <c r="C187" s="232"/>
      <c r="D187" s="233"/>
      <c r="E187" s="233"/>
      <c r="F187" s="109"/>
      <c r="G187" s="109"/>
      <c r="H187" s="126"/>
      <c r="I187" s="126"/>
      <c r="J187" s="126"/>
      <c r="K187" s="126"/>
      <c r="L187" s="126"/>
      <c r="M187" s="123"/>
      <c r="N187" s="123"/>
      <c r="O187" s="123"/>
      <c r="P187" s="123"/>
      <c r="Q187" s="123"/>
      <c r="R187" s="119"/>
      <c r="S187" s="119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232"/>
      <c r="B188" s="232"/>
      <c r="C188" s="232"/>
      <c r="D188" s="233"/>
      <c r="E188" s="233"/>
      <c r="F188" s="109"/>
      <c r="G188" s="109"/>
      <c r="H188" s="126"/>
      <c r="I188" s="126"/>
      <c r="J188" s="126"/>
      <c r="K188" s="126"/>
      <c r="L188" s="126"/>
      <c r="M188" s="123"/>
      <c r="N188" s="123"/>
      <c r="O188" s="123"/>
      <c r="P188" s="123"/>
      <c r="Q188" s="123"/>
      <c r="R188" s="119"/>
      <c r="S188" s="119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232"/>
      <c r="B189" s="232"/>
      <c r="C189" s="232"/>
      <c r="D189" s="233"/>
      <c r="E189" s="233"/>
      <c r="F189" s="109"/>
      <c r="G189" s="109"/>
      <c r="H189" s="126"/>
      <c r="I189" s="126"/>
      <c r="J189" s="126"/>
      <c r="K189" s="126"/>
      <c r="L189" s="126"/>
      <c r="M189" s="123"/>
      <c r="N189" s="123"/>
      <c r="O189" s="123"/>
      <c r="P189" s="123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232"/>
      <c r="B190" s="232"/>
      <c r="C190" s="232"/>
      <c r="D190" s="233"/>
      <c r="E190" s="233"/>
      <c r="F190" s="109"/>
      <c r="G190" s="109"/>
      <c r="H190" s="126"/>
      <c r="I190" s="126"/>
      <c r="J190" s="126"/>
      <c r="K190" s="126"/>
      <c r="L190" s="126"/>
      <c r="M190" s="123"/>
      <c r="N190" s="123"/>
      <c r="O190" s="123"/>
      <c r="P190" s="123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232"/>
      <c r="B191" s="232"/>
      <c r="C191" s="232"/>
      <c r="D191" s="233"/>
      <c r="E191" s="233"/>
      <c r="F191" s="109"/>
      <c r="G191" s="109"/>
      <c r="H191" s="126"/>
      <c r="I191" s="126"/>
      <c r="J191" s="126"/>
      <c r="K191" s="126"/>
      <c r="L191" s="126"/>
      <c r="M191" s="123"/>
      <c r="N191" s="123"/>
      <c r="O191" s="123"/>
      <c r="P191" s="123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232"/>
      <c r="B192" s="232"/>
      <c r="C192" s="232"/>
      <c r="D192" s="233"/>
      <c r="E192" s="233"/>
      <c r="F192" s="109"/>
      <c r="G192" s="109"/>
      <c r="H192" s="126"/>
      <c r="I192" s="126"/>
      <c r="J192" s="126"/>
      <c r="K192" s="126"/>
      <c r="L192" s="126"/>
      <c r="M192" s="123"/>
      <c r="N192" s="123"/>
      <c r="O192" s="123"/>
      <c r="P192" s="123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232"/>
      <c r="B193" s="232"/>
      <c r="C193" s="232"/>
      <c r="D193" s="233"/>
      <c r="E193" s="233"/>
      <c r="F193" s="109"/>
      <c r="G193" s="109"/>
      <c r="H193" s="126"/>
      <c r="I193" s="126"/>
      <c r="J193" s="126"/>
      <c r="K193" s="126"/>
      <c r="L193" s="126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232"/>
      <c r="B194" s="232"/>
      <c r="C194" s="232"/>
      <c r="D194" s="233"/>
      <c r="E194" s="233"/>
      <c r="F194" s="109"/>
      <c r="G194" s="109"/>
      <c r="H194" s="126"/>
      <c r="I194" s="126"/>
      <c r="J194" s="126"/>
      <c r="K194" s="126"/>
      <c r="L194" s="126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232"/>
      <c r="B195" s="232"/>
      <c r="C195" s="232"/>
      <c r="D195" s="233"/>
      <c r="E195" s="233"/>
      <c r="F195" s="109"/>
      <c r="G195" s="109"/>
      <c r="H195" s="126"/>
      <c r="I195" s="126"/>
      <c r="J195" s="126"/>
      <c r="K195" s="126"/>
      <c r="L195" s="126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232"/>
      <c r="B196" s="232"/>
      <c r="C196" s="232"/>
      <c r="D196" s="233"/>
      <c r="E196" s="233"/>
      <c r="F196" s="109"/>
      <c r="G196" s="109"/>
      <c r="H196" s="126"/>
      <c r="I196" s="126"/>
      <c r="J196" s="126"/>
      <c r="K196" s="126"/>
      <c r="L196" s="126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232"/>
      <c r="B197" s="232"/>
      <c r="C197" s="232"/>
      <c r="D197" s="233"/>
      <c r="E197" s="233"/>
      <c r="F197" s="109"/>
      <c r="G197" s="109"/>
      <c r="H197" s="126"/>
      <c r="I197" s="126"/>
      <c r="J197" s="126"/>
      <c r="K197" s="126"/>
      <c r="L197" s="126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232"/>
      <c r="B198" s="232"/>
      <c r="C198" s="232"/>
      <c r="D198" s="233"/>
      <c r="E198" s="233"/>
      <c r="F198" s="109"/>
      <c r="G198" s="109"/>
      <c r="H198" s="126"/>
      <c r="I198" s="126"/>
      <c r="J198" s="126"/>
      <c r="K198" s="126"/>
      <c r="L198" s="126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232"/>
      <c r="B199" s="232"/>
      <c r="C199" s="232"/>
      <c r="D199" s="233"/>
      <c r="E199" s="233"/>
      <c r="F199" s="109"/>
      <c r="G199" s="109"/>
      <c r="H199" s="126"/>
      <c r="I199" s="126"/>
      <c r="J199" s="126"/>
      <c r="K199" s="126"/>
      <c r="L199" s="126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232"/>
      <c r="B200" s="232"/>
      <c r="C200" s="232"/>
      <c r="D200" s="233"/>
      <c r="E200" s="233"/>
      <c r="F200" s="109"/>
      <c r="G200" s="118"/>
      <c r="H200" s="131"/>
      <c r="I200" s="131"/>
      <c r="J200" s="131"/>
      <c r="K200" s="131"/>
      <c r="L200" s="131"/>
      <c r="M200" s="131"/>
      <c r="N200" s="131"/>
      <c r="O200" s="131"/>
      <c r="P200" s="131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232"/>
      <c r="B201" s="232"/>
      <c r="C201" s="232"/>
      <c r="D201" s="233"/>
      <c r="E201" s="233"/>
      <c r="F201" s="109"/>
      <c r="G201" s="118"/>
      <c r="H201" s="131"/>
      <c r="I201" s="131"/>
      <c r="J201" s="131"/>
      <c r="K201" s="131"/>
      <c r="L201" s="131"/>
      <c r="M201" s="131"/>
      <c r="N201" s="131"/>
      <c r="O201" s="131"/>
      <c r="P201" s="131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232"/>
      <c r="B202" s="232"/>
      <c r="C202" s="232"/>
      <c r="D202" s="233"/>
      <c r="E202" s="233"/>
      <c r="F202" s="109"/>
      <c r="G202" s="118"/>
      <c r="H202" s="132"/>
      <c r="I202" s="133"/>
      <c r="J202" s="133"/>
      <c r="K202" s="133"/>
      <c r="L202" s="131"/>
      <c r="M202" s="131"/>
      <c r="N202" s="131"/>
      <c r="O202" s="131"/>
      <c r="P202" s="131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232"/>
      <c r="B203" s="232"/>
      <c r="C203" s="232"/>
      <c r="D203" s="233"/>
      <c r="E203" s="233"/>
      <c r="F203" s="109"/>
      <c r="G203" s="118"/>
      <c r="H203" s="132"/>
      <c r="I203" s="133"/>
      <c r="J203" s="133"/>
      <c r="K203" s="133"/>
      <c r="L203" s="131"/>
      <c r="M203" s="131"/>
      <c r="N203" s="131"/>
      <c r="O203" s="131"/>
      <c r="P203" s="131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232"/>
      <c r="B204" s="232"/>
      <c r="C204" s="232"/>
      <c r="D204" s="233"/>
      <c r="E204" s="233"/>
      <c r="F204" s="109"/>
      <c r="G204" s="118"/>
      <c r="H204" s="132"/>
      <c r="I204" s="133"/>
      <c r="J204" s="133"/>
      <c r="K204" s="133"/>
      <c r="L204" s="131"/>
      <c r="M204" s="131"/>
      <c r="N204" s="131"/>
      <c r="O204" s="131"/>
      <c r="P204" s="131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232"/>
      <c r="B205" s="232"/>
      <c r="C205" s="232"/>
      <c r="D205" s="233"/>
      <c r="E205" s="233"/>
      <c r="F205" s="109"/>
      <c r="G205" s="118"/>
      <c r="H205" s="132"/>
      <c r="I205" s="133"/>
      <c r="J205" s="133"/>
      <c r="K205" s="133"/>
      <c r="L205" s="131"/>
      <c r="M205" s="131"/>
      <c r="N205" s="131"/>
      <c r="O205" s="131"/>
      <c r="P205" s="131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232"/>
      <c r="B206" s="232"/>
      <c r="C206" s="232"/>
      <c r="D206" s="233"/>
      <c r="E206" s="233"/>
      <c r="F206" s="109"/>
      <c r="G206" s="118"/>
      <c r="H206" s="132"/>
      <c r="I206" s="133"/>
      <c r="J206" s="133"/>
      <c r="K206" s="133"/>
      <c r="L206" s="131"/>
      <c r="M206" s="131"/>
      <c r="N206" s="131"/>
      <c r="O206" s="131"/>
      <c r="P206" s="131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232"/>
      <c r="B207" s="232"/>
      <c r="C207" s="232"/>
      <c r="D207" s="233"/>
      <c r="E207" s="233"/>
      <c r="F207" s="109"/>
      <c r="G207" s="118"/>
      <c r="H207" s="131"/>
      <c r="I207" s="131"/>
      <c r="J207" s="131"/>
      <c r="K207" s="131"/>
      <c r="L207" s="131"/>
      <c r="M207" s="131"/>
      <c r="N207" s="131"/>
      <c r="O207" s="131"/>
      <c r="P207" s="131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232"/>
      <c r="B208" s="232"/>
      <c r="C208" s="232"/>
      <c r="D208" s="233"/>
      <c r="E208" s="233"/>
      <c r="F208" s="109"/>
      <c r="G208" s="118"/>
      <c r="H208" s="131"/>
      <c r="I208" s="131"/>
      <c r="J208" s="131"/>
      <c r="K208" s="131"/>
      <c r="L208" s="131"/>
      <c r="M208" s="131"/>
      <c r="N208" s="131"/>
      <c r="O208" s="131"/>
      <c r="P208" s="131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232"/>
      <c r="B209" s="232"/>
      <c r="C209" s="232"/>
      <c r="D209" s="233"/>
      <c r="E209" s="233"/>
      <c r="F209" s="109"/>
      <c r="G209" s="118"/>
      <c r="H209" s="133"/>
      <c r="I209" s="133"/>
      <c r="J209" s="133"/>
      <c r="K209" s="133"/>
      <c r="L209" s="133"/>
      <c r="M209" s="131"/>
      <c r="N209" s="131"/>
      <c r="O209" s="133"/>
      <c r="P209" s="133"/>
      <c r="Q209" s="134"/>
      <c r="R209" s="120"/>
      <c r="S209" s="120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232"/>
      <c r="B210" s="232"/>
      <c r="C210" s="232"/>
      <c r="D210" s="233"/>
      <c r="E210" s="233"/>
      <c r="F210" s="109"/>
      <c r="G210" s="118"/>
      <c r="H210" s="132"/>
      <c r="I210" s="132"/>
      <c r="J210" s="132"/>
      <c r="K210" s="132"/>
      <c r="L210" s="132"/>
      <c r="M210" s="131"/>
      <c r="N210" s="131"/>
      <c r="O210" s="132"/>
      <c r="P210" s="132"/>
      <c r="Q210" s="126"/>
      <c r="R210" s="121"/>
      <c r="S210" s="121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232"/>
      <c r="B211" s="232"/>
      <c r="C211" s="232"/>
      <c r="D211" s="233"/>
      <c r="E211" s="233"/>
      <c r="F211" s="109"/>
      <c r="G211" s="118"/>
      <c r="H211" s="131"/>
      <c r="I211" s="131"/>
      <c r="J211" s="131"/>
      <c r="K211" s="131"/>
      <c r="L211" s="131"/>
      <c r="M211" s="131"/>
      <c r="N211" s="131"/>
      <c r="O211" s="131"/>
      <c r="P211" s="131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232"/>
      <c r="B212" s="232"/>
      <c r="C212" s="232"/>
      <c r="D212" s="233"/>
      <c r="E212" s="233"/>
      <c r="F212" s="109"/>
      <c r="G212" s="118"/>
      <c r="H212" s="131"/>
      <c r="I212" s="131"/>
      <c r="J212" s="131"/>
      <c r="K212" s="131"/>
      <c r="L212" s="131"/>
      <c r="M212" s="131"/>
      <c r="N212" s="131"/>
      <c r="O212" s="131"/>
      <c r="P212" s="131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232"/>
      <c r="B213" s="232"/>
      <c r="C213" s="232"/>
      <c r="D213" s="233"/>
      <c r="E213" s="233"/>
      <c r="F213" s="109"/>
      <c r="G213" s="118"/>
      <c r="H213" s="131"/>
      <c r="I213" s="131"/>
      <c r="J213" s="131"/>
      <c r="K213" s="131"/>
      <c r="L213" s="131"/>
      <c r="M213" s="131"/>
      <c r="N213" s="131"/>
      <c r="O213" s="131"/>
      <c r="P213" s="131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232"/>
      <c r="B214" s="232"/>
      <c r="C214" s="232"/>
      <c r="D214" s="233"/>
      <c r="E214" s="233"/>
      <c r="F214" s="109"/>
      <c r="G214" s="118"/>
      <c r="H214" s="131"/>
      <c r="I214" s="131"/>
      <c r="J214" s="131"/>
      <c r="K214" s="131"/>
      <c r="L214" s="131"/>
      <c r="M214" s="131"/>
      <c r="N214" s="131"/>
      <c r="O214" s="131"/>
      <c r="P214" s="131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232"/>
      <c r="B215" s="232"/>
      <c r="C215" s="232"/>
      <c r="D215" s="233"/>
      <c r="E215" s="233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232"/>
      <c r="B216" s="232"/>
      <c r="C216" s="232"/>
      <c r="D216" s="233"/>
      <c r="E216" s="233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232"/>
      <c r="B217" s="232"/>
      <c r="C217" s="232"/>
      <c r="D217" s="233"/>
      <c r="E217" s="233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232"/>
      <c r="B218" s="232"/>
      <c r="C218" s="232"/>
      <c r="D218" s="233"/>
      <c r="E218" s="233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232"/>
      <c r="B219" s="232"/>
      <c r="C219" s="232"/>
      <c r="D219" s="233"/>
      <c r="E219" s="233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232"/>
      <c r="B220" s="232"/>
      <c r="C220" s="232"/>
      <c r="D220" s="233"/>
      <c r="E220" s="233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232"/>
      <c r="B221" s="232"/>
      <c r="C221" s="232"/>
      <c r="D221" s="233"/>
      <c r="E221" s="233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232"/>
      <c r="B222" s="232"/>
      <c r="C222" s="232"/>
      <c r="D222" s="233"/>
      <c r="E222" s="233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232"/>
      <c r="B223" s="232"/>
      <c r="C223" s="232"/>
      <c r="D223" s="233"/>
      <c r="E223" s="233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232"/>
      <c r="B224" s="232"/>
      <c r="C224" s="232"/>
      <c r="D224" s="233"/>
      <c r="E224" s="233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232"/>
      <c r="B225" s="232"/>
      <c r="C225" s="232"/>
      <c r="D225" s="233"/>
      <c r="E225" s="233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232"/>
      <c r="B226" s="232"/>
      <c r="C226" s="232"/>
      <c r="D226" s="233"/>
      <c r="E226" s="233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232"/>
      <c r="B227" s="232"/>
      <c r="C227" s="232"/>
      <c r="D227" s="233"/>
      <c r="E227" s="233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232"/>
      <c r="B228" s="232"/>
      <c r="C228" s="232"/>
      <c r="D228" s="233"/>
      <c r="E228" s="233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232"/>
      <c r="B229" s="232"/>
      <c r="C229" s="232"/>
      <c r="D229" s="233"/>
      <c r="E229" s="233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232"/>
      <c r="B230" s="232"/>
      <c r="C230" s="232"/>
      <c r="D230" s="233"/>
      <c r="E230" s="233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232"/>
      <c r="B231" s="232"/>
      <c r="C231" s="232"/>
      <c r="D231" s="233"/>
      <c r="E231" s="233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232"/>
      <c r="B232" s="232"/>
      <c r="C232" s="232"/>
      <c r="D232" s="233"/>
      <c r="E232" s="233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232"/>
      <c r="B233" s="232"/>
      <c r="C233" s="232"/>
      <c r="D233" s="233"/>
      <c r="E233" s="233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232"/>
      <c r="B234" s="232"/>
      <c r="C234" s="232"/>
      <c r="D234" s="233"/>
      <c r="E234" s="233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232"/>
      <c r="B235" s="232"/>
      <c r="C235" s="232"/>
      <c r="D235" s="233"/>
      <c r="E235" s="233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A236" s="232"/>
      <c r="B236" s="232"/>
      <c r="C236" s="232"/>
      <c r="D236" s="233"/>
      <c r="E236" s="233"/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  <c r="W236" s="119"/>
      <c r="X236" s="119"/>
      <c r="Y236" s="119"/>
      <c r="Z236" s="119"/>
    </row>
    <row r="237" spans="1:26" x14ac:dyDescent="0.25">
      <c r="A237" s="232"/>
      <c r="B237" s="232"/>
      <c r="C237" s="232"/>
      <c r="D237" s="233"/>
      <c r="E237" s="233"/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  <c r="W237" s="119"/>
      <c r="X237" s="119"/>
      <c r="Y237" s="119"/>
      <c r="Z237" s="119"/>
    </row>
    <row r="238" spans="1:26" x14ac:dyDescent="0.25">
      <c r="A238" s="232"/>
      <c r="B238" s="232"/>
      <c r="C238" s="232"/>
      <c r="D238" s="233"/>
      <c r="E238" s="233"/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  <c r="W238" s="119"/>
      <c r="X238" s="119"/>
      <c r="Y238" s="119"/>
      <c r="Z238" s="119"/>
    </row>
    <row r="239" spans="1:26" x14ac:dyDescent="0.25">
      <c r="A239" s="232"/>
      <c r="B239" s="232"/>
      <c r="C239" s="232"/>
      <c r="D239" s="233"/>
      <c r="E239" s="233"/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  <c r="W239" s="119"/>
      <c r="X239" s="119"/>
      <c r="Y239" s="119"/>
      <c r="Z239" s="119"/>
    </row>
    <row r="240" spans="1:26" x14ac:dyDescent="0.25">
      <c r="A240" s="232"/>
      <c r="B240" s="232"/>
      <c r="C240" s="232"/>
      <c r="D240" s="233"/>
      <c r="E240" s="233"/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  <c r="W240" s="119"/>
      <c r="X240" s="119"/>
      <c r="Y240" s="119"/>
      <c r="Z240" s="119"/>
    </row>
    <row r="241" spans="1:26" x14ac:dyDescent="0.25">
      <c r="A241" s="232"/>
      <c r="B241" s="232"/>
      <c r="C241" s="232"/>
      <c r="D241" s="233"/>
      <c r="E241" s="233"/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  <c r="W241" s="119"/>
      <c r="X241" s="119"/>
      <c r="Y241" s="119"/>
      <c r="Z241" s="119"/>
    </row>
    <row r="242" spans="1:26" x14ac:dyDescent="0.25">
      <c r="A242" s="232"/>
      <c r="B242" s="232"/>
      <c r="C242" s="232"/>
      <c r="D242" s="233"/>
      <c r="E242" s="233"/>
      <c r="F242" s="109"/>
      <c r="G242" s="109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19"/>
      <c r="S242" s="119"/>
      <c r="T242" s="109"/>
      <c r="U242" s="109"/>
      <c r="V242" s="119"/>
      <c r="W242" s="119"/>
      <c r="X242" s="119"/>
      <c r="Y242" s="119"/>
      <c r="Z242" s="119"/>
    </row>
    <row r="243" spans="1:26" x14ac:dyDescent="0.25">
      <c r="A243" s="232"/>
      <c r="B243" s="232"/>
      <c r="C243" s="232"/>
      <c r="D243" s="233"/>
      <c r="E243" s="233"/>
      <c r="F243" s="109"/>
      <c r="G243" s="109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19"/>
      <c r="S243" s="119"/>
      <c r="T243" s="109"/>
      <c r="U243" s="109"/>
      <c r="V243" s="119"/>
      <c r="W243" s="119"/>
      <c r="X243" s="119"/>
      <c r="Y243" s="119"/>
      <c r="Z243" s="119"/>
    </row>
    <row r="244" spans="1:26" x14ac:dyDescent="0.25">
      <c r="A244" s="232"/>
      <c r="B244" s="232"/>
      <c r="C244" s="232"/>
      <c r="D244" s="233"/>
      <c r="E244" s="233"/>
      <c r="F244" s="109"/>
      <c r="G244" s="109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19"/>
      <c r="S244" s="119"/>
      <c r="T244" s="109"/>
      <c r="U244" s="109"/>
      <c r="V244" s="119"/>
      <c r="W244" s="119"/>
      <c r="X244" s="119"/>
      <c r="Y244" s="119"/>
      <c r="Z244" s="119"/>
    </row>
    <row r="245" spans="1:26" x14ac:dyDescent="0.25">
      <c r="A245" s="232"/>
      <c r="B245" s="232"/>
      <c r="C245" s="232"/>
      <c r="D245" s="233"/>
      <c r="E245" s="233"/>
      <c r="F245" s="109"/>
      <c r="G245" s="109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19"/>
      <c r="S245" s="119"/>
      <c r="T245" s="109"/>
      <c r="U245" s="109"/>
      <c r="V245" s="119"/>
      <c r="W245" s="119"/>
      <c r="X245" s="119"/>
      <c r="Y245" s="119"/>
      <c r="Z245" s="119"/>
    </row>
    <row r="246" spans="1:26" x14ac:dyDescent="0.25">
      <c r="A246" s="232"/>
      <c r="B246" s="232"/>
      <c r="C246" s="232"/>
      <c r="D246" s="233"/>
      <c r="E246" s="233"/>
      <c r="F246" s="109"/>
      <c r="G246" s="109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19"/>
      <c r="S246" s="119"/>
      <c r="T246" s="109"/>
      <c r="U246" s="109"/>
      <c r="V246" s="119"/>
      <c r="W246" s="119"/>
      <c r="X246" s="119"/>
      <c r="Y246" s="119"/>
      <c r="Z246" s="119"/>
    </row>
    <row r="247" spans="1:26" x14ac:dyDescent="0.25">
      <c r="A247" s="232"/>
      <c r="B247" s="232"/>
      <c r="C247" s="232"/>
      <c r="D247" s="233"/>
      <c r="E247" s="233"/>
      <c r="F247" s="109"/>
      <c r="G247" s="109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19"/>
      <c r="S247" s="119"/>
      <c r="T247" s="109"/>
      <c r="U247" s="109"/>
      <c r="V247" s="119"/>
      <c r="W247" s="119"/>
      <c r="X247" s="119"/>
      <c r="Y247" s="119"/>
      <c r="Z247" s="119"/>
    </row>
    <row r="248" spans="1:26" x14ac:dyDescent="0.25">
      <c r="A248" s="232"/>
      <c r="B248" s="232"/>
      <c r="C248" s="232"/>
      <c r="D248" s="233"/>
      <c r="E248" s="233"/>
      <c r="F248" s="109"/>
      <c r="G248" s="109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19"/>
      <c r="S248" s="119"/>
      <c r="T248" s="109"/>
      <c r="U248" s="109"/>
      <c r="V248" s="119"/>
      <c r="W248" s="119"/>
      <c r="X248" s="119"/>
      <c r="Y248" s="119"/>
      <c r="Z248" s="119"/>
    </row>
    <row r="249" spans="1:26" x14ac:dyDescent="0.25">
      <c r="A249" s="232"/>
      <c r="B249" s="232"/>
      <c r="C249" s="232"/>
      <c r="D249" s="233"/>
      <c r="E249" s="233"/>
      <c r="F249" s="109"/>
      <c r="G249" s="109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19"/>
      <c r="S249" s="119"/>
      <c r="T249" s="109"/>
      <c r="U249" s="109"/>
      <c r="V249" s="119"/>
      <c r="W249" s="119"/>
      <c r="X249" s="119"/>
      <c r="Y249" s="119"/>
      <c r="Z249" s="119"/>
    </row>
    <row r="250" spans="1:26" x14ac:dyDescent="0.25">
      <c r="A250" s="232"/>
      <c r="B250" s="232"/>
      <c r="C250" s="232"/>
      <c r="D250" s="233"/>
      <c r="E250" s="233"/>
      <c r="F250" s="109"/>
      <c r="G250" s="109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19"/>
      <c r="S250" s="119"/>
      <c r="T250" s="109"/>
      <c r="U250" s="109"/>
      <c r="V250" s="119"/>
      <c r="W250" s="119"/>
      <c r="X250" s="119"/>
      <c r="Y250" s="119"/>
      <c r="Z250" s="119"/>
    </row>
    <row r="251" spans="1:26" x14ac:dyDescent="0.25">
      <c r="A251" s="232"/>
      <c r="B251" s="232"/>
      <c r="C251" s="232"/>
      <c r="D251" s="233"/>
      <c r="E251" s="233"/>
      <c r="F251" s="109"/>
      <c r="G251" s="109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19"/>
      <c r="S251" s="119"/>
      <c r="T251" s="109"/>
      <c r="U251" s="109"/>
      <c r="V251" s="119"/>
      <c r="W251" s="119"/>
      <c r="X251" s="119"/>
      <c r="Y251" s="119"/>
      <c r="Z251" s="119"/>
    </row>
    <row r="252" spans="1:26" x14ac:dyDescent="0.25">
      <c r="A252" s="232"/>
      <c r="B252" s="232"/>
      <c r="C252" s="232"/>
      <c r="D252" s="233"/>
      <c r="E252" s="233"/>
      <c r="F252" s="109"/>
      <c r="G252" s="109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19"/>
      <c r="S252" s="119"/>
      <c r="T252" s="109"/>
      <c r="U252" s="109"/>
      <c r="V252" s="119"/>
      <c r="W252" s="119"/>
      <c r="X252" s="119"/>
      <c r="Y252" s="119"/>
      <c r="Z252" s="119"/>
    </row>
    <row r="253" spans="1:26" x14ac:dyDescent="0.25">
      <c r="A253" s="109"/>
      <c r="B253" s="109"/>
      <c r="C253" s="232"/>
      <c r="D253" s="233"/>
      <c r="E253" s="233"/>
      <c r="F253" s="109"/>
      <c r="G253" s="109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19"/>
      <c r="S253" s="119"/>
      <c r="T253" s="109"/>
      <c r="U253" s="109"/>
      <c r="V253" s="119"/>
      <c r="W253" s="119"/>
      <c r="X253" s="119"/>
      <c r="Y253" s="119"/>
      <c r="Z253" s="119"/>
    </row>
    <row r="254" spans="1:26" x14ac:dyDescent="0.25">
      <c r="A254" s="109"/>
      <c r="B254" s="109"/>
      <c r="C254" s="232"/>
      <c r="D254" s="233"/>
      <c r="E254" s="233"/>
      <c r="F254" s="109"/>
      <c r="G254" s="109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19"/>
      <c r="S254" s="119"/>
      <c r="T254" s="109"/>
      <c r="U254" s="109"/>
      <c r="V254" s="119"/>
      <c r="W254" s="119"/>
      <c r="X254" s="119"/>
      <c r="Y254" s="119"/>
      <c r="Z254" s="119"/>
    </row>
    <row r="255" spans="1:26" x14ac:dyDescent="0.25">
      <c r="A255" s="109"/>
      <c r="B255" s="109"/>
      <c r="C255" s="232"/>
      <c r="D255" s="233"/>
      <c r="E255" s="233"/>
      <c r="F255" s="109"/>
      <c r="G255" s="109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19"/>
      <c r="S255" s="119"/>
      <c r="T255" s="109"/>
      <c r="U255" s="109"/>
      <c r="V255" s="119"/>
      <c r="W255" s="119"/>
      <c r="X255" s="119"/>
      <c r="Y255" s="119"/>
      <c r="Z255" s="119"/>
    </row>
    <row r="256" spans="1:26" x14ac:dyDescent="0.25">
      <c r="A256" s="109"/>
      <c r="B256" s="109"/>
      <c r="C256" s="232"/>
      <c r="D256" s="233"/>
      <c r="E256" s="233"/>
      <c r="F256" s="109"/>
      <c r="G256" s="109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19"/>
      <c r="S256" s="119"/>
      <c r="T256" s="109"/>
      <c r="U256" s="109"/>
      <c r="V256" s="119"/>
      <c r="W256" s="119"/>
      <c r="X256" s="119"/>
      <c r="Y256" s="119"/>
      <c r="Z256" s="119"/>
    </row>
    <row r="257" spans="1:26" x14ac:dyDescent="0.25">
      <c r="A257" s="109"/>
      <c r="B257" s="109"/>
      <c r="C257" s="232"/>
      <c r="D257" s="233"/>
      <c r="E257" s="233"/>
      <c r="F257" s="109"/>
      <c r="G257" s="109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19"/>
      <c r="S257" s="119"/>
      <c r="T257" s="109"/>
      <c r="U257" s="109"/>
      <c r="V257" s="119"/>
      <c r="W257" s="119"/>
      <c r="X257" s="119"/>
      <c r="Y257" s="119"/>
      <c r="Z257" s="119"/>
    </row>
    <row r="258" spans="1:26" x14ac:dyDescent="0.25">
      <c r="F258" s="109"/>
      <c r="G258" s="109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19"/>
      <c r="S258" s="119"/>
      <c r="T258" s="109"/>
      <c r="U258" s="109"/>
      <c r="V258" s="119"/>
    </row>
    <row r="259" spans="1:26" x14ac:dyDescent="0.25">
      <c r="F259" s="109"/>
      <c r="G259" s="109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19"/>
      <c r="S259" s="119"/>
      <c r="T259" s="109"/>
      <c r="U259" s="109"/>
      <c r="V259" s="119"/>
    </row>
    <row r="260" spans="1:26" x14ac:dyDescent="0.25">
      <c r="F260" s="109"/>
      <c r="G260" s="109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19"/>
      <c r="S260" s="119"/>
      <c r="T260" s="109"/>
      <c r="U260" s="109"/>
      <c r="V260" s="119"/>
    </row>
    <row r="261" spans="1:26" x14ac:dyDescent="0.25">
      <c r="F261" s="109"/>
      <c r="G261" s="109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19"/>
      <c r="S261" s="119"/>
      <c r="T261" s="109"/>
      <c r="U261" s="109"/>
      <c r="V261" s="119"/>
    </row>
    <row r="262" spans="1:26" x14ac:dyDescent="0.25">
      <c r="F262" s="109"/>
      <c r="G262" s="109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19"/>
      <c r="S262" s="119"/>
      <c r="T262" s="109"/>
      <c r="U262" s="109"/>
      <c r="V262" s="119"/>
    </row>
    <row r="263" spans="1:26" x14ac:dyDescent="0.25">
      <c r="F263" s="109"/>
      <c r="G263" s="109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19"/>
      <c r="S263" s="119"/>
      <c r="T263" s="109"/>
      <c r="U263" s="109"/>
      <c r="V263" s="11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13" customWidth="1"/>
    <col min="6" max="6" width="6.42578125" customWidth="1"/>
    <col min="7" max="7" width="4.5703125" customWidth="1"/>
    <col min="8" max="17" width="6.7109375" style="116" customWidth="1"/>
    <col min="18" max="19" width="4.5703125" style="117" customWidth="1"/>
    <col min="20" max="20" width="3" customWidth="1"/>
    <col min="21" max="21" width="4.5703125" customWidth="1"/>
    <col min="22" max="26" width="4.5703125" style="117" customWidth="1"/>
  </cols>
  <sheetData>
    <row r="1" spans="1:26" x14ac:dyDescent="0.25">
      <c r="A1" s="109"/>
      <c r="B1" s="109"/>
      <c r="C1" s="114"/>
      <c r="D1" s="122"/>
      <c r="E1" s="122"/>
      <c r="F1" s="109"/>
      <c r="G1" s="356"/>
      <c r="H1" s="356"/>
      <c r="I1" s="356"/>
      <c r="J1" s="356"/>
      <c r="K1" s="356"/>
      <c r="L1" s="356"/>
      <c r="M1" s="123"/>
      <c r="N1" s="356"/>
      <c r="O1" s="356"/>
      <c r="P1" s="356"/>
      <c r="Q1" s="356"/>
      <c r="R1" s="356"/>
      <c r="S1" s="356"/>
      <c r="T1" s="109"/>
      <c r="U1" s="356"/>
      <c r="V1" s="356"/>
      <c r="W1" s="356"/>
      <c r="X1" s="356"/>
      <c r="Y1" s="356"/>
      <c r="Z1" s="356"/>
    </row>
    <row r="2" spans="1:26" x14ac:dyDescent="0.25">
      <c r="A2" s="12"/>
      <c r="B2" s="12"/>
      <c r="C2" s="12"/>
      <c r="D2" s="124"/>
      <c r="E2" s="124"/>
      <c r="F2" s="13"/>
      <c r="G2" s="109"/>
      <c r="H2" s="125"/>
      <c r="I2" s="125"/>
      <c r="J2" s="125"/>
      <c r="K2" s="125"/>
      <c r="L2" s="125"/>
      <c r="M2" s="123"/>
      <c r="N2" s="123"/>
      <c r="O2" s="125"/>
      <c r="P2" s="125"/>
      <c r="Q2" s="125"/>
      <c r="R2" s="125"/>
      <c r="S2" s="125"/>
      <c r="T2" s="109"/>
      <c r="U2" s="109"/>
      <c r="V2" s="125"/>
      <c r="W2" s="125"/>
      <c r="X2" s="125"/>
      <c r="Y2" s="125"/>
      <c r="Z2" s="125"/>
    </row>
    <row r="3" spans="1:26" x14ac:dyDescent="0.25">
      <c r="A3" s="114"/>
      <c r="B3" s="114"/>
      <c r="C3" s="114"/>
      <c r="D3" s="122"/>
      <c r="E3" s="122"/>
      <c r="F3" s="109"/>
      <c r="G3" s="109"/>
      <c r="H3" s="126"/>
      <c r="I3" s="126"/>
      <c r="J3" s="126"/>
      <c r="K3" s="126"/>
      <c r="L3" s="126"/>
      <c r="M3" s="123"/>
      <c r="N3" s="123"/>
      <c r="O3" s="127"/>
      <c r="P3" s="127"/>
      <c r="Q3" s="127"/>
      <c r="R3" s="128"/>
      <c r="S3" s="128"/>
      <c r="T3" s="109"/>
      <c r="U3" s="109"/>
      <c r="V3" s="128"/>
      <c r="W3" s="128"/>
      <c r="X3" s="128"/>
      <c r="Y3" s="128"/>
      <c r="Z3" s="128"/>
    </row>
    <row r="4" spans="1:26" x14ac:dyDescent="0.25">
      <c r="A4" s="114"/>
      <c r="B4" s="114"/>
      <c r="C4" s="114"/>
      <c r="D4" s="122"/>
      <c r="E4" s="122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6" x14ac:dyDescent="0.25">
      <c r="A5" s="114"/>
      <c r="B5" s="114"/>
      <c r="C5" s="114"/>
      <c r="D5" s="122"/>
      <c r="E5" s="122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6" x14ac:dyDescent="0.25">
      <c r="A6" s="114"/>
      <c r="B6" s="114"/>
      <c r="C6" s="114"/>
      <c r="D6" s="122"/>
      <c r="E6" s="122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6" x14ac:dyDescent="0.25">
      <c r="A7" s="114"/>
      <c r="B7" s="114"/>
      <c r="C7" s="114"/>
      <c r="D7" s="122"/>
      <c r="E7" s="122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6" x14ac:dyDescent="0.25">
      <c r="A8" s="114"/>
      <c r="B8" s="114"/>
      <c r="C8" s="114"/>
      <c r="D8" s="122"/>
      <c r="E8" s="122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6" x14ac:dyDescent="0.25">
      <c r="A9" s="114"/>
      <c r="B9" s="114"/>
      <c r="C9" s="114"/>
      <c r="D9" s="122"/>
      <c r="E9" s="122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6" x14ac:dyDescent="0.25">
      <c r="A10" s="114"/>
      <c r="B10" s="114"/>
      <c r="C10" s="114"/>
      <c r="D10" s="122"/>
      <c r="E10" s="122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6" x14ac:dyDescent="0.25">
      <c r="A11" s="114"/>
      <c r="B11" s="114"/>
      <c r="C11" s="114"/>
      <c r="D11" s="122"/>
      <c r="E11" s="122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6" x14ac:dyDescent="0.25">
      <c r="A12" s="114"/>
      <c r="B12" s="114"/>
      <c r="C12" s="114"/>
      <c r="D12" s="122"/>
      <c r="E12" s="122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6" x14ac:dyDescent="0.25">
      <c r="A13" s="114"/>
      <c r="B13" s="114"/>
      <c r="C13" s="114"/>
      <c r="D13" s="122"/>
      <c r="E13" s="122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6" x14ac:dyDescent="0.25">
      <c r="A14" s="114"/>
      <c r="B14" s="114"/>
      <c r="C14" s="114"/>
      <c r="D14" s="122"/>
      <c r="E14" s="122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6" x14ac:dyDescent="0.25">
      <c r="A15" s="114"/>
      <c r="B15" s="114"/>
      <c r="C15" s="114"/>
      <c r="D15" s="122"/>
      <c r="E15" s="122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6" x14ac:dyDescent="0.25">
      <c r="A16" s="114"/>
      <c r="B16" s="114"/>
      <c r="C16" s="114"/>
      <c r="D16" s="122"/>
      <c r="E16" s="122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6" x14ac:dyDescent="0.25">
      <c r="A17" s="114"/>
      <c r="B17" s="114"/>
      <c r="C17" s="114"/>
      <c r="D17" s="122"/>
      <c r="E17" s="122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6" x14ac:dyDescent="0.25">
      <c r="A18" s="114"/>
      <c r="B18" s="114"/>
      <c r="C18" s="114"/>
      <c r="D18" s="122"/>
      <c r="E18" s="122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6" x14ac:dyDescent="0.25">
      <c r="A19" s="114"/>
      <c r="B19" s="114"/>
      <c r="C19" s="114"/>
      <c r="D19" s="122"/>
      <c r="E19" s="122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6" x14ac:dyDescent="0.25">
      <c r="A20" s="114"/>
      <c r="B20" s="114"/>
      <c r="C20" s="114"/>
      <c r="D20" s="122"/>
      <c r="E20" s="122"/>
      <c r="F20" s="109"/>
      <c r="G20" s="109"/>
      <c r="H20" s="126"/>
      <c r="I20" s="126"/>
      <c r="J20" s="126"/>
      <c r="K20" s="126"/>
      <c r="L20" s="126"/>
      <c r="M20" s="123"/>
      <c r="N20" s="123"/>
      <c r="O20" s="127"/>
      <c r="P20" s="127"/>
      <c r="Q20" s="127"/>
      <c r="R20" s="128"/>
      <c r="S20" s="128"/>
      <c r="T20" s="109"/>
      <c r="U20" s="109"/>
      <c r="V20" s="128"/>
      <c r="W20" s="128"/>
      <c r="X20" s="128"/>
      <c r="Y20" s="128"/>
      <c r="Z20" s="128"/>
    </row>
    <row r="21" spans="1:26" x14ac:dyDescent="0.25">
      <c r="A21" s="114"/>
      <c r="B21" s="114"/>
      <c r="C21" s="114"/>
      <c r="D21" s="122"/>
      <c r="E21" s="122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2" spans="1:26" x14ac:dyDescent="0.25">
      <c r="A22" s="114"/>
      <c r="B22" s="114"/>
      <c r="C22" s="114"/>
      <c r="D22" s="122"/>
      <c r="E22" s="122"/>
      <c r="F22" s="109"/>
      <c r="G22" s="109"/>
      <c r="H22" s="126"/>
      <c r="I22" s="126"/>
      <c r="J22" s="126"/>
      <c r="K22" s="126"/>
      <c r="L22" s="126"/>
      <c r="M22" s="123"/>
      <c r="N22" s="123"/>
      <c r="O22" s="127"/>
      <c r="P22" s="127"/>
      <c r="Q22" s="127"/>
      <c r="R22" s="128"/>
      <c r="S22" s="128"/>
      <c r="T22" s="109"/>
      <c r="U22" s="109"/>
      <c r="V22" s="128"/>
      <c r="W22" s="128"/>
      <c r="X22" s="128"/>
      <c r="Y22" s="128"/>
      <c r="Z22" s="128"/>
    </row>
    <row r="23" spans="1:26" x14ac:dyDescent="0.25">
      <c r="A23" s="114"/>
      <c r="B23" s="114"/>
      <c r="C23" s="114"/>
      <c r="D23" s="122"/>
      <c r="E23" s="122"/>
      <c r="F23" s="109"/>
      <c r="G23" s="109"/>
      <c r="H23" s="126"/>
      <c r="I23" s="126"/>
      <c r="J23" s="126"/>
      <c r="K23" s="126"/>
      <c r="L23" s="126"/>
      <c r="M23" s="123"/>
      <c r="N23" s="123"/>
      <c r="O23" s="127"/>
      <c r="P23" s="127"/>
      <c r="Q23" s="127"/>
      <c r="R23" s="128"/>
      <c r="S23" s="128"/>
      <c r="T23" s="109"/>
      <c r="U23" s="109"/>
      <c r="V23" s="128"/>
      <c r="W23" s="128"/>
      <c r="X23" s="128"/>
      <c r="Y23" s="128"/>
      <c r="Z23" s="128"/>
    </row>
    <row r="24" spans="1:26" x14ac:dyDescent="0.25">
      <c r="A24" s="114"/>
      <c r="B24" s="114"/>
      <c r="C24" s="114"/>
      <c r="D24" s="122"/>
      <c r="E24" s="122"/>
      <c r="F24" s="109"/>
      <c r="G24" s="109"/>
      <c r="H24" s="126"/>
      <c r="I24" s="126"/>
      <c r="J24" s="126"/>
      <c r="K24" s="126"/>
      <c r="L24" s="126"/>
      <c r="M24" s="123"/>
      <c r="N24" s="123"/>
      <c r="O24" s="127"/>
      <c r="P24" s="127"/>
      <c r="Q24" s="127"/>
      <c r="R24" s="128"/>
      <c r="S24" s="128"/>
      <c r="T24" s="109"/>
      <c r="U24" s="109"/>
      <c r="V24" s="128"/>
      <c r="W24" s="128"/>
      <c r="X24" s="128"/>
      <c r="Y24" s="128"/>
      <c r="Z24" s="128"/>
    </row>
    <row r="25" spans="1:26" x14ac:dyDescent="0.25">
      <c r="A25" s="114"/>
      <c r="B25" s="114"/>
      <c r="C25" s="114"/>
      <c r="D25" s="122"/>
      <c r="E25" s="122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6" x14ac:dyDescent="0.25">
      <c r="A26" s="114"/>
      <c r="B26" s="114"/>
      <c r="C26" s="114"/>
      <c r="D26" s="122"/>
      <c r="E26" s="122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6" x14ac:dyDescent="0.25">
      <c r="A27" s="114"/>
      <c r="B27" s="114"/>
      <c r="C27" s="114"/>
      <c r="D27" s="122"/>
      <c r="E27" s="122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6" x14ac:dyDescent="0.25">
      <c r="A28" s="114"/>
      <c r="B28" s="114"/>
      <c r="C28" s="114"/>
      <c r="D28" s="122"/>
      <c r="E28" s="122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6" x14ac:dyDescent="0.25">
      <c r="A29" s="114"/>
      <c r="B29" s="114"/>
      <c r="C29" s="114"/>
      <c r="D29" s="122"/>
      <c r="E29" s="122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6" x14ac:dyDescent="0.25">
      <c r="A30" s="114"/>
      <c r="B30" s="114"/>
      <c r="C30" s="114"/>
      <c r="D30" s="122"/>
      <c r="E30" s="122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6" x14ac:dyDescent="0.25">
      <c r="A31" s="114"/>
      <c r="B31" s="114"/>
      <c r="C31" s="114"/>
      <c r="D31" s="122"/>
      <c r="E31" s="122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6" x14ac:dyDescent="0.25">
      <c r="A32" s="114"/>
      <c r="B32" s="114"/>
      <c r="C32" s="114"/>
      <c r="D32" s="122"/>
      <c r="E32" s="122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114"/>
      <c r="B33" s="114"/>
      <c r="C33" s="114"/>
      <c r="D33" s="122"/>
      <c r="E33" s="122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114"/>
      <c r="B34" s="114"/>
      <c r="C34" s="114"/>
      <c r="D34" s="122"/>
      <c r="E34" s="122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114"/>
      <c r="B35" s="114"/>
      <c r="C35" s="114"/>
      <c r="D35" s="122"/>
      <c r="E35" s="122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114"/>
      <c r="B36" s="114"/>
      <c r="C36" s="114"/>
      <c r="D36" s="122"/>
      <c r="E36" s="122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114"/>
      <c r="B37" s="114"/>
      <c r="C37" s="114"/>
      <c r="D37" s="122"/>
      <c r="E37" s="122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114"/>
      <c r="B38" s="114"/>
      <c r="C38" s="114"/>
      <c r="D38" s="122"/>
      <c r="E38" s="122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114"/>
      <c r="B39" s="114"/>
      <c r="C39" s="114"/>
      <c r="D39" s="122"/>
      <c r="E39" s="122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114"/>
      <c r="B40" s="114"/>
      <c r="C40" s="114"/>
      <c r="D40" s="122"/>
      <c r="E40" s="122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114"/>
      <c r="B41" s="114"/>
      <c r="C41" s="114"/>
      <c r="D41" s="122"/>
      <c r="E41" s="122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114"/>
      <c r="B42" s="114"/>
      <c r="C42" s="114"/>
      <c r="D42" s="122"/>
      <c r="E42" s="122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114"/>
      <c r="B43" s="114"/>
      <c r="C43" s="114"/>
      <c r="D43" s="122"/>
      <c r="E43" s="122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114"/>
      <c r="B44" s="114"/>
      <c r="C44" s="114"/>
      <c r="D44" s="122"/>
      <c r="E44" s="122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114"/>
      <c r="B45" s="114"/>
      <c r="C45" s="114"/>
      <c r="D45" s="122"/>
      <c r="E45" s="122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114"/>
      <c r="B46" s="114"/>
      <c r="C46" s="114"/>
      <c r="D46" s="122"/>
      <c r="E46" s="122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114"/>
      <c r="B47" s="114"/>
      <c r="C47" s="114"/>
      <c r="D47" s="122"/>
      <c r="E47" s="122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114"/>
      <c r="B48" s="114"/>
      <c r="C48" s="114"/>
      <c r="D48" s="122"/>
      <c r="E48" s="122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114"/>
      <c r="B49" s="114"/>
      <c r="C49" s="114"/>
      <c r="D49" s="122"/>
      <c r="E49" s="122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114"/>
      <c r="B50" s="114"/>
      <c r="C50" s="114"/>
      <c r="D50" s="122"/>
      <c r="E50" s="122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114"/>
      <c r="B51" s="114"/>
      <c r="C51" s="114"/>
      <c r="D51" s="122"/>
      <c r="E51" s="122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114"/>
      <c r="B52" s="114"/>
      <c r="C52" s="114"/>
      <c r="D52" s="122"/>
      <c r="E52" s="122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114"/>
      <c r="B53" s="114"/>
      <c r="C53" s="114"/>
      <c r="D53" s="122"/>
      <c r="E53" s="122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114"/>
      <c r="B54" s="114"/>
      <c r="C54" s="114"/>
      <c r="D54" s="122"/>
      <c r="E54" s="122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114"/>
      <c r="B55" s="114"/>
      <c r="C55" s="114"/>
      <c r="D55" s="122"/>
      <c r="E55" s="122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114"/>
      <c r="B56" s="114"/>
      <c r="C56" s="114"/>
      <c r="D56" s="122"/>
      <c r="E56" s="122"/>
      <c r="F56" s="109"/>
      <c r="G56" s="109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19"/>
      <c r="S56" s="119"/>
      <c r="T56" s="109"/>
      <c r="U56" s="109"/>
      <c r="V56" s="119"/>
      <c r="W56" s="119"/>
      <c r="X56" s="119"/>
      <c r="Y56" s="119"/>
      <c r="Z56" s="119"/>
    </row>
    <row r="57" spans="1:26" x14ac:dyDescent="0.25">
      <c r="A57" s="114"/>
      <c r="B57" s="114"/>
      <c r="C57" s="114"/>
      <c r="D57" s="122"/>
      <c r="E57" s="122"/>
      <c r="F57" s="109"/>
      <c r="G57" s="109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19"/>
      <c r="S57" s="119"/>
      <c r="T57" s="109"/>
      <c r="U57" s="109"/>
      <c r="V57" s="119"/>
      <c r="W57" s="119"/>
      <c r="X57" s="119"/>
      <c r="Y57" s="119"/>
      <c r="Z57" s="119"/>
    </row>
    <row r="58" spans="1:26" x14ac:dyDescent="0.25">
      <c r="A58" s="114"/>
      <c r="B58" s="114"/>
      <c r="C58" s="114"/>
      <c r="D58" s="122"/>
      <c r="E58" s="122"/>
      <c r="F58" s="109"/>
      <c r="G58" s="109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19"/>
      <c r="S58" s="119"/>
      <c r="T58" s="109"/>
      <c r="U58" s="109"/>
      <c r="V58" s="119"/>
      <c r="W58" s="119"/>
      <c r="X58" s="119"/>
      <c r="Y58" s="119"/>
      <c r="Z58" s="119"/>
    </row>
    <row r="59" spans="1:26" x14ac:dyDescent="0.25">
      <c r="A59" s="114"/>
      <c r="B59" s="114"/>
      <c r="C59" s="114"/>
      <c r="D59" s="122"/>
      <c r="E59" s="122"/>
      <c r="F59" s="109"/>
      <c r="G59" s="109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19"/>
      <c r="S59" s="119"/>
      <c r="T59" s="109"/>
      <c r="U59" s="109"/>
      <c r="V59" s="119"/>
      <c r="W59" s="119"/>
      <c r="X59" s="119"/>
      <c r="Y59" s="119"/>
      <c r="Z59" s="119"/>
    </row>
    <row r="60" spans="1:26" x14ac:dyDescent="0.25">
      <c r="A60" s="114"/>
      <c r="B60" s="114"/>
      <c r="C60" s="114"/>
      <c r="D60" s="122"/>
      <c r="E60" s="122"/>
      <c r="F60" s="109"/>
      <c r="G60" s="109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19"/>
      <c r="S60" s="119"/>
      <c r="T60" s="109"/>
      <c r="U60" s="109"/>
      <c r="V60" s="119"/>
      <c r="W60" s="119"/>
      <c r="X60" s="119"/>
      <c r="Y60" s="119"/>
      <c r="Z60" s="119"/>
    </row>
    <row r="61" spans="1:26" x14ac:dyDescent="0.25">
      <c r="A61" s="114"/>
      <c r="B61" s="114"/>
      <c r="C61" s="114"/>
      <c r="D61" s="122"/>
      <c r="E61" s="122"/>
      <c r="F61" s="109"/>
      <c r="G61" s="109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19"/>
      <c r="S61" s="119"/>
      <c r="T61" s="109"/>
      <c r="U61" s="109"/>
      <c r="V61" s="119"/>
      <c r="W61" s="119"/>
      <c r="X61" s="119"/>
      <c r="Y61" s="119"/>
      <c r="Z61" s="119"/>
    </row>
    <row r="62" spans="1:26" x14ac:dyDescent="0.25">
      <c r="A62" s="114"/>
      <c r="B62" s="114"/>
      <c r="C62" s="114"/>
      <c r="D62" s="122"/>
      <c r="E62" s="122"/>
      <c r="F62" s="109"/>
      <c r="G62" s="109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19"/>
      <c r="S62" s="119"/>
      <c r="T62" s="109"/>
      <c r="U62" s="109"/>
      <c r="V62" s="119"/>
      <c r="W62" s="119"/>
      <c r="X62" s="119"/>
      <c r="Y62" s="119"/>
      <c r="Z62" s="119"/>
    </row>
    <row r="63" spans="1:26" x14ac:dyDescent="0.25">
      <c r="A63" s="114"/>
      <c r="B63" s="114"/>
      <c r="C63" s="114"/>
      <c r="D63" s="122"/>
      <c r="E63" s="122"/>
      <c r="F63" s="109"/>
      <c r="G63" s="109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19"/>
      <c r="S63" s="119"/>
      <c r="T63" s="109"/>
      <c r="U63" s="109"/>
      <c r="V63" s="119"/>
      <c r="W63" s="119"/>
      <c r="X63" s="119"/>
      <c r="Y63" s="119"/>
      <c r="Z63" s="119"/>
    </row>
    <row r="64" spans="1:26" x14ac:dyDescent="0.25">
      <c r="A64" s="114"/>
      <c r="B64" s="114"/>
      <c r="C64" s="114"/>
      <c r="D64" s="122"/>
      <c r="E64" s="122"/>
      <c r="F64" s="109"/>
      <c r="G64" s="109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19"/>
      <c r="S64" s="119"/>
      <c r="T64" s="109"/>
      <c r="U64" s="109"/>
      <c r="V64" s="119"/>
      <c r="W64" s="119"/>
      <c r="X64" s="119"/>
      <c r="Y64" s="119"/>
      <c r="Z64" s="119"/>
    </row>
    <row r="65" spans="1:26" x14ac:dyDescent="0.25">
      <c r="A65" s="114"/>
      <c r="B65" s="114"/>
      <c r="C65" s="114"/>
      <c r="D65" s="122"/>
      <c r="E65" s="122"/>
      <c r="F65" s="109"/>
      <c r="G65" s="109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19"/>
      <c r="S65" s="119"/>
      <c r="T65" s="109"/>
      <c r="U65" s="109"/>
      <c r="V65" s="119"/>
      <c r="W65" s="119"/>
      <c r="X65" s="119"/>
      <c r="Y65" s="119"/>
      <c r="Z65" s="119"/>
    </row>
    <row r="66" spans="1:26" x14ac:dyDescent="0.25">
      <c r="A66" s="114"/>
      <c r="B66" s="114"/>
      <c r="C66" s="114"/>
      <c r="D66" s="122"/>
      <c r="E66" s="122"/>
      <c r="F66" s="109"/>
      <c r="G66" s="109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19"/>
      <c r="S66" s="119"/>
      <c r="T66" s="109"/>
      <c r="U66" s="109"/>
      <c r="V66" s="119"/>
      <c r="W66" s="119"/>
      <c r="X66" s="119"/>
      <c r="Y66" s="119"/>
      <c r="Z66" s="119"/>
    </row>
    <row r="67" spans="1:26" x14ac:dyDescent="0.25">
      <c r="A67" s="114"/>
      <c r="B67" s="114"/>
      <c r="C67" s="114"/>
      <c r="D67" s="122"/>
      <c r="E67" s="122"/>
      <c r="F67" s="109"/>
      <c r="G67" s="109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19"/>
      <c r="S67" s="119"/>
      <c r="T67" s="109"/>
      <c r="U67" s="109"/>
      <c r="V67" s="119"/>
      <c r="W67" s="119"/>
      <c r="X67" s="119"/>
      <c r="Y67" s="119"/>
      <c r="Z67" s="119"/>
    </row>
    <row r="68" spans="1:26" x14ac:dyDescent="0.25">
      <c r="A68" s="114"/>
      <c r="B68" s="114"/>
      <c r="C68" s="114"/>
      <c r="D68" s="122"/>
      <c r="E68" s="122"/>
      <c r="F68" s="109"/>
      <c r="G68" s="109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19"/>
      <c r="S68" s="119"/>
      <c r="T68" s="109"/>
      <c r="U68" s="109"/>
      <c r="V68" s="119"/>
      <c r="W68" s="119"/>
      <c r="X68" s="119"/>
      <c r="Y68" s="119"/>
      <c r="Z68" s="119"/>
    </row>
    <row r="69" spans="1:26" x14ac:dyDescent="0.25">
      <c r="A69" s="114"/>
      <c r="B69" s="114"/>
      <c r="C69" s="114"/>
      <c r="D69" s="122"/>
      <c r="E69" s="122"/>
      <c r="F69" s="109"/>
      <c r="G69" s="109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19"/>
      <c r="S69" s="119"/>
      <c r="T69" s="109"/>
      <c r="U69" s="109"/>
      <c r="V69" s="119"/>
      <c r="W69" s="119"/>
      <c r="X69" s="119"/>
      <c r="Y69" s="119"/>
      <c r="Z69" s="119"/>
    </row>
    <row r="70" spans="1:26" x14ac:dyDescent="0.25">
      <c r="A70" s="114"/>
      <c r="B70" s="114"/>
      <c r="C70" s="114"/>
      <c r="D70" s="122"/>
      <c r="E70" s="122"/>
      <c r="F70" s="109"/>
      <c r="G70" s="109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19"/>
      <c r="S70" s="119"/>
      <c r="T70" s="109"/>
      <c r="U70" s="109"/>
      <c r="V70" s="119"/>
      <c r="W70" s="119"/>
      <c r="X70" s="119"/>
      <c r="Y70" s="119"/>
      <c r="Z70" s="119"/>
    </row>
    <row r="71" spans="1:26" x14ac:dyDescent="0.25">
      <c r="A71" s="114"/>
      <c r="B71" s="114"/>
      <c r="C71" s="114"/>
      <c r="D71" s="122"/>
      <c r="E71" s="122"/>
      <c r="F71" s="109"/>
      <c r="G71" s="109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19"/>
      <c r="S71" s="119"/>
      <c r="T71" s="109"/>
      <c r="U71" s="109"/>
      <c r="V71" s="119"/>
      <c r="W71" s="119"/>
      <c r="X71" s="119"/>
      <c r="Y71" s="119"/>
      <c r="Z71" s="119"/>
    </row>
    <row r="72" spans="1:26" x14ac:dyDescent="0.25">
      <c r="A72" s="114"/>
      <c r="B72" s="114"/>
      <c r="C72" s="114"/>
      <c r="D72" s="122"/>
      <c r="E72" s="122"/>
      <c r="F72" s="109"/>
      <c r="G72" s="109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19"/>
      <c r="S72" s="119"/>
      <c r="T72" s="109"/>
      <c r="U72" s="109"/>
      <c r="V72" s="119"/>
      <c r="W72" s="119"/>
      <c r="X72" s="119"/>
      <c r="Y72" s="119"/>
      <c r="Z72" s="119"/>
    </row>
    <row r="73" spans="1:26" x14ac:dyDescent="0.25">
      <c r="A73" s="114"/>
      <c r="B73" s="114"/>
      <c r="C73" s="114"/>
      <c r="D73" s="122"/>
      <c r="E73" s="122"/>
      <c r="F73" s="109"/>
      <c r="G73" s="109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19"/>
      <c r="S73" s="119"/>
      <c r="T73" s="109"/>
      <c r="U73" s="109"/>
      <c r="V73" s="119"/>
      <c r="W73" s="119"/>
      <c r="X73" s="119"/>
      <c r="Y73" s="119"/>
      <c r="Z73" s="119"/>
    </row>
    <row r="74" spans="1:26" x14ac:dyDescent="0.25">
      <c r="A74" s="114"/>
      <c r="B74" s="114"/>
      <c r="C74" s="114"/>
      <c r="D74" s="122"/>
      <c r="E74" s="122"/>
      <c r="F74" s="109"/>
      <c r="G74" s="109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19"/>
      <c r="S74" s="119"/>
      <c r="T74" s="109"/>
      <c r="U74" s="109"/>
      <c r="V74" s="119"/>
      <c r="W74" s="119"/>
      <c r="X74" s="119"/>
      <c r="Y74" s="119"/>
      <c r="Z74" s="119"/>
    </row>
    <row r="75" spans="1:26" x14ac:dyDescent="0.25">
      <c r="A75" s="114"/>
      <c r="B75" s="114"/>
      <c r="C75" s="114"/>
      <c r="D75" s="122"/>
      <c r="E75" s="122"/>
      <c r="F75" s="109"/>
      <c r="G75" s="109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19"/>
      <c r="S75" s="119"/>
      <c r="T75" s="109"/>
      <c r="U75" s="109"/>
      <c r="V75" s="119"/>
      <c r="W75" s="119"/>
      <c r="X75" s="119"/>
      <c r="Y75" s="119"/>
      <c r="Z75" s="119"/>
    </row>
    <row r="76" spans="1:26" x14ac:dyDescent="0.25">
      <c r="A76" s="114"/>
      <c r="B76" s="114"/>
      <c r="C76" s="114"/>
      <c r="D76" s="122"/>
      <c r="E76" s="122"/>
      <c r="F76" s="109"/>
      <c r="G76" s="109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19"/>
      <c r="S76" s="119"/>
      <c r="T76" s="109"/>
      <c r="U76" s="109"/>
      <c r="V76" s="119"/>
      <c r="W76" s="119"/>
      <c r="X76" s="119"/>
      <c r="Y76" s="119"/>
      <c r="Z76" s="119"/>
    </row>
    <row r="77" spans="1:26" x14ac:dyDescent="0.25">
      <c r="A77" s="114"/>
      <c r="B77" s="114"/>
      <c r="C77" s="114"/>
      <c r="D77" s="122"/>
      <c r="E77" s="122"/>
      <c r="F77" s="109"/>
      <c r="G77" s="109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19"/>
      <c r="S77" s="119"/>
      <c r="T77" s="109"/>
      <c r="U77" s="109"/>
      <c r="V77" s="119"/>
      <c r="W77" s="119"/>
      <c r="X77" s="119"/>
      <c r="Y77" s="119"/>
      <c r="Z77" s="119"/>
    </row>
    <row r="78" spans="1:26" x14ac:dyDescent="0.25">
      <c r="A78" s="114"/>
      <c r="B78" s="114"/>
      <c r="C78" s="114"/>
      <c r="D78" s="122"/>
      <c r="E78" s="122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114"/>
      <c r="B79" s="114"/>
      <c r="C79" s="114"/>
      <c r="D79" s="122"/>
      <c r="E79" s="122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114"/>
      <c r="B80" s="114"/>
      <c r="C80" s="114"/>
      <c r="D80" s="122"/>
      <c r="E80" s="122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36" x14ac:dyDescent="0.25">
      <c r="A81" s="114"/>
      <c r="B81" s="114"/>
      <c r="C81" s="114"/>
      <c r="D81" s="122"/>
      <c r="E81" s="122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36" x14ac:dyDescent="0.25">
      <c r="A82" s="114"/>
      <c r="B82" s="114"/>
      <c r="C82" s="114"/>
      <c r="D82" s="122"/>
      <c r="E82" s="122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36" x14ac:dyDescent="0.25">
      <c r="A83" s="114"/>
      <c r="B83" s="114"/>
      <c r="C83" s="114"/>
      <c r="D83" s="122"/>
      <c r="E83" s="122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36" x14ac:dyDescent="0.25">
      <c r="A84" s="114"/>
      <c r="B84" s="114"/>
      <c r="C84" s="114"/>
      <c r="D84" s="122"/>
      <c r="E84" s="122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  <c r="AJ84" s="14"/>
    </row>
    <row r="85" spans="1:36" x14ac:dyDescent="0.25">
      <c r="A85" s="114"/>
      <c r="B85" s="114"/>
      <c r="C85" s="114"/>
      <c r="D85" s="122"/>
      <c r="E85" s="122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36" x14ac:dyDescent="0.25">
      <c r="A86" s="114"/>
      <c r="B86" s="114"/>
      <c r="C86" s="114"/>
      <c r="D86" s="122"/>
      <c r="E86" s="122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36" x14ac:dyDescent="0.25">
      <c r="A87" s="114"/>
      <c r="B87" s="114"/>
      <c r="C87" s="114"/>
      <c r="D87" s="122"/>
      <c r="E87" s="122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36" x14ac:dyDescent="0.25">
      <c r="A88" s="114"/>
      <c r="B88" s="114"/>
      <c r="C88" s="114"/>
      <c r="D88" s="122"/>
      <c r="E88" s="122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36" x14ac:dyDescent="0.25">
      <c r="A89" s="114"/>
      <c r="B89" s="114"/>
      <c r="C89" s="114"/>
      <c r="D89" s="122"/>
      <c r="E89" s="122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36" x14ac:dyDescent="0.25">
      <c r="A90" s="114"/>
      <c r="B90" s="114"/>
      <c r="C90" s="114"/>
      <c r="D90" s="122"/>
      <c r="E90" s="122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36" x14ac:dyDescent="0.25">
      <c r="A91" s="114"/>
      <c r="B91" s="114"/>
      <c r="C91" s="114"/>
      <c r="D91" s="122"/>
      <c r="E91" s="122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36" x14ac:dyDescent="0.25">
      <c r="A92" s="114"/>
      <c r="B92" s="114"/>
      <c r="C92" s="114"/>
      <c r="D92" s="122"/>
      <c r="E92" s="122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36" x14ac:dyDescent="0.25">
      <c r="A93" s="114"/>
      <c r="B93" s="114"/>
      <c r="C93" s="114"/>
      <c r="D93" s="122"/>
      <c r="E93" s="122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36" x14ac:dyDescent="0.25">
      <c r="A94" s="114"/>
      <c r="B94" s="114"/>
      <c r="C94" s="114"/>
      <c r="D94" s="122"/>
      <c r="E94" s="122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36" x14ac:dyDescent="0.25">
      <c r="A95" s="114"/>
      <c r="B95" s="114"/>
      <c r="C95" s="114"/>
      <c r="D95" s="122"/>
      <c r="E95" s="122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36" x14ac:dyDescent="0.25">
      <c r="A96" s="114"/>
      <c r="B96" s="114"/>
      <c r="C96" s="114"/>
      <c r="D96" s="122"/>
      <c r="E96" s="122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26" x14ac:dyDescent="0.25">
      <c r="A97" s="114"/>
      <c r="B97" s="114"/>
      <c r="C97" s="114"/>
      <c r="D97" s="122"/>
      <c r="E97" s="122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26" x14ac:dyDescent="0.25">
      <c r="A98" s="114"/>
      <c r="B98" s="114"/>
      <c r="C98" s="114"/>
      <c r="D98" s="122"/>
      <c r="E98" s="122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26" x14ac:dyDescent="0.25">
      <c r="A99" s="114"/>
      <c r="B99" s="114"/>
      <c r="C99" s="114"/>
      <c r="D99" s="122"/>
      <c r="E99" s="122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26" x14ac:dyDescent="0.25">
      <c r="A100" s="114"/>
      <c r="B100" s="114"/>
      <c r="C100" s="114"/>
      <c r="D100" s="122"/>
      <c r="E100" s="122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26" x14ac:dyDescent="0.25">
      <c r="A101" s="114"/>
      <c r="B101" s="114"/>
      <c r="C101" s="114"/>
      <c r="D101" s="122"/>
      <c r="E101" s="122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26" x14ac:dyDescent="0.25">
      <c r="A102" s="114"/>
      <c r="B102" s="114"/>
      <c r="C102" s="114"/>
      <c r="D102" s="122"/>
      <c r="E102" s="122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26" x14ac:dyDescent="0.25">
      <c r="A103" s="114"/>
      <c r="B103" s="114"/>
      <c r="C103" s="114"/>
      <c r="D103" s="122"/>
      <c r="E103" s="122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26" x14ac:dyDescent="0.25">
      <c r="A104" s="114"/>
      <c r="B104" s="114"/>
      <c r="C104" s="114"/>
      <c r="D104" s="122"/>
      <c r="E104" s="122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26" x14ac:dyDescent="0.25">
      <c r="A105" s="114"/>
      <c r="B105" s="114"/>
      <c r="C105" s="114"/>
      <c r="D105" s="122"/>
      <c r="E105" s="122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26" x14ac:dyDescent="0.25">
      <c r="A106" s="114"/>
      <c r="B106" s="114"/>
      <c r="C106" s="114"/>
      <c r="D106" s="122"/>
      <c r="E106" s="122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</row>
    <row r="107" spans="1:26" x14ac:dyDescent="0.25">
      <c r="A107" s="114"/>
      <c r="B107" s="114"/>
      <c r="C107" s="114"/>
      <c r="D107" s="122"/>
      <c r="E107" s="122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26" x14ac:dyDescent="0.25">
      <c r="A108" s="114"/>
      <c r="B108" s="114"/>
      <c r="C108" s="114"/>
      <c r="D108" s="122"/>
      <c r="E108" s="122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26" x14ac:dyDescent="0.25">
      <c r="A109" s="114"/>
      <c r="B109" s="114"/>
      <c r="C109" s="114"/>
      <c r="D109" s="122"/>
      <c r="E109" s="122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26" x14ac:dyDescent="0.25">
      <c r="A110" s="114"/>
      <c r="B110" s="114"/>
      <c r="C110" s="114"/>
      <c r="D110" s="122"/>
      <c r="E110" s="122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26" x14ac:dyDescent="0.25">
      <c r="A111" s="114"/>
      <c r="B111" s="114"/>
      <c r="C111" s="114"/>
      <c r="D111" s="122"/>
      <c r="E111" s="122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26" x14ac:dyDescent="0.25">
      <c r="A112" s="114"/>
      <c r="B112" s="114"/>
      <c r="C112" s="114"/>
      <c r="D112" s="122"/>
      <c r="E112" s="122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114"/>
      <c r="B113" s="114"/>
      <c r="C113" s="114"/>
      <c r="D113" s="122"/>
      <c r="E113" s="122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114"/>
      <c r="B114" s="114"/>
      <c r="C114" s="114"/>
      <c r="D114" s="122"/>
      <c r="E114" s="122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114"/>
      <c r="B115" s="114"/>
      <c r="C115" s="114"/>
      <c r="D115" s="122"/>
      <c r="E115" s="122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114"/>
      <c r="B116" s="114"/>
      <c r="C116" s="114"/>
      <c r="D116" s="122"/>
      <c r="E116" s="122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114"/>
      <c r="B117" s="114"/>
      <c r="C117" s="114"/>
      <c r="D117" s="122"/>
      <c r="E117" s="122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114"/>
      <c r="B118" s="114"/>
      <c r="C118" s="114"/>
      <c r="D118" s="122"/>
      <c r="E118" s="122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114"/>
      <c r="B119" s="114"/>
      <c r="C119" s="114"/>
      <c r="D119" s="122"/>
      <c r="E119" s="122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114"/>
      <c r="B120" s="114"/>
      <c r="C120" s="114"/>
      <c r="D120" s="122"/>
      <c r="E120" s="122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114"/>
      <c r="B121" s="114"/>
      <c r="C121" s="114"/>
      <c r="D121" s="122"/>
      <c r="E121" s="122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114"/>
      <c r="B122" s="114"/>
      <c r="C122" s="114"/>
      <c r="D122" s="122"/>
      <c r="E122" s="122"/>
      <c r="F122" s="109"/>
      <c r="G122" s="356"/>
      <c r="H122" s="356"/>
      <c r="I122" s="356"/>
      <c r="J122" s="356"/>
      <c r="K122" s="356"/>
      <c r="L122" s="356"/>
      <c r="M122" s="356"/>
      <c r="N122" s="356"/>
      <c r="O122" s="356"/>
      <c r="P122" s="356"/>
      <c r="Q122" s="356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114"/>
      <c r="B123" s="114"/>
      <c r="C123" s="114"/>
      <c r="D123" s="122"/>
      <c r="E123" s="122"/>
      <c r="F123" s="109"/>
      <c r="G123" s="10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114"/>
      <c r="B124" s="114"/>
      <c r="C124" s="114"/>
      <c r="D124" s="122"/>
      <c r="E124" s="122"/>
      <c r="F124" s="109"/>
      <c r="G124" s="109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114"/>
      <c r="B125" s="114"/>
      <c r="C125" s="114"/>
      <c r="D125" s="122"/>
      <c r="E125" s="122"/>
      <c r="F125" s="109"/>
      <c r="G125" s="109"/>
      <c r="H125" s="126"/>
      <c r="I125" s="126"/>
      <c r="J125" s="126"/>
      <c r="K125" s="126"/>
      <c r="L125" s="126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114"/>
      <c r="B126" s="114"/>
      <c r="C126" s="114"/>
      <c r="D126" s="122"/>
      <c r="E126" s="122"/>
      <c r="F126" s="109"/>
      <c r="G126" s="109"/>
      <c r="H126" s="126"/>
      <c r="I126" s="126"/>
      <c r="J126" s="126"/>
      <c r="K126" s="126"/>
      <c r="L126" s="126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114"/>
      <c r="B127" s="114"/>
      <c r="C127" s="114"/>
      <c r="D127" s="122"/>
      <c r="E127" s="122"/>
      <c r="F127" s="109"/>
      <c r="G127" s="109"/>
      <c r="H127" s="126"/>
      <c r="I127" s="126"/>
      <c r="J127" s="126"/>
      <c r="K127" s="126"/>
      <c r="L127" s="126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114"/>
      <c r="B128" s="114"/>
      <c r="C128" s="114"/>
      <c r="D128" s="122"/>
      <c r="E128" s="122"/>
      <c r="F128" s="109"/>
      <c r="G128" s="109"/>
      <c r="H128" s="126"/>
      <c r="I128" s="126"/>
      <c r="J128" s="126"/>
      <c r="K128" s="126"/>
      <c r="L128" s="126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114"/>
      <c r="B129" s="114"/>
      <c r="C129" s="114"/>
      <c r="D129" s="122"/>
      <c r="E129" s="122"/>
      <c r="F129" s="109"/>
      <c r="G129" s="109"/>
      <c r="H129" s="126"/>
      <c r="I129" s="126"/>
      <c r="J129" s="126"/>
      <c r="K129" s="126"/>
      <c r="L129" s="126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114"/>
      <c r="B130" s="114"/>
      <c r="C130" s="114"/>
      <c r="D130" s="122"/>
      <c r="E130" s="122"/>
      <c r="F130" s="109"/>
      <c r="G130" s="109"/>
      <c r="H130" s="126"/>
      <c r="I130" s="126"/>
      <c r="J130" s="126"/>
      <c r="K130" s="126"/>
      <c r="L130" s="126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114"/>
      <c r="B131" s="114"/>
      <c r="C131" s="114"/>
      <c r="D131" s="122"/>
      <c r="E131" s="122"/>
      <c r="F131" s="109"/>
      <c r="G131" s="109"/>
      <c r="H131" s="126"/>
      <c r="I131" s="126"/>
      <c r="J131" s="126"/>
      <c r="K131" s="126"/>
      <c r="L131" s="126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114"/>
      <c r="B132" s="114"/>
      <c r="C132" s="114"/>
      <c r="D132" s="122"/>
      <c r="E132" s="122"/>
      <c r="F132" s="109"/>
      <c r="G132" s="109"/>
      <c r="H132" s="126"/>
      <c r="I132" s="126"/>
      <c r="J132" s="126"/>
      <c r="K132" s="126"/>
      <c r="L132" s="126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114"/>
      <c r="B133" s="114"/>
      <c r="C133" s="114"/>
      <c r="D133" s="122"/>
      <c r="E133" s="122"/>
      <c r="F133" s="109"/>
      <c r="G133" s="109"/>
      <c r="H133" s="126"/>
      <c r="I133" s="126"/>
      <c r="J133" s="126"/>
      <c r="K133" s="126"/>
      <c r="L133" s="126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114"/>
      <c r="B134" s="114"/>
      <c r="C134" s="114"/>
      <c r="D134" s="122"/>
      <c r="E134" s="122"/>
      <c r="F134" s="109"/>
      <c r="G134" s="109"/>
      <c r="H134" s="126"/>
      <c r="I134" s="126"/>
      <c r="J134" s="126"/>
      <c r="K134" s="126"/>
      <c r="L134" s="126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114"/>
      <c r="B135" s="114"/>
      <c r="C135" s="114"/>
      <c r="D135" s="122"/>
      <c r="E135" s="122"/>
      <c r="F135" s="109"/>
      <c r="G135" s="109"/>
      <c r="H135" s="126"/>
      <c r="I135" s="126"/>
      <c r="J135" s="126"/>
      <c r="K135" s="126"/>
      <c r="L135" s="126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114"/>
      <c r="B136" s="114"/>
      <c r="C136" s="114"/>
      <c r="D136" s="122"/>
      <c r="E136" s="122"/>
      <c r="F136" s="109"/>
      <c r="G136" s="109"/>
      <c r="H136" s="126"/>
      <c r="I136" s="126"/>
      <c r="J136" s="126"/>
      <c r="K136" s="126"/>
      <c r="L136" s="126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114"/>
      <c r="B137" s="114"/>
      <c r="C137" s="114"/>
      <c r="D137" s="122"/>
      <c r="E137" s="122"/>
      <c r="F137" s="109"/>
      <c r="G137" s="109"/>
      <c r="H137" s="126"/>
      <c r="I137" s="126"/>
      <c r="J137" s="126"/>
      <c r="K137" s="126"/>
      <c r="L137" s="126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114"/>
      <c r="B138" s="114"/>
      <c r="C138" s="114"/>
      <c r="D138" s="122"/>
      <c r="E138" s="122"/>
      <c r="F138" s="109"/>
      <c r="G138" s="109"/>
      <c r="H138" s="126"/>
      <c r="I138" s="126"/>
      <c r="J138" s="126"/>
      <c r="K138" s="126"/>
      <c r="L138" s="126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114"/>
      <c r="B139" s="114"/>
      <c r="C139" s="114"/>
      <c r="D139" s="122"/>
      <c r="E139" s="122"/>
      <c r="F139" s="109"/>
      <c r="G139" s="109"/>
      <c r="H139" s="126"/>
      <c r="I139" s="126"/>
      <c r="J139" s="126"/>
      <c r="K139" s="126"/>
      <c r="L139" s="126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114"/>
      <c r="B140" s="114"/>
      <c r="C140" s="114"/>
      <c r="D140" s="122"/>
      <c r="E140" s="122"/>
      <c r="F140" s="109"/>
      <c r="G140" s="109"/>
      <c r="H140" s="126"/>
      <c r="I140" s="126"/>
      <c r="J140" s="126"/>
      <c r="K140" s="126"/>
      <c r="L140" s="126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114"/>
      <c r="B141" s="114"/>
      <c r="C141" s="114"/>
      <c r="D141" s="122"/>
      <c r="E141" s="122"/>
      <c r="F141" s="109"/>
      <c r="G141" s="109"/>
      <c r="H141" s="126"/>
      <c r="I141" s="126"/>
      <c r="J141" s="126"/>
      <c r="K141" s="126"/>
      <c r="L141" s="126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114"/>
      <c r="B142" s="114"/>
      <c r="C142" s="114"/>
      <c r="D142" s="122"/>
      <c r="E142" s="122"/>
      <c r="F142" s="109"/>
      <c r="G142" s="109"/>
      <c r="H142" s="126"/>
      <c r="I142" s="126"/>
      <c r="J142" s="126"/>
      <c r="K142" s="126"/>
      <c r="L142" s="126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114"/>
      <c r="B143" s="114"/>
      <c r="C143" s="114"/>
      <c r="D143" s="122"/>
      <c r="E143" s="122"/>
      <c r="F143" s="109"/>
      <c r="G143" s="109"/>
      <c r="H143" s="126"/>
      <c r="I143" s="126"/>
      <c r="J143" s="126"/>
      <c r="K143" s="126"/>
      <c r="L143" s="126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114"/>
      <c r="B144" s="114"/>
      <c r="C144" s="114"/>
      <c r="D144" s="122"/>
      <c r="E144" s="122"/>
      <c r="F144" s="109"/>
      <c r="G144" s="109"/>
      <c r="H144" s="126"/>
      <c r="I144" s="126"/>
      <c r="J144" s="126"/>
      <c r="K144" s="126"/>
      <c r="L144" s="126"/>
      <c r="M144" s="123"/>
      <c r="N144" s="123"/>
      <c r="O144" s="123"/>
      <c r="P144" s="123"/>
      <c r="Q144" s="123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114"/>
      <c r="B145" s="114"/>
      <c r="C145" s="114"/>
      <c r="D145" s="122"/>
      <c r="E145" s="122"/>
      <c r="F145" s="109"/>
      <c r="G145" s="109"/>
      <c r="H145" s="126"/>
      <c r="I145" s="126"/>
      <c r="J145" s="126"/>
      <c r="K145" s="126"/>
      <c r="L145" s="126"/>
      <c r="M145" s="123"/>
      <c r="N145" s="123"/>
      <c r="O145" s="123"/>
      <c r="P145" s="123"/>
      <c r="Q145" s="123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114"/>
      <c r="B146" s="114"/>
      <c r="C146" s="114"/>
      <c r="D146" s="122"/>
      <c r="E146" s="122"/>
      <c r="F146" s="109"/>
      <c r="G146" s="109"/>
      <c r="H146" s="126"/>
      <c r="I146" s="126"/>
      <c r="J146" s="126"/>
      <c r="K146" s="126"/>
      <c r="L146" s="126"/>
      <c r="M146" s="123"/>
      <c r="N146" s="123"/>
      <c r="O146" s="123"/>
      <c r="P146" s="123"/>
      <c r="Q146" s="123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114"/>
      <c r="B147" s="114"/>
      <c r="C147" s="114"/>
      <c r="D147" s="122"/>
      <c r="E147" s="122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114"/>
      <c r="B148" s="114"/>
      <c r="C148" s="114"/>
      <c r="D148" s="122"/>
      <c r="E148" s="122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114"/>
      <c r="B149" s="114"/>
      <c r="C149" s="114"/>
      <c r="D149" s="122"/>
      <c r="E149" s="122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114"/>
      <c r="B150" s="114"/>
      <c r="C150" s="114"/>
      <c r="D150" s="122"/>
      <c r="E150" s="122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114"/>
      <c r="B151" s="114"/>
      <c r="C151" s="114"/>
      <c r="D151" s="122"/>
      <c r="E151" s="122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114"/>
      <c r="B152" s="114"/>
      <c r="C152" s="114"/>
      <c r="D152" s="122"/>
      <c r="E152" s="122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114"/>
      <c r="B153" s="114"/>
      <c r="C153" s="114"/>
      <c r="D153" s="122"/>
      <c r="E153" s="122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114"/>
      <c r="B154" s="114"/>
      <c r="C154" s="114"/>
      <c r="D154" s="122"/>
      <c r="E154" s="122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114"/>
      <c r="B155" s="114"/>
      <c r="C155" s="114"/>
      <c r="D155" s="122"/>
      <c r="E155" s="122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114"/>
      <c r="B156" s="114"/>
      <c r="C156" s="114"/>
      <c r="D156" s="122"/>
      <c r="E156" s="122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114"/>
      <c r="B157" s="114"/>
      <c r="C157" s="114"/>
      <c r="D157" s="122"/>
      <c r="E157" s="122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114"/>
      <c r="B158" s="114"/>
      <c r="C158" s="114"/>
      <c r="D158" s="122"/>
      <c r="E158" s="122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114"/>
      <c r="B159" s="114"/>
      <c r="C159" s="114"/>
      <c r="D159" s="122"/>
      <c r="E159" s="122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114"/>
      <c r="B160" s="114"/>
      <c r="C160" s="114"/>
      <c r="D160" s="122"/>
      <c r="E160" s="122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114"/>
      <c r="B161" s="114"/>
      <c r="C161" s="114"/>
      <c r="D161" s="122"/>
      <c r="E161" s="122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114"/>
      <c r="B162" s="114"/>
      <c r="C162" s="114"/>
      <c r="D162" s="122"/>
      <c r="E162" s="122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114"/>
      <c r="B163" s="114"/>
      <c r="C163" s="114"/>
      <c r="D163" s="122"/>
      <c r="E163" s="122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114"/>
      <c r="B164" s="114"/>
      <c r="C164" s="114"/>
      <c r="D164" s="122"/>
      <c r="E164" s="122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114"/>
      <c r="B165" s="114"/>
      <c r="C165" s="114"/>
      <c r="D165" s="122"/>
      <c r="E165" s="122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114"/>
      <c r="B166" s="114"/>
      <c r="C166" s="114"/>
      <c r="D166" s="122"/>
      <c r="E166" s="122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114"/>
      <c r="B167" s="114"/>
      <c r="C167" s="114"/>
      <c r="D167" s="122"/>
      <c r="E167" s="122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114"/>
      <c r="B168" s="114"/>
      <c r="C168" s="114"/>
      <c r="D168" s="122"/>
      <c r="E168" s="122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114"/>
      <c r="B169" s="114"/>
      <c r="C169" s="114"/>
      <c r="D169" s="122"/>
      <c r="E169" s="122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114"/>
      <c r="B170" s="114"/>
      <c r="C170" s="114"/>
      <c r="D170" s="122"/>
      <c r="E170" s="122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114"/>
      <c r="B171" s="114"/>
      <c r="C171" s="114"/>
      <c r="D171" s="122"/>
      <c r="E171" s="122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114"/>
      <c r="B172" s="114"/>
      <c r="C172" s="114"/>
      <c r="D172" s="122"/>
      <c r="E172" s="122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114"/>
      <c r="B173" s="114"/>
      <c r="C173" s="114"/>
      <c r="D173" s="122"/>
      <c r="E173" s="122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114"/>
      <c r="B174" s="114"/>
      <c r="C174" s="114"/>
      <c r="D174" s="122"/>
      <c r="E174" s="122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114"/>
      <c r="B175" s="114"/>
      <c r="C175" s="114"/>
      <c r="D175" s="122"/>
      <c r="E175" s="122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114"/>
      <c r="B176" s="114"/>
      <c r="C176" s="114"/>
      <c r="D176" s="122"/>
      <c r="E176" s="122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114"/>
      <c r="B177" s="114"/>
      <c r="C177" s="114"/>
      <c r="D177" s="122"/>
      <c r="E177" s="122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114"/>
      <c r="B178" s="114"/>
      <c r="C178" s="114"/>
      <c r="D178" s="122"/>
      <c r="E178" s="122"/>
      <c r="F178" s="109"/>
      <c r="G178" s="118"/>
      <c r="H178" s="131"/>
      <c r="I178" s="131"/>
      <c r="J178" s="131"/>
      <c r="K178" s="131"/>
      <c r="L178" s="131"/>
      <c r="M178" s="131"/>
      <c r="N178" s="131"/>
      <c r="O178" s="131"/>
      <c r="P178" s="131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114"/>
      <c r="B179" s="114"/>
      <c r="C179" s="114"/>
      <c r="D179" s="122"/>
      <c r="E179" s="122"/>
      <c r="F179" s="109"/>
      <c r="G179" s="118"/>
      <c r="H179" s="131"/>
      <c r="I179" s="131"/>
      <c r="J179" s="131"/>
      <c r="K179" s="131"/>
      <c r="L179" s="131"/>
      <c r="M179" s="131"/>
      <c r="N179" s="131"/>
      <c r="O179" s="131"/>
      <c r="P179" s="131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114"/>
      <c r="B180" s="114"/>
      <c r="C180" s="114"/>
      <c r="D180" s="122"/>
      <c r="E180" s="122"/>
      <c r="F180" s="109"/>
      <c r="G180" s="118"/>
      <c r="H180" s="132"/>
      <c r="I180" s="133"/>
      <c r="J180" s="133"/>
      <c r="K180" s="133"/>
      <c r="L180" s="131"/>
      <c r="M180" s="131"/>
      <c r="N180" s="131"/>
      <c r="O180" s="131"/>
      <c r="P180" s="131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114"/>
      <c r="B181" s="114"/>
      <c r="C181" s="114"/>
      <c r="D181" s="122"/>
      <c r="E181" s="122"/>
      <c r="F181" s="109"/>
      <c r="G181" s="118"/>
      <c r="H181" s="132"/>
      <c r="I181" s="133"/>
      <c r="J181" s="133"/>
      <c r="K181" s="133"/>
      <c r="L181" s="131"/>
      <c r="M181" s="131"/>
      <c r="N181" s="131"/>
      <c r="O181" s="131"/>
      <c r="P181" s="131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114"/>
      <c r="B182" s="114"/>
      <c r="C182" s="114"/>
      <c r="D182" s="122"/>
      <c r="E182" s="122"/>
      <c r="F182" s="109"/>
      <c r="G182" s="118"/>
      <c r="H182" s="132"/>
      <c r="I182" s="133"/>
      <c r="J182" s="133"/>
      <c r="K182" s="133"/>
      <c r="L182" s="131"/>
      <c r="M182" s="131"/>
      <c r="N182" s="131"/>
      <c r="O182" s="131"/>
      <c r="P182" s="131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114"/>
      <c r="B183" s="114"/>
      <c r="C183" s="114"/>
      <c r="D183" s="122"/>
      <c r="E183" s="122"/>
      <c r="F183" s="109"/>
      <c r="G183" s="118"/>
      <c r="H183" s="132"/>
      <c r="I183" s="133"/>
      <c r="J183" s="133"/>
      <c r="K183" s="133"/>
      <c r="L183" s="131"/>
      <c r="M183" s="131"/>
      <c r="N183" s="131"/>
      <c r="O183" s="131"/>
      <c r="P183" s="131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114"/>
      <c r="B184" s="114"/>
      <c r="C184" s="114"/>
      <c r="D184" s="122"/>
      <c r="E184" s="122"/>
      <c r="F184" s="109"/>
      <c r="G184" s="118"/>
      <c r="H184" s="132"/>
      <c r="I184" s="133"/>
      <c r="J184" s="133"/>
      <c r="K184" s="133"/>
      <c r="L184" s="131"/>
      <c r="M184" s="131"/>
      <c r="N184" s="131"/>
      <c r="O184" s="131"/>
      <c r="P184" s="131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114"/>
      <c r="B185" s="114"/>
      <c r="C185" s="114"/>
      <c r="D185" s="122"/>
      <c r="E185" s="122"/>
      <c r="F185" s="109"/>
      <c r="G185" s="118"/>
      <c r="H185" s="131"/>
      <c r="I185" s="131"/>
      <c r="J185" s="131"/>
      <c r="K185" s="131"/>
      <c r="L185" s="131"/>
      <c r="M185" s="131"/>
      <c r="N185" s="131"/>
      <c r="O185" s="131"/>
      <c r="P185" s="131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114"/>
      <c r="B186" s="114"/>
      <c r="C186" s="114"/>
      <c r="D186" s="122"/>
      <c r="E186" s="122"/>
      <c r="F186" s="109"/>
      <c r="G186" s="118"/>
      <c r="H186" s="131"/>
      <c r="I186" s="131"/>
      <c r="J186" s="131"/>
      <c r="K186" s="131"/>
      <c r="L186" s="131"/>
      <c r="M186" s="131"/>
      <c r="N186" s="131"/>
      <c r="O186" s="131"/>
      <c r="P186" s="131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114"/>
      <c r="B187" s="114"/>
      <c r="C187" s="114"/>
      <c r="D187" s="122"/>
      <c r="E187" s="122"/>
      <c r="F187" s="109"/>
      <c r="G187" s="118"/>
      <c r="H187" s="133"/>
      <c r="I187" s="133"/>
      <c r="J187" s="133"/>
      <c r="K187" s="133"/>
      <c r="L187" s="133"/>
      <c r="M187" s="131"/>
      <c r="N187" s="131"/>
      <c r="O187" s="133"/>
      <c r="P187" s="133"/>
      <c r="Q187" s="134"/>
      <c r="R187" s="120"/>
      <c r="S187" s="120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114"/>
      <c r="B188" s="114"/>
      <c r="C188" s="114"/>
      <c r="D188" s="122"/>
      <c r="E188" s="122"/>
      <c r="F188" s="109"/>
      <c r="G188" s="118"/>
      <c r="H188" s="132"/>
      <c r="I188" s="132"/>
      <c r="J188" s="132"/>
      <c r="K188" s="132"/>
      <c r="L188" s="132"/>
      <c r="M188" s="131"/>
      <c r="N188" s="131"/>
      <c r="O188" s="132"/>
      <c r="P188" s="132"/>
      <c r="Q188" s="126"/>
      <c r="R188" s="121"/>
      <c r="S188" s="121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114"/>
      <c r="B189" s="114"/>
      <c r="C189" s="114"/>
      <c r="D189" s="122"/>
      <c r="E189" s="122"/>
      <c r="F189" s="109"/>
      <c r="G189" s="118"/>
      <c r="H189" s="131"/>
      <c r="I189" s="131"/>
      <c r="J189" s="131"/>
      <c r="K189" s="131"/>
      <c r="L189" s="131"/>
      <c r="M189" s="131"/>
      <c r="N189" s="131"/>
      <c r="O189" s="131"/>
      <c r="P189" s="131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114"/>
      <c r="B190" s="114"/>
      <c r="C190" s="114"/>
      <c r="D190" s="122"/>
      <c r="E190" s="122"/>
      <c r="F190" s="109"/>
      <c r="G190" s="118"/>
      <c r="H190" s="131"/>
      <c r="I190" s="131"/>
      <c r="J190" s="131"/>
      <c r="K190" s="131"/>
      <c r="L190" s="131"/>
      <c r="M190" s="131"/>
      <c r="N190" s="131"/>
      <c r="O190" s="131"/>
      <c r="P190" s="131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114"/>
      <c r="B191" s="114"/>
      <c r="C191" s="114"/>
      <c r="D191" s="122"/>
      <c r="E191" s="122"/>
      <c r="F191" s="109"/>
      <c r="G191" s="118"/>
      <c r="H191" s="131"/>
      <c r="I191" s="131"/>
      <c r="J191" s="131"/>
      <c r="K191" s="131"/>
      <c r="L191" s="131"/>
      <c r="M191" s="131"/>
      <c r="N191" s="131"/>
      <c r="O191" s="131"/>
      <c r="P191" s="131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114"/>
      <c r="B192" s="114"/>
      <c r="C192" s="114"/>
      <c r="D192" s="122"/>
      <c r="E192" s="122"/>
      <c r="F192" s="109"/>
      <c r="G192" s="118"/>
      <c r="H192" s="131"/>
      <c r="I192" s="131"/>
      <c r="J192" s="131"/>
      <c r="K192" s="131"/>
      <c r="L192" s="131"/>
      <c r="M192" s="131"/>
      <c r="N192" s="131"/>
      <c r="O192" s="131"/>
      <c r="P192" s="131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114"/>
      <c r="B193" s="114"/>
      <c r="C193" s="114"/>
      <c r="D193" s="122"/>
      <c r="E193" s="122"/>
      <c r="F193" s="109"/>
      <c r="G193" s="109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114"/>
      <c r="B194" s="114"/>
      <c r="C194" s="114"/>
      <c r="D194" s="122"/>
      <c r="E194" s="122"/>
      <c r="F194" s="109"/>
      <c r="G194" s="109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114"/>
      <c r="B195" s="114"/>
      <c r="C195" s="114"/>
      <c r="D195" s="122"/>
      <c r="E195" s="122"/>
      <c r="F195" s="109"/>
      <c r="G195" s="109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114"/>
      <c r="B196" s="114"/>
      <c r="C196" s="114"/>
      <c r="D196" s="122"/>
      <c r="E196" s="122"/>
      <c r="F196" s="109"/>
      <c r="G196" s="109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114"/>
      <c r="B197" s="114"/>
      <c r="C197" s="114"/>
      <c r="D197" s="122"/>
      <c r="E197" s="122"/>
      <c r="F197" s="109"/>
      <c r="G197" s="109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114"/>
      <c r="B198" s="114"/>
      <c r="C198" s="114"/>
      <c r="D198" s="122"/>
      <c r="E198" s="122"/>
      <c r="F198" s="109"/>
      <c r="G198" s="109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114"/>
      <c r="B199" s="114"/>
      <c r="C199" s="114"/>
      <c r="D199" s="122"/>
      <c r="E199" s="122"/>
      <c r="F199" s="109"/>
      <c r="G199" s="109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114"/>
      <c r="B200" s="114"/>
      <c r="C200" s="114"/>
      <c r="D200" s="122"/>
      <c r="E200" s="122"/>
      <c r="F200" s="109"/>
      <c r="G200" s="109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114"/>
      <c r="B201" s="114"/>
      <c r="C201" s="114"/>
      <c r="D201" s="122"/>
      <c r="E201" s="122"/>
      <c r="F201" s="109"/>
      <c r="G201" s="109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114"/>
      <c r="B202" s="114"/>
      <c r="C202" s="114"/>
      <c r="D202" s="122"/>
      <c r="E202" s="122"/>
      <c r="F202" s="109"/>
      <c r="G202" s="109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114"/>
      <c r="B203" s="114"/>
      <c r="C203" s="114"/>
      <c r="D203" s="122"/>
      <c r="E203" s="122"/>
      <c r="F203" s="109"/>
      <c r="G203" s="109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114"/>
      <c r="B204" s="114"/>
      <c r="C204" s="114"/>
      <c r="D204" s="122"/>
      <c r="E204" s="122"/>
      <c r="F204" s="109"/>
      <c r="G204" s="109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114"/>
      <c r="B205" s="114"/>
      <c r="C205" s="114"/>
      <c r="D205" s="122"/>
      <c r="E205" s="122"/>
      <c r="F205" s="109"/>
      <c r="G205" s="109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114"/>
      <c r="B206" s="114"/>
      <c r="C206" s="114"/>
      <c r="D206" s="122"/>
      <c r="E206" s="122"/>
      <c r="F206" s="109"/>
      <c r="G206" s="109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114"/>
      <c r="B207" s="114"/>
      <c r="C207" s="114"/>
      <c r="D207" s="122"/>
      <c r="E207" s="122"/>
      <c r="F207" s="109"/>
      <c r="G207" s="109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114"/>
      <c r="B208" s="114"/>
      <c r="C208" s="114"/>
      <c r="D208" s="122"/>
      <c r="E208" s="122"/>
      <c r="F208" s="109"/>
      <c r="G208" s="109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114"/>
      <c r="B209" s="114"/>
      <c r="C209" s="114"/>
      <c r="D209" s="122"/>
      <c r="E209" s="122"/>
      <c r="F209" s="109"/>
      <c r="G209" s="109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19"/>
      <c r="S209" s="119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114"/>
      <c r="B210" s="114"/>
      <c r="C210" s="114"/>
      <c r="D210" s="122"/>
      <c r="E210" s="122"/>
      <c r="F210" s="109"/>
      <c r="G210" s="109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19"/>
      <c r="S210" s="119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114"/>
      <c r="B211" s="114"/>
      <c r="C211" s="114"/>
      <c r="D211" s="122"/>
      <c r="E211" s="122"/>
      <c r="F211" s="109"/>
      <c r="G211" s="109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114"/>
      <c r="B212" s="114"/>
      <c r="C212" s="114"/>
      <c r="D212" s="122"/>
      <c r="E212" s="122"/>
      <c r="F212" s="109"/>
      <c r="G212" s="109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114"/>
      <c r="B213" s="114"/>
      <c r="C213" s="114"/>
      <c r="D213" s="122"/>
      <c r="E213" s="122"/>
      <c r="F213" s="109"/>
      <c r="G213" s="109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114"/>
      <c r="B214" s="114"/>
      <c r="C214" s="114"/>
      <c r="D214" s="122"/>
      <c r="E214" s="122"/>
      <c r="F214" s="109"/>
      <c r="G214" s="109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114"/>
      <c r="B215" s="114"/>
      <c r="C215" s="114"/>
      <c r="D215" s="122"/>
      <c r="E215" s="122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114"/>
      <c r="B216" s="114"/>
      <c r="C216" s="114"/>
      <c r="D216" s="122"/>
      <c r="E216" s="122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114"/>
      <c r="B217" s="114"/>
      <c r="C217" s="114"/>
      <c r="D217" s="122"/>
      <c r="E217" s="122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114"/>
      <c r="B218" s="114"/>
      <c r="C218" s="114"/>
      <c r="D218" s="122"/>
      <c r="E218" s="122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114"/>
      <c r="B219" s="114"/>
      <c r="C219" s="114"/>
      <c r="D219" s="122"/>
      <c r="E219" s="122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114"/>
      <c r="B220" s="114"/>
      <c r="C220" s="114"/>
      <c r="D220" s="122"/>
      <c r="E220" s="122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114"/>
      <c r="B221" s="114"/>
      <c r="C221" s="114"/>
      <c r="D221" s="122"/>
      <c r="E221" s="122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114"/>
      <c r="B222" s="114"/>
      <c r="C222" s="114"/>
      <c r="D222" s="122"/>
      <c r="E222" s="122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114"/>
      <c r="B223" s="114"/>
      <c r="C223" s="114"/>
      <c r="D223" s="122"/>
      <c r="E223" s="122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114"/>
      <c r="B224" s="114"/>
      <c r="C224" s="114"/>
      <c r="D224" s="122"/>
      <c r="E224" s="122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114"/>
      <c r="B225" s="114"/>
      <c r="C225" s="114"/>
      <c r="D225" s="122"/>
      <c r="E225" s="122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114"/>
      <c r="B226" s="114"/>
      <c r="C226" s="114"/>
      <c r="D226" s="122"/>
      <c r="E226" s="122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114"/>
      <c r="B227" s="114"/>
      <c r="C227" s="114"/>
      <c r="D227" s="122"/>
      <c r="E227" s="122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114"/>
      <c r="B228" s="114"/>
      <c r="C228" s="114"/>
      <c r="D228" s="122"/>
      <c r="E228" s="122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114"/>
      <c r="B229" s="114"/>
      <c r="C229" s="114"/>
      <c r="D229" s="122"/>
      <c r="E229" s="122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114"/>
      <c r="B230" s="114"/>
      <c r="C230" s="114"/>
      <c r="D230" s="122"/>
      <c r="E230" s="122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109"/>
      <c r="B231" s="109"/>
      <c r="C231" s="114"/>
      <c r="D231" s="122"/>
      <c r="E231" s="122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109"/>
      <c r="B232" s="109"/>
      <c r="C232" s="114"/>
      <c r="D232" s="122"/>
      <c r="E232" s="122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109"/>
      <c r="B233" s="109"/>
      <c r="C233" s="114"/>
      <c r="D233" s="122"/>
      <c r="E233" s="122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109"/>
      <c r="B234" s="109"/>
      <c r="C234" s="114"/>
      <c r="D234" s="122"/>
      <c r="E234" s="122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109"/>
      <c r="B235" s="109"/>
      <c r="C235" s="114"/>
      <c r="D235" s="122"/>
      <c r="E235" s="122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</row>
    <row r="237" spans="1:26" x14ac:dyDescent="0.25"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</row>
    <row r="238" spans="1:26" x14ac:dyDescent="0.25"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</row>
    <row r="239" spans="1:26" x14ac:dyDescent="0.25"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</row>
    <row r="240" spans="1:26" x14ac:dyDescent="0.25"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</row>
    <row r="241" spans="6:22" x14ac:dyDescent="0.25"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tabSelected="1" zoomScale="75" zoomScaleNormal="75" workbookViewId="0">
      <selection activeCell="B3" sqref="B3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69" t="s">
        <v>33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104</v>
      </c>
      <c r="D2" s="15"/>
      <c r="E2" s="15"/>
      <c r="F2" s="15"/>
      <c r="G2" s="15"/>
      <c r="H2" s="15"/>
      <c r="I2" s="15"/>
      <c r="J2" s="15"/>
      <c r="K2" s="261"/>
      <c r="L2" s="40"/>
      <c r="M2" s="40"/>
      <c r="N2" s="40"/>
      <c r="X2" s="141"/>
    </row>
    <row r="3" spans="1:24" ht="20.25" x14ac:dyDescent="0.3">
      <c r="A3" s="272" t="str">
        <f>IF(Leyendas!$E$2&lt;&gt;"","Establecimiento:",IF(Leyendas!$D$2&lt;&gt;"","Región:","País:"))</f>
        <v>País:</v>
      </c>
      <c r="B3" s="388" t="str">
        <f>IF(Leyendas!$E$2&lt;&gt;"",Leyendas!$E$2,IF(Leyendas!$D$2&lt;&gt;"",Leyendas!$D$2,Leyendas!$C$2))</f>
        <v>Chile</v>
      </c>
      <c r="C3" s="12"/>
      <c r="F3" s="4"/>
      <c r="G3" s="4"/>
      <c r="H3" s="4"/>
      <c r="I3" s="4"/>
      <c r="J3" s="4"/>
      <c r="K3" s="261"/>
      <c r="L3" s="259"/>
      <c r="M3" s="261"/>
      <c r="N3" s="40"/>
      <c r="U3" s="150"/>
    </row>
    <row r="4" spans="1:24" ht="15.75" x14ac:dyDescent="0.25">
      <c r="A4" s="107" t="s">
        <v>364</v>
      </c>
      <c r="B4" s="13"/>
      <c r="C4" s="12"/>
      <c r="F4" s="4"/>
      <c r="G4" s="4"/>
      <c r="H4" s="4"/>
      <c r="I4" s="4"/>
      <c r="J4" s="4"/>
      <c r="K4" s="107">
        <f>Leyendas!$A$2</f>
        <v>2018</v>
      </c>
    </row>
    <row r="5" spans="1:24" ht="60" customHeight="1" x14ac:dyDescent="0.25">
      <c r="C5" s="151"/>
      <c r="D5" s="362" t="s">
        <v>9</v>
      </c>
      <c r="E5" s="363"/>
      <c r="F5" s="363"/>
      <c r="G5" s="363"/>
      <c r="H5" s="363"/>
      <c r="I5" s="363"/>
      <c r="J5" s="363"/>
      <c r="K5" s="363"/>
      <c r="L5" s="1"/>
      <c r="M5" s="359" t="s">
        <v>10</v>
      </c>
      <c r="N5" s="360"/>
      <c r="O5" s="360"/>
      <c r="P5" s="360"/>
      <c r="Q5" s="360"/>
      <c r="R5" s="360"/>
      <c r="S5" s="360"/>
      <c r="T5" s="360"/>
      <c r="U5" s="361"/>
    </row>
    <row r="6" spans="1:24" s="14" customFormat="1" ht="77.25" customHeight="1" x14ac:dyDescent="0.25">
      <c r="A6" s="22" t="s">
        <v>39</v>
      </c>
      <c r="B6" s="22" t="s">
        <v>12</v>
      </c>
      <c r="C6" s="19" t="s">
        <v>1</v>
      </c>
      <c r="D6" s="26" t="s">
        <v>399</v>
      </c>
      <c r="E6" s="26" t="s">
        <v>77</v>
      </c>
      <c r="F6" s="26" t="s">
        <v>78</v>
      </c>
      <c r="G6" s="26" t="s">
        <v>84</v>
      </c>
      <c r="H6" s="26" t="s">
        <v>397</v>
      </c>
      <c r="I6" s="26" t="s">
        <v>75</v>
      </c>
      <c r="J6" s="20" t="s">
        <v>400</v>
      </c>
      <c r="K6" s="20" t="s">
        <v>91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327</v>
      </c>
      <c r="S6" s="17" t="s">
        <v>4</v>
      </c>
      <c r="T6" s="17" t="s">
        <v>20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3" t="s">
        <v>15</v>
      </c>
      <c r="B7" s="33" t="s">
        <v>12</v>
      </c>
      <c r="C7" s="33" t="s">
        <v>16</v>
      </c>
      <c r="D7" s="34" t="s">
        <v>57</v>
      </c>
      <c r="E7" s="34" t="s">
        <v>58</v>
      </c>
      <c r="F7" s="34" t="s">
        <v>59</v>
      </c>
      <c r="G7" s="34" t="s">
        <v>60</v>
      </c>
      <c r="H7" s="34" t="s">
        <v>43</v>
      </c>
      <c r="I7" s="34" t="s">
        <v>17</v>
      </c>
      <c r="J7" s="34" t="s">
        <v>18</v>
      </c>
      <c r="K7" s="34" t="s">
        <v>19</v>
      </c>
      <c r="L7" s="35"/>
      <c r="M7" s="36" t="s">
        <v>21</v>
      </c>
      <c r="N7" s="36" t="s">
        <v>22</v>
      </c>
      <c r="O7" s="36" t="s">
        <v>23</v>
      </c>
      <c r="P7" s="36" t="s">
        <v>24</v>
      </c>
      <c r="Q7" s="36" t="s">
        <v>25</v>
      </c>
      <c r="R7" s="37" t="s">
        <v>26</v>
      </c>
      <c r="S7" s="37" t="s">
        <v>27</v>
      </c>
      <c r="T7" s="37" t="s">
        <v>28</v>
      </c>
      <c r="U7" s="110" t="s">
        <v>29</v>
      </c>
      <c r="V7" s="108"/>
      <c r="W7" s="108"/>
      <c r="X7" s="25"/>
    </row>
    <row r="8" spans="1:24" s="192" customFormat="1" ht="13.5" customHeight="1" x14ac:dyDescent="0.25">
      <c r="A8" s="202" t="str">
        <f>Leyendas!$C$2</f>
        <v>Chile</v>
      </c>
      <c r="B8" s="202">
        <f>Leyendas!$A$2</f>
        <v>2018</v>
      </c>
      <c r="C8" s="201">
        <v>1</v>
      </c>
      <c r="D8" s="200"/>
      <c r="E8" s="200"/>
      <c r="F8" s="200"/>
      <c r="G8" s="200"/>
      <c r="H8" s="200"/>
      <c r="I8" s="200"/>
      <c r="J8" s="199"/>
      <c r="K8" s="199"/>
      <c r="L8" s="198"/>
      <c r="M8" s="197"/>
      <c r="N8" s="199"/>
      <c r="O8" s="199"/>
      <c r="P8" s="199"/>
      <c r="Q8" s="196"/>
      <c r="R8" s="196"/>
      <c r="S8" s="195"/>
      <c r="T8" s="195"/>
      <c r="U8" s="194"/>
      <c r="V8" s="201"/>
      <c r="W8" s="193"/>
    </row>
    <row r="9" spans="1:24" s="192" customFormat="1" ht="13.5" customHeight="1" x14ac:dyDescent="0.25">
      <c r="A9" s="202" t="str">
        <f>Leyendas!$C$2</f>
        <v>Chile</v>
      </c>
      <c r="B9" s="202">
        <f>Leyendas!$A$2</f>
        <v>2018</v>
      </c>
      <c r="C9" s="201">
        <v>2</v>
      </c>
      <c r="D9" s="200"/>
      <c r="E9" s="200"/>
      <c r="F9" s="200"/>
      <c r="G9" s="200"/>
      <c r="H9" s="200"/>
      <c r="I9" s="200"/>
      <c r="J9" s="199"/>
      <c r="K9" s="199"/>
      <c r="L9" s="198"/>
      <c r="M9" s="197"/>
      <c r="N9" s="199"/>
      <c r="O9" s="199"/>
      <c r="P9" s="199"/>
      <c r="Q9" s="196"/>
      <c r="R9" s="196"/>
      <c r="S9" s="195"/>
      <c r="T9" s="195"/>
      <c r="U9" s="194"/>
      <c r="V9" s="201"/>
      <c r="W9" s="193"/>
      <c r="X9" s="263"/>
    </row>
    <row r="10" spans="1:24" s="192" customFormat="1" ht="13.5" customHeight="1" x14ac:dyDescent="0.25">
      <c r="A10" s="202" t="str">
        <f>Leyendas!$C$2</f>
        <v>Chile</v>
      </c>
      <c r="B10" s="202">
        <f>Leyendas!$A$2</f>
        <v>2018</v>
      </c>
      <c r="C10" s="201">
        <v>3</v>
      </c>
      <c r="D10" s="200"/>
      <c r="E10" s="200"/>
      <c r="F10" s="200"/>
      <c r="G10" s="200"/>
      <c r="H10" s="200"/>
      <c r="I10" s="200"/>
      <c r="J10" s="199"/>
      <c r="K10" s="199"/>
      <c r="L10" s="198"/>
      <c r="M10" s="197"/>
      <c r="N10" s="199"/>
      <c r="O10" s="199"/>
      <c r="P10" s="199"/>
      <c r="Q10" s="196"/>
      <c r="R10" s="196"/>
      <c r="S10" s="195"/>
      <c r="T10" s="195"/>
      <c r="U10" s="194"/>
      <c r="V10" s="201"/>
      <c r="W10" s="193"/>
    </row>
    <row r="11" spans="1:24" s="192" customFormat="1" ht="13.5" customHeight="1" x14ac:dyDescent="0.25">
      <c r="A11" s="202" t="str">
        <f>Leyendas!$C$2</f>
        <v>Chile</v>
      </c>
      <c r="B11" s="202">
        <f>Leyendas!$A$2</f>
        <v>2018</v>
      </c>
      <c r="C11" s="201">
        <v>4</v>
      </c>
      <c r="D11" s="200"/>
      <c r="E11" s="200"/>
      <c r="F11" s="200"/>
      <c r="G11" s="200"/>
      <c r="H11" s="200"/>
      <c r="I11" s="200"/>
      <c r="J11" s="199"/>
      <c r="K11" s="199"/>
      <c r="L11" s="198"/>
      <c r="M11" s="197"/>
      <c r="N11" s="199"/>
      <c r="O11" s="199"/>
      <c r="P11" s="199"/>
      <c r="Q11" s="196"/>
      <c r="R11" s="196"/>
      <c r="S11" s="195"/>
      <c r="T11" s="195"/>
      <c r="U11" s="194"/>
      <c r="V11" s="201"/>
      <c r="W11" s="193"/>
    </row>
    <row r="12" spans="1:24" s="192" customFormat="1" ht="13.5" customHeight="1" x14ac:dyDescent="0.25">
      <c r="A12" s="202" t="str">
        <f>Leyendas!$C$2</f>
        <v>Chile</v>
      </c>
      <c r="B12" s="202">
        <f>Leyendas!$A$2</f>
        <v>2018</v>
      </c>
      <c r="C12" s="201">
        <v>5</v>
      </c>
      <c r="D12" s="200"/>
      <c r="E12" s="200"/>
      <c r="F12" s="200"/>
      <c r="G12" s="200"/>
      <c r="H12" s="200"/>
      <c r="I12" s="200"/>
      <c r="J12" s="199"/>
      <c r="K12" s="199"/>
      <c r="L12" s="198"/>
      <c r="M12" s="197"/>
      <c r="N12" s="199"/>
      <c r="O12" s="199"/>
      <c r="P12" s="199"/>
      <c r="Q12" s="196"/>
      <c r="R12" s="196"/>
      <c r="S12" s="195"/>
      <c r="T12" s="195"/>
      <c r="U12" s="194"/>
      <c r="V12" s="201"/>
      <c r="W12" s="193"/>
    </row>
    <row r="13" spans="1:24" s="192" customFormat="1" ht="13.5" customHeight="1" x14ac:dyDescent="0.25">
      <c r="A13" s="202" t="str">
        <f>Leyendas!$C$2</f>
        <v>Chile</v>
      </c>
      <c r="B13" s="202">
        <f>Leyendas!$A$2</f>
        <v>2018</v>
      </c>
      <c r="C13" s="201">
        <v>6</v>
      </c>
      <c r="D13" s="200"/>
      <c r="E13" s="200"/>
      <c r="F13" s="200"/>
      <c r="G13" s="200"/>
      <c r="H13" s="200"/>
      <c r="I13" s="200"/>
      <c r="J13" s="199"/>
      <c r="K13" s="199"/>
      <c r="L13" s="198"/>
      <c r="M13" s="197"/>
      <c r="N13" s="199"/>
      <c r="O13" s="199"/>
      <c r="P13" s="199"/>
      <c r="Q13" s="196"/>
      <c r="R13" s="196"/>
      <c r="S13" s="195"/>
      <c r="T13" s="195"/>
      <c r="U13" s="194"/>
      <c r="V13" s="201"/>
      <c r="W13" s="193"/>
    </row>
    <row r="14" spans="1:24" s="192" customFormat="1" ht="13.5" customHeight="1" x14ac:dyDescent="0.25">
      <c r="A14" s="202" t="str">
        <f>Leyendas!$C$2</f>
        <v>Chile</v>
      </c>
      <c r="B14" s="202">
        <f>Leyendas!$A$2</f>
        <v>2018</v>
      </c>
      <c r="C14" s="201">
        <v>7</v>
      </c>
      <c r="D14" s="200"/>
      <c r="E14" s="200"/>
      <c r="F14" s="200"/>
      <c r="G14" s="200"/>
      <c r="H14" s="200"/>
      <c r="I14" s="200"/>
      <c r="J14" s="199"/>
      <c r="K14" s="199"/>
      <c r="L14" s="198"/>
      <c r="M14" s="197"/>
      <c r="N14" s="199"/>
      <c r="O14" s="199"/>
      <c r="P14" s="199"/>
      <c r="Q14" s="196"/>
      <c r="R14" s="196"/>
      <c r="S14" s="195"/>
      <c r="T14" s="195"/>
      <c r="U14" s="194"/>
      <c r="V14" s="201"/>
      <c r="W14" s="193"/>
    </row>
    <row r="15" spans="1:24" s="192" customFormat="1" ht="13.5" customHeight="1" x14ac:dyDescent="0.25">
      <c r="A15" s="202" t="str">
        <f>Leyendas!$C$2</f>
        <v>Chile</v>
      </c>
      <c r="B15" s="202">
        <f>Leyendas!$A$2</f>
        <v>2018</v>
      </c>
      <c r="C15" s="201">
        <v>8</v>
      </c>
      <c r="D15" s="200"/>
      <c r="E15" s="200"/>
      <c r="F15" s="200"/>
      <c r="G15" s="200"/>
      <c r="H15" s="200"/>
      <c r="I15" s="200"/>
      <c r="J15" s="199"/>
      <c r="K15" s="199"/>
      <c r="L15" s="198"/>
      <c r="M15" s="197"/>
      <c r="N15" s="199"/>
      <c r="O15" s="199"/>
      <c r="P15" s="199"/>
      <c r="Q15" s="196"/>
      <c r="R15" s="196"/>
      <c r="S15" s="195"/>
      <c r="T15" s="195"/>
      <c r="U15" s="194"/>
      <c r="V15" s="201"/>
      <c r="W15" s="193"/>
    </row>
    <row r="16" spans="1:24" s="192" customFormat="1" ht="13.5" customHeight="1" x14ac:dyDescent="0.25">
      <c r="A16" s="202" t="str">
        <f>Leyendas!$C$2</f>
        <v>Chile</v>
      </c>
      <c r="B16" s="202">
        <f>Leyendas!$A$2</f>
        <v>2018</v>
      </c>
      <c r="C16" s="201">
        <v>9</v>
      </c>
      <c r="D16" s="200"/>
      <c r="E16" s="200"/>
      <c r="F16" s="200"/>
      <c r="G16" s="200"/>
      <c r="H16" s="200"/>
      <c r="I16" s="200"/>
      <c r="J16" s="199"/>
      <c r="K16" s="199"/>
      <c r="L16" s="198"/>
      <c r="M16" s="197"/>
      <c r="N16" s="199"/>
      <c r="O16" s="199"/>
      <c r="P16" s="199"/>
      <c r="Q16" s="196"/>
      <c r="R16" s="196"/>
      <c r="S16" s="195"/>
      <c r="T16" s="195"/>
      <c r="U16" s="194"/>
      <c r="V16" s="201"/>
      <c r="W16" s="193"/>
    </row>
    <row r="17" spans="1:23" s="192" customFormat="1" ht="13.5" customHeight="1" x14ac:dyDescent="0.25">
      <c r="A17" s="202" t="str">
        <f>Leyendas!$C$2</f>
        <v>Chile</v>
      </c>
      <c r="B17" s="202">
        <f>Leyendas!$A$2</f>
        <v>2018</v>
      </c>
      <c r="C17" s="201">
        <v>10</v>
      </c>
      <c r="D17" s="200"/>
      <c r="E17" s="200"/>
      <c r="F17" s="200"/>
      <c r="G17" s="200"/>
      <c r="H17" s="200"/>
      <c r="I17" s="200"/>
      <c r="J17" s="199"/>
      <c r="K17" s="199"/>
      <c r="L17" s="198"/>
      <c r="M17" s="197"/>
      <c r="N17" s="199"/>
      <c r="O17" s="199"/>
      <c r="P17" s="199"/>
      <c r="Q17" s="196"/>
      <c r="R17" s="196"/>
      <c r="S17" s="195"/>
      <c r="T17" s="195"/>
      <c r="U17" s="194"/>
      <c r="V17" s="201"/>
      <c r="W17" s="262"/>
    </row>
    <row r="18" spans="1:23" s="192" customFormat="1" ht="13.5" customHeight="1" x14ac:dyDescent="0.25">
      <c r="A18" s="202" t="str">
        <f>Leyendas!$C$2</f>
        <v>Chile</v>
      </c>
      <c r="B18" s="202">
        <f>Leyendas!$A$2</f>
        <v>2018</v>
      </c>
      <c r="C18" s="201">
        <v>11</v>
      </c>
      <c r="D18" s="200"/>
      <c r="E18" s="200"/>
      <c r="F18" s="200"/>
      <c r="G18" s="200"/>
      <c r="H18" s="200"/>
      <c r="I18" s="200"/>
      <c r="J18" s="199"/>
      <c r="K18" s="199"/>
      <c r="L18" s="198"/>
      <c r="M18" s="197"/>
      <c r="N18" s="199"/>
      <c r="O18" s="199"/>
      <c r="P18" s="199"/>
      <c r="Q18" s="196"/>
      <c r="R18" s="196"/>
      <c r="S18" s="195"/>
      <c r="T18" s="195"/>
      <c r="U18" s="194"/>
      <c r="V18" s="201"/>
      <c r="W18" s="262"/>
    </row>
    <row r="19" spans="1:23" s="192" customFormat="1" ht="13.5" customHeight="1" x14ac:dyDescent="0.25">
      <c r="A19" s="202" t="str">
        <f>Leyendas!$C$2</f>
        <v>Chile</v>
      </c>
      <c r="B19" s="202">
        <f>Leyendas!$A$2</f>
        <v>2018</v>
      </c>
      <c r="C19" s="201">
        <v>12</v>
      </c>
      <c r="D19" s="200"/>
      <c r="E19" s="200"/>
      <c r="F19" s="200"/>
      <c r="G19" s="200"/>
      <c r="H19" s="200"/>
      <c r="I19" s="200"/>
      <c r="J19" s="199"/>
      <c r="K19" s="199"/>
      <c r="L19" s="198"/>
      <c r="M19" s="197"/>
      <c r="N19" s="199"/>
      <c r="O19" s="199"/>
      <c r="P19" s="199"/>
      <c r="Q19" s="196"/>
      <c r="R19" s="196"/>
      <c r="S19" s="195"/>
      <c r="T19" s="195"/>
      <c r="U19" s="194"/>
      <c r="V19" s="201"/>
      <c r="W19" s="262"/>
    </row>
    <row r="20" spans="1:23" s="192" customFormat="1" ht="13.5" customHeight="1" x14ac:dyDescent="0.25">
      <c r="A20" s="202" t="str">
        <f>Leyendas!$C$2</f>
        <v>Chile</v>
      </c>
      <c r="B20" s="202">
        <f>Leyendas!$A$2</f>
        <v>2018</v>
      </c>
      <c r="C20" s="201">
        <v>13</v>
      </c>
      <c r="D20" s="200"/>
      <c r="E20" s="200"/>
      <c r="F20" s="200"/>
      <c r="G20" s="200"/>
      <c r="H20" s="200"/>
      <c r="I20" s="200"/>
      <c r="J20" s="199"/>
      <c r="K20" s="199"/>
      <c r="L20" s="198"/>
      <c r="M20" s="197"/>
      <c r="N20" s="199"/>
      <c r="O20" s="199"/>
      <c r="P20" s="199"/>
      <c r="Q20" s="196"/>
      <c r="R20" s="196"/>
      <c r="S20" s="195"/>
      <c r="T20" s="195"/>
      <c r="U20" s="194"/>
      <c r="V20" s="201"/>
      <c r="W20" s="262"/>
    </row>
    <row r="21" spans="1:23" s="192" customFormat="1" ht="13.5" customHeight="1" x14ac:dyDescent="0.25">
      <c r="A21" s="202" t="str">
        <f>Leyendas!$C$2</f>
        <v>Chile</v>
      </c>
      <c r="B21" s="202">
        <f>Leyendas!$A$2</f>
        <v>2018</v>
      </c>
      <c r="C21" s="201">
        <v>14</v>
      </c>
      <c r="D21" s="200"/>
      <c r="E21" s="200"/>
      <c r="F21" s="200"/>
      <c r="G21" s="200"/>
      <c r="H21" s="200"/>
      <c r="I21" s="200"/>
      <c r="J21" s="199"/>
      <c r="K21" s="199"/>
      <c r="L21" s="198"/>
      <c r="M21" s="197"/>
      <c r="N21" s="199"/>
      <c r="O21" s="199"/>
      <c r="P21" s="199"/>
      <c r="Q21" s="196"/>
      <c r="R21" s="196"/>
      <c r="S21" s="195"/>
      <c r="T21" s="195"/>
      <c r="U21" s="194"/>
      <c r="V21" s="201"/>
    </row>
    <row r="22" spans="1:23" s="192" customFormat="1" ht="13.5" customHeight="1" x14ac:dyDescent="0.25">
      <c r="A22" s="202" t="str">
        <f>Leyendas!$C$2</f>
        <v>Chile</v>
      </c>
      <c r="B22" s="202">
        <f>Leyendas!$A$2</f>
        <v>2018</v>
      </c>
      <c r="C22" s="201">
        <v>15</v>
      </c>
      <c r="D22" s="200"/>
      <c r="E22" s="200"/>
      <c r="F22" s="200"/>
      <c r="G22" s="200"/>
      <c r="H22" s="200"/>
      <c r="I22" s="200"/>
      <c r="J22" s="199"/>
      <c r="K22" s="199"/>
      <c r="L22" s="198"/>
      <c r="M22" s="197"/>
      <c r="N22" s="199"/>
      <c r="O22" s="199"/>
      <c r="P22" s="199"/>
      <c r="Q22" s="196"/>
      <c r="R22" s="196"/>
      <c r="S22" s="195"/>
      <c r="T22" s="195"/>
      <c r="U22" s="194"/>
      <c r="V22" s="201"/>
    </row>
    <row r="23" spans="1:23" s="192" customFormat="1" ht="13.5" customHeight="1" x14ac:dyDescent="0.25">
      <c r="A23" s="202" t="str">
        <f>Leyendas!$C$2</f>
        <v>Chile</v>
      </c>
      <c r="B23" s="202">
        <f>Leyendas!$A$2</f>
        <v>2018</v>
      </c>
      <c r="C23" s="201">
        <v>16</v>
      </c>
      <c r="D23" s="200"/>
      <c r="E23" s="200"/>
      <c r="F23" s="200"/>
      <c r="G23" s="200"/>
      <c r="H23" s="200"/>
      <c r="I23" s="200"/>
      <c r="J23" s="199"/>
      <c r="K23" s="199"/>
      <c r="L23" s="198"/>
      <c r="M23" s="197"/>
      <c r="N23" s="199"/>
      <c r="O23" s="199"/>
      <c r="P23" s="199"/>
      <c r="Q23" s="196"/>
      <c r="R23" s="196"/>
      <c r="S23" s="195"/>
      <c r="T23" s="195"/>
      <c r="U23" s="194"/>
      <c r="V23" s="201"/>
    </row>
    <row r="24" spans="1:23" s="192" customFormat="1" ht="13.5" customHeight="1" x14ac:dyDescent="0.25">
      <c r="A24" s="202" t="str">
        <f>Leyendas!$C$2</f>
        <v>Chile</v>
      </c>
      <c r="B24" s="202">
        <f>Leyendas!$A$2</f>
        <v>2018</v>
      </c>
      <c r="C24" s="201">
        <v>17</v>
      </c>
      <c r="D24" s="200"/>
      <c r="E24" s="200"/>
      <c r="F24" s="200"/>
      <c r="G24" s="200"/>
      <c r="H24" s="200"/>
      <c r="I24" s="200"/>
      <c r="J24" s="199"/>
      <c r="K24" s="199"/>
      <c r="L24" s="198"/>
      <c r="M24" s="197"/>
      <c r="N24" s="199"/>
      <c r="O24" s="199"/>
      <c r="P24" s="199"/>
      <c r="Q24" s="196"/>
      <c r="R24" s="196"/>
      <c r="S24" s="195"/>
      <c r="T24" s="195"/>
      <c r="U24" s="194"/>
      <c r="V24" s="201"/>
    </row>
    <row r="25" spans="1:23" s="192" customFormat="1" ht="13.5" customHeight="1" x14ac:dyDescent="0.25">
      <c r="A25" s="202" t="str">
        <f>Leyendas!$C$2</f>
        <v>Chile</v>
      </c>
      <c r="B25" s="202">
        <f>Leyendas!$A$2</f>
        <v>2018</v>
      </c>
      <c r="C25" s="201">
        <v>18</v>
      </c>
      <c r="D25" s="200"/>
      <c r="E25" s="200"/>
      <c r="F25" s="200"/>
      <c r="G25" s="200"/>
      <c r="H25" s="200"/>
      <c r="I25" s="200"/>
      <c r="J25" s="199"/>
      <c r="K25" s="199"/>
      <c r="L25" s="198"/>
      <c r="M25" s="197"/>
      <c r="N25" s="199"/>
      <c r="O25" s="199"/>
      <c r="P25" s="199"/>
      <c r="Q25" s="196"/>
      <c r="R25" s="196"/>
      <c r="S25" s="195"/>
      <c r="T25" s="195"/>
      <c r="U25" s="194"/>
      <c r="V25" s="201"/>
    </row>
    <row r="26" spans="1:23" s="192" customFormat="1" ht="13.5" customHeight="1" x14ac:dyDescent="0.25">
      <c r="A26" s="202" t="str">
        <f>Leyendas!$C$2</f>
        <v>Chile</v>
      </c>
      <c r="B26" s="202">
        <f>Leyendas!$A$2</f>
        <v>2018</v>
      </c>
      <c r="C26" s="201">
        <v>19</v>
      </c>
      <c r="D26" s="200"/>
      <c r="E26" s="200"/>
      <c r="F26" s="200"/>
      <c r="G26" s="200"/>
      <c r="H26" s="200"/>
      <c r="I26" s="200"/>
      <c r="J26" s="199"/>
      <c r="K26" s="199"/>
      <c r="L26" s="198"/>
      <c r="M26" s="197"/>
      <c r="N26" s="199"/>
      <c r="O26" s="199"/>
      <c r="P26" s="199"/>
      <c r="Q26" s="196"/>
      <c r="R26" s="196"/>
      <c r="S26" s="195"/>
      <c r="T26" s="195"/>
      <c r="U26" s="194"/>
      <c r="V26" s="201"/>
    </row>
    <row r="27" spans="1:23" s="192" customFormat="1" ht="13.5" customHeight="1" x14ac:dyDescent="0.25">
      <c r="A27" s="202" t="str">
        <f>Leyendas!$C$2</f>
        <v>Chile</v>
      </c>
      <c r="B27" s="202">
        <f>Leyendas!$A$2</f>
        <v>2018</v>
      </c>
      <c r="C27" s="201">
        <v>20</v>
      </c>
      <c r="D27" s="200"/>
      <c r="E27" s="200"/>
      <c r="F27" s="200"/>
      <c r="G27" s="200"/>
      <c r="H27" s="200"/>
      <c r="I27" s="200"/>
      <c r="J27" s="199"/>
      <c r="K27" s="199"/>
      <c r="L27" s="198"/>
      <c r="M27" s="197"/>
      <c r="N27" s="199"/>
      <c r="O27" s="199"/>
      <c r="P27" s="199"/>
      <c r="Q27" s="196"/>
      <c r="R27" s="196"/>
      <c r="S27" s="195"/>
      <c r="T27" s="195"/>
      <c r="U27" s="194"/>
      <c r="V27" s="201"/>
    </row>
    <row r="28" spans="1:23" s="192" customFormat="1" ht="13.5" customHeight="1" x14ac:dyDescent="0.25">
      <c r="A28" s="202" t="str">
        <f>Leyendas!$C$2</f>
        <v>Chile</v>
      </c>
      <c r="B28" s="202">
        <f>Leyendas!$A$2</f>
        <v>2018</v>
      </c>
      <c r="C28" s="201">
        <v>21</v>
      </c>
      <c r="D28" s="200"/>
      <c r="E28" s="200"/>
      <c r="F28" s="200"/>
      <c r="G28" s="200"/>
      <c r="H28" s="200"/>
      <c r="I28" s="200"/>
      <c r="J28" s="199"/>
      <c r="K28" s="199"/>
      <c r="L28" s="198"/>
      <c r="M28" s="197"/>
      <c r="N28" s="199"/>
      <c r="O28" s="199"/>
      <c r="P28" s="199"/>
      <c r="Q28" s="196"/>
      <c r="R28" s="196"/>
      <c r="S28" s="195"/>
      <c r="T28" s="195"/>
      <c r="U28" s="194"/>
    </row>
    <row r="29" spans="1:23" s="192" customFormat="1" ht="13.5" customHeight="1" x14ac:dyDescent="0.25">
      <c r="A29" s="202" t="str">
        <f>Leyendas!$C$2</f>
        <v>Chile</v>
      </c>
      <c r="B29" s="202">
        <f>Leyendas!$A$2</f>
        <v>2018</v>
      </c>
      <c r="C29" s="201">
        <v>22</v>
      </c>
      <c r="D29" s="200"/>
      <c r="E29" s="200"/>
      <c r="F29" s="200"/>
      <c r="G29" s="200"/>
      <c r="H29" s="200"/>
      <c r="I29" s="200"/>
      <c r="J29" s="199"/>
      <c r="K29" s="199"/>
      <c r="L29" s="198"/>
      <c r="M29" s="197"/>
      <c r="N29" s="199"/>
      <c r="O29" s="199"/>
      <c r="P29" s="199"/>
      <c r="Q29" s="196"/>
      <c r="R29" s="196"/>
      <c r="S29" s="195"/>
      <c r="T29" s="195"/>
      <c r="U29" s="194"/>
    </row>
    <row r="30" spans="1:23" s="192" customFormat="1" ht="13.5" customHeight="1" x14ac:dyDescent="0.25">
      <c r="A30" s="202" t="str">
        <f>Leyendas!$C$2</f>
        <v>Chile</v>
      </c>
      <c r="B30" s="202">
        <f>Leyendas!$A$2</f>
        <v>2018</v>
      </c>
      <c r="C30" s="201">
        <v>23</v>
      </c>
      <c r="D30" s="200"/>
      <c r="E30" s="200"/>
      <c r="F30" s="200"/>
      <c r="G30" s="200"/>
      <c r="H30" s="200"/>
      <c r="I30" s="200"/>
      <c r="J30" s="199"/>
      <c r="K30" s="199"/>
      <c r="L30" s="198"/>
      <c r="M30" s="197"/>
      <c r="N30" s="199"/>
      <c r="O30" s="199"/>
      <c r="P30" s="199"/>
      <c r="Q30" s="196"/>
      <c r="R30" s="196"/>
      <c r="S30" s="195"/>
      <c r="T30" s="195"/>
      <c r="U30" s="194"/>
    </row>
    <row r="31" spans="1:23" s="192" customFormat="1" ht="13.5" customHeight="1" x14ac:dyDescent="0.25">
      <c r="A31" s="202" t="str">
        <f>Leyendas!$C$2</f>
        <v>Chile</v>
      </c>
      <c r="B31" s="202">
        <f>Leyendas!$A$2</f>
        <v>2018</v>
      </c>
      <c r="C31" s="201">
        <v>24</v>
      </c>
      <c r="D31" s="200"/>
      <c r="E31" s="200"/>
      <c r="F31" s="200"/>
      <c r="G31" s="200"/>
      <c r="H31" s="200"/>
      <c r="I31" s="200"/>
      <c r="J31" s="199"/>
      <c r="K31" s="199"/>
      <c r="L31" s="198"/>
      <c r="M31" s="197"/>
      <c r="N31" s="199"/>
      <c r="O31" s="199"/>
      <c r="P31" s="199"/>
      <c r="Q31" s="196"/>
      <c r="R31" s="196"/>
      <c r="S31" s="195"/>
      <c r="T31" s="195"/>
      <c r="U31" s="194"/>
    </row>
    <row r="32" spans="1:23" s="192" customFormat="1" ht="13.5" customHeight="1" x14ac:dyDescent="0.25">
      <c r="A32" s="202" t="str">
        <f>Leyendas!$C$2</f>
        <v>Chile</v>
      </c>
      <c r="B32" s="202">
        <f>Leyendas!$A$2</f>
        <v>2018</v>
      </c>
      <c r="C32" s="201">
        <v>25</v>
      </c>
      <c r="D32" s="200"/>
      <c r="E32" s="200"/>
      <c r="F32" s="200"/>
      <c r="G32" s="200"/>
      <c r="H32" s="200"/>
      <c r="I32" s="200"/>
      <c r="J32" s="199"/>
      <c r="K32" s="199"/>
      <c r="L32" s="198"/>
      <c r="M32" s="197"/>
      <c r="N32" s="199"/>
      <c r="O32" s="199"/>
      <c r="P32" s="199"/>
      <c r="Q32" s="196"/>
      <c r="R32" s="196"/>
      <c r="S32" s="195"/>
      <c r="T32" s="195"/>
      <c r="U32" s="194"/>
    </row>
    <row r="33" spans="1:21" s="192" customFormat="1" ht="13.5" customHeight="1" x14ac:dyDescent="0.25">
      <c r="A33" s="202" t="str">
        <f>Leyendas!$C$2</f>
        <v>Chile</v>
      </c>
      <c r="B33" s="202">
        <f>Leyendas!$A$2</f>
        <v>2018</v>
      </c>
      <c r="C33" s="201">
        <v>26</v>
      </c>
      <c r="D33" s="200"/>
      <c r="E33" s="200"/>
      <c r="F33" s="200"/>
      <c r="G33" s="200"/>
      <c r="H33" s="200"/>
      <c r="I33" s="200"/>
      <c r="J33" s="199"/>
      <c r="K33" s="199"/>
      <c r="L33" s="198"/>
      <c r="M33" s="197"/>
      <c r="N33" s="199"/>
      <c r="O33" s="199"/>
      <c r="P33" s="199"/>
      <c r="Q33" s="196"/>
      <c r="R33" s="196"/>
      <c r="S33" s="195"/>
      <c r="T33" s="195"/>
      <c r="U33" s="194"/>
    </row>
    <row r="34" spans="1:21" s="192" customFormat="1" ht="13.5" customHeight="1" x14ac:dyDescent="0.25">
      <c r="A34" s="202" t="str">
        <f>Leyendas!$C$2</f>
        <v>Chile</v>
      </c>
      <c r="B34" s="202">
        <f>Leyendas!$A$2</f>
        <v>2018</v>
      </c>
      <c r="C34" s="201">
        <v>27</v>
      </c>
      <c r="D34" s="200"/>
      <c r="E34" s="200"/>
      <c r="F34" s="200"/>
      <c r="G34" s="200"/>
      <c r="H34" s="200"/>
      <c r="I34" s="200"/>
      <c r="J34" s="199"/>
      <c r="K34" s="199"/>
      <c r="L34" s="198"/>
      <c r="M34" s="197"/>
      <c r="N34" s="199"/>
      <c r="O34" s="199"/>
      <c r="P34" s="199"/>
      <c r="Q34" s="196"/>
      <c r="R34" s="196"/>
      <c r="S34" s="195"/>
      <c r="T34" s="195"/>
      <c r="U34" s="194"/>
    </row>
    <row r="35" spans="1:21" s="192" customFormat="1" ht="13.5" customHeight="1" x14ac:dyDescent="0.25">
      <c r="A35" s="202" t="str">
        <f>Leyendas!$C$2</f>
        <v>Chile</v>
      </c>
      <c r="B35" s="202">
        <f>Leyendas!$A$2</f>
        <v>2018</v>
      </c>
      <c r="C35" s="201">
        <v>28</v>
      </c>
      <c r="D35" s="200"/>
      <c r="E35" s="200"/>
      <c r="F35" s="200"/>
      <c r="G35" s="200"/>
      <c r="H35" s="200"/>
      <c r="I35" s="200"/>
      <c r="J35" s="199"/>
      <c r="K35" s="199"/>
      <c r="L35" s="198"/>
      <c r="M35" s="197"/>
      <c r="N35" s="199"/>
      <c r="O35" s="199"/>
      <c r="P35" s="199"/>
      <c r="Q35" s="196"/>
      <c r="R35" s="196"/>
      <c r="S35" s="195"/>
      <c r="T35" s="195"/>
      <c r="U35" s="194"/>
    </row>
    <row r="36" spans="1:21" s="192" customFormat="1" ht="13.5" customHeight="1" x14ac:dyDescent="0.25">
      <c r="A36" s="202" t="str">
        <f>Leyendas!$C$2</f>
        <v>Chile</v>
      </c>
      <c r="B36" s="202">
        <f>Leyendas!$A$2</f>
        <v>2018</v>
      </c>
      <c r="C36" s="201">
        <v>29</v>
      </c>
      <c r="D36" s="200"/>
      <c r="E36" s="200"/>
      <c r="F36" s="200"/>
      <c r="G36" s="200"/>
      <c r="H36" s="200"/>
      <c r="I36" s="200"/>
      <c r="J36" s="199"/>
      <c r="K36" s="199"/>
      <c r="L36" s="198"/>
      <c r="M36" s="197"/>
      <c r="N36" s="199"/>
      <c r="O36" s="199"/>
      <c r="P36" s="199"/>
      <c r="Q36" s="196"/>
      <c r="R36" s="196"/>
      <c r="S36" s="195"/>
      <c r="T36" s="195"/>
      <c r="U36" s="194"/>
    </row>
    <row r="37" spans="1:21" s="192" customFormat="1" ht="13.5" customHeight="1" x14ac:dyDescent="0.25">
      <c r="A37" s="202" t="str">
        <f>Leyendas!$C$2</f>
        <v>Chile</v>
      </c>
      <c r="B37" s="202">
        <f>Leyendas!$A$2</f>
        <v>2018</v>
      </c>
      <c r="C37" s="201">
        <v>30</v>
      </c>
      <c r="D37" s="200"/>
      <c r="E37" s="200"/>
      <c r="F37" s="200"/>
      <c r="G37" s="200"/>
      <c r="H37" s="200"/>
      <c r="I37" s="200"/>
      <c r="J37" s="199"/>
      <c r="K37" s="199"/>
      <c r="L37" s="198"/>
      <c r="M37" s="197"/>
      <c r="N37" s="199"/>
      <c r="O37" s="199"/>
      <c r="P37" s="199"/>
      <c r="Q37" s="196"/>
      <c r="R37" s="196"/>
      <c r="S37" s="195"/>
      <c r="T37" s="195"/>
      <c r="U37" s="194"/>
    </row>
    <row r="38" spans="1:21" s="192" customFormat="1" ht="13.5" customHeight="1" x14ac:dyDescent="0.25">
      <c r="A38" s="202" t="str">
        <f>Leyendas!$C$2</f>
        <v>Chile</v>
      </c>
      <c r="B38" s="202">
        <f>Leyendas!$A$2</f>
        <v>2018</v>
      </c>
      <c r="C38" s="201">
        <v>31</v>
      </c>
      <c r="D38" s="200"/>
      <c r="E38" s="200"/>
      <c r="F38" s="200"/>
      <c r="G38" s="200"/>
      <c r="H38" s="200"/>
      <c r="I38" s="200"/>
      <c r="J38" s="199"/>
      <c r="K38" s="199"/>
      <c r="L38" s="198"/>
      <c r="M38" s="197"/>
      <c r="N38" s="199"/>
      <c r="O38" s="199"/>
      <c r="P38" s="199"/>
      <c r="Q38" s="196"/>
      <c r="R38" s="196"/>
      <c r="S38" s="195"/>
      <c r="T38" s="195"/>
      <c r="U38" s="194"/>
    </row>
    <row r="39" spans="1:21" s="192" customFormat="1" ht="13.5" customHeight="1" x14ac:dyDescent="0.25">
      <c r="A39" s="202" t="str">
        <f>Leyendas!$C$2</f>
        <v>Chile</v>
      </c>
      <c r="B39" s="202">
        <f>Leyendas!$A$2</f>
        <v>2018</v>
      </c>
      <c r="C39" s="201">
        <v>32</v>
      </c>
      <c r="D39" s="200"/>
      <c r="E39" s="200"/>
      <c r="F39" s="200"/>
      <c r="G39" s="200"/>
      <c r="H39" s="200"/>
      <c r="I39" s="200"/>
      <c r="J39" s="199"/>
      <c r="K39" s="199"/>
      <c r="L39" s="198"/>
      <c r="M39" s="197"/>
      <c r="N39" s="199"/>
      <c r="O39" s="199"/>
      <c r="P39" s="199"/>
      <c r="Q39" s="196"/>
      <c r="R39" s="196"/>
      <c r="S39" s="195"/>
      <c r="T39" s="195"/>
      <c r="U39" s="194"/>
    </row>
    <row r="40" spans="1:21" s="192" customFormat="1" ht="13.5" customHeight="1" x14ac:dyDescent="0.25">
      <c r="A40" s="202" t="str">
        <f>Leyendas!$C$2</f>
        <v>Chile</v>
      </c>
      <c r="B40" s="202">
        <f>Leyendas!$A$2</f>
        <v>2018</v>
      </c>
      <c r="C40" s="201">
        <v>33</v>
      </c>
      <c r="D40" s="200"/>
      <c r="E40" s="200"/>
      <c r="F40" s="200"/>
      <c r="G40" s="200"/>
      <c r="H40" s="200"/>
      <c r="I40" s="200"/>
      <c r="J40" s="199"/>
      <c r="K40" s="199"/>
      <c r="L40" s="198"/>
      <c r="M40" s="197"/>
      <c r="N40" s="199"/>
      <c r="O40" s="199"/>
      <c r="P40" s="199"/>
      <c r="Q40" s="196"/>
      <c r="R40" s="196"/>
      <c r="S40" s="195"/>
      <c r="T40" s="195"/>
      <c r="U40" s="194"/>
    </row>
    <row r="41" spans="1:21" s="192" customFormat="1" ht="13.5" customHeight="1" x14ac:dyDescent="0.25">
      <c r="A41" s="202" t="str">
        <f>Leyendas!$C$2</f>
        <v>Chile</v>
      </c>
      <c r="B41" s="202">
        <f>Leyendas!$A$2</f>
        <v>2018</v>
      </c>
      <c r="C41" s="201">
        <v>34</v>
      </c>
      <c r="D41" s="200"/>
      <c r="E41" s="200"/>
      <c r="F41" s="200"/>
      <c r="G41" s="200"/>
      <c r="H41" s="200"/>
      <c r="I41" s="200"/>
      <c r="J41" s="199"/>
      <c r="K41" s="199"/>
      <c r="L41" s="198"/>
      <c r="M41" s="197"/>
      <c r="N41" s="199"/>
      <c r="O41" s="199"/>
      <c r="P41" s="199"/>
      <c r="Q41" s="196"/>
      <c r="R41" s="196"/>
      <c r="S41" s="195"/>
      <c r="T41" s="195"/>
      <c r="U41" s="194"/>
    </row>
    <row r="42" spans="1:21" s="192" customFormat="1" ht="13.5" customHeight="1" x14ac:dyDescent="0.25">
      <c r="A42" s="202" t="str">
        <f>Leyendas!$C$2</f>
        <v>Chile</v>
      </c>
      <c r="B42" s="202">
        <f>Leyendas!$A$2</f>
        <v>2018</v>
      </c>
      <c r="C42" s="201">
        <v>35</v>
      </c>
      <c r="D42" s="200"/>
      <c r="E42" s="200"/>
      <c r="F42" s="200"/>
      <c r="G42" s="200"/>
      <c r="H42" s="200"/>
      <c r="I42" s="200"/>
      <c r="J42" s="199"/>
      <c r="K42" s="199"/>
      <c r="L42" s="198"/>
      <c r="M42" s="197"/>
      <c r="N42" s="199"/>
      <c r="O42" s="199"/>
      <c r="P42" s="199"/>
      <c r="Q42" s="196"/>
      <c r="R42" s="196"/>
      <c r="S42" s="195"/>
      <c r="T42" s="195"/>
      <c r="U42" s="194"/>
    </row>
    <row r="43" spans="1:21" s="192" customFormat="1" ht="13.5" customHeight="1" x14ac:dyDescent="0.25">
      <c r="A43" s="202" t="str">
        <f>Leyendas!$C$2</f>
        <v>Chile</v>
      </c>
      <c r="B43" s="202">
        <f>Leyendas!$A$2</f>
        <v>2018</v>
      </c>
      <c r="C43" s="201">
        <v>36</v>
      </c>
      <c r="D43" s="200"/>
      <c r="E43" s="200"/>
      <c r="F43" s="200"/>
      <c r="G43" s="200"/>
      <c r="H43" s="200"/>
      <c r="I43" s="200"/>
      <c r="J43" s="199"/>
      <c r="K43" s="199"/>
      <c r="L43" s="198"/>
      <c r="M43" s="197"/>
      <c r="N43" s="199"/>
      <c r="O43" s="199"/>
      <c r="P43" s="199"/>
      <c r="Q43" s="196"/>
      <c r="R43" s="196"/>
      <c r="S43" s="195"/>
      <c r="T43" s="195"/>
      <c r="U43" s="194"/>
    </row>
    <row r="44" spans="1:21" s="192" customFormat="1" ht="13.5" customHeight="1" x14ac:dyDescent="0.25">
      <c r="A44" s="202" t="str">
        <f>Leyendas!$C$2</f>
        <v>Chile</v>
      </c>
      <c r="B44" s="202">
        <f>Leyendas!$A$2</f>
        <v>2018</v>
      </c>
      <c r="C44" s="201">
        <v>37</v>
      </c>
      <c r="D44" s="200"/>
      <c r="E44" s="200"/>
      <c r="F44" s="200"/>
      <c r="G44" s="200"/>
      <c r="H44" s="200"/>
      <c r="I44" s="200"/>
      <c r="J44" s="199"/>
      <c r="K44" s="199"/>
      <c r="L44" s="198"/>
      <c r="M44" s="197"/>
      <c r="N44" s="199"/>
      <c r="O44" s="199"/>
      <c r="P44" s="199"/>
      <c r="Q44" s="196"/>
      <c r="R44" s="196"/>
      <c r="S44" s="195"/>
      <c r="T44" s="195"/>
      <c r="U44" s="194"/>
    </row>
    <row r="45" spans="1:21" s="192" customFormat="1" ht="13.5" customHeight="1" x14ac:dyDescent="0.25">
      <c r="A45" s="202" t="str">
        <f>Leyendas!$C$2</f>
        <v>Chile</v>
      </c>
      <c r="B45" s="202">
        <f>Leyendas!$A$2</f>
        <v>2018</v>
      </c>
      <c r="C45" s="201">
        <v>38</v>
      </c>
      <c r="D45" s="200"/>
      <c r="E45" s="200"/>
      <c r="F45" s="200"/>
      <c r="G45" s="200"/>
      <c r="H45" s="200"/>
      <c r="I45" s="200"/>
      <c r="J45" s="199"/>
      <c r="K45" s="199"/>
      <c r="L45" s="198"/>
      <c r="M45" s="197"/>
      <c r="N45" s="199"/>
      <c r="O45" s="199"/>
      <c r="P45" s="199"/>
      <c r="Q45" s="196"/>
      <c r="R45" s="196"/>
      <c r="S45" s="195"/>
      <c r="T45" s="195"/>
      <c r="U45" s="194"/>
    </row>
    <row r="46" spans="1:21" s="192" customFormat="1" ht="13.5" customHeight="1" x14ac:dyDescent="0.25">
      <c r="A46" s="202" t="str">
        <f>Leyendas!$C$2</f>
        <v>Chile</v>
      </c>
      <c r="B46" s="202">
        <f>Leyendas!$A$2</f>
        <v>2018</v>
      </c>
      <c r="C46" s="201">
        <v>39</v>
      </c>
      <c r="D46" s="200"/>
      <c r="E46" s="200"/>
      <c r="F46" s="200"/>
      <c r="G46" s="200"/>
      <c r="H46" s="200"/>
      <c r="I46" s="200"/>
      <c r="J46" s="199"/>
      <c r="K46" s="199"/>
      <c r="L46" s="198"/>
      <c r="M46" s="197"/>
      <c r="N46" s="199"/>
      <c r="O46" s="199"/>
      <c r="P46" s="199"/>
      <c r="Q46" s="196"/>
      <c r="R46" s="196"/>
      <c r="S46" s="195"/>
      <c r="T46" s="195"/>
      <c r="U46" s="194"/>
    </row>
    <row r="47" spans="1:21" s="192" customFormat="1" ht="13.5" customHeight="1" x14ac:dyDescent="0.25">
      <c r="A47" s="202" t="str">
        <f>Leyendas!$C$2</f>
        <v>Chile</v>
      </c>
      <c r="B47" s="202">
        <f>Leyendas!$A$2</f>
        <v>2018</v>
      </c>
      <c r="C47" s="201">
        <v>40</v>
      </c>
      <c r="D47" s="191"/>
      <c r="E47" s="191"/>
      <c r="F47" s="191"/>
      <c r="G47" s="191"/>
      <c r="H47" s="191"/>
      <c r="I47" s="191"/>
      <c r="J47" s="190"/>
      <c r="K47" s="190"/>
      <c r="L47" s="189"/>
      <c r="M47" s="188"/>
      <c r="N47" s="190"/>
      <c r="O47" s="190"/>
      <c r="P47" s="190"/>
      <c r="Q47" s="196"/>
      <c r="R47" s="196"/>
      <c r="S47" s="187"/>
      <c r="T47" s="187"/>
      <c r="U47" s="187"/>
    </row>
    <row r="48" spans="1:21" s="192" customFormat="1" ht="13.5" customHeight="1" x14ac:dyDescent="0.25">
      <c r="A48" s="202" t="str">
        <f>Leyendas!$C$2</f>
        <v>Chile</v>
      </c>
      <c r="B48" s="202">
        <f>Leyendas!$A$2</f>
        <v>2018</v>
      </c>
      <c r="C48" s="201">
        <v>41</v>
      </c>
      <c r="D48" s="200"/>
      <c r="E48" s="200"/>
      <c r="F48" s="200"/>
      <c r="G48" s="200"/>
      <c r="H48" s="200"/>
      <c r="I48" s="200"/>
      <c r="J48" s="199"/>
      <c r="K48" s="199"/>
      <c r="L48" s="198"/>
      <c r="M48" s="197"/>
      <c r="N48" s="199"/>
      <c r="O48" s="199"/>
      <c r="P48" s="199"/>
      <c r="Q48" s="196"/>
      <c r="R48" s="196"/>
      <c r="S48" s="195"/>
      <c r="T48" s="195"/>
      <c r="U48" s="194"/>
    </row>
    <row r="49" spans="1:21" s="192" customFormat="1" ht="13.5" customHeight="1" x14ac:dyDescent="0.25">
      <c r="A49" s="202" t="str">
        <f>Leyendas!$C$2</f>
        <v>Chile</v>
      </c>
      <c r="B49" s="202">
        <f>Leyendas!$A$2</f>
        <v>2018</v>
      </c>
      <c r="C49" s="201">
        <v>42</v>
      </c>
      <c r="D49" s="200"/>
      <c r="E49" s="200"/>
      <c r="F49" s="200"/>
      <c r="G49" s="200"/>
      <c r="H49" s="200"/>
      <c r="I49" s="200"/>
      <c r="J49" s="199"/>
      <c r="K49" s="199"/>
      <c r="L49" s="198"/>
      <c r="M49" s="197"/>
      <c r="N49" s="199"/>
      <c r="O49" s="199"/>
      <c r="P49" s="199"/>
      <c r="Q49" s="196"/>
      <c r="R49" s="196"/>
      <c r="S49" s="195"/>
      <c r="T49" s="195"/>
      <c r="U49" s="194"/>
    </row>
    <row r="50" spans="1:21" s="192" customFormat="1" ht="13.5" customHeight="1" x14ac:dyDescent="0.25">
      <c r="A50" s="202" t="str">
        <f>Leyendas!$C$2</f>
        <v>Chile</v>
      </c>
      <c r="B50" s="202">
        <f>Leyendas!$A$2</f>
        <v>2018</v>
      </c>
      <c r="C50" s="201">
        <v>43</v>
      </c>
      <c r="D50" s="200"/>
      <c r="E50" s="200"/>
      <c r="F50" s="200"/>
      <c r="G50" s="200"/>
      <c r="H50" s="200"/>
      <c r="I50" s="200"/>
      <c r="J50" s="199"/>
      <c r="K50" s="199"/>
      <c r="L50" s="198"/>
      <c r="M50" s="197"/>
      <c r="N50" s="199"/>
      <c r="O50" s="199"/>
      <c r="P50" s="199"/>
      <c r="Q50" s="196"/>
      <c r="R50" s="196"/>
      <c r="S50" s="195"/>
      <c r="T50" s="195"/>
      <c r="U50" s="194"/>
    </row>
    <row r="51" spans="1:21" s="192" customFormat="1" ht="13.5" customHeight="1" x14ac:dyDescent="0.25">
      <c r="A51" s="202" t="str">
        <f>Leyendas!$C$2</f>
        <v>Chile</v>
      </c>
      <c r="B51" s="202">
        <f>Leyendas!$A$2</f>
        <v>2018</v>
      </c>
      <c r="C51" s="201">
        <v>44</v>
      </c>
      <c r="D51" s="191"/>
      <c r="E51" s="191"/>
      <c r="F51" s="191"/>
      <c r="G51" s="191"/>
      <c r="H51" s="191"/>
      <c r="I51" s="191"/>
      <c r="J51" s="190"/>
      <c r="K51" s="190"/>
      <c r="L51" s="189"/>
      <c r="M51" s="188"/>
      <c r="N51" s="190"/>
      <c r="O51" s="190"/>
      <c r="P51" s="190"/>
      <c r="Q51" s="196"/>
      <c r="R51" s="196"/>
      <c r="S51" s="187"/>
      <c r="T51" s="187"/>
      <c r="U51" s="187"/>
    </row>
    <row r="52" spans="1:21" s="192" customFormat="1" ht="13.5" customHeight="1" x14ac:dyDescent="0.25">
      <c r="A52" s="202" t="str">
        <f>Leyendas!$C$2</f>
        <v>Chile</v>
      </c>
      <c r="B52" s="202">
        <f>Leyendas!$A$2</f>
        <v>2018</v>
      </c>
      <c r="C52" s="201">
        <v>45</v>
      </c>
      <c r="D52" s="200"/>
      <c r="E52" s="200"/>
      <c r="F52" s="200"/>
      <c r="G52" s="200"/>
      <c r="H52" s="200"/>
      <c r="I52" s="200"/>
      <c r="J52" s="199"/>
      <c r="K52" s="199"/>
      <c r="L52" s="198"/>
      <c r="M52" s="197"/>
      <c r="N52" s="199"/>
      <c r="O52" s="199"/>
      <c r="P52" s="199"/>
      <c r="Q52" s="196"/>
      <c r="R52" s="196"/>
      <c r="S52" s="195"/>
      <c r="T52" s="195"/>
      <c r="U52" s="194"/>
    </row>
    <row r="53" spans="1:21" s="192" customFormat="1" ht="13.5" customHeight="1" x14ac:dyDescent="0.25">
      <c r="A53" s="202" t="str">
        <f>Leyendas!$C$2</f>
        <v>Chile</v>
      </c>
      <c r="B53" s="202">
        <f>Leyendas!$A$2</f>
        <v>2018</v>
      </c>
      <c r="C53" s="201">
        <v>46</v>
      </c>
      <c r="D53" s="200"/>
      <c r="E53" s="200"/>
      <c r="F53" s="200"/>
      <c r="G53" s="200"/>
      <c r="H53" s="200"/>
      <c r="I53" s="200"/>
      <c r="J53" s="199"/>
      <c r="K53" s="199"/>
      <c r="L53" s="198"/>
      <c r="M53" s="197"/>
      <c r="N53" s="199"/>
      <c r="O53" s="199"/>
      <c r="P53" s="199"/>
      <c r="Q53" s="196"/>
      <c r="R53" s="196"/>
      <c r="S53" s="195"/>
      <c r="T53" s="195"/>
      <c r="U53" s="194"/>
    </row>
    <row r="54" spans="1:21" s="192" customFormat="1" ht="13.5" customHeight="1" x14ac:dyDescent="0.25">
      <c r="A54" s="202" t="str">
        <f>Leyendas!$C$2</f>
        <v>Chile</v>
      </c>
      <c r="B54" s="202">
        <f>Leyendas!$A$2</f>
        <v>2018</v>
      </c>
      <c r="C54" s="201">
        <v>47</v>
      </c>
      <c r="D54" s="200"/>
      <c r="E54" s="200"/>
      <c r="F54" s="200"/>
      <c r="G54" s="200"/>
      <c r="H54" s="200"/>
      <c r="I54" s="200"/>
      <c r="J54" s="199"/>
      <c r="K54" s="199"/>
      <c r="L54" s="198"/>
      <c r="M54" s="197"/>
      <c r="N54" s="199"/>
      <c r="O54" s="199"/>
      <c r="P54" s="199"/>
      <c r="Q54" s="196"/>
      <c r="R54" s="196"/>
      <c r="S54" s="195"/>
      <c r="T54" s="195"/>
      <c r="U54" s="194"/>
    </row>
    <row r="55" spans="1:21" s="192" customFormat="1" ht="13.5" customHeight="1" x14ac:dyDescent="0.25">
      <c r="A55" s="202" t="str">
        <f>Leyendas!$C$2</f>
        <v>Chile</v>
      </c>
      <c r="B55" s="202">
        <f>Leyendas!$A$2</f>
        <v>2018</v>
      </c>
      <c r="C55" s="201">
        <v>48</v>
      </c>
      <c r="D55" s="186"/>
      <c r="E55" s="186"/>
      <c r="F55" s="186"/>
      <c r="G55" s="186"/>
      <c r="H55" s="186"/>
      <c r="I55" s="186"/>
      <c r="J55" s="186"/>
      <c r="K55" s="186"/>
      <c r="L55" s="198"/>
      <c r="M55" s="185"/>
      <c r="N55" s="186"/>
      <c r="O55" s="186"/>
      <c r="P55" s="186"/>
      <c r="Q55" s="184"/>
      <c r="R55" s="202"/>
      <c r="S55" s="202"/>
      <c r="T55" s="202"/>
      <c r="U55" s="202"/>
    </row>
    <row r="56" spans="1:21" s="192" customFormat="1" ht="13.5" customHeight="1" x14ac:dyDescent="0.25">
      <c r="A56" s="202" t="str">
        <f>Leyendas!$C$2</f>
        <v>Chile</v>
      </c>
      <c r="B56" s="202">
        <f>Leyendas!$A$2</f>
        <v>2018</v>
      </c>
      <c r="C56" s="201">
        <v>49</v>
      </c>
      <c r="D56" s="186"/>
      <c r="E56" s="186"/>
      <c r="F56" s="186"/>
      <c r="G56" s="186"/>
      <c r="H56" s="186"/>
      <c r="I56" s="186"/>
      <c r="J56" s="186"/>
      <c r="K56" s="186"/>
      <c r="L56" s="198"/>
      <c r="M56" s="185"/>
      <c r="N56" s="186"/>
      <c r="O56" s="186"/>
      <c r="P56" s="186"/>
      <c r="Q56" s="184"/>
      <c r="R56" s="202"/>
      <c r="S56" s="202"/>
      <c r="T56" s="202"/>
      <c r="U56" s="202"/>
    </row>
    <row r="57" spans="1:21" s="192" customFormat="1" ht="13.5" customHeight="1" x14ac:dyDescent="0.25">
      <c r="A57" s="202" t="str">
        <f>Leyendas!$C$2</f>
        <v>Chile</v>
      </c>
      <c r="B57" s="202">
        <f>Leyendas!$A$2</f>
        <v>2018</v>
      </c>
      <c r="C57" s="201">
        <v>50</v>
      </c>
      <c r="D57" s="186"/>
      <c r="E57" s="186"/>
      <c r="F57" s="186"/>
      <c r="G57" s="186"/>
      <c r="H57" s="186"/>
      <c r="I57" s="186"/>
      <c r="J57" s="186"/>
      <c r="K57" s="186"/>
      <c r="L57" s="198"/>
      <c r="M57" s="185"/>
      <c r="N57" s="186"/>
      <c r="O57" s="186"/>
      <c r="P57" s="186"/>
      <c r="Q57" s="183"/>
      <c r="R57" s="202"/>
      <c r="S57" s="202"/>
      <c r="T57" s="202"/>
      <c r="U57" s="202"/>
    </row>
    <row r="58" spans="1:21" s="192" customFormat="1" ht="13.5" customHeight="1" x14ac:dyDescent="0.25">
      <c r="A58" s="202" t="str">
        <f>Leyendas!$C$2</f>
        <v>Chile</v>
      </c>
      <c r="B58" s="202">
        <f>Leyendas!$A$2</f>
        <v>2018</v>
      </c>
      <c r="C58" s="201">
        <v>51</v>
      </c>
      <c r="D58" s="186"/>
      <c r="E58" s="186"/>
      <c r="F58" s="186"/>
      <c r="G58" s="186"/>
      <c r="H58" s="186"/>
      <c r="I58" s="186"/>
      <c r="J58" s="186"/>
      <c r="K58" s="186"/>
      <c r="L58" s="198"/>
      <c r="M58" s="185"/>
      <c r="N58" s="186"/>
      <c r="O58" s="186"/>
      <c r="P58" s="186"/>
      <c r="Q58" s="183"/>
      <c r="R58" s="202"/>
      <c r="S58" s="202"/>
      <c r="T58" s="202"/>
      <c r="U58" s="202"/>
    </row>
    <row r="59" spans="1:21" s="192" customFormat="1" ht="13.5" customHeight="1" x14ac:dyDescent="0.25">
      <c r="A59" s="202" t="str">
        <f>Leyendas!$C$2</f>
        <v>Chile</v>
      </c>
      <c r="B59" s="202">
        <f>Leyendas!$A$2</f>
        <v>2018</v>
      </c>
      <c r="C59" s="201">
        <v>52</v>
      </c>
      <c r="D59" s="186"/>
      <c r="E59" s="186"/>
      <c r="F59" s="186"/>
      <c r="G59" s="186"/>
      <c r="H59" s="186"/>
      <c r="I59" s="186"/>
      <c r="J59" s="186"/>
      <c r="K59" s="186"/>
      <c r="L59" s="198"/>
      <c r="M59" s="185"/>
      <c r="N59" s="186"/>
      <c r="O59" s="186"/>
      <c r="P59" s="186"/>
      <c r="Q59" s="183"/>
      <c r="R59" s="202"/>
      <c r="S59" s="202"/>
      <c r="T59" s="202"/>
      <c r="U59" s="202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67" t="str">
        <f>Leyendas!C30</f>
        <v>Chile - FluID - ETI</v>
      </c>
      <c r="B1" s="367"/>
      <c r="C1" s="367"/>
      <c r="D1" s="367"/>
      <c r="E1" s="367"/>
      <c r="F1" s="367"/>
      <c r="G1" s="367"/>
      <c r="H1" s="367"/>
      <c r="I1" s="367"/>
      <c r="L1" s="15"/>
      <c r="M1" s="15"/>
      <c r="N1" s="15"/>
      <c r="R1" s="15"/>
      <c r="S1" s="15"/>
      <c r="T1" s="15"/>
    </row>
    <row r="2" spans="1:26" ht="18.75" x14ac:dyDescent="0.3">
      <c r="A2" s="368" t="s">
        <v>11</v>
      </c>
      <c r="B2" s="368"/>
      <c r="C2" s="368"/>
      <c r="D2" s="368"/>
      <c r="E2" s="368"/>
      <c r="F2" s="368"/>
      <c r="G2" s="368"/>
      <c r="H2" s="368"/>
      <c r="I2" s="368"/>
      <c r="J2" s="15"/>
      <c r="K2" s="15"/>
      <c r="M2" s="15"/>
      <c r="P2" s="15"/>
      <c r="Q2" s="15"/>
      <c r="S2" s="15"/>
    </row>
    <row r="3" spans="1:26" x14ac:dyDescent="0.25">
      <c r="A3" s="369" t="s">
        <v>398</v>
      </c>
      <c r="B3" s="369"/>
      <c r="C3" s="369"/>
      <c r="D3" s="369"/>
      <c r="E3" s="369"/>
      <c r="F3" s="369"/>
      <c r="G3" s="369"/>
      <c r="H3" s="369"/>
      <c r="I3" s="369"/>
      <c r="L3" s="4"/>
      <c r="M3" s="4"/>
      <c r="N3" s="4"/>
      <c r="R3" s="4"/>
      <c r="S3" s="4"/>
      <c r="T3" s="4"/>
    </row>
    <row r="4" spans="1:26" x14ac:dyDescent="0.25">
      <c r="A4" s="369"/>
      <c r="B4" s="369"/>
      <c r="C4" s="369"/>
      <c r="D4" s="369"/>
      <c r="E4" s="369"/>
      <c r="F4" s="369"/>
      <c r="G4" s="369"/>
      <c r="H4" s="369"/>
      <c r="I4" s="369"/>
      <c r="J4" s="21"/>
      <c r="K4" s="21"/>
      <c r="L4" s="21"/>
      <c r="M4" s="21"/>
      <c r="N4" s="21"/>
      <c r="O4" s="21"/>
      <c r="P4" s="340"/>
      <c r="Q4" s="340"/>
      <c r="R4" s="340"/>
      <c r="S4" s="340"/>
      <c r="T4" s="340"/>
      <c r="U4" s="340"/>
      <c r="V4" s="5"/>
      <c r="W4" s="5"/>
      <c r="X4" s="5"/>
      <c r="Y4" s="5"/>
      <c r="Z4" s="5"/>
    </row>
    <row r="5" spans="1:26" ht="29.25" customHeight="1" x14ac:dyDescent="0.25">
      <c r="C5" s="370" t="s">
        <v>103</v>
      </c>
      <c r="D5" s="371"/>
      <c r="E5" s="371"/>
      <c r="F5" s="371"/>
      <c r="G5" s="371"/>
      <c r="H5" s="371"/>
      <c r="I5" s="372"/>
      <c r="J5" s="349" t="s">
        <v>36</v>
      </c>
      <c r="K5" s="350"/>
      <c r="L5" s="350"/>
      <c r="M5" s="350"/>
      <c r="N5" s="350"/>
      <c r="O5" s="352"/>
      <c r="P5" s="364" t="s">
        <v>312</v>
      </c>
      <c r="Q5" s="365"/>
      <c r="R5" s="365"/>
      <c r="S5" s="365"/>
      <c r="T5" s="365"/>
      <c r="U5" s="366"/>
      <c r="V5" s="6"/>
      <c r="W5" s="11"/>
      <c r="X5" s="8"/>
      <c r="Y5" s="7"/>
      <c r="Z5" s="6"/>
    </row>
    <row r="6" spans="1:26" ht="213" customHeight="1" x14ac:dyDescent="0.25">
      <c r="A6" s="305" t="s">
        <v>13</v>
      </c>
      <c r="B6" s="305" t="s">
        <v>12</v>
      </c>
      <c r="C6" s="305" t="s">
        <v>1</v>
      </c>
      <c r="D6" s="304" t="s">
        <v>347</v>
      </c>
      <c r="E6" s="29" t="s">
        <v>106</v>
      </c>
      <c r="F6" s="28" t="s">
        <v>107</v>
      </c>
      <c r="G6" s="28" t="s">
        <v>35</v>
      </c>
      <c r="H6" s="136" t="s">
        <v>322</v>
      </c>
      <c r="I6" s="137" t="s">
        <v>323</v>
      </c>
      <c r="J6" s="111" t="s">
        <v>285</v>
      </c>
      <c r="K6" s="111" t="s">
        <v>286</v>
      </c>
      <c r="L6" s="111" t="s">
        <v>287</v>
      </c>
      <c r="M6" s="111" t="s">
        <v>288</v>
      </c>
      <c r="N6" s="111" t="s">
        <v>289</v>
      </c>
      <c r="O6" s="111" t="s">
        <v>290</v>
      </c>
      <c r="P6" s="112" t="s">
        <v>285</v>
      </c>
      <c r="Q6" s="112" t="s">
        <v>286</v>
      </c>
      <c r="R6" s="112" t="s">
        <v>287</v>
      </c>
      <c r="S6" s="112" t="s">
        <v>288</v>
      </c>
      <c r="T6" s="112" t="s">
        <v>289</v>
      </c>
      <c r="U6" s="112" t="s">
        <v>290</v>
      </c>
      <c r="V6" s="8"/>
      <c r="W6" s="9"/>
      <c r="X6" s="9"/>
      <c r="Y6" s="10"/>
      <c r="Z6" s="9"/>
    </row>
    <row r="7" spans="1:26" ht="30" x14ac:dyDescent="0.25">
      <c r="A7" s="30" t="s">
        <v>15</v>
      </c>
      <c r="B7" s="30" t="s">
        <v>12</v>
      </c>
      <c r="C7" s="30" t="s">
        <v>16</v>
      </c>
      <c r="D7" s="30" t="s">
        <v>348</v>
      </c>
      <c r="E7" s="31" t="s">
        <v>61</v>
      </c>
      <c r="F7" s="31" t="s">
        <v>40</v>
      </c>
      <c r="G7" s="32" t="s">
        <v>62</v>
      </c>
      <c r="H7" s="32" t="s">
        <v>321</v>
      </c>
      <c r="I7" s="32" t="s">
        <v>63</v>
      </c>
      <c r="J7" s="32" t="s">
        <v>297</v>
      </c>
      <c r="K7" s="32" t="s">
        <v>298</v>
      </c>
      <c r="L7" s="32" t="s">
        <v>310</v>
      </c>
      <c r="M7" s="32" t="s">
        <v>299</v>
      </c>
      <c r="N7" s="32" t="s">
        <v>311</v>
      </c>
      <c r="O7" s="32" t="s">
        <v>300</v>
      </c>
      <c r="P7" s="32" t="s">
        <v>291</v>
      </c>
      <c r="Q7" s="32" t="s">
        <v>292</v>
      </c>
      <c r="R7" s="32" t="s">
        <v>293</v>
      </c>
      <c r="S7" s="32" t="s">
        <v>294</v>
      </c>
      <c r="T7" s="32" t="s">
        <v>295</v>
      </c>
      <c r="U7" s="32" t="s">
        <v>296</v>
      </c>
      <c r="V7" s="8"/>
      <c r="W7" s="9"/>
      <c r="X7" s="9"/>
      <c r="Y7" s="10"/>
      <c r="Z7" s="9"/>
    </row>
    <row r="8" spans="1:26" s="216" customFormat="1" x14ac:dyDescent="0.25">
      <c r="A8" s="244" t="str">
        <f>Leyendas!$C$2</f>
        <v>Chile</v>
      </c>
      <c r="B8" s="244">
        <f>Leyendas!$A$2</f>
        <v>2018</v>
      </c>
      <c r="C8" s="223">
        <v>1</v>
      </c>
      <c r="D8" s="223"/>
      <c r="E8" s="245"/>
      <c r="F8" s="246"/>
      <c r="G8" s="219"/>
      <c r="H8" s="247"/>
      <c r="I8" s="247"/>
      <c r="J8" s="219"/>
      <c r="K8" s="219"/>
      <c r="L8" s="247"/>
      <c r="M8" s="247"/>
      <c r="N8" s="247"/>
      <c r="O8" s="218"/>
      <c r="P8" s="219"/>
      <c r="Q8" s="219"/>
      <c r="R8" s="219"/>
      <c r="S8" s="218"/>
      <c r="T8" s="218"/>
      <c r="U8" s="218"/>
      <c r="V8" s="248"/>
      <c r="W8" s="243"/>
      <c r="X8" s="252"/>
      <c r="Y8" s="243"/>
      <c r="Z8" s="242"/>
    </row>
    <row r="9" spans="1:26" s="216" customFormat="1" x14ac:dyDescent="0.25">
      <c r="A9" s="244" t="str">
        <f>Leyendas!$C$2</f>
        <v>Chile</v>
      </c>
      <c r="B9" s="244">
        <f>Leyendas!$A$2</f>
        <v>2018</v>
      </c>
      <c r="C9" s="215">
        <v>2</v>
      </c>
      <c r="D9" s="223"/>
      <c r="E9" s="245"/>
      <c r="F9" s="246"/>
      <c r="G9" s="247"/>
      <c r="H9" s="247"/>
      <c r="I9" s="247"/>
      <c r="J9" s="247"/>
      <c r="K9" s="247"/>
      <c r="L9" s="247"/>
      <c r="M9" s="247"/>
      <c r="N9" s="247"/>
      <c r="O9" s="218"/>
      <c r="P9" s="218"/>
      <c r="Q9" s="218"/>
      <c r="R9" s="218"/>
      <c r="S9" s="218"/>
      <c r="T9" s="218"/>
      <c r="U9" s="218"/>
      <c r="V9" s="248"/>
      <c r="W9" s="243"/>
      <c r="X9" s="243"/>
      <c r="Y9" s="243"/>
      <c r="Z9" s="242"/>
    </row>
    <row r="10" spans="1:26" s="216" customFormat="1" x14ac:dyDescent="0.25">
      <c r="A10" s="244" t="str">
        <f>Leyendas!$C$2</f>
        <v>Chile</v>
      </c>
      <c r="B10" s="244">
        <f>Leyendas!$A$2</f>
        <v>2018</v>
      </c>
      <c r="C10" s="215">
        <v>3</v>
      </c>
      <c r="D10" s="223"/>
      <c r="E10" s="245"/>
      <c r="F10" s="246"/>
      <c r="G10" s="247"/>
      <c r="H10" s="247"/>
      <c r="I10" s="247"/>
      <c r="J10" s="247"/>
      <c r="K10" s="247"/>
      <c r="L10" s="247"/>
      <c r="M10" s="247"/>
      <c r="N10" s="247"/>
      <c r="O10" s="218"/>
      <c r="P10" s="218"/>
      <c r="Q10" s="218"/>
      <c r="R10" s="218"/>
      <c r="S10" s="218"/>
      <c r="T10" s="218"/>
      <c r="U10" s="218"/>
      <c r="V10" s="248"/>
      <c r="W10" s="243"/>
      <c r="X10" s="243"/>
      <c r="Y10" s="243"/>
      <c r="Z10" s="242"/>
    </row>
    <row r="11" spans="1:26" s="216" customFormat="1" x14ac:dyDescent="0.25">
      <c r="A11" s="244" t="str">
        <f>Leyendas!$C$2</f>
        <v>Chile</v>
      </c>
      <c r="B11" s="244">
        <f>Leyendas!$A$2</f>
        <v>2018</v>
      </c>
      <c r="C11" s="215">
        <v>4</v>
      </c>
      <c r="D11" s="223"/>
      <c r="E11" s="245"/>
      <c r="F11" s="246"/>
      <c r="G11" s="247"/>
      <c r="H11" s="247"/>
      <c r="I11" s="247"/>
      <c r="J11" s="247"/>
      <c r="K11" s="247"/>
      <c r="L11" s="247"/>
      <c r="M11" s="247"/>
      <c r="N11" s="247"/>
      <c r="O11" s="218"/>
      <c r="P11" s="218"/>
      <c r="Q11" s="218"/>
      <c r="R11" s="218"/>
      <c r="S11" s="218"/>
      <c r="T11" s="218"/>
      <c r="U11" s="218"/>
      <c r="V11" s="248"/>
      <c r="W11" s="243"/>
      <c r="X11" s="243"/>
      <c r="Y11" s="243"/>
      <c r="Z11" s="242"/>
    </row>
    <row r="12" spans="1:26" s="216" customFormat="1" x14ac:dyDescent="0.25">
      <c r="A12" s="244" t="str">
        <f>Leyendas!$C$2</f>
        <v>Chile</v>
      </c>
      <c r="B12" s="244">
        <f>Leyendas!$A$2</f>
        <v>2018</v>
      </c>
      <c r="C12" s="215">
        <v>5</v>
      </c>
      <c r="D12" s="223"/>
      <c r="E12" s="245"/>
      <c r="F12" s="246"/>
      <c r="G12" s="247"/>
      <c r="H12" s="247"/>
      <c r="I12" s="247"/>
      <c r="J12" s="247"/>
      <c r="K12" s="247"/>
      <c r="L12" s="247"/>
      <c r="M12" s="247"/>
      <c r="N12" s="247"/>
      <c r="O12" s="218"/>
      <c r="P12" s="218"/>
      <c r="Q12" s="218"/>
      <c r="R12" s="218"/>
      <c r="S12" s="218"/>
      <c r="T12" s="218"/>
      <c r="U12" s="218"/>
      <c r="V12" s="248"/>
      <c r="W12" s="243"/>
      <c r="X12" s="243"/>
      <c r="Y12" s="243"/>
      <c r="Z12" s="242"/>
    </row>
    <row r="13" spans="1:26" s="216" customFormat="1" x14ac:dyDescent="0.25">
      <c r="A13" s="244" t="str">
        <f>Leyendas!$C$2</f>
        <v>Chile</v>
      </c>
      <c r="B13" s="244">
        <f>Leyendas!$A$2</f>
        <v>2018</v>
      </c>
      <c r="C13" s="215">
        <v>6</v>
      </c>
      <c r="D13" s="223"/>
      <c r="E13" s="245"/>
      <c r="F13" s="246"/>
      <c r="G13" s="247"/>
      <c r="H13" s="247"/>
      <c r="I13" s="247"/>
      <c r="J13" s="247"/>
      <c r="K13" s="247"/>
      <c r="L13" s="247"/>
      <c r="M13" s="247"/>
      <c r="N13" s="247"/>
      <c r="O13" s="218"/>
      <c r="P13" s="218"/>
      <c r="Q13" s="218"/>
      <c r="R13" s="218"/>
      <c r="S13" s="218"/>
      <c r="T13" s="218"/>
      <c r="U13" s="218"/>
      <c r="V13" s="248"/>
      <c r="W13" s="243"/>
      <c r="X13" s="243"/>
      <c r="Y13" s="243"/>
      <c r="Z13" s="242"/>
    </row>
    <row r="14" spans="1:26" s="216" customFormat="1" ht="15" customHeight="1" x14ac:dyDescent="0.25">
      <c r="A14" s="244" t="str">
        <f>Leyendas!$C$2</f>
        <v>Chile</v>
      </c>
      <c r="B14" s="244">
        <f>Leyendas!$A$2</f>
        <v>2018</v>
      </c>
      <c r="C14" s="215">
        <v>7</v>
      </c>
      <c r="D14" s="223"/>
      <c r="E14" s="245"/>
      <c r="F14" s="246"/>
      <c r="G14" s="247"/>
      <c r="H14" s="247"/>
      <c r="I14" s="247"/>
      <c r="J14" s="247"/>
      <c r="K14" s="247"/>
      <c r="L14" s="247"/>
      <c r="M14" s="247"/>
      <c r="N14" s="247"/>
      <c r="O14" s="218"/>
      <c r="P14" s="218"/>
      <c r="Q14" s="218"/>
      <c r="R14" s="218"/>
      <c r="S14" s="218"/>
      <c r="T14" s="218"/>
      <c r="U14" s="218"/>
      <c r="V14" s="248"/>
      <c r="W14" s="243"/>
      <c r="X14" s="243"/>
      <c r="Y14" s="243"/>
      <c r="Z14" s="242"/>
    </row>
    <row r="15" spans="1:26" s="216" customFormat="1" x14ac:dyDescent="0.25">
      <c r="A15" s="244" t="str">
        <f>Leyendas!$C$2</f>
        <v>Chile</v>
      </c>
      <c r="B15" s="244">
        <f>Leyendas!$A$2</f>
        <v>2018</v>
      </c>
      <c r="C15" s="215">
        <v>8</v>
      </c>
      <c r="D15" s="223"/>
      <c r="E15" s="245"/>
      <c r="F15" s="246"/>
      <c r="G15" s="247"/>
      <c r="H15" s="247"/>
      <c r="I15" s="247"/>
      <c r="J15" s="247"/>
      <c r="K15" s="247"/>
      <c r="L15" s="247"/>
      <c r="M15" s="247"/>
      <c r="N15" s="247"/>
      <c r="O15" s="218"/>
      <c r="P15" s="218"/>
      <c r="Q15" s="218"/>
      <c r="R15" s="218"/>
      <c r="S15" s="218"/>
      <c r="T15" s="218"/>
      <c r="U15" s="218"/>
      <c r="V15" s="248"/>
      <c r="W15" s="243"/>
      <c r="X15" s="243"/>
      <c r="Y15" s="243"/>
      <c r="Z15" s="242"/>
    </row>
    <row r="16" spans="1:26" s="216" customFormat="1" x14ac:dyDescent="0.25">
      <c r="A16" s="244" t="str">
        <f>Leyendas!$C$2</f>
        <v>Chile</v>
      </c>
      <c r="B16" s="244">
        <f>Leyendas!$A$2</f>
        <v>2018</v>
      </c>
      <c r="C16" s="215">
        <v>9</v>
      </c>
      <c r="D16" s="223"/>
      <c r="E16" s="245"/>
      <c r="F16" s="246"/>
      <c r="G16" s="247"/>
      <c r="H16" s="247"/>
      <c r="I16" s="247"/>
      <c r="J16" s="247"/>
      <c r="K16" s="247"/>
      <c r="L16" s="247"/>
      <c r="M16" s="247"/>
      <c r="N16" s="247"/>
      <c r="O16" s="218"/>
      <c r="P16" s="218"/>
      <c r="Q16" s="218"/>
      <c r="R16" s="218"/>
      <c r="S16" s="218"/>
      <c r="T16" s="218"/>
      <c r="U16" s="218"/>
      <c r="V16" s="248"/>
      <c r="W16" s="243"/>
      <c r="X16" s="243"/>
      <c r="Y16" s="243"/>
      <c r="Z16" s="242"/>
    </row>
    <row r="17" spans="1:26" s="216" customFormat="1" x14ac:dyDescent="0.25">
      <c r="A17" s="244" t="str">
        <f>Leyendas!$C$2</f>
        <v>Chile</v>
      </c>
      <c r="B17" s="244">
        <f>Leyendas!$A$2</f>
        <v>2018</v>
      </c>
      <c r="C17" s="215">
        <v>10</v>
      </c>
      <c r="D17" s="223"/>
      <c r="E17" s="245"/>
      <c r="F17" s="246"/>
      <c r="G17" s="247"/>
      <c r="H17" s="247"/>
      <c r="I17" s="247"/>
      <c r="J17" s="247"/>
      <c r="K17" s="247"/>
      <c r="L17" s="247"/>
      <c r="M17" s="247"/>
      <c r="N17" s="247"/>
      <c r="O17" s="218"/>
      <c r="P17" s="218"/>
      <c r="Q17" s="218"/>
      <c r="R17" s="218"/>
      <c r="S17" s="218"/>
      <c r="T17" s="218"/>
      <c r="U17" s="218"/>
      <c r="V17" s="248"/>
      <c r="W17" s="243"/>
      <c r="X17" s="243"/>
      <c r="Y17" s="243"/>
      <c r="Z17" s="242"/>
    </row>
    <row r="18" spans="1:26" s="216" customFormat="1" x14ac:dyDescent="0.25">
      <c r="A18" s="244" t="str">
        <f>Leyendas!$C$2</f>
        <v>Chile</v>
      </c>
      <c r="B18" s="244">
        <f>Leyendas!$A$2</f>
        <v>2018</v>
      </c>
      <c r="C18" s="215">
        <v>11</v>
      </c>
      <c r="D18" s="223"/>
      <c r="E18" s="245"/>
      <c r="F18" s="246"/>
      <c r="G18" s="247"/>
      <c r="H18" s="247"/>
      <c r="I18" s="247"/>
      <c r="J18" s="247"/>
      <c r="K18" s="247"/>
      <c r="L18" s="247"/>
      <c r="M18" s="247"/>
      <c r="N18" s="247"/>
      <c r="O18" s="218"/>
      <c r="P18" s="218"/>
      <c r="Q18" s="218"/>
      <c r="R18" s="218"/>
      <c r="S18" s="218"/>
      <c r="T18" s="218"/>
      <c r="U18" s="218"/>
      <c r="V18" s="248"/>
      <c r="W18" s="243"/>
      <c r="X18" s="243"/>
      <c r="Y18" s="243"/>
      <c r="Z18" s="242"/>
    </row>
    <row r="19" spans="1:26" s="216" customFormat="1" x14ac:dyDescent="0.25">
      <c r="A19" s="244" t="str">
        <f>Leyendas!$C$2</f>
        <v>Chile</v>
      </c>
      <c r="B19" s="244">
        <f>Leyendas!$A$2</f>
        <v>2018</v>
      </c>
      <c r="C19" s="215">
        <v>12</v>
      </c>
      <c r="D19" s="223"/>
      <c r="E19" s="245"/>
      <c r="F19" s="246"/>
      <c r="G19" s="247"/>
      <c r="H19" s="247"/>
      <c r="I19" s="247"/>
      <c r="J19" s="247"/>
      <c r="K19" s="247"/>
      <c r="L19" s="247"/>
      <c r="M19" s="247"/>
      <c r="N19" s="247"/>
      <c r="O19" s="218"/>
      <c r="P19" s="218"/>
      <c r="Q19" s="218"/>
      <c r="R19" s="218"/>
      <c r="S19" s="218"/>
      <c r="T19" s="218"/>
      <c r="U19" s="218"/>
      <c r="V19" s="248"/>
      <c r="W19" s="243"/>
      <c r="X19" s="243"/>
      <c r="Y19" s="243"/>
      <c r="Z19" s="242"/>
    </row>
    <row r="20" spans="1:26" s="216" customFormat="1" x14ac:dyDescent="0.25">
      <c r="A20" s="244" t="str">
        <f>Leyendas!$C$2</f>
        <v>Chile</v>
      </c>
      <c r="B20" s="244">
        <f>Leyendas!$A$2</f>
        <v>2018</v>
      </c>
      <c r="C20" s="215">
        <v>13</v>
      </c>
      <c r="D20" s="223"/>
      <c r="E20" s="245"/>
      <c r="F20" s="246"/>
      <c r="G20" s="247"/>
      <c r="H20" s="247"/>
      <c r="I20" s="247"/>
      <c r="J20" s="247"/>
      <c r="K20" s="247"/>
      <c r="L20" s="247"/>
      <c r="M20" s="247"/>
      <c r="N20" s="247"/>
      <c r="O20" s="218"/>
      <c r="P20" s="218"/>
      <c r="Q20" s="218"/>
      <c r="R20" s="218"/>
      <c r="S20" s="218"/>
      <c r="T20" s="218"/>
      <c r="U20" s="218"/>
      <c r="V20" s="248"/>
      <c r="W20" s="243"/>
      <c r="X20" s="243"/>
      <c r="Y20" s="243"/>
      <c r="Z20" s="242"/>
    </row>
    <row r="21" spans="1:26" s="216" customFormat="1" x14ac:dyDescent="0.25">
      <c r="A21" s="244" t="str">
        <f>Leyendas!$C$2</f>
        <v>Chile</v>
      </c>
      <c r="B21" s="244">
        <f>Leyendas!$A$2</f>
        <v>2018</v>
      </c>
      <c r="C21" s="215">
        <v>14</v>
      </c>
      <c r="D21" s="223"/>
      <c r="E21" s="245"/>
      <c r="F21" s="222"/>
      <c r="G21" s="218"/>
      <c r="H21" s="247"/>
      <c r="I21" s="247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48"/>
      <c r="W21" s="243"/>
      <c r="X21" s="243"/>
      <c r="Y21" s="243"/>
      <c r="Z21" s="242"/>
    </row>
    <row r="22" spans="1:26" s="216" customFormat="1" x14ac:dyDescent="0.25">
      <c r="A22" s="244" t="str">
        <f>Leyendas!$C$2</f>
        <v>Chile</v>
      </c>
      <c r="B22" s="244">
        <f>Leyendas!$A$2</f>
        <v>2018</v>
      </c>
      <c r="C22" s="215">
        <v>15</v>
      </c>
      <c r="D22" s="223"/>
      <c r="E22" s="245"/>
      <c r="F22" s="222"/>
      <c r="G22" s="218"/>
      <c r="H22" s="247"/>
      <c r="I22" s="247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48"/>
      <c r="W22" s="243"/>
      <c r="X22" s="243"/>
      <c r="Y22" s="243"/>
      <c r="Z22" s="242"/>
    </row>
    <row r="23" spans="1:26" s="216" customFormat="1" x14ac:dyDescent="0.25">
      <c r="A23" s="244" t="str">
        <f>Leyendas!$C$2</f>
        <v>Chile</v>
      </c>
      <c r="B23" s="244">
        <f>Leyendas!$A$2</f>
        <v>2018</v>
      </c>
      <c r="C23" s="215">
        <v>16</v>
      </c>
      <c r="D23" s="223"/>
      <c r="E23" s="245"/>
      <c r="F23" s="222"/>
      <c r="G23" s="218"/>
      <c r="H23" s="247"/>
      <c r="I23" s="247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48"/>
      <c r="W23" s="243"/>
      <c r="X23" s="243"/>
      <c r="Y23" s="243"/>
      <c r="Z23" s="242"/>
    </row>
    <row r="24" spans="1:26" s="216" customFormat="1" x14ac:dyDescent="0.25">
      <c r="A24" s="244" t="str">
        <f>Leyendas!$C$2</f>
        <v>Chile</v>
      </c>
      <c r="B24" s="244">
        <f>Leyendas!$A$2</f>
        <v>2018</v>
      </c>
      <c r="C24" s="215">
        <v>17</v>
      </c>
      <c r="D24" s="223"/>
      <c r="E24" s="245"/>
      <c r="F24" s="222"/>
      <c r="G24" s="218"/>
      <c r="H24" s="247"/>
      <c r="I24" s="247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48"/>
      <c r="W24" s="243"/>
      <c r="X24" s="243"/>
      <c r="Y24" s="243"/>
      <c r="Z24" s="242"/>
    </row>
    <row r="25" spans="1:26" s="216" customFormat="1" x14ac:dyDescent="0.25">
      <c r="A25" s="244" t="str">
        <f>Leyendas!$C$2</f>
        <v>Chile</v>
      </c>
      <c r="B25" s="244">
        <f>Leyendas!$A$2</f>
        <v>2018</v>
      </c>
      <c r="C25" s="215">
        <v>18</v>
      </c>
      <c r="D25" s="223"/>
      <c r="E25" s="245"/>
      <c r="F25" s="222"/>
      <c r="G25" s="218"/>
      <c r="H25" s="247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48"/>
      <c r="W25" s="243"/>
      <c r="X25" s="243"/>
      <c r="Y25" s="243"/>
      <c r="Z25" s="242"/>
    </row>
    <row r="26" spans="1:26" s="216" customFormat="1" x14ac:dyDescent="0.25">
      <c r="A26" s="244" t="str">
        <f>Leyendas!$C$2</f>
        <v>Chile</v>
      </c>
      <c r="B26" s="244">
        <f>Leyendas!$A$2</f>
        <v>2018</v>
      </c>
      <c r="C26" s="215">
        <v>19</v>
      </c>
      <c r="D26" s="223"/>
      <c r="E26" s="245"/>
      <c r="F26" s="222"/>
      <c r="G26" s="218"/>
      <c r="H26" s="247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48"/>
      <c r="W26" s="243"/>
      <c r="X26" s="243"/>
      <c r="Y26" s="243"/>
      <c r="Z26" s="242"/>
    </row>
    <row r="27" spans="1:26" s="216" customFormat="1" x14ac:dyDescent="0.25">
      <c r="A27" s="244" t="str">
        <f>Leyendas!$C$2</f>
        <v>Chile</v>
      </c>
      <c r="B27" s="244">
        <f>Leyendas!$A$2</f>
        <v>2018</v>
      </c>
      <c r="C27" s="215">
        <v>20</v>
      </c>
      <c r="D27" s="223"/>
      <c r="E27" s="245"/>
      <c r="F27" s="222"/>
      <c r="G27" s="218"/>
      <c r="H27" s="247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48"/>
      <c r="W27" s="243"/>
      <c r="X27" s="243"/>
      <c r="Y27" s="243"/>
      <c r="Z27" s="242"/>
    </row>
    <row r="28" spans="1:26" s="216" customFormat="1" x14ac:dyDescent="0.25">
      <c r="A28" s="244" t="str">
        <f>Leyendas!$C$2</f>
        <v>Chile</v>
      </c>
      <c r="B28" s="244">
        <f>Leyendas!$A$2</f>
        <v>2018</v>
      </c>
      <c r="C28" s="215">
        <v>21</v>
      </c>
      <c r="D28" s="223"/>
      <c r="E28" s="245"/>
      <c r="F28" s="222"/>
      <c r="G28" s="218"/>
      <c r="H28" s="247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48"/>
      <c r="W28" s="243"/>
      <c r="X28" s="243"/>
      <c r="Y28" s="243"/>
      <c r="Z28" s="242"/>
    </row>
    <row r="29" spans="1:26" s="216" customFormat="1" ht="15" customHeight="1" x14ac:dyDescent="0.25">
      <c r="A29" s="244" t="str">
        <f>Leyendas!$C$2</f>
        <v>Chile</v>
      </c>
      <c r="B29" s="244">
        <f>Leyendas!$A$2</f>
        <v>2018</v>
      </c>
      <c r="C29" s="215">
        <v>22</v>
      </c>
      <c r="D29" s="223"/>
      <c r="E29" s="245"/>
      <c r="F29" s="222"/>
      <c r="G29" s="218"/>
      <c r="H29" s="247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48"/>
      <c r="W29" s="243"/>
      <c r="X29" s="243"/>
      <c r="Y29" s="243"/>
      <c r="Z29" s="242"/>
    </row>
    <row r="30" spans="1:26" s="216" customFormat="1" x14ac:dyDescent="0.25">
      <c r="A30" s="244" t="str">
        <f>Leyendas!$C$2</f>
        <v>Chile</v>
      </c>
      <c r="B30" s="244">
        <f>Leyendas!$A$2</f>
        <v>2018</v>
      </c>
      <c r="C30" s="215">
        <v>23</v>
      </c>
      <c r="D30" s="223"/>
      <c r="E30" s="245"/>
      <c r="F30" s="222"/>
      <c r="G30" s="218"/>
      <c r="H30" s="247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48"/>
      <c r="W30" s="243"/>
      <c r="X30" s="243"/>
      <c r="Y30" s="243"/>
      <c r="Z30" s="242"/>
    </row>
    <row r="31" spans="1:26" s="216" customFormat="1" x14ac:dyDescent="0.25">
      <c r="A31" s="244" t="str">
        <f>Leyendas!$C$2</f>
        <v>Chile</v>
      </c>
      <c r="B31" s="244">
        <f>Leyendas!$A$2</f>
        <v>2018</v>
      </c>
      <c r="C31" s="215">
        <v>24</v>
      </c>
      <c r="D31" s="223"/>
      <c r="E31" s="245"/>
      <c r="F31" s="222"/>
      <c r="G31" s="218"/>
      <c r="H31" s="247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48"/>
      <c r="W31" s="243"/>
      <c r="X31" s="243"/>
      <c r="Y31" s="243"/>
      <c r="Z31" s="242"/>
    </row>
    <row r="32" spans="1:26" s="216" customFormat="1" x14ac:dyDescent="0.25">
      <c r="A32" s="244" t="str">
        <f>Leyendas!$C$2</f>
        <v>Chile</v>
      </c>
      <c r="B32" s="244">
        <f>Leyendas!$A$2</f>
        <v>2018</v>
      </c>
      <c r="C32" s="215">
        <v>25</v>
      </c>
      <c r="D32" s="223"/>
      <c r="E32" s="245"/>
      <c r="F32" s="222"/>
      <c r="G32" s="218"/>
      <c r="H32" s="247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48"/>
      <c r="W32" s="243"/>
      <c r="X32" s="243"/>
      <c r="Y32" s="243"/>
      <c r="Z32" s="241"/>
    </row>
    <row r="33" spans="1:26" s="216" customFormat="1" x14ac:dyDescent="0.25">
      <c r="A33" s="244" t="str">
        <f>Leyendas!$C$2</f>
        <v>Chile</v>
      </c>
      <c r="B33" s="244">
        <f>Leyendas!$A$2</f>
        <v>2018</v>
      </c>
      <c r="C33" s="215">
        <v>26</v>
      </c>
      <c r="D33" s="223"/>
      <c r="E33" s="245"/>
      <c r="F33" s="222"/>
      <c r="G33" s="218"/>
      <c r="H33" s="247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48"/>
      <c r="W33" s="243"/>
      <c r="X33" s="243"/>
      <c r="Y33" s="243"/>
      <c r="Z33" s="241"/>
    </row>
    <row r="34" spans="1:26" s="216" customFormat="1" x14ac:dyDescent="0.25">
      <c r="A34" s="244" t="str">
        <f>Leyendas!$C$2</f>
        <v>Chile</v>
      </c>
      <c r="B34" s="244">
        <f>Leyendas!$A$2</f>
        <v>2018</v>
      </c>
      <c r="C34" s="215">
        <v>27</v>
      </c>
      <c r="D34" s="223"/>
      <c r="E34" s="245"/>
      <c r="F34" s="222"/>
      <c r="G34" s="218"/>
      <c r="H34" s="247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48"/>
      <c r="W34" s="243"/>
      <c r="X34" s="243"/>
      <c r="Y34" s="243"/>
      <c r="Z34" s="241"/>
    </row>
    <row r="35" spans="1:26" s="216" customFormat="1" x14ac:dyDescent="0.25">
      <c r="A35" s="244" t="str">
        <f>Leyendas!$C$2</f>
        <v>Chile</v>
      </c>
      <c r="B35" s="244">
        <f>Leyendas!$A$2</f>
        <v>2018</v>
      </c>
      <c r="C35" s="215">
        <v>28</v>
      </c>
      <c r="D35" s="223"/>
      <c r="E35" s="245"/>
      <c r="F35" s="222"/>
      <c r="G35" s="218"/>
      <c r="H35" s="247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48"/>
      <c r="W35" s="243"/>
      <c r="X35" s="243"/>
      <c r="Y35" s="243"/>
      <c r="Z35" s="241"/>
    </row>
    <row r="36" spans="1:26" s="216" customFormat="1" x14ac:dyDescent="0.25">
      <c r="A36" s="244" t="str">
        <f>Leyendas!$C$2</f>
        <v>Chile</v>
      </c>
      <c r="B36" s="244">
        <f>Leyendas!$A$2</f>
        <v>2018</v>
      </c>
      <c r="C36" s="215">
        <v>29</v>
      </c>
      <c r="D36" s="223"/>
      <c r="E36" s="245"/>
      <c r="F36" s="222"/>
      <c r="G36" s="218"/>
      <c r="H36" s="247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48"/>
      <c r="W36" s="243"/>
      <c r="X36" s="243"/>
      <c r="Y36" s="243"/>
      <c r="Z36" s="241"/>
    </row>
    <row r="37" spans="1:26" s="216" customFormat="1" x14ac:dyDescent="0.25">
      <c r="A37" s="244" t="str">
        <f>Leyendas!$C$2</f>
        <v>Chile</v>
      </c>
      <c r="B37" s="244">
        <f>Leyendas!$A$2</f>
        <v>2018</v>
      </c>
      <c r="C37" s="215">
        <v>30</v>
      </c>
      <c r="D37" s="223"/>
      <c r="E37" s="245"/>
      <c r="F37" s="222"/>
      <c r="G37" s="218"/>
      <c r="H37" s="247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48"/>
      <c r="W37" s="243"/>
      <c r="X37" s="243"/>
      <c r="Y37" s="243"/>
      <c r="Z37" s="241"/>
    </row>
    <row r="38" spans="1:26" s="216" customFormat="1" x14ac:dyDescent="0.25">
      <c r="A38" s="244" t="str">
        <f>Leyendas!$C$2</f>
        <v>Chile</v>
      </c>
      <c r="B38" s="244">
        <f>Leyendas!$A$2</f>
        <v>2018</v>
      </c>
      <c r="C38" s="215">
        <v>31</v>
      </c>
      <c r="D38" s="223"/>
      <c r="E38" s="245"/>
      <c r="F38" s="222"/>
      <c r="G38" s="218"/>
      <c r="H38" s="247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48"/>
      <c r="W38" s="243"/>
      <c r="X38" s="243"/>
      <c r="Y38" s="243"/>
      <c r="Z38" s="241"/>
    </row>
    <row r="39" spans="1:26" s="216" customFormat="1" x14ac:dyDescent="0.25">
      <c r="A39" s="244" t="str">
        <f>Leyendas!$C$2</f>
        <v>Chile</v>
      </c>
      <c r="B39" s="244">
        <f>Leyendas!$A$2</f>
        <v>2018</v>
      </c>
      <c r="C39" s="215">
        <v>32</v>
      </c>
      <c r="D39" s="223"/>
      <c r="E39" s="245"/>
      <c r="F39" s="222"/>
      <c r="G39" s="218"/>
      <c r="H39" s="247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48"/>
      <c r="W39" s="243"/>
      <c r="X39" s="243"/>
      <c r="Y39" s="243"/>
      <c r="Z39" s="241"/>
    </row>
    <row r="40" spans="1:26" s="216" customFormat="1" x14ac:dyDescent="0.25">
      <c r="A40" s="244" t="str">
        <f>Leyendas!$C$2</f>
        <v>Chile</v>
      </c>
      <c r="B40" s="244">
        <f>Leyendas!$A$2</f>
        <v>2018</v>
      </c>
      <c r="C40" s="215">
        <v>33</v>
      </c>
      <c r="D40" s="223"/>
      <c r="E40" s="245"/>
      <c r="F40" s="222"/>
      <c r="G40" s="218"/>
      <c r="H40" s="247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48"/>
      <c r="W40" s="243"/>
      <c r="X40" s="243"/>
      <c r="Y40" s="243"/>
      <c r="Z40" s="241"/>
    </row>
    <row r="41" spans="1:26" s="216" customFormat="1" x14ac:dyDescent="0.25">
      <c r="A41" s="244" t="str">
        <f>Leyendas!$C$2</f>
        <v>Chile</v>
      </c>
      <c r="B41" s="244">
        <f>Leyendas!$A$2</f>
        <v>2018</v>
      </c>
      <c r="C41" s="215">
        <v>34</v>
      </c>
      <c r="D41" s="223"/>
      <c r="E41" s="245"/>
      <c r="F41" s="222"/>
      <c r="G41" s="218"/>
      <c r="H41" s="247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48"/>
      <c r="W41" s="243"/>
      <c r="X41" s="243"/>
      <c r="Y41" s="243"/>
      <c r="Z41" s="241"/>
    </row>
    <row r="42" spans="1:26" s="216" customFormat="1" x14ac:dyDescent="0.25">
      <c r="A42" s="244" t="str">
        <f>Leyendas!$C$2</f>
        <v>Chile</v>
      </c>
      <c r="B42" s="244">
        <f>Leyendas!$A$2</f>
        <v>2018</v>
      </c>
      <c r="C42" s="215">
        <v>35</v>
      </c>
      <c r="D42" s="223"/>
      <c r="E42" s="245"/>
      <c r="F42" s="222"/>
      <c r="G42" s="218"/>
      <c r="H42" s="247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48"/>
      <c r="W42" s="243"/>
      <c r="X42" s="243"/>
      <c r="Y42" s="243"/>
      <c r="Z42" s="241"/>
    </row>
    <row r="43" spans="1:26" s="216" customFormat="1" x14ac:dyDescent="0.25">
      <c r="A43" s="244" t="str">
        <f>Leyendas!$C$2</f>
        <v>Chile</v>
      </c>
      <c r="B43" s="244">
        <f>Leyendas!$A$2</f>
        <v>2018</v>
      </c>
      <c r="C43" s="215">
        <v>36</v>
      </c>
      <c r="D43" s="223"/>
      <c r="E43" s="245"/>
      <c r="F43" s="222"/>
      <c r="G43" s="218"/>
      <c r="H43" s="247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48"/>
      <c r="W43" s="243"/>
      <c r="X43" s="243"/>
      <c r="Y43" s="243"/>
      <c r="Z43" s="241"/>
    </row>
    <row r="44" spans="1:26" s="216" customFormat="1" ht="15" customHeight="1" x14ac:dyDescent="0.25">
      <c r="A44" s="244" t="str">
        <f>Leyendas!$C$2</f>
        <v>Chile</v>
      </c>
      <c r="B44" s="244">
        <f>Leyendas!$A$2</f>
        <v>2018</v>
      </c>
      <c r="C44" s="215">
        <v>37</v>
      </c>
      <c r="D44" s="223"/>
      <c r="E44" s="245"/>
      <c r="F44" s="222"/>
      <c r="G44" s="218"/>
      <c r="H44" s="247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48"/>
      <c r="W44" s="243"/>
      <c r="X44" s="243"/>
      <c r="Y44" s="243"/>
      <c r="Z44" s="241"/>
    </row>
    <row r="45" spans="1:26" s="216" customFormat="1" x14ac:dyDescent="0.25">
      <c r="A45" s="244" t="str">
        <f>Leyendas!$C$2</f>
        <v>Chile</v>
      </c>
      <c r="B45" s="244">
        <f>Leyendas!$A$2</f>
        <v>2018</v>
      </c>
      <c r="C45" s="215">
        <v>38</v>
      </c>
      <c r="D45" s="223"/>
      <c r="E45" s="245"/>
      <c r="F45" s="222"/>
      <c r="G45" s="218"/>
      <c r="H45" s="247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48"/>
      <c r="W45" s="243"/>
      <c r="X45" s="243"/>
      <c r="Y45" s="243"/>
      <c r="Z45" s="241"/>
    </row>
    <row r="46" spans="1:26" s="216" customFormat="1" x14ac:dyDescent="0.25">
      <c r="A46" s="244" t="str">
        <f>Leyendas!$C$2</f>
        <v>Chile</v>
      </c>
      <c r="B46" s="244">
        <f>Leyendas!$A$2</f>
        <v>2018</v>
      </c>
      <c r="C46" s="215">
        <v>39</v>
      </c>
      <c r="D46" s="223"/>
      <c r="E46" s="240"/>
      <c r="F46" s="222"/>
      <c r="G46" s="218"/>
      <c r="H46" s="247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48"/>
      <c r="W46" s="243"/>
      <c r="X46" s="243"/>
      <c r="Y46" s="243"/>
      <c r="Z46" s="241"/>
    </row>
    <row r="47" spans="1:26" s="216" customFormat="1" x14ac:dyDescent="0.25">
      <c r="A47" s="244" t="str">
        <f>Leyendas!$C$2</f>
        <v>Chile</v>
      </c>
      <c r="B47" s="244">
        <f>Leyendas!$A$2</f>
        <v>2018</v>
      </c>
      <c r="C47" s="215">
        <v>40</v>
      </c>
      <c r="D47" s="223"/>
      <c r="E47" s="245"/>
      <c r="F47" s="222"/>
      <c r="G47" s="218"/>
      <c r="H47" s="247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48"/>
      <c r="W47" s="243"/>
      <c r="X47" s="243"/>
      <c r="Y47" s="243"/>
      <c r="Z47" s="241"/>
    </row>
    <row r="48" spans="1:26" s="216" customFormat="1" x14ac:dyDescent="0.25">
      <c r="A48" s="244" t="str">
        <f>Leyendas!$C$2</f>
        <v>Chile</v>
      </c>
      <c r="B48" s="244">
        <f>Leyendas!$A$2</f>
        <v>2018</v>
      </c>
      <c r="C48" s="215">
        <v>41</v>
      </c>
      <c r="D48" s="223"/>
      <c r="E48" s="245"/>
      <c r="F48" s="222"/>
      <c r="G48" s="218"/>
      <c r="H48" s="247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48"/>
      <c r="W48" s="243"/>
      <c r="X48" s="243"/>
      <c r="Y48" s="243"/>
      <c r="Z48" s="241"/>
    </row>
    <row r="49" spans="1:26" s="216" customFormat="1" x14ac:dyDescent="0.25">
      <c r="A49" s="244" t="str">
        <f>Leyendas!$C$2</f>
        <v>Chile</v>
      </c>
      <c r="B49" s="244">
        <f>Leyendas!$A$2</f>
        <v>2018</v>
      </c>
      <c r="C49" s="215">
        <v>42</v>
      </c>
      <c r="D49" s="223"/>
      <c r="E49" s="245"/>
      <c r="F49" s="222"/>
      <c r="G49" s="218"/>
      <c r="H49" s="247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48"/>
      <c r="W49" s="243"/>
      <c r="X49" s="243"/>
      <c r="Y49" s="243"/>
      <c r="Z49" s="241"/>
    </row>
    <row r="50" spans="1:26" s="216" customFormat="1" x14ac:dyDescent="0.25">
      <c r="A50" s="244" t="str">
        <f>Leyendas!$C$2</f>
        <v>Chile</v>
      </c>
      <c r="B50" s="244">
        <f>Leyendas!$A$2</f>
        <v>2018</v>
      </c>
      <c r="C50" s="215">
        <v>43</v>
      </c>
      <c r="D50" s="223"/>
      <c r="E50" s="245"/>
      <c r="F50" s="222"/>
      <c r="G50" s="218"/>
      <c r="H50" s="247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48"/>
      <c r="W50" s="243"/>
      <c r="X50" s="243"/>
      <c r="Y50" s="243"/>
      <c r="Z50" s="241"/>
    </row>
    <row r="51" spans="1:26" s="216" customFormat="1" x14ac:dyDescent="0.25">
      <c r="A51" s="244" t="str">
        <f>Leyendas!$C$2</f>
        <v>Chile</v>
      </c>
      <c r="B51" s="244">
        <f>Leyendas!$A$2</f>
        <v>2018</v>
      </c>
      <c r="C51" s="215">
        <v>44</v>
      </c>
      <c r="D51" s="223"/>
      <c r="E51" s="245"/>
      <c r="F51" s="222"/>
      <c r="G51" s="218"/>
      <c r="H51" s="247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48"/>
      <c r="W51" s="243"/>
      <c r="X51" s="243"/>
      <c r="Y51" s="243"/>
      <c r="Z51" s="241"/>
    </row>
    <row r="52" spans="1:26" s="216" customFormat="1" x14ac:dyDescent="0.25">
      <c r="A52" s="244" t="str">
        <f>Leyendas!$C$2</f>
        <v>Chile</v>
      </c>
      <c r="B52" s="244">
        <f>Leyendas!$A$2</f>
        <v>2018</v>
      </c>
      <c r="C52" s="215">
        <v>45</v>
      </c>
      <c r="D52" s="223"/>
      <c r="E52" s="245"/>
      <c r="F52" s="222"/>
      <c r="G52" s="218"/>
      <c r="H52" s="247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48"/>
      <c r="W52" s="243"/>
      <c r="X52" s="243"/>
      <c r="Y52" s="243"/>
      <c r="Z52" s="241"/>
    </row>
    <row r="53" spans="1:26" s="216" customFormat="1" ht="15" customHeight="1" x14ac:dyDescent="0.25">
      <c r="A53" s="244" t="str">
        <f>Leyendas!$C$2</f>
        <v>Chile</v>
      </c>
      <c r="B53" s="244">
        <f>Leyendas!$A$2</f>
        <v>2018</v>
      </c>
      <c r="C53" s="215">
        <v>46</v>
      </c>
      <c r="D53" s="223"/>
      <c r="E53" s="222"/>
      <c r="F53" s="222"/>
      <c r="G53" s="218"/>
      <c r="H53" s="247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48"/>
      <c r="W53" s="243"/>
      <c r="X53" s="243"/>
      <c r="Y53" s="243"/>
      <c r="Z53" s="241"/>
    </row>
    <row r="54" spans="1:26" s="216" customFormat="1" x14ac:dyDescent="0.25">
      <c r="A54" s="244" t="str">
        <f>Leyendas!$C$2</f>
        <v>Chile</v>
      </c>
      <c r="B54" s="244">
        <f>Leyendas!$A$2</f>
        <v>2018</v>
      </c>
      <c r="C54" s="215">
        <v>47</v>
      </c>
      <c r="D54" s="223"/>
      <c r="E54" s="222"/>
      <c r="F54" s="222"/>
      <c r="G54" s="218"/>
      <c r="H54" s="247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48"/>
      <c r="W54" s="243"/>
      <c r="X54" s="243"/>
      <c r="Y54" s="243"/>
      <c r="Z54" s="241"/>
    </row>
    <row r="55" spans="1:26" s="216" customFormat="1" x14ac:dyDescent="0.25">
      <c r="A55" s="244" t="str">
        <f>Leyendas!$C$2</f>
        <v>Chile</v>
      </c>
      <c r="B55" s="244">
        <f>Leyendas!$A$2</f>
        <v>2018</v>
      </c>
      <c r="C55" s="215">
        <v>48</v>
      </c>
      <c r="D55" s="223"/>
      <c r="E55" s="222"/>
      <c r="F55" s="222"/>
      <c r="G55" s="218"/>
      <c r="H55" s="247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48"/>
      <c r="W55" s="243"/>
      <c r="X55" s="243"/>
      <c r="Y55" s="243"/>
      <c r="Z55" s="241"/>
    </row>
    <row r="56" spans="1:26" s="216" customFormat="1" x14ac:dyDescent="0.25">
      <c r="A56" s="244" t="str">
        <f>Leyendas!$C$2</f>
        <v>Chile</v>
      </c>
      <c r="B56" s="244">
        <f>Leyendas!$A$2</f>
        <v>2018</v>
      </c>
      <c r="C56" s="215">
        <v>49</v>
      </c>
      <c r="D56" s="223"/>
      <c r="E56" s="222"/>
      <c r="F56" s="222"/>
      <c r="G56" s="218"/>
      <c r="H56" s="247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48"/>
      <c r="W56" s="243"/>
      <c r="X56" s="243"/>
      <c r="Y56" s="243"/>
      <c r="Z56" s="241"/>
    </row>
    <row r="57" spans="1:26" s="216" customFormat="1" x14ac:dyDescent="0.25">
      <c r="A57" s="244" t="str">
        <f>Leyendas!$C$2</f>
        <v>Chile</v>
      </c>
      <c r="B57" s="244">
        <f>Leyendas!$A$2</f>
        <v>2018</v>
      </c>
      <c r="C57" s="215">
        <v>50</v>
      </c>
      <c r="D57" s="223"/>
      <c r="E57" s="222"/>
      <c r="F57" s="222"/>
      <c r="G57" s="218"/>
      <c r="H57" s="247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48"/>
      <c r="W57" s="243"/>
      <c r="X57" s="243"/>
      <c r="Y57" s="243"/>
      <c r="Z57" s="241"/>
    </row>
    <row r="58" spans="1:26" s="216" customFormat="1" x14ac:dyDescent="0.25">
      <c r="A58" s="244" t="str">
        <f>Leyendas!$C$2</f>
        <v>Chile</v>
      </c>
      <c r="B58" s="244">
        <f>Leyendas!$A$2</f>
        <v>2018</v>
      </c>
      <c r="C58" s="215">
        <v>51</v>
      </c>
      <c r="D58" s="223"/>
      <c r="E58" s="222"/>
      <c r="F58" s="222"/>
      <c r="G58" s="218"/>
      <c r="H58" s="247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48"/>
      <c r="W58" s="243"/>
      <c r="X58" s="243"/>
      <c r="Y58" s="243"/>
      <c r="Z58" s="241"/>
    </row>
    <row r="59" spans="1:26" s="216" customFormat="1" x14ac:dyDescent="0.25">
      <c r="A59" s="244" t="str">
        <f>Leyendas!$C$2</f>
        <v>Chile</v>
      </c>
      <c r="B59" s="244">
        <f>Leyendas!$A$2</f>
        <v>2018</v>
      </c>
      <c r="C59" s="215">
        <v>52</v>
      </c>
      <c r="D59" s="223"/>
      <c r="E59" s="222"/>
      <c r="F59" s="222"/>
      <c r="G59" s="218"/>
      <c r="H59" s="247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48"/>
      <c r="W59" s="243"/>
      <c r="X59" s="243"/>
      <c r="Y59" s="243"/>
      <c r="Z59" s="241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70" zoomScaleNormal="70" workbookViewId="0"/>
  </sheetViews>
  <sheetFormatPr baseColWidth="10" defaultColWidth="11.42578125" defaultRowHeight="15" x14ac:dyDescent="0.25"/>
  <cols>
    <col min="1" max="2" width="11.42578125" style="225"/>
    <col min="3" max="3" width="9.140625" style="225" customWidth="1"/>
    <col min="4" max="4" width="12.140625" style="225" customWidth="1"/>
    <col min="5" max="5" width="12.5703125" style="225" customWidth="1"/>
    <col min="6" max="6" width="13.140625" style="225" customWidth="1"/>
    <col min="7" max="7" width="9.42578125" style="225" customWidth="1"/>
    <col min="8" max="9" width="12.140625" style="225" customWidth="1"/>
    <col min="10" max="10" width="16.28515625" style="225" customWidth="1"/>
    <col min="11" max="11" width="18.85546875" style="225" customWidth="1"/>
    <col min="12" max="12" width="13.140625" style="225" bestFit="1" customWidth="1"/>
    <col min="13" max="13" width="9.42578125" style="225" customWidth="1"/>
    <col min="14" max="14" width="11.42578125" style="225" bestFit="1" customWidth="1"/>
    <col min="15" max="17" width="9.42578125" style="225" customWidth="1"/>
    <col min="18" max="18" width="10.5703125" style="225" customWidth="1"/>
    <col min="19" max="19" width="9.42578125" style="225" customWidth="1"/>
    <col min="20" max="20" width="14.85546875" style="225" customWidth="1"/>
    <col min="21" max="21" width="16.28515625" style="225" customWidth="1"/>
    <col min="22" max="22" width="13.7109375" style="225" customWidth="1"/>
    <col min="23" max="23" width="15.28515625" style="225" customWidth="1"/>
    <col min="24" max="24" width="14.7109375" style="225" customWidth="1"/>
    <col min="25" max="25" width="13.7109375" style="225" customWidth="1"/>
    <col min="26" max="26" width="16.42578125" style="225" customWidth="1"/>
    <col min="27" max="27" width="15" style="225" customWidth="1"/>
    <col min="28" max="28" width="16.42578125" style="225" customWidth="1"/>
    <col min="29" max="33" width="13.7109375" style="225" customWidth="1"/>
    <col min="34" max="34" width="17.42578125" style="225" customWidth="1"/>
    <col min="35" max="35" width="19.85546875" style="225" customWidth="1"/>
    <col min="36" max="36" width="15" style="225" customWidth="1"/>
    <col min="37" max="37" width="16.42578125" style="225" customWidth="1"/>
    <col min="38" max="39" width="15" style="225" customWidth="1"/>
    <col min="40" max="40" width="16.42578125" style="225" customWidth="1"/>
    <col min="41" max="42" width="15" style="225" customWidth="1"/>
    <col min="43" max="257" width="11.42578125" style="225"/>
    <col min="258" max="258" width="1.7109375" style="225" customWidth="1"/>
    <col min="259" max="259" width="9.140625" style="225" customWidth="1"/>
    <col min="260" max="260" width="9.42578125" style="225" customWidth="1"/>
    <col min="261" max="261" width="12.5703125" style="225" customWidth="1"/>
    <col min="262" max="262" width="13.140625" style="225" customWidth="1"/>
    <col min="263" max="263" width="9.42578125" style="225" customWidth="1"/>
    <col min="264" max="264" width="12.140625" style="225" customWidth="1"/>
    <col min="265" max="266" width="9.42578125" style="225" customWidth="1"/>
    <col min="267" max="267" width="13.140625" style="225" customWidth="1"/>
    <col min="268" max="268" width="13.140625" style="225" bestFit="1" customWidth="1"/>
    <col min="269" max="269" width="9.42578125" style="225" customWidth="1"/>
    <col min="270" max="270" width="11.42578125" style="225" bestFit="1" customWidth="1"/>
    <col min="271" max="273" width="9.42578125" style="225" customWidth="1"/>
    <col min="274" max="274" width="10.5703125" style="225" customWidth="1"/>
    <col min="275" max="276" width="9.42578125" style="225" customWidth="1"/>
    <col min="277" max="277" width="12.7109375" style="225" customWidth="1"/>
    <col min="278" max="278" width="11" style="225" customWidth="1"/>
    <col min="279" max="279" width="13.42578125" style="225" customWidth="1"/>
    <col min="280" max="281" width="13.7109375" style="225" customWidth="1"/>
    <col min="282" max="283" width="15" style="225" customWidth="1"/>
    <col min="284" max="290" width="13.7109375" style="225" customWidth="1"/>
    <col min="291" max="298" width="15" style="225" customWidth="1"/>
    <col min="299" max="513" width="11.42578125" style="225"/>
    <col min="514" max="514" width="1.7109375" style="225" customWidth="1"/>
    <col min="515" max="515" width="9.140625" style="225" customWidth="1"/>
    <col min="516" max="516" width="9.42578125" style="225" customWidth="1"/>
    <col min="517" max="517" width="12.5703125" style="225" customWidth="1"/>
    <col min="518" max="518" width="13.140625" style="225" customWidth="1"/>
    <col min="519" max="519" width="9.42578125" style="225" customWidth="1"/>
    <col min="520" max="520" width="12.140625" style="225" customWidth="1"/>
    <col min="521" max="522" width="9.42578125" style="225" customWidth="1"/>
    <col min="523" max="523" width="13.140625" style="225" customWidth="1"/>
    <col min="524" max="524" width="13.140625" style="225" bestFit="1" customWidth="1"/>
    <col min="525" max="525" width="9.42578125" style="225" customWidth="1"/>
    <col min="526" max="526" width="11.42578125" style="225" bestFit="1" customWidth="1"/>
    <col min="527" max="529" width="9.42578125" style="225" customWidth="1"/>
    <col min="530" max="530" width="10.5703125" style="225" customWidth="1"/>
    <col min="531" max="532" width="9.42578125" style="225" customWidth="1"/>
    <col min="533" max="533" width="12.7109375" style="225" customWidth="1"/>
    <col min="534" max="534" width="11" style="225" customWidth="1"/>
    <col min="535" max="535" width="13.42578125" style="225" customWidth="1"/>
    <col min="536" max="537" width="13.7109375" style="225" customWidth="1"/>
    <col min="538" max="539" width="15" style="225" customWidth="1"/>
    <col min="540" max="546" width="13.7109375" style="225" customWidth="1"/>
    <col min="547" max="554" width="15" style="225" customWidth="1"/>
    <col min="555" max="769" width="11.42578125" style="225"/>
    <col min="770" max="770" width="1.7109375" style="225" customWidth="1"/>
    <col min="771" max="771" width="9.140625" style="225" customWidth="1"/>
    <col min="772" max="772" width="9.42578125" style="225" customWidth="1"/>
    <col min="773" max="773" width="12.5703125" style="225" customWidth="1"/>
    <col min="774" max="774" width="13.140625" style="225" customWidth="1"/>
    <col min="775" max="775" width="9.42578125" style="225" customWidth="1"/>
    <col min="776" max="776" width="12.140625" style="225" customWidth="1"/>
    <col min="777" max="778" width="9.42578125" style="225" customWidth="1"/>
    <col min="779" max="779" width="13.140625" style="225" customWidth="1"/>
    <col min="780" max="780" width="13.140625" style="225" bestFit="1" customWidth="1"/>
    <col min="781" max="781" width="9.42578125" style="225" customWidth="1"/>
    <col min="782" max="782" width="11.42578125" style="225" bestFit="1" customWidth="1"/>
    <col min="783" max="785" width="9.42578125" style="225" customWidth="1"/>
    <col min="786" max="786" width="10.5703125" style="225" customWidth="1"/>
    <col min="787" max="788" width="9.42578125" style="225" customWidth="1"/>
    <col min="789" max="789" width="12.7109375" style="225" customWidth="1"/>
    <col min="790" max="790" width="11" style="225" customWidth="1"/>
    <col min="791" max="791" width="13.42578125" style="225" customWidth="1"/>
    <col min="792" max="793" width="13.7109375" style="225" customWidth="1"/>
    <col min="794" max="795" width="15" style="225" customWidth="1"/>
    <col min="796" max="802" width="13.7109375" style="225" customWidth="1"/>
    <col min="803" max="810" width="15" style="225" customWidth="1"/>
    <col min="811" max="1025" width="11.42578125" style="225"/>
    <col min="1026" max="1026" width="1.7109375" style="225" customWidth="1"/>
    <col min="1027" max="1027" width="9.140625" style="225" customWidth="1"/>
    <col min="1028" max="1028" width="9.42578125" style="225" customWidth="1"/>
    <col min="1029" max="1029" width="12.5703125" style="225" customWidth="1"/>
    <col min="1030" max="1030" width="13.140625" style="225" customWidth="1"/>
    <col min="1031" max="1031" width="9.42578125" style="225" customWidth="1"/>
    <col min="1032" max="1032" width="12.140625" style="225" customWidth="1"/>
    <col min="1033" max="1034" width="9.42578125" style="225" customWidth="1"/>
    <col min="1035" max="1035" width="13.140625" style="225" customWidth="1"/>
    <col min="1036" max="1036" width="13.140625" style="225" bestFit="1" customWidth="1"/>
    <col min="1037" max="1037" width="9.42578125" style="225" customWidth="1"/>
    <col min="1038" max="1038" width="11.42578125" style="225" bestFit="1" customWidth="1"/>
    <col min="1039" max="1041" width="9.42578125" style="225" customWidth="1"/>
    <col min="1042" max="1042" width="10.5703125" style="225" customWidth="1"/>
    <col min="1043" max="1044" width="9.42578125" style="225" customWidth="1"/>
    <col min="1045" max="1045" width="12.7109375" style="225" customWidth="1"/>
    <col min="1046" max="1046" width="11" style="225" customWidth="1"/>
    <col min="1047" max="1047" width="13.42578125" style="225" customWidth="1"/>
    <col min="1048" max="1049" width="13.7109375" style="225" customWidth="1"/>
    <col min="1050" max="1051" width="15" style="225" customWidth="1"/>
    <col min="1052" max="1058" width="13.7109375" style="225" customWidth="1"/>
    <col min="1059" max="1066" width="15" style="225" customWidth="1"/>
    <col min="1067" max="1281" width="11.42578125" style="225"/>
    <col min="1282" max="1282" width="1.7109375" style="225" customWidth="1"/>
    <col min="1283" max="1283" width="9.140625" style="225" customWidth="1"/>
    <col min="1284" max="1284" width="9.42578125" style="225" customWidth="1"/>
    <col min="1285" max="1285" width="12.5703125" style="225" customWidth="1"/>
    <col min="1286" max="1286" width="13.140625" style="225" customWidth="1"/>
    <col min="1287" max="1287" width="9.42578125" style="225" customWidth="1"/>
    <col min="1288" max="1288" width="12.140625" style="225" customWidth="1"/>
    <col min="1289" max="1290" width="9.42578125" style="225" customWidth="1"/>
    <col min="1291" max="1291" width="13.140625" style="225" customWidth="1"/>
    <col min="1292" max="1292" width="13.140625" style="225" bestFit="1" customWidth="1"/>
    <col min="1293" max="1293" width="9.42578125" style="225" customWidth="1"/>
    <col min="1294" max="1294" width="11.42578125" style="225" bestFit="1" customWidth="1"/>
    <col min="1295" max="1297" width="9.42578125" style="225" customWidth="1"/>
    <col min="1298" max="1298" width="10.5703125" style="225" customWidth="1"/>
    <col min="1299" max="1300" width="9.42578125" style="225" customWidth="1"/>
    <col min="1301" max="1301" width="12.7109375" style="225" customWidth="1"/>
    <col min="1302" max="1302" width="11" style="225" customWidth="1"/>
    <col min="1303" max="1303" width="13.42578125" style="225" customWidth="1"/>
    <col min="1304" max="1305" width="13.7109375" style="225" customWidth="1"/>
    <col min="1306" max="1307" width="15" style="225" customWidth="1"/>
    <col min="1308" max="1314" width="13.7109375" style="225" customWidth="1"/>
    <col min="1315" max="1322" width="15" style="225" customWidth="1"/>
    <col min="1323" max="1537" width="11.42578125" style="225"/>
    <col min="1538" max="1538" width="1.7109375" style="225" customWidth="1"/>
    <col min="1539" max="1539" width="9.140625" style="225" customWidth="1"/>
    <col min="1540" max="1540" width="9.42578125" style="225" customWidth="1"/>
    <col min="1541" max="1541" width="12.5703125" style="225" customWidth="1"/>
    <col min="1542" max="1542" width="13.140625" style="225" customWidth="1"/>
    <col min="1543" max="1543" width="9.42578125" style="225" customWidth="1"/>
    <col min="1544" max="1544" width="12.140625" style="225" customWidth="1"/>
    <col min="1545" max="1546" width="9.42578125" style="225" customWidth="1"/>
    <col min="1547" max="1547" width="13.140625" style="225" customWidth="1"/>
    <col min="1548" max="1548" width="13.140625" style="225" bestFit="1" customWidth="1"/>
    <col min="1549" max="1549" width="9.42578125" style="225" customWidth="1"/>
    <col min="1550" max="1550" width="11.42578125" style="225" bestFit="1" customWidth="1"/>
    <col min="1551" max="1553" width="9.42578125" style="225" customWidth="1"/>
    <col min="1554" max="1554" width="10.5703125" style="225" customWidth="1"/>
    <col min="1555" max="1556" width="9.42578125" style="225" customWidth="1"/>
    <col min="1557" max="1557" width="12.7109375" style="225" customWidth="1"/>
    <col min="1558" max="1558" width="11" style="225" customWidth="1"/>
    <col min="1559" max="1559" width="13.42578125" style="225" customWidth="1"/>
    <col min="1560" max="1561" width="13.7109375" style="225" customWidth="1"/>
    <col min="1562" max="1563" width="15" style="225" customWidth="1"/>
    <col min="1564" max="1570" width="13.7109375" style="225" customWidth="1"/>
    <col min="1571" max="1578" width="15" style="225" customWidth="1"/>
    <col min="1579" max="1793" width="11.42578125" style="225"/>
    <col min="1794" max="1794" width="1.7109375" style="225" customWidth="1"/>
    <col min="1795" max="1795" width="9.140625" style="225" customWidth="1"/>
    <col min="1796" max="1796" width="9.42578125" style="225" customWidth="1"/>
    <col min="1797" max="1797" width="12.5703125" style="225" customWidth="1"/>
    <col min="1798" max="1798" width="13.140625" style="225" customWidth="1"/>
    <col min="1799" max="1799" width="9.42578125" style="225" customWidth="1"/>
    <col min="1800" max="1800" width="12.140625" style="225" customWidth="1"/>
    <col min="1801" max="1802" width="9.42578125" style="225" customWidth="1"/>
    <col min="1803" max="1803" width="13.140625" style="225" customWidth="1"/>
    <col min="1804" max="1804" width="13.140625" style="225" bestFit="1" customWidth="1"/>
    <col min="1805" max="1805" width="9.42578125" style="225" customWidth="1"/>
    <col min="1806" max="1806" width="11.42578125" style="225" bestFit="1" customWidth="1"/>
    <col min="1807" max="1809" width="9.42578125" style="225" customWidth="1"/>
    <col min="1810" max="1810" width="10.5703125" style="225" customWidth="1"/>
    <col min="1811" max="1812" width="9.42578125" style="225" customWidth="1"/>
    <col min="1813" max="1813" width="12.7109375" style="225" customWidth="1"/>
    <col min="1814" max="1814" width="11" style="225" customWidth="1"/>
    <col min="1815" max="1815" width="13.42578125" style="225" customWidth="1"/>
    <col min="1816" max="1817" width="13.7109375" style="225" customWidth="1"/>
    <col min="1818" max="1819" width="15" style="225" customWidth="1"/>
    <col min="1820" max="1826" width="13.7109375" style="225" customWidth="1"/>
    <col min="1827" max="1834" width="15" style="225" customWidth="1"/>
    <col min="1835" max="2049" width="11.42578125" style="225"/>
    <col min="2050" max="2050" width="1.7109375" style="225" customWidth="1"/>
    <col min="2051" max="2051" width="9.140625" style="225" customWidth="1"/>
    <col min="2052" max="2052" width="9.42578125" style="225" customWidth="1"/>
    <col min="2053" max="2053" width="12.5703125" style="225" customWidth="1"/>
    <col min="2054" max="2054" width="13.140625" style="225" customWidth="1"/>
    <col min="2055" max="2055" width="9.42578125" style="225" customWidth="1"/>
    <col min="2056" max="2056" width="12.140625" style="225" customWidth="1"/>
    <col min="2057" max="2058" width="9.42578125" style="225" customWidth="1"/>
    <col min="2059" max="2059" width="13.140625" style="225" customWidth="1"/>
    <col min="2060" max="2060" width="13.140625" style="225" bestFit="1" customWidth="1"/>
    <col min="2061" max="2061" width="9.42578125" style="225" customWidth="1"/>
    <col min="2062" max="2062" width="11.42578125" style="225" bestFit="1" customWidth="1"/>
    <col min="2063" max="2065" width="9.42578125" style="225" customWidth="1"/>
    <col min="2066" max="2066" width="10.5703125" style="225" customWidth="1"/>
    <col min="2067" max="2068" width="9.42578125" style="225" customWidth="1"/>
    <col min="2069" max="2069" width="12.7109375" style="225" customWidth="1"/>
    <col min="2070" max="2070" width="11" style="225" customWidth="1"/>
    <col min="2071" max="2071" width="13.42578125" style="225" customWidth="1"/>
    <col min="2072" max="2073" width="13.7109375" style="225" customWidth="1"/>
    <col min="2074" max="2075" width="15" style="225" customWidth="1"/>
    <col min="2076" max="2082" width="13.7109375" style="225" customWidth="1"/>
    <col min="2083" max="2090" width="15" style="225" customWidth="1"/>
    <col min="2091" max="2305" width="11.42578125" style="225"/>
    <col min="2306" max="2306" width="1.7109375" style="225" customWidth="1"/>
    <col min="2307" max="2307" width="9.140625" style="225" customWidth="1"/>
    <col min="2308" max="2308" width="9.42578125" style="225" customWidth="1"/>
    <col min="2309" max="2309" width="12.5703125" style="225" customWidth="1"/>
    <col min="2310" max="2310" width="13.140625" style="225" customWidth="1"/>
    <col min="2311" max="2311" width="9.42578125" style="225" customWidth="1"/>
    <col min="2312" max="2312" width="12.140625" style="225" customWidth="1"/>
    <col min="2313" max="2314" width="9.42578125" style="225" customWidth="1"/>
    <col min="2315" max="2315" width="13.140625" style="225" customWidth="1"/>
    <col min="2316" max="2316" width="13.140625" style="225" bestFit="1" customWidth="1"/>
    <col min="2317" max="2317" width="9.42578125" style="225" customWidth="1"/>
    <col min="2318" max="2318" width="11.42578125" style="225" bestFit="1" customWidth="1"/>
    <col min="2319" max="2321" width="9.42578125" style="225" customWidth="1"/>
    <col min="2322" max="2322" width="10.5703125" style="225" customWidth="1"/>
    <col min="2323" max="2324" width="9.42578125" style="225" customWidth="1"/>
    <col min="2325" max="2325" width="12.7109375" style="225" customWidth="1"/>
    <col min="2326" max="2326" width="11" style="225" customWidth="1"/>
    <col min="2327" max="2327" width="13.42578125" style="225" customWidth="1"/>
    <col min="2328" max="2329" width="13.7109375" style="225" customWidth="1"/>
    <col min="2330" max="2331" width="15" style="225" customWidth="1"/>
    <col min="2332" max="2338" width="13.7109375" style="225" customWidth="1"/>
    <col min="2339" max="2346" width="15" style="225" customWidth="1"/>
    <col min="2347" max="2561" width="11.42578125" style="225"/>
    <col min="2562" max="2562" width="1.7109375" style="225" customWidth="1"/>
    <col min="2563" max="2563" width="9.140625" style="225" customWidth="1"/>
    <col min="2564" max="2564" width="9.42578125" style="225" customWidth="1"/>
    <col min="2565" max="2565" width="12.5703125" style="225" customWidth="1"/>
    <col min="2566" max="2566" width="13.140625" style="225" customWidth="1"/>
    <col min="2567" max="2567" width="9.42578125" style="225" customWidth="1"/>
    <col min="2568" max="2568" width="12.140625" style="225" customWidth="1"/>
    <col min="2569" max="2570" width="9.42578125" style="225" customWidth="1"/>
    <col min="2571" max="2571" width="13.140625" style="225" customWidth="1"/>
    <col min="2572" max="2572" width="13.140625" style="225" bestFit="1" customWidth="1"/>
    <col min="2573" max="2573" width="9.42578125" style="225" customWidth="1"/>
    <col min="2574" max="2574" width="11.42578125" style="225" bestFit="1" customWidth="1"/>
    <col min="2575" max="2577" width="9.42578125" style="225" customWidth="1"/>
    <col min="2578" max="2578" width="10.5703125" style="225" customWidth="1"/>
    <col min="2579" max="2580" width="9.42578125" style="225" customWidth="1"/>
    <col min="2581" max="2581" width="12.7109375" style="225" customWidth="1"/>
    <col min="2582" max="2582" width="11" style="225" customWidth="1"/>
    <col min="2583" max="2583" width="13.42578125" style="225" customWidth="1"/>
    <col min="2584" max="2585" width="13.7109375" style="225" customWidth="1"/>
    <col min="2586" max="2587" width="15" style="225" customWidth="1"/>
    <col min="2588" max="2594" width="13.7109375" style="225" customWidth="1"/>
    <col min="2595" max="2602" width="15" style="225" customWidth="1"/>
    <col min="2603" max="2817" width="11.42578125" style="225"/>
    <col min="2818" max="2818" width="1.7109375" style="225" customWidth="1"/>
    <col min="2819" max="2819" width="9.140625" style="225" customWidth="1"/>
    <col min="2820" max="2820" width="9.42578125" style="225" customWidth="1"/>
    <col min="2821" max="2821" width="12.5703125" style="225" customWidth="1"/>
    <col min="2822" max="2822" width="13.140625" style="225" customWidth="1"/>
    <col min="2823" max="2823" width="9.42578125" style="225" customWidth="1"/>
    <col min="2824" max="2824" width="12.140625" style="225" customWidth="1"/>
    <col min="2825" max="2826" width="9.42578125" style="225" customWidth="1"/>
    <col min="2827" max="2827" width="13.140625" style="225" customWidth="1"/>
    <col min="2828" max="2828" width="13.140625" style="225" bestFit="1" customWidth="1"/>
    <col min="2829" max="2829" width="9.42578125" style="225" customWidth="1"/>
    <col min="2830" max="2830" width="11.42578125" style="225" bestFit="1" customWidth="1"/>
    <col min="2831" max="2833" width="9.42578125" style="225" customWidth="1"/>
    <col min="2834" max="2834" width="10.5703125" style="225" customWidth="1"/>
    <col min="2835" max="2836" width="9.42578125" style="225" customWidth="1"/>
    <col min="2837" max="2837" width="12.7109375" style="225" customWidth="1"/>
    <col min="2838" max="2838" width="11" style="225" customWidth="1"/>
    <col min="2839" max="2839" width="13.42578125" style="225" customWidth="1"/>
    <col min="2840" max="2841" width="13.7109375" style="225" customWidth="1"/>
    <col min="2842" max="2843" width="15" style="225" customWidth="1"/>
    <col min="2844" max="2850" width="13.7109375" style="225" customWidth="1"/>
    <col min="2851" max="2858" width="15" style="225" customWidth="1"/>
    <col min="2859" max="3073" width="11.42578125" style="225"/>
    <col min="3074" max="3074" width="1.7109375" style="225" customWidth="1"/>
    <col min="3075" max="3075" width="9.140625" style="225" customWidth="1"/>
    <col min="3076" max="3076" width="9.42578125" style="225" customWidth="1"/>
    <col min="3077" max="3077" width="12.5703125" style="225" customWidth="1"/>
    <col min="3078" max="3078" width="13.140625" style="225" customWidth="1"/>
    <col min="3079" max="3079" width="9.42578125" style="225" customWidth="1"/>
    <col min="3080" max="3080" width="12.140625" style="225" customWidth="1"/>
    <col min="3081" max="3082" width="9.42578125" style="225" customWidth="1"/>
    <col min="3083" max="3083" width="13.140625" style="225" customWidth="1"/>
    <col min="3084" max="3084" width="13.140625" style="225" bestFit="1" customWidth="1"/>
    <col min="3085" max="3085" width="9.42578125" style="225" customWidth="1"/>
    <col min="3086" max="3086" width="11.42578125" style="225" bestFit="1" customWidth="1"/>
    <col min="3087" max="3089" width="9.42578125" style="225" customWidth="1"/>
    <col min="3090" max="3090" width="10.5703125" style="225" customWidth="1"/>
    <col min="3091" max="3092" width="9.42578125" style="225" customWidth="1"/>
    <col min="3093" max="3093" width="12.7109375" style="225" customWidth="1"/>
    <col min="3094" max="3094" width="11" style="225" customWidth="1"/>
    <col min="3095" max="3095" width="13.42578125" style="225" customWidth="1"/>
    <col min="3096" max="3097" width="13.7109375" style="225" customWidth="1"/>
    <col min="3098" max="3099" width="15" style="225" customWidth="1"/>
    <col min="3100" max="3106" width="13.7109375" style="225" customWidth="1"/>
    <col min="3107" max="3114" width="15" style="225" customWidth="1"/>
    <col min="3115" max="3329" width="11.42578125" style="225"/>
    <col min="3330" max="3330" width="1.7109375" style="225" customWidth="1"/>
    <col min="3331" max="3331" width="9.140625" style="225" customWidth="1"/>
    <col min="3332" max="3332" width="9.42578125" style="225" customWidth="1"/>
    <col min="3333" max="3333" width="12.5703125" style="225" customWidth="1"/>
    <col min="3334" max="3334" width="13.140625" style="225" customWidth="1"/>
    <col min="3335" max="3335" width="9.42578125" style="225" customWidth="1"/>
    <col min="3336" max="3336" width="12.140625" style="225" customWidth="1"/>
    <col min="3337" max="3338" width="9.42578125" style="225" customWidth="1"/>
    <col min="3339" max="3339" width="13.140625" style="225" customWidth="1"/>
    <col min="3340" max="3340" width="13.140625" style="225" bestFit="1" customWidth="1"/>
    <col min="3341" max="3341" width="9.42578125" style="225" customWidth="1"/>
    <col min="3342" max="3342" width="11.42578125" style="225" bestFit="1" customWidth="1"/>
    <col min="3343" max="3345" width="9.42578125" style="225" customWidth="1"/>
    <col min="3346" max="3346" width="10.5703125" style="225" customWidth="1"/>
    <col min="3347" max="3348" width="9.42578125" style="225" customWidth="1"/>
    <col min="3349" max="3349" width="12.7109375" style="225" customWidth="1"/>
    <col min="3350" max="3350" width="11" style="225" customWidth="1"/>
    <col min="3351" max="3351" width="13.42578125" style="225" customWidth="1"/>
    <col min="3352" max="3353" width="13.7109375" style="225" customWidth="1"/>
    <col min="3354" max="3355" width="15" style="225" customWidth="1"/>
    <col min="3356" max="3362" width="13.7109375" style="225" customWidth="1"/>
    <col min="3363" max="3370" width="15" style="225" customWidth="1"/>
    <col min="3371" max="3585" width="11.42578125" style="225"/>
    <col min="3586" max="3586" width="1.7109375" style="225" customWidth="1"/>
    <col min="3587" max="3587" width="9.140625" style="225" customWidth="1"/>
    <col min="3588" max="3588" width="9.42578125" style="225" customWidth="1"/>
    <col min="3589" max="3589" width="12.5703125" style="225" customWidth="1"/>
    <col min="3590" max="3590" width="13.140625" style="225" customWidth="1"/>
    <col min="3591" max="3591" width="9.42578125" style="225" customWidth="1"/>
    <col min="3592" max="3592" width="12.140625" style="225" customWidth="1"/>
    <col min="3593" max="3594" width="9.42578125" style="225" customWidth="1"/>
    <col min="3595" max="3595" width="13.140625" style="225" customWidth="1"/>
    <col min="3596" max="3596" width="13.140625" style="225" bestFit="1" customWidth="1"/>
    <col min="3597" max="3597" width="9.42578125" style="225" customWidth="1"/>
    <col min="3598" max="3598" width="11.42578125" style="225" bestFit="1" customWidth="1"/>
    <col min="3599" max="3601" width="9.42578125" style="225" customWidth="1"/>
    <col min="3602" max="3602" width="10.5703125" style="225" customWidth="1"/>
    <col min="3603" max="3604" width="9.42578125" style="225" customWidth="1"/>
    <col min="3605" max="3605" width="12.7109375" style="225" customWidth="1"/>
    <col min="3606" max="3606" width="11" style="225" customWidth="1"/>
    <col min="3607" max="3607" width="13.42578125" style="225" customWidth="1"/>
    <col min="3608" max="3609" width="13.7109375" style="225" customWidth="1"/>
    <col min="3610" max="3611" width="15" style="225" customWidth="1"/>
    <col min="3612" max="3618" width="13.7109375" style="225" customWidth="1"/>
    <col min="3619" max="3626" width="15" style="225" customWidth="1"/>
    <col min="3627" max="3841" width="11.42578125" style="225"/>
    <col min="3842" max="3842" width="1.7109375" style="225" customWidth="1"/>
    <col min="3843" max="3843" width="9.140625" style="225" customWidth="1"/>
    <col min="3844" max="3844" width="9.42578125" style="225" customWidth="1"/>
    <col min="3845" max="3845" width="12.5703125" style="225" customWidth="1"/>
    <col min="3846" max="3846" width="13.140625" style="225" customWidth="1"/>
    <col min="3847" max="3847" width="9.42578125" style="225" customWidth="1"/>
    <col min="3848" max="3848" width="12.140625" style="225" customWidth="1"/>
    <col min="3849" max="3850" width="9.42578125" style="225" customWidth="1"/>
    <col min="3851" max="3851" width="13.140625" style="225" customWidth="1"/>
    <col min="3852" max="3852" width="13.140625" style="225" bestFit="1" customWidth="1"/>
    <col min="3853" max="3853" width="9.42578125" style="225" customWidth="1"/>
    <col min="3854" max="3854" width="11.42578125" style="225" bestFit="1" customWidth="1"/>
    <col min="3855" max="3857" width="9.42578125" style="225" customWidth="1"/>
    <col min="3858" max="3858" width="10.5703125" style="225" customWidth="1"/>
    <col min="3859" max="3860" width="9.42578125" style="225" customWidth="1"/>
    <col min="3861" max="3861" width="12.7109375" style="225" customWidth="1"/>
    <col min="3862" max="3862" width="11" style="225" customWidth="1"/>
    <col min="3863" max="3863" width="13.42578125" style="225" customWidth="1"/>
    <col min="3864" max="3865" width="13.7109375" style="225" customWidth="1"/>
    <col min="3866" max="3867" width="15" style="225" customWidth="1"/>
    <col min="3868" max="3874" width="13.7109375" style="225" customWidth="1"/>
    <col min="3875" max="3882" width="15" style="225" customWidth="1"/>
    <col min="3883" max="4097" width="11.42578125" style="225"/>
    <col min="4098" max="4098" width="1.7109375" style="225" customWidth="1"/>
    <col min="4099" max="4099" width="9.140625" style="225" customWidth="1"/>
    <col min="4100" max="4100" width="9.42578125" style="225" customWidth="1"/>
    <col min="4101" max="4101" width="12.5703125" style="225" customWidth="1"/>
    <col min="4102" max="4102" width="13.140625" style="225" customWidth="1"/>
    <col min="4103" max="4103" width="9.42578125" style="225" customWidth="1"/>
    <col min="4104" max="4104" width="12.140625" style="225" customWidth="1"/>
    <col min="4105" max="4106" width="9.42578125" style="225" customWidth="1"/>
    <col min="4107" max="4107" width="13.140625" style="225" customWidth="1"/>
    <col min="4108" max="4108" width="13.140625" style="225" bestFit="1" customWidth="1"/>
    <col min="4109" max="4109" width="9.42578125" style="225" customWidth="1"/>
    <col min="4110" max="4110" width="11.42578125" style="225" bestFit="1" customWidth="1"/>
    <col min="4111" max="4113" width="9.42578125" style="225" customWidth="1"/>
    <col min="4114" max="4114" width="10.5703125" style="225" customWidth="1"/>
    <col min="4115" max="4116" width="9.42578125" style="225" customWidth="1"/>
    <col min="4117" max="4117" width="12.7109375" style="225" customWidth="1"/>
    <col min="4118" max="4118" width="11" style="225" customWidth="1"/>
    <col min="4119" max="4119" width="13.42578125" style="225" customWidth="1"/>
    <col min="4120" max="4121" width="13.7109375" style="225" customWidth="1"/>
    <col min="4122" max="4123" width="15" style="225" customWidth="1"/>
    <col min="4124" max="4130" width="13.7109375" style="225" customWidth="1"/>
    <col min="4131" max="4138" width="15" style="225" customWidth="1"/>
    <col min="4139" max="4353" width="11.42578125" style="225"/>
    <col min="4354" max="4354" width="1.7109375" style="225" customWidth="1"/>
    <col min="4355" max="4355" width="9.140625" style="225" customWidth="1"/>
    <col min="4356" max="4356" width="9.42578125" style="225" customWidth="1"/>
    <col min="4357" max="4357" width="12.5703125" style="225" customWidth="1"/>
    <col min="4358" max="4358" width="13.140625" style="225" customWidth="1"/>
    <col min="4359" max="4359" width="9.42578125" style="225" customWidth="1"/>
    <col min="4360" max="4360" width="12.140625" style="225" customWidth="1"/>
    <col min="4361" max="4362" width="9.42578125" style="225" customWidth="1"/>
    <col min="4363" max="4363" width="13.140625" style="225" customWidth="1"/>
    <col min="4364" max="4364" width="13.140625" style="225" bestFit="1" customWidth="1"/>
    <col min="4365" max="4365" width="9.42578125" style="225" customWidth="1"/>
    <col min="4366" max="4366" width="11.42578125" style="225" bestFit="1" customWidth="1"/>
    <col min="4367" max="4369" width="9.42578125" style="225" customWidth="1"/>
    <col min="4370" max="4370" width="10.5703125" style="225" customWidth="1"/>
    <col min="4371" max="4372" width="9.42578125" style="225" customWidth="1"/>
    <col min="4373" max="4373" width="12.7109375" style="225" customWidth="1"/>
    <col min="4374" max="4374" width="11" style="225" customWidth="1"/>
    <col min="4375" max="4375" width="13.42578125" style="225" customWidth="1"/>
    <col min="4376" max="4377" width="13.7109375" style="225" customWidth="1"/>
    <col min="4378" max="4379" width="15" style="225" customWidth="1"/>
    <col min="4380" max="4386" width="13.7109375" style="225" customWidth="1"/>
    <col min="4387" max="4394" width="15" style="225" customWidth="1"/>
    <col min="4395" max="4609" width="11.42578125" style="225"/>
    <col min="4610" max="4610" width="1.7109375" style="225" customWidth="1"/>
    <col min="4611" max="4611" width="9.140625" style="225" customWidth="1"/>
    <col min="4612" max="4612" width="9.42578125" style="225" customWidth="1"/>
    <col min="4613" max="4613" width="12.5703125" style="225" customWidth="1"/>
    <col min="4614" max="4614" width="13.140625" style="225" customWidth="1"/>
    <col min="4615" max="4615" width="9.42578125" style="225" customWidth="1"/>
    <col min="4616" max="4616" width="12.140625" style="225" customWidth="1"/>
    <col min="4617" max="4618" width="9.42578125" style="225" customWidth="1"/>
    <col min="4619" max="4619" width="13.140625" style="225" customWidth="1"/>
    <col min="4620" max="4620" width="13.140625" style="225" bestFit="1" customWidth="1"/>
    <col min="4621" max="4621" width="9.42578125" style="225" customWidth="1"/>
    <col min="4622" max="4622" width="11.42578125" style="225" bestFit="1" customWidth="1"/>
    <col min="4623" max="4625" width="9.42578125" style="225" customWidth="1"/>
    <col min="4626" max="4626" width="10.5703125" style="225" customWidth="1"/>
    <col min="4627" max="4628" width="9.42578125" style="225" customWidth="1"/>
    <col min="4629" max="4629" width="12.7109375" style="225" customWidth="1"/>
    <col min="4630" max="4630" width="11" style="225" customWidth="1"/>
    <col min="4631" max="4631" width="13.42578125" style="225" customWidth="1"/>
    <col min="4632" max="4633" width="13.7109375" style="225" customWidth="1"/>
    <col min="4634" max="4635" width="15" style="225" customWidth="1"/>
    <col min="4636" max="4642" width="13.7109375" style="225" customWidth="1"/>
    <col min="4643" max="4650" width="15" style="225" customWidth="1"/>
    <col min="4651" max="4865" width="11.42578125" style="225"/>
    <col min="4866" max="4866" width="1.7109375" style="225" customWidth="1"/>
    <col min="4867" max="4867" width="9.140625" style="225" customWidth="1"/>
    <col min="4868" max="4868" width="9.42578125" style="225" customWidth="1"/>
    <col min="4869" max="4869" width="12.5703125" style="225" customWidth="1"/>
    <col min="4870" max="4870" width="13.140625" style="225" customWidth="1"/>
    <col min="4871" max="4871" width="9.42578125" style="225" customWidth="1"/>
    <col min="4872" max="4872" width="12.140625" style="225" customWidth="1"/>
    <col min="4873" max="4874" width="9.42578125" style="225" customWidth="1"/>
    <col min="4875" max="4875" width="13.140625" style="225" customWidth="1"/>
    <col min="4876" max="4876" width="13.140625" style="225" bestFit="1" customWidth="1"/>
    <col min="4877" max="4877" width="9.42578125" style="225" customWidth="1"/>
    <col min="4878" max="4878" width="11.42578125" style="225" bestFit="1" customWidth="1"/>
    <col min="4879" max="4881" width="9.42578125" style="225" customWidth="1"/>
    <col min="4882" max="4882" width="10.5703125" style="225" customWidth="1"/>
    <col min="4883" max="4884" width="9.42578125" style="225" customWidth="1"/>
    <col min="4885" max="4885" width="12.7109375" style="225" customWidth="1"/>
    <col min="4886" max="4886" width="11" style="225" customWidth="1"/>
    <col min="4887" max="4887" width="13.42578125" style="225" customWidth="1"/>
    <col min="4888" max="4889" width="13.7109375" style="225" customWidth="1"/>
    <col min="4890" max="4891" width="15" style="225" customWidth="1"/>
    <col min="4892" max="4898" width="13.7109375" style="225" customWidth="1"/>
    <col min="4899" max="4906" width="15" style="225" customWidth="1"/>
    <col min="4907" max="5121" width="11.42578125" style="225"/>
    <col min="5122" max="5122" width="1.7109375" style="225" customWidth="1"/>
    <col min="5123" max="5123" width="9.140625" style="225" customWidth="1"/>
    <col min="5124" max="5124" width="9.42578125" style="225" customWidth="1"/>
    <col min="5125" max="5125" width="12.5703125" style="225" customWidth="1"/>
    <col min="5126" max="5126" width="13.140625" style="225" customWidth="1"/>
    <col min="5127" max="5127" width="9.42578125" style="225" customWidth="1"/>
    <col min="5128" max="5128" width="12.140625" style="225" customWidth="1"/>
    <col min="5129" max="5130" width="9.42578125" style="225" customWidth="1"/>
    <col min="5131" max="5131" width="13.140625" style="225" customWidth="1"/>
    <col min="5132" max="5132" width="13.140625" style="225" bestFit="1" customWidth="1"/>
    <col min="5133" max="5133" width="9.42578125" style="225" customWidth="1"/>
    <col min="5134" max="5134" width="11.42578125" style="225" bestFit="1" customWidth="1"/>
    <col min="5135" max="5137" width="9.42578125" style="225" customWidth="1"/>
    <col min="5138" max="5138" width="10.5703125" style="225" customWidth="1"/>
    <col min="5139" max="5140" width="9.42578125" style="225" customWidth="1"/>
    <col min="5141" max="5141" width="12.7109375" style="225" customWidth="1"/>
    <col min="5142" max="5142" width="11" style="225" customWidth="1"/>
    <col min="5143" max="5143" width="13.42578125" style="225" customWidth="1"/>
    <col min="5144" max="5145" width="13.7109375" style="225" customWidth="1"/>
    <col min="5146" max="5147" width="15" style="225" customWidth="1"/>
    <col min="5148" max="5154" width="13.7109375" style="225" customWidth="1"/>
    <col min="5155" max="5162" width="15" style="225" customWidth="1"/>
    <col min="5163" max="5377" width="11.42578125" style="225"/>
    <col min="5378" max="5378" width="1.7109375" style="225" customWidth="1"/>
    <col min="5379" max="5379" width="9.140625" style="225" customWidth="1"/>
    <col min="5380" max="5380" width="9.42578125" style="225" customWidth="1"/>
    <col min="5381" max="5381" width="12.5703125" style="225" customWidth="1"/>
    <col min="5382" max="5382" width="13.140625" style="225" customWidth="1"/>
    <col min="5383" max="5383" width="9.42578125" style="225" customWidth="1"/>
    <col min="5384" max="5384" width="12.140625" style="225" customWidth="1"/>
    <col min="5385" max="5386" width="9.42578125" style="225" customWidth="1"/>
    <col min="5387" max="5387" width="13.140625" style="225" customWidth="1"/>
    <col min="5388" max="5388" width="13.140625" style="225" bestFit="1" customWidth="1"/>
    <col min="5389" max="5389" width="9.42578125" style="225" customWidth="1"/>
    <col min="5390" max="5390" width="11.42578125" style="225" bestFit="1" customWidth="1"/>
    <col min="5391" max="5393" width="9.42578125" style="225" customWidth="1"/>
    <col min="5394" max="5394" width="10.5703125" style="225" customWidth="1"/>
    <col min="5395" max="5396" width="9.42578125" style="225" customWidth="1"/>
    <col min="5397" max="5397" width="12.7109375" style="225" customWidth="1"/>
    <col min="5398" max="5398" width="11" style="225" customWidth="1"/>
    <col min="5399" max="5399" width="13.42578125" style="225" customWidth="1"/>
    <col min="5400" max="5401" width="13.7109375" style="225" customWidth="1"/>
    <col min="5402" max="5403" width="15" style="225" customWidth="1"/>
    <col min="5404" max="5410" width="13.7109375" style="225" customWidth="1"/>
    <col min="5411" max="5418" width="15" style="225" customWidth="1"/>
    <col min="5419" max="5633" width="11.42578125" style="225"/>
    <col min="5634" max="5634" width="1.7109375" style="225" customWidth="1"/>
    <col min="5635" max="5635" width="9.140625" style="225" customWidth="1"/>
    <col min="5636" max="5636" width="9.42578125" style="225" customWidth="1"/>
    <col min="5637" max="5637" width="12.5703125" style="225" customWidth="1"/>
    <col min="5638" max="5638" width="13.140625" style="225" customWidth="1"/>
    <col min="5639" max="5639" width="9.42578125" style="225" customWidth="1"/>
    <col min="5640" max="5640" width="12.140625" style="225" customWidth="1"/>
    <col min="5641" max="5642" width="9.42578125" style="225" customWidth="1"/>
    <col min="5643" max="5643" width="13.140625" style="225" customWidth="1"/>
    <col min="5644" max="5644" width="13.140625" style="225" bestFit="1" customWidth="1"/>
    <col min="5645" max="5645" width="9.42578125" style="225" customWidth="1"/>
    <col min="5646" max="5646" width="11.42578125" style="225" bestFit="1" customWidth="1"/>
    <col min="5647" max="5649" width="9.42578125" style="225" customWidth="1"/>
    <col min="5650" max="5650" width="10.5703125" style="225" customWidth="1"/>
    <col min="5651" max="5652" width="9.42578125" style="225" customWidth="1"/>
    <col min="5653" max="5653" width="12.7109375" style="225" customWidth="1"/>
    <col min="5654" max="5654" width="11" style="225" customWidth="1"/>
    <col min="5655" max="5655" width="13.42578125" style="225" customWidth="1"/>
    <col min="5656" max="5657" width="13.7109375" style="225" customWidth="1"/>
    <col min="5658" max="5659" width="15" style="225" customWidth="1"/>
    <col min="5660" max="5666" width="13.7109375" style="225" customWidth="1"/>
    <col min="5667" max="5674" width="15" style="225" customWidth="1"/>
    <col min="5675" max="5889" width="11.42578125" style="225"/>
    <col min="5890" max="5890" width="1.7109375" style="225" customWidth="1"/>
    <col min="5891" max="5891" width="9.140625" style="225" customWidth="1"/>
    <col min="5892" max="5892" width="9.42578125" style="225" customWidth="1"/>
    <col min="5893" max="5893" width="12.5703125" style="225" customWidth="1"/>
    <col min="5894" max="5894" width="13.140625" style="225" customWidth="1"/>
    <col min="5895" max="5895" width="9.42578125" style="225" customWidth="1"/>
    <col min="5896" max="5896" width="12.140625" style="225" customWidth="1"/>
    <col min="5897" max="5898" width="9.42578125" style="225" customWidth="1"/>
    <col min="5899" max="5899" width="13.140625" style="225" customWidth="1"/>
    <col min="5900" max="5900" width="13.140625" style="225" bestFit="1" customWidth="1"/>
    <col min="5901" max="5901" width="9.42578125" style="225" customWidth="1"/>
    <col min="5902" max="5902" width="11.42578125" style="225" bestFit="1" customWidth="1"/>
    <col min="5903" max="5905" width="9.42578125" style="225" customWidth="1"/>
    <col min="5906" max="5906" width="10.5703125" style="225" customWidth="1"/>
    <col min="5907" max="5908" width="9.42578125" style="225" customWidth="1"/>
    <col min="5909" max="5909" width="12.7109375" style="225" customWidth="1"/>
    <col min="5910" max="5910" width="11" style="225" customWidth="1"/>
    <col min="5911" max="5911" width="13.42578125" style="225" customWidth="1"/>
    <col min="5912" max="5913" width="13.7109375" style="225" customWidth="1"/>
    <col min="5914" max="5915" width="15" style="225" customWidth="1"/>
    <col min="5916" max="5922" width="13.7109375" style="225" customWidth="1"/>
    <col min="5923" max="5930" width="15" style="225" customWidth="1"/>
    <col min="5931" max="6145" width="11.42578125" style="225"/>
    <col min="6146" max="6146" width="1.7109375" style="225" customWidth="1"/>
    <col min="6147" max="6147" width="9.140625" style="225" customWidth="1"/>
    <col min="6148" max="6148" width="9.42578125" style="225" customWidth="1"/>
    <col min="6149" max="6149" width="12.5703125" style="225" customWidth="1"/>
    <col min="6150" max="6150" width="13.140625" style="225" customWidth="1"/>
    <col min="6151" max="6151" width="9.42578125" style="225" customWidth="1"/>
    <col min="6152" max="6152" width="12.140625" style="225" customWidth="1"/>
    <col min="6153" max="6154" width="9.42578125" style="225" customWidth="1"/>
    <col min="6155" max="6155" width="13.140625" style="225" customWidth="1"/>
    <col min="6156" max="6156" width="13.140625" style="225" bestFit="1" customWidth="1"/>
    <col min="6157" max="6157" width="9.42578125" style="225" customWidth="1"/>
    <col min="6158" max="6158" width="11.42578125" style="225" bestFit="1" customWidth="1"/>
    <col min="6159" max="6161" width="9.42578125" style="225" customWidth="1"/>
    <col min="6162" max="6162" width="10.5703125" style="225" customWidth="1"/>
    <col min="6163" max="6164" width="9.42578125" style="225" customWidth="1"/>
    <col min="6165" max="6165" width="12.7109375" style="225" customWidth="1"/>
    <col min="6166" max="6166" width="11" style="225" customWidth="1"/>
    <col min="6167" max="6167" width="13.42578125" style="225" customWidth="1"/>
    <col min="6168" max="6169" width="13.7109375" style="225" customWidth="1"/>
    <col min="6170" max="6171" width="15" style="225" customWidth="1"/>
    <col min="6172" max="6178" width="13.7109375" style="225" customWidth="1"/>
    <col min="6179" max="6186" width="15" style="225" customWidth="1"/>
    <col min="6187" max="6401" width="11.42578125" style="225"/>
    <col min="6402" max="6402" width="1.7109375" style="225" customWidth="1"/>
    <col min="6403" max="6403" width="9.140625" style="225" customWidth="1"/>
    <col min="6404" max="6404" width="9.42578125" style="225" customWidth="1"/>
    <col min="6405" max="6405" width="12.5703125" style="225" customWidth="1"/>
    <col min="6406" max="6406" width="13.140625" style="225" customWidth="1"/>
    <col min="6407" max="6407" width="9.42578125" style="225" customWidth="1"/>
    <col min="6408" max="6408" width="12.140625" style="225" customWidth="1"/>
    <col min="6409" max="6410" width="9.42578125" style="225" customWidth="1"/>
    <col min="6411" max="6411" width="13.140625" style="225" customWidth="1"/>
    <col min="6412" max="6412" width="13.140625" style="225" bestFit="1" customWidth="1"/>
    <col min="6413" max="6413" width="9.42578125" style="225" customWidth="1"/>
    <col min="6414" max="6414" width="11.42578125" style="225" bestFit="1" customWidth="1"/>
    <col min="6415" max="6417" width="9.42578125" style="225" customWidth="1"/>
    <col min="6418" max="6418" width="10.5703125" style="225" customWidth="1"/>
    <col min="6419" max="6420" width="9.42578125" style="225" customWidth="1"/>
    <col min="6421" max="6421" width="12.7109375" style="225" customWidth="1"/>
    <col min="6422" max="6422" width="11" style="225" customWidth="1"/>
    <col min="6423" max="6423" width="13.42578125" style="225" customWidth="1"/>
    <col min="6424" max="6425" width="13.7109375" style="225" customWidth="1"/>
    <col min="6426" max="6427" width="15" style="225" customWidth="1"/>
    <col min="6428" max="6434" width="13.7109375" style="225" customWidth="1"/>
    <col min="6435" max="6442" width="15" style="225" customWidth="1"/>
    <col min="6443" max="6657" width="11.42578125" style="225"/>
    <col min="6658" max="6658" width="1.7109375" style="225" customWidth="1"/>
    <col min="6659" max="6659" width="9.140625" style="225" customWidth="1"/>
    <col min="6660" max="6660" width="9.42578125" style="225" customWidth="1"/>
    <col min="6661" max="6661" width="12.5703125" style="225" customWidth="1"/>
    <col min="6662" max="6662" width="13.140625" style="225" customWidth="1"/>
    <col min="6663" max="6663" width="9.42578125" style="225" customWidth="1"/>
    <col min="6664" max="6664" width="12.140625" style="225" customWidth="1"/>
    <col min="6665" max="6666" width="9.42578125" style="225" customWidth="1"/>
    <col min="6667" max="6667" width="13.140625" style="225" customWidth="1"/>
    <col min="6668" max="6668" width="13.140625" style="225" bestFit="1" customWidth="1"/>
    <col min="6669" max="6669" width="9.42578125" style="225" customWidth="1"/>
    <col min="6670" max="6670" width="11.42578125" style="225" bestFit="1" customWidth="1"/>
    <col min="6671" max="6673" width="9.42578125" style="225" customWidth="1"/>
    <col min="6674" max="6674" width="10.5703125" style="225" customWidth="1"/>
    <col min="6675" max="6676" width="9.42578125" style="225" customWidth="1"/>
    <col min="6677" max="6677" width="12.7109375" style="225" customWidth="1"/>
    <col min="6678" max="6678" width="11" style="225" customWidth="1"/>
    <col min="6679" max="6679" width="13.42578125" style="225" customWidth="1"/>
    <col min="6680" max="6681" width="13.7109375" style="225" customWidth="1"/>
    <col min="6682" max="6683" width="15" style="225" customWidth="1"/>
    <col min="6684" max="6690" width="13.7109375" style="225" customWidth="1"/>
    <col min="6691" max="6698" width="15" style="225" customWidth="1"/>
    <col min="6699" max="6913" width="11.42578125" style="225"/>
    <col min="6914" max="6914" width="1.7109375" style="225" customWidth="1"/>
    <col min="6915" max="6915" width="9.140625" style="225" customWidth="1"/>
    <col min="6916" max="6916" width="9.42578125" style="225" customWidth="1"/>
    <col min="6917" max="6917" width="12.5703125" style="225" customWidth="1"/>
    <col min="6918" max="6918" width="13.140625" style="225" customWidth="1"/>
    <col min="6919" max="6919" width="9.42578125" style="225" customWidth="1"/>
    <col min="6920" max="6920" width="12.140625" style="225" customWidth="1"/>
    <col min="6921" max="6922" width="9.42578125" style="225" customWidth="1"/>
    <col min="6923" max="6923" width="13.140625" style="225" customWidth="1"/>
    <col min="6924" max="6924" width="13.140625" style="225" bestFit="1" customWidth="1"/>
    <col min="6925" max="6925" width="9.42578125" style="225" customWidth="1"/>
    <col min="6926" max="6926" width="11.42578125" style="225" bestFit="1" customWidth="1"/>
    <col min="6927" max="6929" width="9.42578125" style="225" customWidth="1"/>
    <col min="6930" max="6930" width="10.5703125" style="225" customWidth="1"/>
    <col min="6931" max="6932" width="9.42578125" style="225" customWidth="1"/>
    <col min="6933" max="6933" width="12.7109375" style="225" customWidth="1"/>
    <col min="6934" max="6934" width="11" style="225" customWidth="1"/>
    <col min="6935" max="6935" width="13.42578125" style="225" customWidth="1"/>
    <col min="6936" max="6937" width="13.7109375" style="225" customWidth="1"/>
    <col min="6938" max="6939" width="15" style="225" customWidth="1"/>
    <col min="6940" max="6946" width="13.7109375" style="225" customWidth="1"/>
    <col min="6947" max="6954" width="15" style="225" customWidth="1"/>
    <col min="6955" max="7169" width="11.42578125" style="225"/>
    <col min="7170" max="7170" width="1.7109375" style="225" customWidth="1"/>
    <col min="7171" max="7171" width="9.140625" style="225" customWidth="1"/>
    <col min="7172" max="7172" width="9.42578125" style="225" customWidth="1"/>
    <col min="7173" max="7173" width="12.5703125" style="225" customWidth="1"/>
    <col min="7174" max="7174" width="13.140625" style="225" customWidth="1"/>
    <col min="7175" max="7175" width="9.42578125" style="225" customWidth="1"/>
    <col min="7176" max="7176" width="12.140625" style="225" customWidth="1"/>
    <col min="7177" max="7178" width="9.42578125" style="225" customWidth="1"/>
    <col min="7179" max="7179" width="13.140625" style="225" customWidth="1"/>
    <col min="7180" max="7180" width="13.140625" style="225" bestFit="1" customWidth="1"/>
    <col min="7181" max="7181" width="9.42578125" style="225" customWidth="1"/>
    <col min="7182" max="7182" width="11.42578125" style="225" bestFit="1" customWidth="1"/>
    <col min="7183" max="7185" width="9.42578125" style="225" customWidth="1"/>
    <col min="7186" max="7186" width="10.5703125" style="225" customWidth="1"/>
    <col min="7187" max="7188" width="9.42578125" style="225" customWidth="1"/>
    <col min="7189" max="7189" width="12.7109375" style="225" customWidth="1"/>
    <col min="7190" max="7190" width="11" style="225" customWidth="1"/>
    <col min="7191" max="7191" width="13.42578125" style="225" customWidth="1"/>
    <col min="7192" max="7193" width="13.7109375" style="225" customWidth="1"/>
    <col min="7194" max="7195" width="15" style="225" customWidth="1"/>
    <col min="7196" max="7202" width="13.7109375" style="225" customWidth="1"/>
    <col min="7203" max="7210" width="15" style="225" customWidth="1"/>
    <col min="7211" max="7425" width="11.42578125" style="225"/>
    <col min="7426" max="7426" width="1.7109375" style="225" customWidth="1"/>
    <col min="7427" max="7427" width="9.140625" style="225" customWidth="1"/>
    <col min="7428" max="7428" width="9.42578125" style="225" customWidth="1"/>
    <col min="7429" max="7429" width="12.5703125" style="225" customWidth="1"/>
    <col min="7430" max="7430" width="13.140625" style="225" customWidth="1"/>
    <col min="7431" max="7431" width="9.42578125" style="225" customWidth="1"/>
    <col min="7432" max="7432" width="12.140625" style="225" customWidth="1"/>
    <col min="7433" max="7434" width="9.42578125" style="225" customWidth="1"/>
    <col min="7435" max="7435" width="13.140625" style="225" customWidth="1"/>
    <col min="7436" max="7436" width="13.140625" style="225" bestFit="1" customWidth="1"/>
    <col min="7437" max="7437" width="9.42578125" style="225" customWidth="1"/>
    <col min="7438" max="7438" width="11.42578125" style="225" bestFit="1" customWidth="1"/>
    <col min="7439" max="7441" width="9.42578125" style="225" customWidth="1"/>
    <col min="7442" max="7442" width="10.5703125" style="225" customWidth="1"/>
    <col min="7443" max="7444" width="9.42578125" style="225" customWidth="1"/>
    <col min="7445" max="7445" width="12.7109375" style="225" customWidth="1"/>
    <col min="7446" max="7446" width="11" style="225" customWidth="1"/>
    <col min="7447" max="7447" width="13.42578125" style="225" customWidth="1"/>
    <col min="7448" max="7449" width="13.7109375" style="225" customWidth="1"/>
    <col min="7450" max="7451" width="15" style="225" customWidth="1"/>
    <col min="7452" max="7458" width="13.7109375" style="225" customWidth="1"/>
    <col min="7459" max="7466" width="15" style="225" customWidth="1"/>
    <col min="7467" max="7681" width="11.42578125" style="225"/>
    <col min="7682" max="7682" width="1.7109375" style="225" customWidth="1"/>
    <col min="7683" max="7683" width="9.140625" style="225" customWidth="1"/>
    <col min="7684" max="7684" width="9.42578125" style="225" customWidth="1"/>
    <col min="7685" max="7685" width="12.5703125" style="225" customWidth="1"/>
    <col min="7686" max="7686" width="13.140625" style="225" customWidth="1"/>
    <col min="7687" max="7687" width="9.42578125" style="225" customWidth="1"/>
    <col min="7688" max="7688" width="12.140625" style="225" customWidth="1"/>
    <col min="7689" max="7690" width="9.42578125" style="225" customWidth="1"/>
    <col min="7691" max="7691" width="13.140625" style="225" customWidth="1"/>
    <col min="7692" max="7692" width="13.140625" style="225" bestFit="1" customWidth="1"/>
    <col min="7693" max="7693" width="9.42578125" style="225" customWidth="1"/>
    <col min="7694" max="7694" width="11.42578125" style="225" bestFit="1" customWidth="1"/>
    <col min="7695" max="7697" width="9.42578125" style="225" customWidth="1"/>
    <col min="7698" max="7698" width="10.5703125" style="225" customWidth="1"/>
    <col min="7699" max="7700" width="9.42578125" style="225" customWidth="1"/>
    <col min="7701" max="7701" width="12.7109375" style="225" customWidth="1"/>
    <col min="7702" max="7702" width="11" style="225" customWidth="1"/>
    <col min="7703" max="7703" width="13.42578125" style="225" customWidth="1"/>
    <col min="7704" max="7705" width="13.7109375" style="225" customWidth="1"/>
    <col min="7706" max="7707" width="15" style="225" customWidth="1"/>
    <col min="7708" max="7714" width="13.7109375" style="225" customWidth="1"/>
    <col min="7715" max="7722" width="15" style="225" customWidth="1"/>
    <col min="7723" max="7937" width="11.42578125" style="225"/>
    <col min="7938" max="7938" width="1.7109375" style="225" customWidth="1"/>
    <col min="7939" max="7939" width="9.140625" style="225" customWidth="1"/>
    <col min="7940" max="7940" width="9.42578125" style="225" customWidth="1"/>
    <col min="7941" max="7941" width="12.5703125" style="225" customWidth="1"/>
    <col min="7942" max="7942" width="13.140625" style="225" customWidth="1"/>
    <col min="7943" max="7943" width="9.42578125" style="225" customWidth="1"/>
    <col min="7944" max="7944" width="12.140625" style="225" customWidth="1"/>
    <col min="7945" max="7946" width="9.42578125" style="225" customWidth="1"/>
    <col min="7947" max="7947" width="13.140625" style="225" customWidth="1"/>
    <col min="7948" max="7948" width="13.140625" style="225" bestFit="1" customWidth="1"/>
    <col min="7949" max="7949" width="9.42578125" style="225" customWidth="1"/>
    <col min="7950" max="7950" width="11.42578125" style="225" bestFit="1" customWidth="1"/>
    <col min="7951" max="7953" width="9.42578125" style="225" customWidth="1"/>
    <col min="7954" max="7954" width="10.5703125" style="225" customWidth="1"/>
    <col min="7955" max="7956" width="9.42578125" style="225" customWidth="1"/>
    <col min="7957" max="7957" width="12.7109375" style="225" customWidth="1"/>
    <col min="7958" max="7958" width="11" style="225" customWidth="1"/>
    <col min="7959" max="7959" width="13.42578125" style="225" customWidth="1"/>
    <col min="7960" max="7961" width="13.7109375" style="225" customWidth="1"/>
    <col min="7962" max="7963" width="15" style="225" customWidth="1"/>
    <col min="7964" max="7970" width="13.7109375" style="225" customWidth="1"/>
    <col min="7971" max="7978" width="15" style="225" customWidth="1"/>
    <col min="7979" max="8193" width="11.42578125" style="225"/>
    <col min="8194" max="8194" width="1.7109375" style="225" customWidth="1"/>
    <col min="8195" max="8195" width="9.140625" style="225" customWidth="1"/>
    <col min="8196" max="8196" width="9.42578125" style="225" customWidth="1"/>
    <col min="8197" max="8197" width="12.5703125" style="225" customWidth="1"/>
    <col min="8198" max="8198" width="13.140625" style="225" customWidth="1"/>
    <col min="8199" max="8199" width="9.42578125" style="225" customWidth="1"/>
    <col min="8200" max="8200" width="12.140625" style="225" customWidth="1"/>
    <col min="8201" max="8202" width="9.42578125" style="225" customWidth="1"/>
    <col min="8203" max="8203" width="13.140625" style="225" customWidth="1"/>
    <col min="8204" max="8204" width="13.140625" style="225" bestFit="1" customWidth="1"/>
    <col min="8205" max="8205" width="9.42578125" style="225" customWidth="1"/>
    <col min="8206" max="8206" width="11.42578125" style="225" bestFit="1" customWidth="1"/>
    <col min="8207" max="8209" width="9.42578125" style="225" customWidth="1"/>
    <col min="8210" max="8210" width="10.5703125" style="225" customWidth="1"/>
    <col min="8211" max="8212" width="9.42578125" style="225" customWidth="1"/>
    <col min="8213" max="8213" width="12.7109375" style="225" customWidth="1"/>
    <col min="8214" max="8214" width="11" style="225" customWidth="1"/>
    <col min="8215" max="8215" width="13.42578125" style="225" customWidth="1"/>
    <col min="8216" max="8217" width="13.7109375" style="225" customWidth="1"/>
    <col min="8218" max="8219" width="15" style="225" customWidth="1"/>
    <col min="8220" max="8226" width="13.7109375" style="225" customWidth="1"/>
    <col min="8227" max="8234" width="15" style="225" customWidth="1"/>
    <col min="8235" max="8449" width="11.42578125" style="225"/>
    <col min="8450" max="8450" width="1.7109375" style="225" customWidth="1"/>
    <col min="8451" max="8451" width="9.140625" style="225" customWidth="1"/>
    <col min="8452" max="8452" width="9.42578125" style="225" customWidth="1"/>
    <col min="8453" max="8453" width="12.5703125" style="225" customWidth="1"/>
    <col min="8454" max="8454" width="13.140625" style="225" customWidth="1"/>
    <col min="8455" max="8455" width="9.42578125" style="225" customWidth="1"/>
    <col min="8456" max="8456" width="12.140625" style="225" customWidth="1"/>
    <col min="8457" max="8458" width="9.42578125" style="225" customWidth="1"/>
    <col min="8459" max="8459" width="13.140625" style="225" customWidth="1"/>
    <col min="8460" max="8460" width="13.140625" style="225" bestFit="1" customWidth="1"/>
    <col min="8461" max="8461" width="9.42578125" style="225" customWidth="1"/>
    <col min="8462" max="8462" width="11.42578125" style="225" bestFit="1" customWidth="1"/>
    <col min="8463" max="8465" width="9.42578125" style="225" customWidth="1"/>
    <col min="8466" max="8466" width="10.5703125" style="225" customWidth="1"/>
    <col min="8467" max="8468" width="9.42578125" style="225" customWidth="1"/>
    <col min="8469" max="8469" width="12.7109375" style="225" customWidth="1"/>
    <col min="8470" max="8470" width="11" style="225" customWidth="1"/>
    <col min="8471" max="8471" width="13.42578125" style="225" customWidth="1"/>
    <col min="8472" max="8473" width="13.7109375" style="225" customWidth="1"/>
    <col min="8474" max="8475" width="15" style="225" customWidth="1"/>
    <col min="8476" max="8482" width="13.7109375" style="225" customWidth="1"/>
    <col min="8483" max="8490" width="15" style="225" customWidth="1"/>
    <col min="8491" max="8705" width="11.42578125" style="225"/>
    <col min="8706" max="8706" width="1.7109375" style="225" customWidth="1"/>
    <col min="8707" max="8707" width="9.140625" style="225" customWidth="1"/>
    <col min="8708" max="8708" width="9.42578125" style="225" customWidth="1"/>
    <col min="8709" max="8709" width="12.5703125" style="225" customWidth="1"/>
    <col min="8710" max="8710" width="13.140625" style="225" customWidth="1"/>
    <col min="8711" max="8711" width="9.42578125" style="225" customWidth="1"/>
    <col min="8712" max="8712" width="12.140625" style="225" customWidth="1"/>
    <col min="8713" max="8714" width="9.42578125" style="225" customWidth="1"/>
    <col min="8715" max="8715" width="13.140625" style="225" customWidth="1"/>
    <col min="8716" max="8716" width="13.140625" style="225" bestFit="1" customWidth="1"/>
    <col min="8717" max="8717" width="9.42578125" style="225" customWidth="1"/>
    <col min="8718" max="8718" width="11.42578125" style="225" bestFit="1" customWidth="1"/>
    <col min="8719" max="8721" width="9.42578125" style="225" customWidth="1"/>
    <col min="8722" max="8722" width="10.5703125" style="225" customWidth="1"/>
    <col min="8723" max="8724" width="9.42578125" style="225" customWidth="1"/>
    <col min="8725" max="8725" width="12.7109375" style="225" customWidth="1"/>
    <col min="8726" max="8726" width="11" style="225" customWidth="1"/>
    <col min="8727" max="8727" width="13.42578125" style="225" customWidth="1"/>
    <col min="8728" max="8729" width="13.7109375" style="225" customWidth="1"/>
    <col min="8730" max="8731" width="15" style="225" customWidth="1"/>
    <col min="8732" max="8738" width="13.7109375" style="225" customWidth="1"/>
    <col min="8739" max="8746" width="15" style="225" customWidth="1"/>
    <col min="8747" max="8961" width="11.42578125" style="225"/>
    <col min="8962" max="8962" width="1.7109375" style="225" customWidth="1"/>
    <col min="8963" max="8963" width="9.140625" style="225" customWidth="1"/>
    <col min="8964" max="8964" width="9.42578125" style="225" customWidth="1"/>
    <col min="8965" max="8965" width="12.5703125" style="225" customWidth="1"/>
    <col min="8966" max="8966" width="13.140625" style="225" customWidth="1"/>
    <col min="8967" max="8967" width="9.42578125" style="225" customWidth="1"/>
    <col min="8968" max="8968" width="12.140625" style="225" customWidth="1"/>
    <col min="8969" max="8970" width="9.42578125" style="225" customWidth="1"/>
    <col min="8971" max="8971" width="13.140625" style="225" customWidth="1"/>
    <col min="8972" max="8972" width="13.140625" style="225" bestFit="1" customWidth="1"/>
    <col min="8973" max="8973" width="9.42578125" style="225" customWidth="1"/>
    <col min="8974" max="8974" width="11.42578125" style="225" bestFit="1" customWidth="1"/>
    <col min="8975" max="8977" width="9.42578125" style="225" customWidth="1"/>
    <col min="8978" max="8978" width="10.5703125" style="225" customWidth="1"/>
    <col min="8979" max="8980" width="9.42578125" style="225" customWidth="1"/>
    <col min="8981" max="8981" width="12.7109375" style="225" customWidth="1"/>
    <col min="8982" max="8982" width="11" style="225" customWidth="1"/>
    <col min="8983" max="8983" width="13.42578125" style="225" customWidth="1"/>
    <col min="8984" max="8985" width="13.7109375" style="225" customWidth="1"/>
    <col min="8986" max="8987" width="15" style="225" customWidth="1"/>
    <col min="8988" max="8994" width="13.7109375" style="225" customWidth="1"/>
    <col min="8995" max="9002" width="15" style="225" customWidth="1"/>
    <col min="9003" max="9217" width="11.42578125" style="225"/>
    <col min="9218" max="9218" width="1.7109375" style="225" customWidth="1"/>
    <col min="9219" max="9219" width="9.140625" style="225" customWidth="1"/>
    <col min="9220" max="9220" width="9.42578125" style="225" customWidth="1"/>
    <col min="9221" max="9221" width="12.5703125" style="225" customWidth="1"/>
    <col min="9222" max="9222" width="13.140625" style="225" customWidth="1"/>
    <col min="9223" max="9223" width="9.42578125" style="225" customWidth="1"/>
    <col min="9224" max="9224" width="12.140625" style="225" customWidth="1"/>
    <col min="9225" max="9226" width="9.42578125" style="225" customWidth="1"/>
    <col min="9227" max="9227" width="13.140625" style="225" customWidth="1"/>
    <col min="9228" max="9228" width="13.140625" style="225" bestFit="1" customWidth="1"/>
    <col min="9229" max="9229" width="9.42578125" style="225" customWidth="1"/>
    <col min="9230" max="9230" width="11.42578125" style="225" bestFit="1" customWidth="1"/>
    <col min="9231" max="9233" width="9.42578125" style="225" customWidth="1"/>
    <col min="9234" max="9234" width="10.5703125" style="225" customWidth="1"/>
    <col min="9235" max="9236" width="9.42578125" style="225" customWidth="1"/>
    <col min="9237" max="9237" width="12.7109375" style="225" customWidth="1"/>
    <col min="9238" max="9238" width="11" style="225" customWidth="1"/>
    <col min="9239" max="9239" width="13.42578125" style="225" customWidth="1"/>
    <col min="9240" max="9241" width="13.7109375" style="225" customWidth="1"/>
    <col min="9242" max="9243" width="15" style="225" customWidth="1"/>
    <col min="9244" max="9250" width="13.7109375" style="225" customWidth="1"/>
    <col min="9251" max="9258" width="15" style="225" customWidth="1"/>
    <col min="9259" max="9473" width="11.42578125" style="225"/>
    <col min="9474" max="9474" width="1.7109375" style="225" customWidth="1"/>
    <col min="9475" max="9475" width="9.140625" style="225" customWidth="1"/>
    <col min="9476" max="9476" width="9.42578125" style="225" customWidth="1"/>
    <col min="9477" max="9477" width="12.5703125" style="225" customWidth="1"/>
    <col min="9478" max="9478" width="13.140625" style="225" customWidth="1"/>
    <col min="9479" max="9479" width="9.42578125" style="225" customWidth="1"/>
    <col min="9480" max="9480" width="12.140625" style="225" customWidth="1"/>
    <col min="9481" max="9482" width="9.42578125" style="225" customWidth="1"/>
    <col min="9483" max="9483" width="13.140625" style="225" customWidth="1"/>
    <col min="9484" max="9484" width="13.140625" style="225" bestFit="1" customWidth="1"/>
    <col min="9485" max="9485" width="9.42578125" style="225" customWidth="1"/>
    <col min="9486" max="9486" width="11.42578125" style="225" bestFit="1" customWidth="1"/>
    <col min="9487" max="9489" width="9.42578125" style="225" customWidth="1"/>
    <col min="9490" max="9490" width="10.5703125" style="225" customWidth="1"/>
    <col min="9491" max="9492" width="9.42578125" style="225" customWidth="1"/>
    <col min="9493" max="9493" width="12.7109375" style="225" customWidth="1"/>
    <col min="9494" max="9494" width="11" style="225" customWidth="1"/>
    <col min="9495" max="9495" width="13.42578125" style="225" customWidth="1"/>
    <col min="9496" max="9497" width="13.7109375" style="225" customWidth="1"/>
    <col min="9498" max="9499" width="15" style="225" customWidth="1"/>
    <col min="9500" max="9506" width="13.7109375" style="225" customWidth="1"/>
    <col min="9507" max="9514" width="15" style="225" customWidth="1"/>
    <col min="9515" max="9729" width="11.42578125" style="225"/>
    <col min="9730" max="9730" width="1.7109375" style="225" customWidth="1"/>
    <col min="9731" max="9731" width="9.140625" style="225" customWidth="1"/>
    <col min="9732" max="9732" width="9.42578125" style="225" customWidth="1"/>
    <col min="9733" max="9733" width="12.5703125" style="225" customWidth="1"/>
    <col min="9734" max="9734" width="13.140625" style="225" customWidth="1"/>
    <col min="9735" max="9735" width="9.42578125" style="225" customWidth="1"/>
    <col min="9736" max="9736" width="12.140625" style="225" customWidth="1"/>
    <col min="9737" max="9738" width="9.42578125" style="225" customWidth="1"/>
    <col min="9739" max="9739" width="13.140625" style="225" customWidth="1"/>
    <col min="9740" max="9740" width="13.140625" style="225" bestFit="1" customWidth="1"/>
    <col min="9741" max="9741" width="9.42578125" style="225" customWidth="1"/>
    <col min="9742" max="9742" width="11.42578125" style="225" bestFit="1" customWidth="1"/>
    <col min="9743" max="9745" width="9.42578125" style="225" customWidth="1"/>
    <col min="9746" max="9746" width="10.5703125" style="225" customWidth="1"/>
    <col min="9747" max="9748" width="9.42578125" style="225" customWidth="1"/>
    <col min="9749" max="9749" width="12.7109375" style="225" customWidth="1"/>
    <col min="9750" max="9750" width="11" style="225" customWidth="1"/>
    <col min="9751" max="9751" width="13.42578125" style="225" customWidth="1"/>
    <col min="9752" max="9753" width="13.7109375" style="225" customWidth="1"/>
    <col min="9754" max="9755" width="15" style="225" customWidth="1"/>
    <col min="9756" max="9762" width="13.7109375" style="225" customWidth="1"/>
    <col min="9763" max="9770" width="15" style="225" customWidth="1"/>
    <col min="9771" max="9985" width="11.42578125" style="225"/>
    <col min="9986" max="9986" width="1.7109375" style="225" customWidth="1"/>
    <col min="9987" max="9987" width="9.140625" style="225" customWidth="1"/>
    <col min="9988" max="9988" width="9.42578125" style="225" customWidth="1"/>
    <col min="9989" max="9989" width="12.5703125" style="225" customWidth="1"/>
    <col min="9990" max="9990" width="13.140625" style="225" customWidth="1"/>
    <col min="9991" max="9991" width="9.42578125" style="225" customWidth="1"/>
    <col min="9992" max="9992" width="12.140625" style="225" customWidth="1"/>
    <col min="9993" max="9994" width="9.42578125" style="225" customWidth="1"/>
    <col min="9995" max="9995" width="13.140625" style="225" customWidth="1"/>
    <col min="9996" max="9996" width="13.140625" style="225" bestFit="1" customWidth="1"/>
    <col min="9997" max="9997" width="9.42578125" style="225" customWidth="1"/>
    <col min="9998" max="9998" width="11.42578125" style="225" bestFit="1" customWidth="1"/>
    <col min="9999" max="10001" width="9.42578125" style="225" customWidth="1"/>
    <col min="10002" max="10002" width="10.5703125" style="225" customWidth="1"/>
    <col min="10003" max="10004" width="9.42578125" style="225" customWidth="1"/>
    <col min="10005" max="10005" width="12.7109375" style="225" customWidth="1"/>
    <col min="10006" max="10006" width="11" style="225" customWidth="1"/>
    <col min="10007" max="10007" width="13.42578125" style="225" customWidth="1"/>
    <col min="10008" max="10009" width="13.7109375" style="225" customWidth="1"/>
    <col min="10010" max="10011" width="15" style="225" customWidth="1"/>
    <col min="10012" max="10018" width="13.7109375" style="225" customWidth="1"/>
    <col min="10019" max="10026" width="15" style="225" customWidth="1"/>
    <col min="10027" max="10241" width="11.42578125" style="225"/>
    <col min="10242" max="10242" width="1.7109375" style="225" customWidth="1"/>
    <col min="10243" max="10243" width="9.140625" style="225" customWidth="1"/>
    <col min="10244" max="10244" width="9.42578125" style="225" customWidth="1"/>
    <col min="10245" max="10245" width="12.5703125" style="225" customWidth="1"/>
    <col min="10246" max="10246" width="13.140625" style="225" customWidth="1"/>
    <col min="10247" max="10247" width="9.42578125" style="225" customWidth="1"/>
    <col min="10248" max="10248" width="12.140625" style="225" customWidth="1"/>
    <col min="10249" max="10250" width="9.42578125" style="225" customWidth="1"/>
    <col min="10251" max="10251" width="13.140625" style="225" customWidth="1"/>
    <col min="10252" max="10252" width="13.140625" style="225" bestFit="1" customWidth="1"/>
    <col min="10253" max="10253" width="9.42578125" style="225" customWidth="1"/>
    <col min="10254" max="10254" width="11.42578125" style="225" bestFit="1" customWidth="1"/>
    <col min="10255" max="10257" width="9.42578125" style="225" customWidth="1"/>
    <col min="10258" max="10258" width="10.5703125" style="225" customWidth="1"/>
    <col min="10259" max="10260" width="9.42578125" style="225" customWidth="1"/>
    <col min="10261" max="10261" width="12.7109375" style="225" customWidth="1"/>
    <col min="10262" max="10262" width="11" style="225" customWidth="1"/>
    <col min="10263" max="10263" width="13.42578125" style="225" customWidth="1"/>
    <col min="10264" max="10265" width="13.7109375" style="225" customWidth="1"/>
    <col min="10266" max="10267" width="15" style="225" customWidth="1"/>
    <col min="10268" max="10274" width="13.7109375" style="225" customWidth="1"/>
    <col min="10275" max="10282" width="15" style="225" customWidth="1"/>
    <col min="10283" max="10497" width="11.42578125" style="225"/>
    <col min="10498" max="10498" width="1.7109375" style="225" customWidth="1"/>
    <col min="10499" max="10499" width="9.140625" style="225" customWidth="1"/>
    <col min="10500" max="10500" width="9.42578125" style="225" customWidth="1"/>
    <col min="10501" max="10501" width="12.5703125" style="225" customWidth="1"/>
    <col min="10502" max="10502" width="13.140625" style="225" customWidth="1"/>
    <col min="10503" max="10503" width="9.42578125" style="225" customWidth="1"/>
    <col min="10504" max="10504" width="12.140625" style="225" customWidth="1"/>
    <col min="10505" max="10506" width="9.42578125" style="225" customWidth="1"/>
    <col min="10507" max="10507" width="13.140625" style="225" customWidth="1"/>
    <col min="10508" max="10508" width="13.140625" style="225" bestFit="1" customWidth="1"/>
    <col min="10509" max="10509" width="9.42578125" style="225" customWidth="1"/>
    <col min="10510" max="10510" width="11.42578125" style="225" bestFit="1" customWidth="1"/>
    <col min="10511" max="10513" width="9.42578125" style="225" customWidth="1"/>
    <col min="10514" max="10514" width="10.5703125" style="225" customWidth="1"/>
    <col min="10515" max="10516" width="9.42578125" style="225" customWidth="1"/>
    <col min="10517" max="10517" width="12.7109375" style="225" customWidth="1"/>
    <col min="10518" max="10518" width="11" style="225" customWidth="1"/>
    <col min="10519" max="10519" width="13.42578125" style="225" customWidth="1"/>
    <col min="10520" max="10521" width="13.7109375" style="225" customWidth="1"/>
    <col min="10522" max="10523" width="15" style="225" customWidth="1"/>
    <col min="10524" max="10530" width="13.7109375" style="225" customWidth="1"/>
    <col min="10531" max="10538" width="15" style="225" customWidth="1"/>
    <col min="10539" max="10753" width="11.42578125" style="225"/>
    <col min="10754" max="10754" width="1.7109375" style="225" customWidth="1"/>
    <col min="10755" max="10755" width="9.140625" style="225" customWidth="1"/>
    <col min="10756" max="10756" width="9.42578125" style="225" customWidth="1"/>
    <col min="10757" max="10757" width="12.5703125" style="225" customWidth="1"/>
    <col min="10758" max="10758" width="13.140625" style="225" customWidth="1"/>
    <col min="10759" max="10759" width="9.42578125" style="225" customWidth="1"/>
    <col min="10760" max="10760" width="12.140625" style="225" customWidth="1"/>
    <col min="10761" max="10762" width="9.42578125" style="225" customWidth="1"/>
    <col min="10763" max="10763" width="13.140625" style="225" customWidth="1"/>
    <col min="10764" max="10764" width="13.140625" style="225" bestFit="1" customWidth="1"/>
    <col min="10765" max="10765" width="9.42578125" style="225" customWidth="1"/>
    <col min="10766" max="10766" width="11.42578125" style="225" bestFit="1" customWidth="1"/>
    <col min="10767" max="10769" width="9.42578125" style="225" customWidth="1"/>
    <col min="10770" max="10770" width="10.5703125" style="225" customWidth="1"/>
    <col min="10771" max="10772" width="9.42578125" style="225" customWidth="1"/>
    <col min="10773" max="10773" width="12.7109375" style="225" customWidth="1"/>
    <col min="10774" max="10774" width="11" style="225" customWidth="1"/>
    <col min="10775" max="10775" width="13.42578125" style="225" customWidth="1"/>
    <col min="10776" max="10777" width="13.7109375" style="225" customWidth="1"/>
    <col min="10778" max="10779" width="15" style="225" customWidth="1"/>
    <col min="10780" max="10786" width="13.7109375" style="225" customWidth="1"/>
    <col min="10787" max="10794" width="15" style="225" customWidth="1"/>
    <col min="10795" max="11009" width="11.42578125" style="225"/>
    <col min="11010" max="11010" width="1.7109375" style="225" customWidth="1"/>
    <col min="11011" max="11011" width="9.140625" style="225" customWidth="1"/>
    <col min="11012" max="11012" width="9.42578125" style="225" customWidth="1"/>
    <col min="11013" max="11013" width="12.5703125" style="225" customWidth="1"/>
    <col min="11014" max="11014" width="13.140625" style="225" customWidth="1"/>
    <col min="11015" max="11015" width="9.42578125" style="225" customWidth="1"/>
    <col min="11016" max="11016" width="12.140625" style="225" customWidth="1"/>
    <col min="11017" max="11018" width="9.42578125" style="225" customWidth="1"/>
    <col min="11019" max="11019" width="13.140625" style="225" customWidth="1"/>
    <col min="11020" max="11020" width="13.140625" style="225" bestFit="1" customWidth="1"/>
    <col min="11021" max="11021" width="9.42578125" style="225" customWidth="1"/>
    <col min="11022" max="11022" width="11.42578125" style="225" bestFit="1" customWidth="1"/>
    <col min="11023" max="11025" width="9.42578125" style="225" customWidth="1"/>
    <col min="11026" max="11026" width="10.5703125" style="225" customWidth="1"/>
    <col min="11027" max="11028" width="9.42578125" style="225" customWidth="1"/>
    <col min="11029" max="11029" width="12.7109375" style="225" customWidth="1"/>
    <col min="11030" max="11030" width="11" style="225" customWidth="1"/>
    <col min="11031" max="11031" width="13.42578125" style="225" customWidth="1"/>
    <col min="11032" max="11033" width="13.7109375" style="225" customWidth="1"/>
    <col min="11034" max="11035" width="15" style="225" customWidth="1"/>
    <col min="11036" max="11042" width="13.7109375" style="225" customWidth="1"/>
    <col min="11043" max="11050" width="15" style="225" customWidth="1"/>
    <col min="11051" max="11265" width="11.42578125" style="225"/>
    <col min="11266" max="11266" width="1.7109375" style="225" customWidth="1"/>
    <col min="11267" max="11267" width="9.140625" style="225" customWidth="1"/>
    <col min="11268" max="11268" width="9.42578125" style="225" customWidth="1"/>
    <col min="11269" max="11269" width="12.5703125" style="225" customWidth="1"/>
    <col min="11270" max="11270" width="13.140625" style="225" customWidth="1"/>
    <col min="11271" max="11271" width="9.42578125" style="225" customWidth="1"/>
    <col min="11272" max="11272" width="12.140625" style="225" customWidth="1"/>
    <col min="11273" max="11274" width="9.42578125" style="225" customWidth="1"/>
    <col min="11275" max="11275" width="13.140625" style="225" customWidth="1"/>
    <col min="11276" max="11276" width="13.140625" style="225" bestFit="1" customWidth="1"/>
    <col min="11277" max="11277" width="9.42578125" style="225" customWidth="1"/>
    <col min="11278" max="11278" width="11.42578125" style="225" bestFit="1" customWidth="1"/>
    <col min="11279" max="11281" width="9.42578125" style="225" customWidth="1"/>
    <col min="11282" max="11282" width="10.5703125" style="225" customWidth="1"/>
    <col min="11283" max="11284" width="9.42578125" style="225" customWidth="1"/>
    <col min="11285" max="11285" width="12.7109375" style="225" customWidth="1"/>
    <col min="11286" max="11286" width="11" style="225" customWidth="1"/>
    <col min="11287" max="11287" width="13.42578125" style="225" customWidth="1"/>
    <col min="11288" max="11289" width="13.7109375" style="225" customWidth="1"/>
    <col min="11290" max="11291" width="15" style="225" customWidth="1"/>
    <col min="11292" max="11298" width="13.7109375" style="225" customWidth="1"/>
    <col min="11299" max="11306" width="15" style="225" customWidth="1"/>
    <col min="11307" max="11521" width="11.42578125" style="225"/>
    <col min="11522" max="11522" width="1.7109375" style="225" customWidth="1"/>
    <col min="11523" max="11523" width="9.140625" style="225" customWidth="1"/>
    <col min="11524" max="11524" width="9.42578125" style="225" customWidth="1"/>
    <col min="11525" max="11525" width="12.5703125" style="225" customWidth="1"/>
    <col min="11526" max="11526" width="13.140625" style="225" customWidth="1"/>
    <col min="11527" max="11527" width="9.42578125" style="225" customWidth="1"/>
    <col min="11528" max="11528" width="12.140625" style="225" customWidth="1"/>
    <col min="11529" max="11530" width="9.42578125" style="225" customWidth="1"/>
    <col min="11531" max="11531" width="13.140625" style="225" customWidth="1"/>
    <col min="11532" max="11532" width="13.140625" style="225" bestFit="1" customWidth="1"/>
    <col min="11533" max="11533" width="9.42578125" style="225" customWidth="1"/>
    <col min="11534" max="11534" width="11.42578125" style="225" bestFit="1" customWidth="1"/>
    <col min="11535" max="11537" width="9.42578125" style="225" customWidth="1"/>
    <col min="11538" max="11538" width="10.5703125" style="225" customWidth="1"/>
    <col min="11539" max="11540" width="9.42578125" style="225" customWidth="1"/>
    <col min="11541" max="11541" width="12.7109375" style="225" customWidth="1"/>
    <col min="11542" max="11542" width="11" style="225" customWidth="1"/>
    <col min="11543" max="11543" width="13.42578125" style="225" customWidth="1"/>
    <col min="11544" max="11545" width="13.7109375" style="225" customWidth="1"/>
    <col min="11546" max="11547" width="15" style="225" customWidth="1"/>
    <col min="11548" max="11554" width="13.7109375" style="225" customWidth="1"/>
    <col min="11555" max="11562" width="15" style="225" customWidth="1"/>
    <col min="11563" max="11777" width="11.42578125" style="225"/>
    <col min="11778" max="11778" width="1.7109375" style="225" customWidth="1"/>
    <col min="11779" max="11779" width="9.140625" style="225" customWidth="1"/>
    <col min="11780" max="11780" width="9.42578125" style="225" customWidth="1"/>
    <col min="11781" max="11781" width="12.5703125" style="225" customWidth="1"/>
    <col min="11782" max="11782" width="13.140625" style="225" customWidth="1"/>
    <col min="11783" max="11783" width="9.42578125" style="225" customWidth="1"/>
    <col min="11784" max="11784" width="12.140625" style="225" customWidth="1"/>
    <col min="11785" max="11786" width="9.42578125" style="225" customWidth="1"/>
    <col min="11787" max="11787" width="13.140625" style="225" customWidth="1"/>
    <col min="11788" max="11788" width="13.140625" style="225" bestFit="1" customWidth="1"/>
    <col min="11789" max="11789" width="9.42578125" style="225" customWidth="1"/>
    <col min="11790" max="11790" width="11.42578125" style="225" bestFit="1" customWidth="1"/>
    <col min="11791" max="11793" width="9.42578125" style="225" customWidth="1"/>
    <col min="11794" max="11794" width="10.5703125" style="225" customWidth="1"/>
    <col min="11795" max="11796" width="9.42578125" style="225" customWidth="1"/>
    <col min="11797" max="11797" width="12.7109375" style="225" customWidth="1"/>
    <col min="11798" max="11798" width="11" style="225" customWidth="1"/>
    <col min="11799" max="11799" width="13.42578125" style="225" customWidth="1"/>
    <col min="11800" max="11801" width="13.7109375" style="225" customWidth="1"/>
    <col min="11802" max="11803" width="15" style="225" customWidth="1"/>
    <col min="11804" max="11810" width="13.7109375" style="225" customWidth="1"/>
    <col min="11811" max="11818" width="15" style="225" customWidth="1"/>
    <col min="11819" max="12033" width="11.42578125" style="225"/>
    <col min="12034" max="12034" width="1.7109375" style="225" customWidth="1"/>
    <col min="12035" max="12035" width="9.140625" style="225" customWidth="1"/>
    <col min="12036" max="12036" width="9.42578125" style="225" customWidth="1"/>
    <col min="12037" max="12037" width="12.5703125" style="225" customWidth="1"/>
    <col min="12038" max="12038" width="13.140625" style="225" customWidth="1"/>
    <col min="12039" max="12039" width="9.42578125" style="225" customWidth="1"/>
    <col min="12040" max="12040" width="12.140625" style="225" customWidth="1"/>
    <col min="12041" max="12042" width="9.42578125" style="225" customWidth="1"/>
    <col min="12043" max="12043" width="13.140625" style="225" customWidth="1"/>
    <col min="12044" max="12044" width="13.140625" style="225" bestFit="1" customWidth="1"/>
    <col min="12045" max="12045" width="9.42578125" style="225" customWidth="1"/>
    <col min="12046" max="12046" width="11.42578125" style="225" bestFit="1" customWidth="1"/>
    <col min="12047" max="12049" width="9.42578125" style="225" customWidth="1"/>
    <col min="12050" max="12050" width="10.5703125" style="225" customWidth="1"/>
    <col min="12051" max="12052" width="9.42578125" style="225" customWidth="1"/>
    <col min="12053" max="12053" width="12.7109375" style="225" customWidth="1"/>
    <col min="12054" max="12054" width="11" style="225" customWidth="1"/>
    <col min="12055" max="12055" width="13.42578125" style="225" customWidth="1"/>
    <col min="12056" max="12057" width="13.7109375" style="225" customWidth="1"/>
    <col min="12058" max="12059" width="15" style="225" customWidth="1"/>
    <col min="12060" max="12066" width="13.7109375" style="225" customWidth="1"/>
    <col min="12067" max="12074" width="15" style="225" customWidth="1"/>
    <col min="12075" max="12289" width="11.42578125" style="225"/>
    <col min="12290" max="12290" width="1.7109375" style="225" customWidth="1"/>
    <col min="12291" max="12291" width="9.140625" style="225" customWidth="1"/>
    <col min="12292" max="12292" width="9.42578125" style="225" customWidth="1"/>
    <col min="12293" max="12293" width="12.5703125" style="225" customWidth="1"/>
    <col min="12294" max="12294" width="13.140625" style="225" customWidth="1"/>
    <col min="12295" max="12295" width="9.42578125" style="225" customWidth="1"/>
    <col min="12296" max="12296" width="12.140625" style="225" customWidth="1"/>
    <col min="12297" max="12298" width="9.42578125" style="225" customWidth="1"/>
    <col min="12299" max="12299" width="13.140625" style="225" customWidth="1"/>
    <col min="12300" max="12300" width="13.140625" style="225" bestFit="1" customWidth="1"/>
    <col min="12301" max="12301" width="9.42578125" style="225" customWidth="1"/>
    <col min="12302" max="12302" width="11.42578125" style="225" bestFit="1" customWidth="1"/>
    <col min="12303" max="12305" width="9.42578125" style="225" customWidth="1"/>
    <col min="12306" max="12306" width="10.5703125" style="225" customWidth="1"/>
    <col min="12307" max="12308" width="9.42578125" style="225" customWidth="1"/>
    <col min="12309" max="12309" width="12.7109375" style="225" customWidth="1"/>
    <col min="12310" max="12310" width="11" style="225" customWidth="1"/>
    <col min="12311" max="12311" width="13.42578125" style="225" customWidth="1"/>
    <col min="12312" max="12313" width="13.7109375" style="225" customWidth="1"/>
    <col min="12314" max="12315" width="15" style="225" customWidth="1"/>
    <col min="12316" max="12322" width="13.7109375" style="225" customWidth="1"/>
    <col min="12323" max="12330" width="15" style="225" customWidth="1"/>
    <col min="12331" max="12545" width="11.42578125" style="225"/>
    <col min="12546" max="12546" width="1.7109375" style="225" customWidth="1"/>
    <col min="12547" max="12547" width="9.140625" style="225" customWidth="1"/>
    <col min="12548" max="12548" width="9.42578125" style="225" customWidth="1"/>
    <col min="12549" max="12549" width="12.5703125" style="225" customWidth="1"/>
    <col min="12550" max="12550" width="13.140625" style="225" customWidth="1"/>
    <col min="12551" max="12551" width="9.42578125" style="225" customWidth="1"/>
    <col min="12552" max="12552" width="12.140625" style="225" customWidth="1"/>
    <col min="12553" max="12554" width="9.42578125" style="225" customWidth="1"/>
    <col min="12555" max="12555" width="13.140625" style="225" customWidth="1"/>
    <col min="12556" max="12556" width="13.140625" style="225" bestFit="1" customWidth="1"/>
    <col min="12557" max="12557" width="9.42578125" style="225" customWidth="1"/>
    <col min="12558" max="12558" width="11.42578125" style="225" bestFit="1" customWidth="1"/>
    <col min="12559" max="12561" width="9.42578125" style="225" customWidth="1"/>
    <col min="12562" max="12562" width="10.5703125" style="225" customWidth="1"/>
    <col min="12563" max="12564" width="9.42578125" style="225" customWidth="1"/>
    <col min="12565" max="12565" width="12.7109375" style="225" customWidth="1"/>
    <col min="12566" max="12566" width="11" style="225" customWidth="1"/>
    <col min="12567" max="12567" width="13.42578125" style="225" customWidth="1"/>
    <col min="12568" max="12569" width="13.7109375" style="225" customWidth="1"/>
    <col min="12570" max="12571" width="15" style="225" customWidth="1"/>
    <col min="12572" max="12578" width="13.7109375" style="225" customWidth="1"/>
    <col min="12579" max="12586" width="15" style="225" customWidth="1"/>
    <col min="12587" max="12801" width="11.42578125" style="225"/>
    <col min="12802" max="12802" width="1.7109375" style="225" customWidth="1"/>
    <col min="12803" max="12803" width="9.140625" style="225" customWidth="1"/>
    <col min="12804" max="12804" width="9.42578125" style="225" customWidth="1"/>
    <col min="12805" max="12805" width="12.5703125" style="225" customWidth="1"/>
    <col min="12806" max="12806" width="13.140625" style="225" customWidth="1"/>
    <col min="12807" max="12807" width="9.42578125" style="225" customWidth="1"/>
    <col min="12808" max="12808" width="12.140625" style="225" customWidth="1"/>
    <col min="12809" max="12810" width="9.42578125" style="225" customWidth="1"/>
    <col min="12811" max="12811" width="13.140625" style="225" customWidth="1"/>
    <col min="12812" max="12812" width="13.140625" style="225" bestFit="1" customWidth="1"/>
    <col min="12813" max="12813" width="9.42578125" style="225" customWidth="1"/>
    <col min="12814" max="12814" width="11.42578125" style="225" bestFit="1" customWidth="1"/>
    <col min="12815" max="12817" width="9.42578125" style="225" customWidth="1"/>
    <col min="12818" max="12818" width="10.5703125" style="225" customWidth="1"/>
    <col min="12819" max="12820" width="9.42578125" style="225" customWidth="1"/>
    <col min="12821" max="12821" width="12.7109375" style="225" customWidth="1"/>
    <col min="12822" max="12822" width="11" style="225" customWidth="1"/>
    <col min="12823" max="12823" width="13.42578125" style="225" customWidth="1"/>
    <col min="12824" max="12825" width="13.7109375" style="225" customWidth="1"/>
    <col min="12826" max="12827" width="15" style="225" customWidth="1"/>
    <col min="12828" max="12834" width="13.7109375" style="225" customWidth="1"/>
    <col min="12835" max="12842" width="15" style="225" customWidth="1"/>
    <col min="12843" max="13057" width="11.42578125" style="225"/>
    <col min="13058" max="13058" width="1.7109375" style="225" customWidth="1"/>
    <col min="13059" max="13059" width="9.140625" style="225" customWidth="1"/>
    <col min="13060" max="13060" width="9.42578125" style="225" customWidth="1"/>
    <col min="13061" max="13061" width="12.5703125" style="225" customWidth="1"/>
    <col min="13062" max="13062" width="13.140625" style="225" customWidth="1"/>
    <col min="13063" max="13063" width="9.42578125" style="225" customWidth="1"/>
    <col min="13064" max="13064" width="12.140625" style="225" customWidth="1"/>
    <col min="13065" max="13066" width="9.42578125" style="225" customWidth="1"/>
    <col min="13067" max="13067" width="13.140625" style="225" customWidth="1"/>
    <col min="13068" max="13068" width="13.140625" style="225" bestFit="1" customWidth="1"/>
    <col min="13069" max="13069" width="9.42578125" style="225" customWidth="1"/>
    <col min="13070" max="13070" width="11.42578125" style="225" bestFit="1" customWidth="1"/>
    <col min="13071" max="13073" width="9.42578125" style="225" customWidth="1"/>
    <col min="13074" max="13074" width="10.5703125" style="225" customWidth="1"/>
    <col min="13075" max="13076" width="9.42578125" style="225" customWidth="1"/>
    <col min="13077" max="13077" width="12.7109375" style="225" customWidth="1"/>
    <col min="13078" max="13078" width="11" style="225" customWidth="1"/>
    <col min="13079" max="13079" width="13.42578125" style="225" customWidth="1"/>
    <col min="13080" max="13081" width="13.7109375" style="225" customWidth="1"/>
    <col min="13082" max="13083" width="15" style="225" customWidth="1"/>
    <col min="13084" max="13090" width="13.7109375" style="225" customWidth="1"/>
    <col min="13091" max="13098" width="15" style="225" customWidth="1"/>
    <col min="13099" max="13313" width="11.42578125" style="225"/>
    <col min="13314" max="13314" width="1.7109375" style="225" customWidth="1"/>
    <col min="13315" max="13315" width="9.140625" style="225" customWidth="1"/>
    <col min="13316" max="13316" width="9.42578125" style="225" customWidth="1"/>
    <col min="13317" max="13317" width="12.5703125" style="225" customWidth="1"/>
    <col min="13318" max="13318" width="13.140625" style="225" customWidth="1"/>
    <col min="13319" max="13319" width="9.42578125" style="225" customWidth="1"/>
    <col min="13320" max="13320" width="12.140625" style="225" customWidth="1"/>
    <col min="13321" max="13322" width="9.42578125" style="225" customWidth="1"/>
    <col min="13323" max="13323" width="13.140625" style="225" customWidth="1"/>
    <col min="13324" max="13324" width="13.140625" style="225" bestFit="1" customWidth="1"/>
    <col min="13325" max="13325" width="9.42578125" style="225" customWidth="1"/>
    <col min="13326" max="13326" width="11.42578125" style="225" bestFit="1" customWidth="1"/>
    <col min="13327" max="13329" width="9.42578125" style="225" customWidth="1"/>
    <col min="13330" max="13330" width="10.5703125" style="225" customWidth="1"/>
    <col min="13331" max="13332" width="9.42578125" style="225" customWidth="1"/>
    <col min="13333" max="13333" width="12.7109375" style="225" customWidth="1"/>
    <col min="13334" max="13334" width="11" style="225" customWidth="1"/>
    <col min="13335" max="13335" width="13.42578125" style="225" customWidth="1"/>
    <col min="13336" max="13337" width="13.7109375" style="225" customWidth="1"/>
    <col min="13338" max="13339" width="15" style="225" customWidth="1"/>
    <col min="13340" max="13346" width="13.7109375" style="225" customWidth="1"/>
    <col min="13347" max="13354" width="15" style="225" customWidth="1"/>
    <col min="13355" max="13569" width="11.42578125" style="225"/>
    <col min="13570" max="13570" width="1.7109375" style="225" customWidth="1"/>
    <col min="13571" max="13571" width="9.140625" style="225" customWidth="1"/>
    <col min="13572" max="13572" width="9.42578125" style="225" customWidth="1"/>
    <col min="13573" max="13573" width="12.5703125" style="225" customWidth="1"/>
    <col min="13574" max="13574" width="13.140625" style="225" customWidth="1"/>
    <col min="13575" max="13575" width="9.42578125" style="225" customWidth="1"/>
    <col min="13576" max="13576" width="12.140625" style="225" customWidth="1"/>
    <col min="13577" max="13578" width="9.42578125" style="225" customWidth="1"/>
    <col min="13579" max="13579" width="13.140625" style="225" customWidth="1"/>
    <col min="13580" max="13580" width="13.140625" style="225" bestFit="1" customWidth="1"/>
    <col min="13581" max="13581" width="9.42578125" style="225" customWidth="1"/>
    <col min="13582" max="13582" width="11.42578125" style="225" bestFit="1" customWidth="1"/>
    <col min="13583" max="13585" width="9.42578125" style="225" customWidth="1"/>
    <col min="13586" max="13586" width="10.5703125" style="225" customWidth="1"/>
    <col min="13587" max="13588" width="9.42578125" style="225" customWidth="1"/>
    <col min="13589" max="13589" width="12.7109375" style="225" customWidth="1"/>
    <col min="13590" max="13590" width="11" style="225" customWidth="1"/>
    <col min="13591" max="13591" width="13.42578125" style="225" customWidth="1"/>
    <col min="13592" max="13593" width="13.7109375" style="225" customWidth="1"/>
    <col min="13594" max="13595" width="15" style="225" customWidth="1"/>
    <col min="13596" max="13602" width="13.7109375" style="225" customWidth="1"/>
    <col min="13603" max="13610" width="15" style="225" customWidth="1"/>
    <col min="13611" max="13825" width="11.42578125" style="225"/>
    <col min="13826" max="13826" width="1.7109375" style="225" customWidth="1"/>
    <col min="13827" max="13827" width="9.140625" style="225" customWidth="1"/>
    <col min="13828" max="13828" width="9.42578125" style="225" customWidth="1"/>
    <col min="13829" max="13829" width="12.5703125" style="225" customWidth="1"/>
    <col min="13830" max="13830" width="13.140625" style="225" customWidth="1"/>
    <col min="13831" max="13831" width="9.42578125" style="225" customWidth="1"/>
    <col min="13832" max="13832" width="12.140625" style="225" customWidth="1"/>
    <col min="13833" max="13834" width="9.42578125" style="225" customWidth="1"/>
    <col min="13835" max="13835" width="13.140625" style="225" customWidth="1"/>
    <col min="13836" max="13836" width="13.140625" style="225" bestFit="1" customWidth="1"/>
    <col min="13837" max="13837" width="9.42578125" style="225" customWidth="1"/>
    <col min="13838" max="13838" width="11.42578125" style="225" bestFit="1" customWidth="1"/>
    <col min="13839" max="13841" width="9.42578125" style="225" customWidth="1"/>
    <col min="13842" max="13842" width="10.5703125" style="225" customWidth="1"/>
    <col min="13843" max="13844" width="9.42578125" style="225" customWidth="1"/>
    <col min="13845" max="13845" width="12.7109375" style="225" customWidth="1"/>
    <col min="13846" max="13846" width="11" style="225" customWidth="1"/>
    <col min="13847" max="13847" width="13.42578125" style="225" customWidth="1"/>
    <col min="13848" max="13849" width="13.7109375" style="225" customWidth="1"/>
    <col min="13850" max="13851" width="15" style="225" customWidth="1"/>
    <col min="13852" max="13858" width="13.7109375" style="225" customWidth="1"/>
    <col min="13859" max="13866" width="15" style="225" customWidth="1"/>
    <col min="13867" max="14081" width="11.42578125" style="225"/>
    <col min="14082" max="14082" width="1.7109375" style="225" customWidth="1"/>
    <col min="14083" max="14083" width="9.140625" style="225" customWidth="1"/>
    <col min="14084" max="14084" width="9.42578125" style="225" customWidth="1"/>
    <col min="14085" max="14085" width="12.5703125" style="225" customWidth="1"/>
    <col min="14086" max="14086" width="13.140625" style="225" customWidth="1"/>
    <col min="14087" max="14087" width="9.42578125" style="225" customWidth="1"/>
    <col min="14088" max="14088" width="12.140625" style="225" customWidth="1"/>
    <col min="14089" max="14090" width="9.42578125" style="225" customWidth="1"/>
    <col min="14091" max="14091" width="13.140625" style="225" customWidth="1"/>
    <col min="14092" max="14092" width="13.140625" style="225" bestFit="1" customWidth="1"/>
    <col min="14093" max="14093" width="9.42578125" style="225" customWidth="1"/>
    <col min="14094" max="14094" width="11.42578125" style="225" bestFit="1" customWidth="1"/>
    <col min="14095" max="14097" width="9.42578125" style="225" customWidth="1"/>
    <col min="14098" max="14098" width="10.5703125" style="225" customWidth="1"/>
    <col min="14099" max="14100" width="9.42578125" style="225" customWidth="1"/>
    <col min="14101" max="14101" width="12.7109375" style="225" customWidth="1"/>
    <col min="14102" max="14102" width="11" style="225" customWidth="1"/>
    <col min="14103" max="14103" width="13.42578125" style="225" customWidth="1"/>
    <col min="14104" max="14105" width="13.7109375" style="225" customWidth="1"/>
    <col min="14106" max="14107" width="15" style="225" customWidth="1"/>
    <col min="14108" max="14114" width="13.7109375" style="225" customWidth="1"/>
    <col min="14115" max="14122" width="15" style="225" customWidth="1"/>
    <col min="14123" max="14337" width="11.42578125" style="225"/>
    <col min="14338" max="14338" width="1.7109375" style="225" customWidth="1"/>
    <col min="14339" max="14339" width="9.140625" style="225" customWidth="1"/>
    <col min="14340" max="14340" width="9.42578125" style="225" customWidth="1"/>
    <col min="14341" max="14341" width="12.5703125" style="225" customWidth="1"/>
    <col min="14342" max="14342" width="13.140625" style="225" customWidth="1"/>
    <col min="14343" max="14343" width="9.42578125" style="225" customWidth="1"/>
    <col min="14344" max="14344" width="12.140625" style="225" customWidth="1"/>
    <col min="14345" max="14346" width="9.42578125" style="225" customWidth="1"/>
    <col min="14347" max="14347" width="13.140625" style="225" customWidth="1"/>
    <col min="14348" max="14348" width="13.140625" style="225" bestFit="1" customWidth="1"/>
    <col min="14349" max="14349" width="9.42578125" style="225" customWidth="1"/>
    <col min="14350" max="14350" width="11.42578125" style="225" bestFit="1" customWidth="1"/>
    <col min="14351" max="14353" width="9.42578125" style="225" customWidth="1"/>
    <col min="14354" max="14354" width="10.5703125" style="225" customWidth="1"/>
    <col min="14355" max="14356" width="9.42578125" style="225" customWidth="1"/>
    <col min="14357" max="14357" width="12.7109375" style="225" customWidth="1"/>
    <col min="14358" max="14358" width="11" style="225" customWidth="1"/>
    <col min="14359" max="14359" width="13.42578125" style="225" customWidth="1"/>
    <col min="14360" max="14361" width="13.7109375" style="225" customWidth="1"/>
    <col min="14362" max="14363" width="15" style="225" customWidth="1"/>
    <col min="14364" max="14370" width="13.7109375" style="225" customWidth="1"/>
    <col min="14371" max="14378" width="15" style="225" customWidth="1"/>
    <col min="14379" max="14593" width="11.42578125" style="225"/>
    <col min="14594" max="14594" width="1.7109375" style="225" customWidth="1"/>
    <col min="14595" max="14595" width="9.140625" style="225" customWidth="1"/>
    <col min="14596" max="14596" width="9.42578125" style="225" customWidth="1"/>
    <col min="14597" max="14597" width="12.5703125" style="225" customWidth="1"/>
    <col min="14598" max="14598" width="13.140625" style="225" customWidth="1"/>
    <col min="14599" max="14599" width="9.42578125" style="225" customWidth="1"/>
    <col min="14600" max="14600" width="12.140625" style="225" customWidth="1"/>
    <col min="14601" max="14602" width="9.42578125" style="225" customWidth="1"/>
    <col min="14603" max="14603" width="13.140625" style="225" customWidth="1"/>
    <col min="14604" max="14604" width="13.140625" style="225" bestFit="1" customWidth="1"/>
    <col min="14605" max="14605" width="9.42578125" style="225" customWidth="1"/>
    <col min="14606" max="14606" width="11.42578125" style="225" bestFit="1" customWidth="1"/>
    <col min="14607" max="14609" width="9.42578125" style="225" customWidth="1"/>
    <col min="14610" max="14610" width="10.5703125" style="225" customWidth="1"/>
    <col min="14611" max="14612" width="9.42578125" style="225" customWidth="1"/>
    <col min="14613" max="14613" width="12.7109375" style="225" customWidth="1"/>
    <col min="14614" max="14614" width="11" style="225" customWidth="1"/>
    <col min="14615" max="14615" width="13.42578125" style="225" customWidth="1"/>
    <col min="14616" max="14617" width="13.7109375" style="225" customWidth="1"/>
    <col min="14618" max="14619" width="15" style="225" customWidth="1"/>
    <col min="14620" max="14626" width="13.7109375" style="225" customWidth="1"/>
    <col min="14627" max="14634" width="15" style="225" customWidth="1"/>
    <col min="14635" max="14849" width="11.42578125" style="225"/>
    <col min="14850" max="14850" width="1.7109375" style="225" customWidth="1"/>
    <col min="14851" max="14851" width="9.140625" style="225" customWidth="1"/>
    <col min="14852" max="14852" width="9.42578125" style="225" customWidth="1"/>
    <col min="14853" max="14853" width="12.5703125" style="225" customWidth="1"/>
    <col min="14854" max="14854" width="13.140625" style="225" customWidth="1"/>
    <col min="14855" max="14855" width="9.42578125" style="225" customWidth="1"/>
    <col min="14856" max="14856" width="12.140625" style="225" customWidth="1"/>
    <col min="14857" max="14858" width="9.42578125" style="225" customWidth="1"/>
    <col min="14859" max="14859" width="13.140625" style="225" customWidth="1"/>
    <col min="14860" max="14860" width="13.140625" style="225" bestFit="1" customWidth="1"/>
    <col min="14861" max="14861" width="9.42578125" style="225" customWidth="1"/>
    <col min="14862" max="14862" width="11.42578125" style="225" bestFit="1" customWidth="1"/>
    <col min="14863" max="14865" width="9.42578125" style="225" customWidth="1"/>
    <col min="14866" max="14866" width="10.5703125" style="225" customWidth="1"/>
    <col min="14867" max="14868" width="9.42578125" style="225" customWidth="1"/>
    <col min="14869" max="14869" width="12.7109375" style="225" customWidth="1"/>
    <col min="14870" max="14870" width="11" style="225" customWidth="1"/>
    <col min="14871" max="14871" width="13.42578125" style="225" customWidth="1"/>
    <col min="14872" max="14873" width="13.7109375" style="225" customWidth="1"/>
    <col min="14874" max="14875" width="15" style="225" customWidth="1"/>
    <col min="14876" max="14882" width="13.7109375" style="225" customWidth="1"/>
    <col min="14883" max="14890" width="15" style="225" customWidth="1"/>
    <col min="14891" max="15105" width="11.42578125" style="225"/>
    <col min="15106" max="15106" width="1.7109375" style="225" customWidth="1"/>
    <col min="15107" max="15107" width="9.140625" style="225" customWidth="1"/>
    <col min="15108" max="15108" width="9.42578125" style="225" customWidth="1"/>
    <col min="15109" max="15109" width="12.5703125" style="225" customWidth="1"/>
    <col min="15110" max="15110" width="13.140625" style="225" customWidth="1"/>
    <col min="15111" max="15111" width="9.42578125" style="225" customWidth="1"/>
    <col min="15112" max="15112" width="12.140625" style="225" customWidth="1"/>
    <col min="15113" max="15114" width="9.42578125" style="225" customWidth="1"/>
    <col min="15115" max="15115" width="13.140625" style="225" customWidth="1"/>
    <col min="15116" max="15116" width="13.140625" style="225" bestFit="1" customWidth="1"/>
    <col min="15117" max="15117" width="9.42578125" style="225" customWidth="1"/>
    <col min="15118" max="15118" width="11.42578125" style="225" bestFit="1" customWidth="1"/>
    <col min="15119" max="15121" width="9.42578125" style="225" customWidth="1"/>
    <col min="15122" max="15122" width="10.5703125" style="225" customWidth="1"/>
    <col min="15123" max="15124" width="9.42578125" style="225" customWidth="1"/>
    <col min="15125" max="15125" width="12.7109375" style="225" customWidth="1"/>
    <col min="15126" max="15126" width="11" style="225" customWidth="1"/>
    <col min="15127" max="15127" width="13.42578125" style="225" customWidth="1"/>
    <col min="15128" max="15129" width="13.7109375" style="225" customWidth="1"/>
    <col min="15130" max="15131" width="15" style="225" customWidth="1"/>
    <col min="15132" max="15138" width="13.7109375" style="225" customWidth="1"/>
    <col min="15139" max="15146" width="15" style="225" customWidth="1"/>
    <col min="15147" max="15361" width="11.42578125" style="225"/>
    <col min="15362" max="15362" width="1.7109375" style="225" customWidth="1"/>
    <col min="15363" max="15363" width="9.140625" style="225" customWidth="1"/>
    <col min="15364" max="15364" width="9.42578125" style="225" customWidth="1"/>
    <col min="15365" max="15365" width="12.5703125" style="225" customWidth="1"/>
    <col min="15366" max="15366" width="13.140625" style="225" customWidth="1"/>
    <col min="15367" max="15367" width="9.42578125" style="225" customWidth="1"/>
    <col min="15368" max="15368" width="12.140625" style="225" customWidth="1"/>
    <col min="15369" max="15370" width="9.42578125" style="225" customWidth="1"/>
    <col min="15371" max="15371" width="13.140625" style="225" customWidth="1"/>
    <col min="15372" max="15372" width="13.140625" style="225" bestFit="1" customWidth="1"/>
    <col min="15373" max="15373" width="9.42578125" style="225" customWidth="1"/>
    <col min="15374" max="15374" width="11.42578125" style="225" bestFit="1" customWidth="1"/>
    <col min="15375" max="15377" width="9.42578125" style="225" customWidth="1"/>
    <col min="15378" max="15378" width="10.5703125" style="225" customWidth="1"/>
    <col min="15379" max="15380" width="9.42578125" style="225" customWidth="1"/>
    <col min="15381" max="15381" width="12.7109375" style="225" customWidth="1"/>
    <col min="15382" max="15382" width="11" style="225" customWidth="1"/>
    <col min="15383" max="15383" width="13.42578125" style="225" customWidth="1"/>
    <col min="15384" max="15385" width="13.7109375" style="225" customWidth="1"/>
    <col min="15386" max="15387" width="15" style="225" customWidth="1"/>
    <col min="15388" max="15394" width="13.7109375" style="225" customWidth="1"/>
    <col min="15395" max="15402" width="15" style="225" customWidth="1"/>
    <col min="15403" max="15617" width="11.42578125" style="225"/>
    <col min="15618" max="15618" width="1.7109375" style="225" customWidth="1"/>
    <col min="15619" max="15619" width="9.140625" style="225" customWidth="1"/>
    <col min="15620" max="15620" width="9.42578125" style="225" customWidth="1"/>
    <col min="15621" max="15621" width="12.5703125" style="225" customWidth="1"/>
    <col min="15622" max="15622" width="13.140625" style="225" customWidth="1"/>
    <col min="15623" max="15623" width="9.42578125" style="225" customWidth="1"/>
    <col min="15624" max="15624" width="12.140625" style="225" customWidth="1"/>
    <col min="15625" max="15626" width="9.42578125" style="225" customWidth="1"/>
    <col min="15627" max="15627" width="13.140625" style="225" customWidth="1"/>
    <col min="15628" max="15628" width="13.140625" style="225" bestFit="1" customWidth="1"/>
    <col min="15629" max="15629" width="9.42578125" style="225" customWidth="1"/>
    <col min="15630" max="15630" width="11.42578125" style="225" bestFit="1" customWidth="1"/>
    <col min="15631" max="15633" width="9.42578125" style="225" customWidth="1"/>
    <col min="15634" max="15634" width="10.5703125" style="225" customWidth="1"/>
    <col min="15635" max="15636" width="9.42578125" style="225" customWidth="1"/>
    <col min="15637" max="15637" width="12.7109375" style="225" customWidth="1"/>
    <col min="15638" max="15638" width="11" style="225" customWidth="1"/>
    <col min="15639" max="15639" width="13.42578125" style="225" customWidth="1"/>
    <col min="15640" max="15641" width="13.7109375" style="225" customWidth="1"/>
    <col min="15642" max="15643" width="15" style="225" customWidth="1"/>
    <col min="15644" max="15650" width="13.7109375" style="225" customWidth="1"/>
    <col min="15651" max="15658" width="15" style="225" customWidth="1"/>
    <col min="15659" max="15873" width="11.42578125" style="225"/>
    <col min="15874" max="15874" width="1.7109375" style="225" customWidth="1"/>
    <col min="15875" max="15875" width="9.140625" style="225" customWidth="1"/>
    <col min="15876" max="15876" width="9.42578125" style="225" customWidth="1"/>
    <col min="15877" max="15877" width="12.5703125" style="225" customWidth="1"/>
    <col min="15878" max="15878" width="13.140625" style="225" customWidth="1"/>
    <col min="15879" max="15879" width="9.42578125" style="225" customWidth="1"/>
    <col min="15880" max="15880" width="12.140625" style="225" customWidth="1"/>
    <col min="15881" max="15882" width="9.42578125" style="225" customWidth="1"/>
    <col min="15883" max="15883" width="13.140625" style="225" customWidth="1"/>
    <col min="15884" max="15884" width="13.140625" style="225" bestFit="1" customWidth="1"/>
    <col min="15885" max="15885" width="9.42578125" style="225" customWidth="1"/>
    <col min="15886" max="15886" width="11.42578125" style="225" bestFit="1" customWidth="1"/>
    <col min="15887" max="15889" width="9.42578125" style="225" customWidth="1"/>
    <col min="15890" max="15890" width="10.5703125" style="225" customWidth="1"/>
    <col min="15891" max="15892" width="9.42578125" style="225" customWidth="1"/>
    <col min="15893" max="15893" width="12.7109375" style="225" customWidth="1"/>
    <col min="15894" max="15894" width="11" style="225" customWidth="1"/>
    <col min="15895" max="15895" width="13.42578125" style="225" customWidth="1"/>
    <col min="15896" max="15897" width="13.7109375" style="225" customWidth="1"/>
    <col min="15898" max="15899" width="15" style="225" customWidth="1"/>
    <col min="15900" max="15906" width="13.7109375" style="225" customWidth="1"/>
    <col min="15907" max="15914" width="15" style="225" customWidth="1"/>
    <col min="15915" max="16129" width="11.42578125" style="225"/>
    <col min="16130" max="16130" width="1.7109375" style="225" customWidth="1"/>
    <col min="16131" max="16131" width="9.140625" style="225" customWidth="1"/>
    <col min="16132" max="16132" width="9.42578125" style="225" customWidth="1"/>
    <col min="16133" max="16133" width="12.5703125" style="225" customWidth="1"/>
    <col min="16134" max="16134" width="13.140625" style="225" customWidth="1"/>
    <col min="16135" max="16135" width="9.42578125" style="225" customWidth="1"/>
    <col min="16136" max="16136" width="12.140625" style="225" customWidth="1"/>
    <col min="16137" max="16138" width="9.42578125" style="225" customWidth="1"/>
    <col min="16139" max="16139" width="13.140625" style="225" customWidth="1"/>
    <col min="16140" max="16140" width="13.140625" style="225" bestFit="1" customWidth="1"/>
    <col min="16141" max="16141" width="9.42578125" style="225" customWidth="1"/>
    <col min="16142" max="16142" width="11.42578125" style="225" bestFit="1" customWidth="1"/>
    <col min="16143" max="16145" width="9.42578125" style="225" customWidth="1"/>
    <col min="16146" max="16146" width="10.5703125" style="225" customWidth="1"/>
    <col min="16147" max="16148" width="9.42578125" style="225" customWidth="1"/>
    <col min="16149" max="16149" width="12.7109375" style="225" customWidth="1"/>
    <col min="16150" max="16150" width="11" style="225" customWidth="1"/>
    <col min="16151" max="16151" width="13.42578125" style="225" customWidth="1"/>
    <col min="16152" max="16153" width="13.7109375" style="225" customWidth="1"/>
    <col min="16154" max="16155" width="15" style="225" customWidth="1"/>
    <col min="16156" max="16162" width="13.7109375" style="225" customWidth="1"/>
    <col min="16163" max="16170" width="15" style="225" customWidth="1"/>
    <col min="16171" max="16384" width="11.42578125" style="225"/>
  </cols>
  <sheetData>
    <row r="1" spans="1:43" s="73" customFormat="1" ht="20.25" x14ac:dyDescent="0.3">
      <c r="C1" s="71" t="str">
        <f>IF(Leyendas!$E$2&lt;&gt;"","Establecimiento:",IF(Leyendas!$D$2&lt;&gt;"","Región:","País:"))</f>
        <v>País:</v>
      </c>
      <c r="D1" s="257" t="str">
        <f>IF(Leyendas!$E$2&lt;&gt;"",Leyendas!$E$2,IF(Leyendas!$D$2&lt;&gt;"",Leyendas!$D$2,Leyendas!$C$2))</f>
        <v>Chile</v>
      </c>
      <c r="E1" s="258"/>
      <c r="F1" s="259"/>
      <c r="G1" s="259"/>
      <c r="H1" s="259"/>
      <c r="I1" s="259"/>
      <c r="J1" s="259"/>
      <c r="K1" s="259"/>
      <c r="L1" s="260"/>
      <c r="M1" s="260"/>
      <c r="N1" s="260"/>
      <c r="O1" s="260"/>
      <c r="P1" s="259"/>
      <c r="Q1" s="72"/>
      <c r="R1" s="72"/>
      <c r="S1" s="72"/>
      <c r="T1" s="72"/>
      <c r="U1" s="374"/>
      <c r="V1" s="375"/>
      <c r="W1" s="375"/>
      <c r="X1" s="376"/>
      <c r="Y1" s="275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</row>
    <row r="2" spans="1:43" s="74" customFormat="1" ht="20.25" x14ac:dyDescent="0.3">
      <c r="C2" s="71" t="str">
        <f>"Vigilancia de Influenza y otros Virus Respiratorios - " &amp; Leyendas!$G$2 &amp; " " &amp; Leyendas!$A$2</f>
        <v>Vigilancia de Influenza y otros Virus Respiratorios - ETI 2018</v>
      </c>
      <c r="D2" s="72"/>
      <c r="E2" s="72"/>
      <c r="F2" s="72"/>
      <c r="G2" s="72"/>
      <c r="H2" s="72"/>
      <c r="I2" s="72"/>
      <c r="J2" s="72"/>
      <c r="K2" s="259"/>
      <c r="L2" s="259"/>
      <c r="M2" s="72"/>
      <c r="N2" s="72"/>
      <c r="O2" s="72"/>
      <c r="P2" s="72"/>
      <c r="Q2" s="72"/>
      <c r="R2" s="72"/>
      <c r="S2" s="72"/>
      <c r="T2" s="72"/>
      <c r="U2" s="377"/>
      <c r="V2" s="378"/>
      <c r="W2" s="378"/>
      <c r="X2" s="379"/>
      <c r="Y2" s="275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</row>
    <row r="3" spans="1:43" s="74" customFormat="1" ht="38.25" customHeight="1" x14ac:dyDescent="0.3">
      <c r="C3" s="72"/>
      <c r="D3" s="318" t="s">
        <v>192</v>
      </c>
      <c r="E3" s="319"/>
      <c r="F3" s="319"/>
      <c r="G3" s="319"/>
      <c r="H3" s="319"/>
      <c r="I3" s="320"/>
      <c r="J3" s="320"/>
      <c r="K3" s="320"/>
      <c r="L3" s="319"/>
      <c r="M3" s="319"/>
      <c r="N3" s="319"/>
      <c r="O3" s="319"/>
      <c r="P3" s="319"/>
      <c r="Q3" s="319"/>
      <c r="R3" s="319"/>
      <c r="S3" s="319"/>
      <c r="T3" s="319"/>
      <c r="U3" s="380"/>
      <c r="V3" s="381"/>
      <c r="W3" s="381"/>
      <c r="X3" s="382"/>
      <c r="Y3" s="275"/>
      <c r="Z3" s="72"/>
      <c r="AA3" s="72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</row>
    <row r="4" spans="1:43" ht="42.75" customHeight="1" x14ac:dyDescent="0.25">
      <c r="A4" s="329" t="s">
        <v>39</v>
      </c>
      <c r="B4" s="329" t="s">
        <v>12</v>
      </c>
      <c r="C4" s="329" t="s">
        <v>16</v>
      </c>
      <c r="D4" s="329" t="s">
        <v>193</v>
      </c>
      <c r="E4" s="329"/>
      <c r="F4" s="329"/>
      <c r="G4" s="329"/>
      <c r="H4" s="330"/>
      <c r="I4" s="336" t="s">
        <v>194</v>
      </c>
      <c r="J4" s="336"/>
      <c r="K4" s="336"/>
      <c r="L4" s="337" t="s">
        <v>195</v>
      </c>
      <c r="M4" s="338"/>
      <c r="N4" s="338"/>
      <c r="O4" s="338"/>
      <c r="P4" s="338"/>
      <c r="Q4" s="338"/>
      <c r="R4" s="338"/>
      <c r="S4" s="338"/>
      <c r="T4" s="339" t="s">
        <v>196</v>
      </c>
      <c r="U4" s="328" t="s">
        <v>197</v>
      </c>
      <c r="V4" s="328" t="s">
        <v>198</v>
      </c>
      <c r="W4" s="328" t="s">
        <v>199</v>
      </c>
      <c r="X4" s="328" t="s">
        <v>200</v>
      </c>
      <c r="Y4" s="328" t="s">
        <v>201</v>
      </c>
      <c r="Z4" s="75"/>
      <c r="AA4" s="330" t="s">
        <v>202</v>
      </c>
      <c r="AB4" s="331" t="s">
        <v>203</v>
      </c>
      <c r="AC4" s="326" t="s">
        <v>204</v>
      </c>
      <c r="AD4" s="326"/>
      <c r="AE4" s="326"/>
      <c r="AF4" s="326"/>
      <c r="AG4" s="326"/>
      <c r="AH4" s="326" t="s">
        <v>363</v>
      </c>
      <c r="AI4" s="326" t="s">
        <v>205</v>
      </c>
      <c r="AJ4" s="326" t="s">
        <v>206</v>
      </c>
      <c r="AK4" s="326" t="s">
        <v>207</v>
      </c>
      <c r="AL4" s="314" t="s">
        <v>208</v>
      </c>
      <c r="AM4" s="314" t="s">
        <v>209</v>
      </c>
      <c r="AN4" s="314" t="s">
        <v>210</v>
      </c>
      <c r="AO4" s="314" t="s">
        <v>211</v>
      </c>
      <c r="AP4" s="321" t="s">
        <v>212</v>
      </c>
    </row>
    <row r="5" spans="1:43" s="70" customFormat="1" ht="60.75" customHeight="1" x14ac:dyDescent="0.25">
      <c r="A5" s="329"/>
      <c r="B5" s="329"/>
      <c r="C5" s="329"/>
      <c r="D5" s="273" t="s">
        <v>213</v>
      </c>
      <c r="E5" s="273" t="s">
        <v>214</v>
      </c>
      <c r="F5" s="273" t="s">
        <v>215</v>
      </c>
      <c r="G5" s="273" t="s">
        <v>216</v>
      </c>
      <c r="H5" s="274" t="s">
        <v>217</v>
      </c>
      <c r="I5" s="78" t="s">
        <v>218</v>
      </c>
      <c r="J5" s="78" t="s">
        <v>219</v>
      </c>
      <c r="K5" s="78" t="s">
        <v>220</v>
      </c>
      <c r="L5" s="79" t="s">
        <v>221</v>
      </c>
      <c r="M5" s="80" t="s">
        <v>222</v>
      </c>
      <c r="N5" s="80" t="s">
        <v>4</v>
      </c>
      <c r="O5" s="81" t="s">
        <v>223</v>
      </c>
      <c r="P5" s="81" t="s">
        <v>224</v>
      </c>
      <c r="Q5" s="81" t="s">
        <v>210</v>
      </c>
      <c r="R5" s="81" t="s">
        <v>211</v>
      </c>
      <c r="S5" s="80" t="s">
        <v>225</v>
      </c>
      <c r="T5" s="339"/>
      <c r="U5" s="329"/>
      <c r="V5" s="329"/>
      <c r="W5" s="329"/>
      <c r="X5" s="329"/>
      <c r="Y5" s="329"/>
      <c r="Z5" s="82" t="s">
        <v>226</v>
      </c>
      <c r="AA5" s="330"/>
      <c r="AB5" s="332"/>
      <c r="AC5" s="83" t="s">
        <v>406</v>
      </c>
      <c r="AD5" s="306" t="s">
        <v>227</v>
      </c>
      <c r="AE5" s="306" t="s">
        <v>215</v>
      </c>
      <c r="AF5" s="83" t="s">
        <v>404</v>
      </c>
      <c r="AG5" s="83" t="s">
        <v>405</v>
      </c>
      <c r="AH5" s="327"/>
      <c r="AI5" s="327"/>
      <c r="AJ5" s="327"/>
      <c r="AK5" s="327"/>
      <c r="AL5" s="315"/>
      <c r="AM5" s="315"/>
      <c r="AN5" s="315"/>
      <c r="AO5" s="315"/>
      <c r="AP5" s="322"/>
    </row>
    <row r="6" spans="1:43" s="73" customFormat="1" ht="16.5" customHeight="1" x14ac:dyDescent="0.25">
      <c r="A6" s="73" t="str">
        <f>CONCATENATE(Leyendas!$C$2)</f>
        <v>Chile</v>
      </c>
      <c r="B6" s="73" t="str">
        <f>CONCATENATE(Leyendas!$A$2)</f>
        <v>2018</v>
      </c>
      <c r="C6" s="85" t="s">
        <v>228</v>
      </c>
      <c r="D6" s="253"/>
      <c r="E6" s="253"/>
      <c r="F6" s="253"/>
      <c r="G6" s="253"/>
      <c r="H6" s="253"/>
      <c r="I6" s="254"/>
      <c r="J6" s="254"/>
      <c r="K6" s="254"/>
      <c r="L6" s="255"/>
      <c r="M6" s="255"/>
      <c r="N6" s="255"/>
      <c r="O6" s="255"/>
      <c r="P6" s="255"/>
      <c r="Q6" s="255"/>
      <c r="R6" s="255"/>
      <c r="S6" s="255"/>
      <c r="T6" s="255"/>
      <c r="U6" s="256"/>
      <c r="V6" s="256"/>
      <c r="W6" s="256"/>
      <c r="X6" s="256"/>
      <c r="Y6" s="256"/>
      <c r="Z6" s="89" t="str">
        <f t="shared" ref="Z6:Z57" si="0">IF(U6=0,"",V6/U6)</f>
        <v/>
      </c>
      <c r="AA6" s="89" t="str">
        <f t="shared" ref="AA6:AA57" si="1">IF(U6=0,"",W6/U6)</f>
        <v/>
      </c>
      <c r="AB6" s="89" t="str">
        <f t="shared" ref="AB6:AB57" si="2">IF(U6=0,"",X6/U6)</f>
        <v/>
      </c>
      <c r="AC6" s="89" t="str">
        <f t="shared" ref="AC6:AG21" si="3">IF($X6=0,"",D6/$X6)</f>
        <v/>
      </c>
      <c r="AD6" s="89" t="str">
        <f t="shared" si="3"/>
        <v/>
      </c>
      <c r="AE6" s="89" t="str">
        <f t="shared" si="3"/>
        <v/>
      </c>
      <c r="AF6" s="89" t="str">
        <f t="shared" si="3"/>
        <v/>
      </c>
      <c r="AG6" s="89" t="str">
        <f t="shared" si="3"/>
        <v/>
      </c>
      <c r="AH6" s="90" t="str">
        <f t="shared" ref="AH6:AH58" si="4">IF($U6=0,"",Y6/$U6)</f>
        <v/>
      </c>
      <c r="AI6" s="89" t="str">
        <f t="shared" ref="AI6:AP21" si="5">IF($U6=0,"",L6/$U6)</f>
        <v/>
      </c>
      <c r="AJ6" s="89" t="str">
        <f t="shared" si="5"/>
        <v/>
      </c>
      <c r="AK6" s="89" t="str">
        <f t="shared" si="5"/>
        <v/>
      </c>
      <c r="AL6" s="89" t="str">
        <f t="shared" si="5"/>
        <v/>
      </c>
      <c r="AM6" s="89" t="str">
        <f t="shared" si="5"/>
        <v/>
      </c>
      <c r="AN6" s="89" t="str">
        <f t="shared" si="5"/>
        <v/>
      </c>
      <c r="AO6" s="89" t="str">
        <f t="shared" si="5"/>
        <v/>
      </c>
      <c r="AP6" s="89" t="str">
        <f t="shared" si="5"/>
        <v/>
      </c>
      <c r="AQ6" s="91"/>
    </row>
    <row r="7" spans="1:43" s="73" customFormat="1" ht="16.5" customHeight="1" x14ac:dyDescent="0.25">
      <c r="A7" s="73" t="str">
        <f>CONCATENATE(Leyendas!$C$2)</f>
        <v>Chile</v>
      </c>
      <c r="B7" s="73" t="str">
        <f>CONCATENATE(Leyendas!$A$2)</f>
        <v>2018</v>
      </c>
      <c r="C7" s="85" t="s">
        <v>229</v>
      </c>
      <c r="D7" s="253"/>
      <c r="E7" s="253"/>
      <c r="F7" s="253"/>
      <c r="G7" s="253"/>
      <c r="H7" s="253"/>
      <c r="I7" s="254"/>
      <c r="J7" s="254"/>
      <c r="K7" s="254"/>
      <c r="L7" s="255"/>
      <c r="M7" s="255"/>
      <c r="N7" s="255"/>
      <c r="O7" s="255"/>
      <c r="P7" s="255"/>
      <c r="Q7" s="255"/>
      <c r="R7" s="255"/>
      <c r="S7" s="255"/>
      <c r="T7" s="255"/>
      <c r="U7" s="256"/>
      <c r="V7" s="256"/>
      <c r="W7" s="256"/>
      <c r="X7" s="256"/>
      <c r="Y7" s="256"/>
      <c r="Z7" s="89" t="str">
        <f t="shared" si="0"/>
        <v/>
      </c>
      <c r="AA7" s="89" t="str">
        <f t="shared" si="1"/>
        <v/>
      </c>
      <c r="AB7" s="89" t="str">
        <f t="shared" si="2"/>
        <v/>
      </c>
      <c r="AC7" s="89" t="str">
        <f t="shared" si="3"/>
        <v/>
      </c>
      <c r="AD7" s="89" t="str">
        <f t="shared" si="3"/>
        <v/>
      </c>
      <c r="AE7" s="89" t="str">
        <f t="shared" si="3"/>
        <v/>
      </c>
      <c r="AF7" s="89" t="str">
        <f t="shared" si="3"/>
        <v/>
      </c>
      <c r="AG7" s="89" t="str">
        <f t="shared" si="3"/>
        <v/>
      </c>
      <c r="AH7" s="90" t="str">
        <f t="shared" si="4"/>
        <v/>
      </c>
      <c r="AI7" s="89" t="str">
        <f t="shared" si="5"/>
        <v/>
      </c>
      <c r="AJ7" s="89" t="str">
        <f t="shared" si="5"/>
        <v/>
      </c>
      <c r="AK7" s="89" t="str">
        <f t="shared" si="5"/>
        <v/>
      </c>
      <c r="AL7" s="89" t="str">
        <f t="shared" si="5"/>
        <v/>
      </c>
      <c r="AM7" s="89" t="str">
        <f t="shared" si="5"/>
        <v/>
      </c>
      <c r="AN7" s="89" t="str">
        <f t="shared" si="5"/>
        <v/>
      </c>
      <c r="AO7" s="89" t="str">
        <f t="shared" si="5"/>
        <v/>
      </c>
      <c r="AP7" s="89" t="str">
        <f t="shared" si="5"/>
        <v/>
      </c>
      <c r="AQ7" s="91"/>
    </row>
    <row r="8" spans="1:43" s="73" customFormat="1" ht="16.5" customHeight="1" x14ac:dyDescent="0.25">
      <c r="A8" s="73" t="str">
        <f>CONCATENATE(Leyendas!$C$2)</f>
        <v>Chile</v>
      </c>
      <c r="B8" s="73" t="str">
        <f>CONCATENATE(Leyendas!$A$2)</f>
        <v>2018</v>
      </c>
      <c r="C8" s="85" t="s">
        <v>230</v>
      </c>
      <c r="D8" s="253"/>
      <c r="E8" s="253"/>
      <c r="F8" s="253"/>
      <c r="G8" s="253"/>
      <c r="H8" s="253"/>
      <c r="I8" s="254"/>
      <c r="J8" s="254"/>
      <c r="K8" s="254"/>
      <c r="L8" s="255"/>
      <c r="M8" s="255"/>
      <c r="N8" s="255"/>
      <c r="O8" s="255"/>
      <c r="P8" s="255"/>
      <c r="Q8" s="255"/>
      <c r="R8" s="255"/>
      <c r="S8" s="255"/>
      <c r="T8" s="255"/>
      <c r="U8" s="256"/>
      <c r="V8" s="256"/>
      <c r="W8" s="256"/>
      <c r="X8" s="256"/>
      <c r="Y8" s="256"/>
      <c r="Z8" s="89" t="str">
        <f t="shared" si="0"/>
        <v/>
      </c>
      <c r="AA8" s="89" t="str">
        <f t="shared" si="1"/>
        <v/>
      </c>
      <c r="AB8" s="89" t="str">
        <f t="shared" si="2"/>
        <v/>
      </c>
      <c r="AC8" s="89" t="str">
        <f t="shared" si="3"/>
        <v/>
      </c>
      <c r="AD8" s="89" t="str">
        <f t="shared" si="3"/>
        <v/>
      </c>
      <c r="AE8" s="89" t="str">
        <f t="shared" si="3"/>
        <v/>
      </c>
      <c r="AF8" s="89" t="str">
        <f t="shared" si="3"/>
        <v/>
      </c>
      <c r="AG8" s="89" t="str">
        <f t="shared" si="3"/>
        <v/>
      </c>
      <c r="AH8" s="90" t="str">
        <f t="shared" si="4"/>
        <v/>
      </c>
      <c r="AI8" s="89" t="str">
        <f t="shared" si="5"/>
        <v/>
      </c>
      <c r="AJ8" s="89" t="str">
        <f t="shared" si="5"/>
        <v/>
      </c>
      <c r="AK8" s="89" t="str">
        <f t="shared" si="5"/>
        <v/>
      </c>
      <c r="AL8" s="89" t="str">
        <f t="shared" si="5"/>
        <v/>
      </c>
      <c r="AM8" s="89" t="str">
        <f t="shared" si="5"/>
        <v/>
      </c>
      <c r="AN8" s="89" t="str">
        <f t="shared" si="5"/>
        <v/>
      </c>
      <c r="AO8" s="89" t="str">
        <f t="shared" si="5"/>
        <v/>
      </c>
      <c r="AP8" s="89" t="str">
        <f t="shared" si="5"/>
        <v/>
      </c>
      <c r="AQ8" s="91"/>
    </row>
    <row r="9" spans="1:43" s="73" customFormat="1" ht="16.5" customHeight="1" x14ac:dyDescent="0.25">
      <c r="A9" s="73" t="str">
        <f>CONCATENATE(Leyendas!$C$2)</f>
        <v>Chile</v>
      </c>
      <c r="B9" s="73" t="str">
        <f>CONCATENATE(Leyendas!$A$2)</f>
        <v>2018</v>
      </c>
      <c r="C9" s="85" t="s">
        <v>231</v>
      </c>
      <c r="D9" s="253"/>
      <c r="E9" s="253"/>
      <c r="F9" s="253"/>
      <c r="G9" s="253"/>
      <c r="H9" s="253"/>
      <c r="I9" s="254"/>
      <c r="J9" s="254"/>
      <c r="K9" s="254"/>
      <c r="L9" s="255"/>
      <c r="M9" s="255"/>
      <c r="N9" s="255"/>
      <c r="O9" s="255"/>
      <c r="P9" s="255"/>
      <c r="Q9" s="255"/>
      <c r="R9" s="255"/>
      <c r="S9" s="255"/>
      <c r="T9" s="255"/>
      <c r="U9" s="256"/>
      <c r="V9" s="256"/>
      <c r="W9" s="256"/>
      <c r="X9" s="256"/>
      <c r="Y9" s="256"/>
      <c r="Z9" s="89" t="str">
        <f t="shared" si="0"/>
        <v/>
      </c>
      <c r="AA9" s="89" t="str">
        <f t="shared" si="1"/>
        <v/>
      </c>
      <c r="AB9" s="89" t="str">
        <f t="shared" si="2"/>
        <v/>
      </c>
      <c r="AC9" s="89" t="str">
        <f t="shared" si="3"/>
        <v/>
      </c>
      <c r="AD9" s="89" t="str">
        <f t="shared" si="3"/>
        <v/>
      </c>
      <c r="AE9" s="89" t="str">
        <f t="shared" si="3"/>
        <v/>
      </c>
      <c r="AF9" s="89" t="str">
        <f t="shared" si="3"/>
        <v/>
      </c>
      <c r="AG9" s="89" t="str">
        <f t="shared" si="3"/>
        <v/>
      </c>
      <c r="AH9" s="90" t="str">
        <f t="shared" si="4"/>
        <v/>
      </c>
      <c r="AI9" s="89" t="str">
        <f t="shared" si="5"/>
        <v/>
      </c>
      <c r="AJ9" s="89" t="str">
        <f t="shared" si="5"/>
        <v/>
      </c>
      <c r="AK9" s="89" t="str">
        <f t="shared" si="5"/>
        <v/>
      </c>
      <c r="AL9" s="89" t="str">
        <f t="shared" si="5"/>
        <v/>
      </c>
      <c r="AM9" s="89" t="str">
        <f t="shared" si="5"/>
        <v/>
      </c>
      <c r="AN9" s="89" t="str">
        <f t="shared" si="5"/>
        <v/>
      </c>
      <c r="AO9" s="89" t="str">
        <f t="shared" si="5"/>
        <v/>
      </c>
      <c r="AP9" s="89" t="str">
        <f t="shared" si="5"/>
        <v/>
      </c>
      <c r="AQ9" s="91"/>
    </row>
    <row r="10" spans="1:43" s="73" customFormat="1" ht="16.5" customHeight="1" x14ac:dyDescent="0.25">
      <c r="A10" s="73" t="str">
        <f>CONCATENATE(Leyendas!$C$2)</f>
        <v>Chile</v>
      </c>
      <c r="B10" s="73" t="str">
        <f>CONCATENATE(Leyendas!$A$2)</f>
        <v>2018</v>
      </c>
      <c r="C10" s="85" t="s">
        <v>232</v>
      </c>
      <c r="D10" s="166"/>
      <c r="E10" s="166"/>
      <c r="F10" s="166"/>
      <c r="G10" s="166"/>
      <c r="H10" s="166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60"/>
      <c r="U10" s="165"/>
      <c r="V10" s="88"/>
      <c r="W10" s="88"/>
      <c r="X10" s="88"/>
      <c r="Y10" s="88"/>
      <c r="Z10" s="89" t="str">
        <f t="shared" si="0"/>
        <v/>
      </c>
      <c r="AA10" s="89" t="str">
        <f t="shared" si="1"/>
        <v/>
      </c>
      <c r="AB10" s="89" t="str">
        <f t="shared" si="2"/>
        <v/>
      </c>
      <c r="AC10" s="89" t="str">
        <f t="shared" si="3"/>
        <v/>
      </c>
      <c r="AD10" s="89" t="str">
        <f t="shared" si="3"/>
        <v/>
      </c>
      <c r="AE10" s="89" t="str">
        <f t="shared" si="3"/>
        <v/>
      </c>
      <c r="AF10" s="89" t="str">
        <f t="shared" si="3"/>
        <v/>
      </c>
      <c r="AG10" s="89" t="str">
        <f t="shared" si="3"/>
        <v/>
      </c>
      <c r="AH10" s="90" t="str">
        <f t="shared" si="4"/>
        <v/>
      </c>
      <c r="AI10" s="89" t="str">
        <f t="shared" si="5"/>
        <v/>
      </c>
      <c r="AJ10" s="89" t="str">
        <f t="shared" si="5"/>
        <v/>
      </c>
      <c r="AK10" s="89" t="str">
        <f t="shared" si="5"/>
        <v/>
      </c>
      <c r="AL10" s="89" t="str">
        <f t="shared" si="5"/>
        <v/>
      </c>
      <c r="AM10" s="89" t="str">
        <f t="shared" si="5"/>
        <v/>
      </c>
      <c r="AN10" s="89" t="str">
        <f t="shared" si="5"/>
        <v/>
      </c>
      <c r="AO10" s="89" t="str">
        <f t="shared" si="5"/>
        <v/>
      </c>
      <c r="AP10" s="89" t="str">
        <f t="shared" si="5"/>
        <v/>
      </c>
      <c r="AQ10" s="91"/>
    </row>
    <row r="11" spans="1:43" s="73" customFormat="1" ht="16.5" customHeight="1" x14ac:dyDescent="0.25">
      <c r="A11" s="73" t="str">
        <f>CONCATENATE(Leyendas!$C$2)</f>
        <v>Chile</v>
      </c>
      <c r="B11" s="73" t="str">
        <f>CONCATENATE(Leyendas!$A$2)</f>
        <v>2018</v>
      </c>
      <c r="C11" s="85" t="s">
        <v>233</v>
      </c>
      <c r="D11" s="166"/>
      <c r="E11" s="166"/>
      <c r="F11" s="166"/>
      <c r="G11" s="166"/>
      <c r="H11" s="166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60"/>
      <c r="U11" s="165"/>
      <c r="V11" s="88"/>
      <c r="W11" s="88"/>
      <c r="X11" s="88"/>
      <c r="Y11" s="88"/>
      <c r="Z11" s="89" t="str">
        <f t="shared" si="0"/>
        <v/>
      </c>
      <c r="AA11" s="89" t="str">
        <f t="shared" si="1"/>
        <v/>
      </c>
      <c r="AB11" s="89" t="str">
        <f t="shared" si="2"/>
        <v/>
      </c>
      <c r="AC11" s="89" t="str">
        <f t="shared" si="3"/>
        <v/>
      </c>
      <c r="AD11" s="89" t="str">
        <f t="shared" si="3"/>
        <v/>
      </c>
      <c r="AE11" s="89" t="str">
        <f t="shared" si="3"/>
        <v/>
      </c>
      <c r="AF11" s="89" t="str">
        <f t="shared" si="3"/>
        <v/>
      </c>
      <c r="AG11" s="89" t="str">
        <f t="shared" si="3"/>
        <v/>
      </c>
      <c r="AH11" s="90" t="str">
        <f t="shared" si="4"/>
        <v/>
      </c>
      <c r="AI11" s="89" t="str">
        <f t="shared" si="5"/>
        <v/>
      </c>
      <c r="AJ11" s="89" t="str">
        <f t="shared" si="5"/>
        <v/>
      </c>
      <c r="AK11" s="89" t="str">
        <f t="shared" si="5"/>
        <v/>
      </c>
      <c r="AL11" s="89" t="str">
        <f t="shared" si="5"/>
        <v/>
      </c>
      <c r="AM11" s="89" t="str">
        <f t="shared" si="5"/>
        <v/>
      </c>
      <c r="AN11" s="89" t="str">
        <f t="shared" si="5"/>
        <v/>
      </c>
      <c r="AO11" s="89" t="str">
        <f t="shared" si="5"/>
        <v/>
      </c>
      <c r="AP11" s="89" t="str">
        <f t="shared" si="5"/>
        <v/>
      </c>
      <c r="AQ11" s="91"/>
    </row>
    <row r="12" spans="1:43" s="73" customFormat="1" ht="16.5" customHeight="1" x14ac:dyDescent="0.25">
      <c r="A12" s="73" t="str">
        <f>CONCATENATE(Leyendas!$C$2)</f>
        <v>Chile</v>
      </c>
      <c r="B12" s="73" t="str">
        <f>CONCATENATE(Leyendas!$A$2)</f>
        <v>2018</v>
      </c>
      <c r="C12" s="85" t="s">
        <v>234</v>
      </c>
      <c r="D12" s="166"/>
      <c r="E12" s="166"/>
      <c r="F12" s="166"/>
      <c r="G12" s="166"/>
      <c r="H12" s="166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60"/>
      <c r="U12" s="165"/>
      <c r="V12" s="88"/>
      <c r="W12" s="88"/>
      <c r="X12" s="88"/>
      <c r="Y12" s="88"/>
      <c r="Z12" s="89" t="str">
        <f t="shared" si="0"/>
        <v/>
      </c>
      <c r="AA12" s="89" t="str">
        <f t="shared" si="1"/>
        <v/>
      </c>
      <c r="AB12" s="89" t="str">
        <f t="shared" si="2"/>
        <v/>
      </c>
      <c r="AC12" s="89" t="str">
        <f t="shared" si="3"/>
        <v/>
      </c>
      <c r="AD12" s="89" t="str">
        <f t="shared" si="3"/>
        <v/>
      </c>
      <c r="AE12" s="89" t="str">
        <f t="shared" si="3"/>
        <v/>
      </c>
      <c r="AF12" s="89" t="str">
        <f t="shared" si="3"/>
        <v/>
      </c>
      <c r="AG12" s="89" t="str">
        <f t="shared" si="3"/>
        <v/>
      </c>
      <c r="AH12" s="90" t="str">
        <f t="shared" si="4"/>
        <v/>
      </c>
      <c r="AI12" s="89" t="str">
        <f t="shared" si="5"/>
        <v/>
      </c>
      <c r="AJ12" s="89" t="str">
        <f t="shared" si="5"/>
        <v/>
      </c>
      <c r="AK12" s="89" t="str">
        <f t="shared" si="5"/>
        <v/>
      </c>
      <c r="AL12" s="89" t="str">
        <f t="shared" si="5"/>
        <v/>
      </c>
      <c r="AM12" s="89" t="str">
        <f t="shared" si="5"/>
        <v/>
      </c>
      <c r="AN12" s="89" t="str">
        <f t="shared" si="5"/>
        <v/>
      </c>
      <c r="AO12" s="89" t="str">
        <f t="shared" si="5"/>
        <v/>
      </c>
      <c r="AP12" s="89" t="str">
        <f t="shared" si="5"/>
        <v/>
      </c>
      <c r="AQ12" s="91"/>
    </row>
    <row r="13" spans="1:43" s="73" customFormat="1" ht="16.5" customHeight="1" x14ac:dyDescent="0.25">
      <c r="A13" s="73" t="str">
        <f>CONCATENATE(Leyendas!$C$2)</f>
        <v>Chile</v>
      </c>
      <c r="B13" s="73" t="str">
        <f>CONCATENATE(Leyendas!$A$2)</f>
        <v>2018</v>
      </c>
      <c r="C13" s="85" t="s">
        <v>235</v>
      </c>
      <c r="D13" s="166"/>
      <c r="E13" s="166"/>
      <c r="F13" s="166"/>
      <c r="G13" s="166"/>
      <c r="H13" s="166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60"/>
      <c r="U13" s="165"/>
      <c r="V13" s="88"/>
      <c r="W13" s="88"/>
      <c r="X13" s="88"/>
      <c r="Y13" s="88"/>
      <c r="Z13" s="89" t="str">
        <f t="shared" si="0"/>
        <v/>
      </c>
      <c r="AA13" s="89" t="str">
        <f t="shared" si="1"/>
        <v/>
      </c>
      <c r="AB13" s="89" t="str">
        <f t="shared" si="2"/>
        <v/>
      </c>
      <c r="AC13" s="89" t="str">
        <f t="shared" si="3"/>
        <v/>
      </c>
      <c r="AD13" s="89" t="str">
        <f t="shared" si="3"/>
        <v/>
      </c>
      <c r="AE13" s="89" t="str">
        <f t="shared" si="3"/>
        <v/>
      </c>
      <c r="AF13" s="89" t="str">
        <f t="shared" si="3"/>
        <v/>
      </c>
      <c r="AG13" s="89" t="str">
        <f t="shared" si="3"/>
        <v/>
      </c>
      <c r="AH13" s="90" t="str">
        <f t="shared" si="4"/>
        <v/>
      </c>
      <c r="AI13" s="89" t="str">
        <f t="shared" si="5"/>
        <v/>
      </c>
      <c r="AJ13" s="89" t="str">
        <f t="shared" si="5"/>
        <v/>
      </c>
      <c r="AK13" s="89" t="str">
        <f t="shared" si="5"/>
        <v/>
      </c>
      <c r="AL13" s="89" t="str">
        <f t="shared" si="5"/>
        <v/>
      </c>
      <c r="AM13" s="89" t="str">
        <f t="shared" si="5"/>
        <v/>
      </c>
      <c r="AN13" s="89" t="str">
        <f t="shared" si="5"/>
        <v/>
      </c>
      <c r="AO13" s="89" t="str">
        <f t="shared" si="5"/>
        <v/>
      </c>
      <c r="AP13" s="89" t="str">
        <f t="shared" si="5"/>
        <v/>
      </c>
      <c r="AQ13" s="91"/>
    </row>
    <row r="14" spans="1:43" s="73" customFormat="1" ht="16.5" customHeight="1" x14ac:dyDescent="0.25">
      <c r="A14" s="73" t="str">
        <f>CONCATENATE(Leyendas!$C$2)</f>
        <v>Chile</v>
      </c>
      <c r="B14" s="73" t="str">
        <f>CONCATENATE(Leyendas!$A$2)</f>
        <v>2018</v>
      </c>
      <c r="C14" s="85" t="s">
        <v>236</v>
      </c>
      <c r="D14" s="166"/>
      <c r="E14" s="166"/>
      <c r="F14" s="166"/>
      <c r="G14" s="166"/>
      <c r="H14" s="166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60"/>
      <c r="U14" s="165"/>
      <c r="V14" s="88"/>
      <c r="W14" s="88"/>
      <c r="X14" s="88"/>
      <c r="Y14" s="88"/>
      <c r="Z14" s="89" t="str">
        <f t="shared" si="0"/>
        <v/>
      </c>
      <c r="AA14" s="89" t="str">
        <f t="shared" si="1"/>
        <v/>
      </c>
      <c r="AB14" s="89" t="str">
        <f t="shared" si="2"/>
        <v/>
      </c>
      <c r="AC14" s="89" t="str">
        <f t="shared" si="3"/>
        <v/>
      </c>
      <c r="AD14" s="89" t="str">
        <f t="shared" si="3"/>
        <v/>
      </c>
      <c r="AE14" s="89" t="str">
        <f t="shared" si="3"/>
        <v/>
      </c>
      <c r="AF14" s="89" t="str">
        <f t="shared" si="3"/>
        <v/>
      </c>
      <c r="AG14" s="89" t="str">
        <f t="shared" si="3"/>
        <v/>
      </c>
      <c r="AH14" s="90" t="str">
        <f t="shared" si="4"/>
        <v/>
      </c>
      <c r="AI14" s="89" t="str">
        <f t="shared" si="5"/>
        <v/>
      </c>
      <c r="AJ14" s="89" t="str">
        <f t="shared" si="5"/>
        <v/>
      </c>
      <c r="AK14" s="89" t="str">
        <f t="shared" si="5"/>
        <v/>
      </c>
      <c r="AL14" s="89" t="str">
        <f t="shared" si="5"/>
        <v/>
      </c>
      <c r="AM14" s="89" t="str">
        <f t="shared" si="5"/>
        <v/>
      </c>
      <c r="AN14" s="89" t="str">
        <f t="shared" si="5"/>
        <v/>
      </c>
      <c r="AO14" s="89" t="str">
        <f t="shared" si="5"/>
        <v/>
      </c>
      <c r="AP14" s="89" t="str">
        <f t="shared" si="5"/>
        <v/>
      </c>
      <c r="AQ14" s="91"/>
    </row>
    <row r="15" spans="1:43" s="73" customFormat="1" ht="16.5" customHeight="1" x14ac:dyDescent="0.25">
      <c r="A15" s="73" t="str">
        <f>CONCATENATE(Leyendas!$C$2)</f>
        <v>Chile</v>
      </c>
      <c r="B15" s="73" t="str">
        <f>CONCATENATE(Leyendas!$A$2)</f>
        <v>2018</v>
      </c>
      <c r="C15" s="85" t="s">
        <v>237</v>
      </c>
      <c r="D15" s="166"/>
      <c r="E15" s="166"/>
      <c r="F15" s="166"/>
      <c r="G15" s="166"/>
      <c r="H15" s="166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60"/>
      <c r="U15" s="165"/>
      <c r="V15" s="88"/>
      <c r="W15" s="88"/>
      <c r="X15" s="88"/>
      <c r="Y15" s="88"/>
      <c r="Z15" s="89" t="str">
        <f t="shared" si="0"/>
        <v/>
      </c>
      <c r="AA15" s="89" t="str">
        <f t="shared" si="1"/>
        <v/>
      </c>
      <c r="AB15" s="89" t="str">
        <f t="shared" si="2"/>
        <v/>
      </c>
      <c r="AC15" s="89" t="str">
        <f t="shared" si="3"/>
        <v/>
      </c>
      <c r="AD15" s="89" t="str">
        <f t="shared" si="3"/>
        <v/>
      </c>
      <c r="AE15" s="89" t="str">
        <f t="shared" si="3"/>
        <v/>
      </c>
      <c r="AF15" s="89" t="str">
        <f t="shared" si="3"/>
        <v/>
      </c>
      <c r="AG15" s="89" t="str">
        <f t="shared" si="3"/>
        <v/>
      </c>
      <c r="AH15" s="90" t="str">
        <f t="shared" si="4"/>
        <v/>
      </c>
      <c r="AI15" s="89" t="str">
        <f t="shared" si="5"/>
        <v/>
      </c>
      <c r="AJ15" s="89" t="str">
        <f t="shared" si="5"/>
        <v/>
      </c>
      <c r="AK15" s="89" t="str">
        <f t="shared" si="5"/>
        <v/>
      </c>
      <c r="AL15" s="89" t="str">
        <f t="shared" si="5"/>
        <v/>
      </c>
      <c r="AM15" s="89" t="str">
        <f t="shared" si="5"/>
        <v/>
      </c>
      <c r="AN15" s="89" t="str">
        <f t="shared" si="5"/>
        <v/>
      </c>
      <c r="AO15" s="89" t="str">
        <f t="shared" si="5"/>
        <v/>
      </c>
      <c r="AP15" s="89" t="str">
        <f t="shared" si="5"/>
        <v/>
      </c>
      <c r="AQ15" s="91"/>
    </row>
    <row r="16" spans="1:43" s="73" customFormat="1" ht="16.5" customHeight="1" x14ac:dyDescent="0.25">
      <c r="A16" s="73" t="str">
        <f>CONCATENATE(Leyendas!$C$2)</f>
        <v>Chile</v>
      </c>
      <c r="B16" s="73" t="str">
        <f>CONCATENATE(Leyendas!$A$2)</f>
        <v>2018</v>
      </c>
      <c r="C16" s="85" t="s">
        <v>238</v>
      </c>
      <c r="D16" s="166"/>
      <c r="E16" s="166"/>
      <c r="F16" s="166"/>
      <c r="G16" s="166"/>
      <c r="H16" s="166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65"/>
      <c r="V16" s="88"/>
      <c r="W16" s="88"/>
      <c r="X16" s="88"/>
      <c r="Y16" s="88"/>
      <c r="Z16" s="89" t="str">
        <f t="shared" si="0"/>
        <v/>
      </c>
      <c r="AA16" s="89" t="str">
        <f t="shared" si="1"/>
        <v/>
      </c>
      <c r="AB16" s="89" t="str">
        <f t="shared" si="2"/>
        <v/>
      </c>
      <c r="AC16" s="89" t="str">
        <f t="shared" si="3"/>
        <v/>
      </c>
      <c r="AD16" s="89" t="str">
        <f t="shared" si="3"/>
        <v/>
      </c>
      <c r="AE16" s="89" t="str">
        <f t="shared" si="3"/>
        <v/>
      </c>
      <c r="AF16" s="89" t="str">
        <f t="shared" si="3"/>
        <v/>
      </c>
      <c r="AG16" s="89" t="str">
        <f t="shared" si="3"/>
        <v/>
      </c>
      <c r="AH16" s="90" t="str">
        <f t="shared" si="4"/>
        <v/>
      </c>
      <c r="AI16" s="89" t="str">
        <f t="shared" si="5"/>
        <v/>
      </c>
      <c r="AJ16" s="89" t="str">
        <f t="shared" si="5"/>
        <v/>
      </c>
      <c r="AK16" s="89" t="str">
        <f t="shared" si="5"/>
        <v/>
      </c>
      <c r="AL16" s="89" t="str">
        <f t="shared" si="5"/>
        <v/>
      </c>
      <c r="AM16" s="89" t="str">
        <f t="shared" si="5"/>
        <v/>
      </c>
      <c r="AN16" s="89" t="str">
        <f t="shared" si="5"/>
        <v/>
      </c>
      <c r="AO16" s="89" t="str">
        <f t="shared" si="5"/>
        <v/>
      </c>
      <c r="AP16" s="89" t="str">
        <f t="shared" si="5"/>
        <v/>
      </c>
      <c r="AQ16" s="91"/>
    </row>
    <row r="17" spans="1:43" s="73" customFormat="1" ht="16.5" customHeight="1" x14ac:dyDescent="0.25">
      <c r="A17" s="73" t="str">
        <f>CONCATENATE(Leyendas!$C$2)</f>
        <v>Chile</v>
      </c>
      <c r="B17" s="73" t="str">
        <f>CONCATENATE(Leyendas!$A$2)</f>
        <v>2018</v>
      </c>
      <c r="C17" s="85" t="s">
        <v>239</v>
      </c>
      <c r="D17" s="166"/>
      <c r="E17" s="166"/>
      <c r="F17" s="166"/>
      <c r="G17" s="166"/>
      <c r="H17" s="166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165"/>
      <c r="V17" s="88"/>
      <c r="W17" s="88"/>
      <c r="X17" s="88"/>
      <c r="Y17" s="88"/>
      <c r="Z17" s="89" t="str">
        <f t="shared" si="0"/>
        <v/>
      </c>
      <c r="AA17" s="89" t="str">
        <f t="shared" si="1"/>
        <v/>
      </c>
      <c r="AB17" s="89" t="str">
        <f t="shared" si="2"/>
        <v/>
      </c>
      <c r="AC17" s="89" t="str">
        <f t="shared" si="3"/>
        <v/>
      </c>
      <c r="AD17" s="89" t="str">
        <f t="shared" si="3"/>
        <v/>
      </c>
      <c r="AE17" s="89" t="str">
        <f t="shared" si="3"/>
        <v/>
      </c>
      <c r="AF17" s="89" t="str">
        <f t="shared" si="3"/>
        <v/>
      </c>
      <c r="AG17" s="89" t="str">
        <f t="shared" si="3"/>
        <v/>
      </c>
      <c r="AH17" s="90" t="str">
        <f t="shared" si="4"/>
        <v/>
      </c>
      <c r="AI17" s="89" t="str">
        <f t="shared" si="5"/>
        <v/>
      </c>
      <c r="AJ17" s="89" t="str">
        <f t="shared" si="5"/>
        <v/>
      </c>
      <c r="AK17" s="89" t="str">
        <f t="shared" si="5"/>
        <v/>
      </c>
      <c r="AL17" s="89" t="str">
        <f t="shared" si="5"/>
        <v/>
      </c>
      <c r="AM17" s="89" t="str">
        <f t="shared" si="5"/>
        <v/>
      </c>
      <c r="AN17" s="89" t="str">
        <f t="shared" si="5"/>
        <v/>
      </c>
      <c r="AO17" s="89" t="str">
        <f t="shared" si="5"/>
        <v/>
      </c>
      <c r="AP17" s="89" t="str">
        <f t="shared" si="5"/>
        <v/>
      </c>
      <c r="AQ17" s="91"/>
    </row>
    <row r="18" spans="1:43" s="73" customFormat="1" ht="16.5" customHeight="1" x14ac:dyDescent="0.25">
      <c r="A18" s="73" t="str">
        <f>CONCATENATE(Leyendas!$C$2)</f>
        <v>Chile</v>
      </c>
      <c r="B18" s="73" t="str">
        <f>CONCATENATE(Leyendas!$A$2)</f>
        <v>2018</v>
      </c>
      <c r="C18" s="85" t="s">
        <v>240</v>
      </c>
      <c r="D18" s="167"/>
      <c r="E18" s="167"/>
      <c r="F18" s="167"/>
      <c r="G18" s="167"/>
      <c r="H18" s="16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165"/>
      <c r="V18" s="88"/>
      <c r="W18" s="88"/>
      <c r="X18" s="88"/>
      <c r="Y18" s="88"/>
      <c r="Z18" s="89" t="str">
        <f t="shared" si="0"/>
        <v/>
      </c>
      <c r="AA18" s="89" t="str">
        <f t="shared" si="1"/>
        <v/>
      </c>
      <c r="AB18" s="89" t="str">
        <f t="shared" si="2"/>
        <v/>
      </c>
      <c r="AC18" s="89" t="str">
        <f t="shared" si="3"/>
        <v/>
      </c>
      <c r="AD18" s="89" t="str">
        <f t="shared" si="3"/>
        <v/>
      </c>
      <c r="AE18" s="89" t="str">
        <f t="shared" si="3"/>
        <v/>
      </c>
      <c r="AF18" s="89" t="str">
        <f t="shared" si="3"/>
        <v/>
      </c>
      <c r="AG18" s="89" t="str">
        <f t="shared" si="3"/>
        <v/>
      </c>
      <c r="AH18" s="90" t="str">
        <f t="shared" si="4"/>
        <v/>
      </c>
      <c r="AI18" s="89" t="str">
        <f t="shared" si="5"/>
        <v/>
      </c>
      <c r="AJ18" s="89" t="str">
        <f t="shared" si="5"/>
        <v/>
      </c>
      <c r="AK18" s="89" t="str">
        <f t="shared" si="5"/>
        <v/>
      </c>
      <c r="AL18" s="89" t="str">
        <f t="shared" si="5"/>
        <v/>
      </c>
      <c r="AM18" s="89" t="str">
        <f t="shared" si="5"/>
        <v/>
      </c>
      <c r="AN18" s="89" t="str">
        <f t="shared" si="5"/>
        <v/>
      </c>
      <c r="AO18" s="89" t="str">
        <f t="shared" si="5"/>
        <v/>
      </c>
      <c r="AP18" s="89" t="str">
        <f t="shared" si="5"/>
        <v/>
      </c>
      <c r="AQ18" s="91"/>
    </row>
    <row r="19" spans="1:43" s="73" customFormat="1" ht="16.5" customHeight="1" x14ac:dyDescent="0.25">
      <c r="A19" s="73" t="str">
        <f>CONCATENATE(Leyendas!$C$2)</f>
        <v>Chile</v>
      </c>
      <c r="B19" s="73" t="str">
        <f>CONCATENATE(Leyendas!$A$2)</f>
        <v>2018</v>
      </c>
      <c r="C19" s="85" t="s">
        <v>241</v>
      </c>
      <c r="D19" s="166"/>
      <c r="E19" s="166"/>
      <c r="F19" s="166"/>
      <c r="G19" s="166"/>
      <c r="H19" s="166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165"/>
      <c r="V19" s="88"/>
      <c r="W19" s="88"/>
      <c r="X19" s="88"/>
      <c r="Y19" s="88"/>
      <c r="Z19" s="89" t="str">
        <f t="shared" si="0"/>
        <v/>
      </c>
      <c r="AA19" s="89" t="str">
        <f t="shared" si="1"/>
        <v/>
      </c>
      <c r="AB19" s="89" t="str">
        <f t="shared" si="2"/>
        <v/>
      </c>
      <c r="AC19" s="89" t="str">
        <f t="shared" si="3"/>
        <v/>
      </c>
      <c r="AD19" s="89" t="str">
        <f t="shared" si="3"/>
        <v/>
      </c>
      <c r="AE19" s="89" t="str">
        <f t="shared" si="3"/>
        <v/>
      </c>
      <c r="AF19" s="89" t="str">
        <f t="shared" si="3"/>
        <v/>
      </c>
      <c r="AG19" s="89" t="str">
        <f t="shared" si="3"/>
        <v/>
      </c>
      <c r="AH19" s="90" t="str">
        <f t="shared" si="4"/>
        <v/>
      </c>
      <c r="AI19" s="89" t="str">
        <f t="shared" si="5"/>
        <v/>
      </c>
      <c r="AJ19" s="89" t="str">
        <f t="shared" si="5"/>
        <v/>
      </c>
      <c r="AK19" s="89" t="str">
        <f t="shared" si="5"/>
        <v/>
      </c>
      <c r="AL19" s="89" t="str">
        <f t="shared" si="5"/>
        <v/>
      </c>
      <c r="AM19" s="89" t="str">
        <f t="shared" si="5"/>
        <v/>
      </c>
      <c r="AN19" s="89" t="str">
        <f t="shared" si="5"/>
        <v/>
      </c>
      <c r="AO19" s="89" t="str">
        <f t="shared" si="5"/>
        <v/>
      </c>
      <c r="AP19" s="89" t="str">
        <f t="shared" si="5"/>
        <v/>
      </c>
      <c r="AQ19" s="91"/>
    </row>
    <row r="20" spans="1:43" s="73" customFormat="1" ht="16.5" customHeight="1" x14ac:dyDescent="0.25">
      <c r="A20" s="73" t="str">
        <f>CONCATENATE(Leyendas!$C$2)</f>
        <v>Chile</v>
      </c>
      <c r="B20" s="73" t="str">
        <f>CONCATENATE(Leyendas!$A$2)</f>
        <v>2018</v>
      </c>
      <c r="C20" s="85" t="s">
        <v>242</v>
      </c>
      <c r="D20" s="166"/>
      <c r="E20" s="166"/>
      <c r="F20" s="166"/>
      <c r="G20" s="166"/>
      <c r="H20" s="166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165"/>
      <c r="V20" s="88"/>
      <c r="W20" s="88"/>
      <c r="X20" s="88"/>
      <c r="Y20" s="88"/>
      <c r="Z20" s="89" t="str">
        <f t="shared" si="0"/>
        <v/>
      </c>
      <c r="AA20" s="89" t="str">
        <f t="shared" si="1"/>
        <v/>
      </c>
      <c r="AB20" s="89" t="str">
        <f t="shared" si="2"/>
        <v/>
      </c>
      <c r="AC20" s="89" t="str">
        <f t="shared" si="3"/>
        <v/>
      </c>
      <c r="AD20" s="89" t="str">
        <f t="shared" si="3"/>
        <v/>
      </c>
      <c r="AE20" s="89" t="str">
        <f t="shared" si="3"/>
        <v/>
      </c>
      <c r="AF20" s="89" t="str">
        <f t="shared" si="3"/>
        <v/>
      </c>
      <c r="AG20" s="89" t="str">
        <f t="shared" si="3"/>
        <v/>
      </c>
      <c r="AH20" s="90" t="str">
        <f t="shared" si="4"/>
        <v/>
      </c>
      <c r="AI20" s="89" t="str">
        <f t="shared" si="5"/>
        <v/>
      </c>
      <c r="AJ20" s="89" t="str">
        <f t="shared" si="5"/>
        <v/>
      </c>
      <c r="AK20" s="89" t="str">
        <f t="shared" si="5"/>
        <v/>
      </c>
      <c r="AL20" s="89" t="str">
        <f t="shared" si="5"/>
        <v/>
      </c>
      <c r="AM20" s="89" t="str">
        <f t="shared" si="5"/>
        <v/>
      </c>
      <c r="AN20" s="89" t="str">
        <f t="shared" si="5"/>
        <v/>
      </c>
      <c r="AO20" s="89" t="str">
        <f t="shared" si="5"/>
        <v/>
      </c>
      <c r="AP20" s="89" t="str">
        <f t="shared" si="5"/>
        <v/>
      </c>
      <c r="AQ20" s="91"/>
    </row>
    <row r="21" spans="1:43" s="164" customFormat="1" ht="16.5" customHeight="1" x14ac:dyDescent="0.25">
      <c r="A21" s="73" t="str">
        <f>CONCATENATE(Leyendas!$C$2)</f>
        <v>Chile</v>
      </c>
      <c r="B21" s="73" t="str">
        <f>CONCATENATE(Leyendas!$A$2)</f>
        <v>2018</v>
      </c>
      <c r="C21" s="85" t="s">
        <v>243</v>
      </c>
      <c r="D21" s="166"/>
      <c r="E21" s="166"/>
      <c r="F21" s="166"/>
      <c r="G21" s="166"/>
      <c r="H21" s="166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5"/>
      <c r="V21" s="162"/>
      <c r="W21" s="162"/>
      <c r="X21" s="162"/>
      <c r="Y21" s="162"/>
      <c r="Z21" s="89" t="str">
        <f t="shared" si="0"/>
        <v/>
      </c>
      <c r="AA21" s="89" t="str">
        <f t="shared" si="1"/>
        <v/>
      </c>
      <c r="AB21" s="89" t="str">
        <f t="shared" si="2"/>
        <v/>
      </c>
      <c r="AC21" s="89" t="str">
        <f t="shared" si="3"/>
        <v/>
      </c>
      <c r="AD21" s="89" t="str">
        <f t="shared" si="3"/>
        <v/>
      </c>
      <c r="AE21" s="89" t="str">
        <f t="shared" si="3"/>
        <v/>
      </c>
      <c r="AF21" s="89" t="str">
        <f t="shared" si="3"/>
        <v/>
      </c>
      <c r="AG21" s="89" t="str">
        <f t="shared" si="3"/>
        <v/>
      </c>
      <c r="AH21" s="90" t="str">
        <f t="shared" si="4"/>
        <v/>
      </c>
      <c r="AI21" s="89" t="str">
        <f t="shared" si="5"/>
        <v/>
      </c>
      <c r="AJ21" s="89" t="str">
        <f t="shared" si="5"/>
        <v/>
      </c>
      <c r="AK21" s="89" t="str">
        <f t="shared" si="5"/>
        <v/>
      </c>
      <c r="AL21" s="89" t="str">
        <f t="shared" si="5"/>
        <v/>
      </c>
      <c r="AM21" s="89" t="str">
        <f t="shared" si="5"/>
        <v/>
      </c>
      <c r="AN21" s="89" t="str">
        <f t="shared" si="5"/>
        <v/>
      </c>
      <c r="AO21" s="89" t="str">
        <f t="shared" si="5"/>
        <v/>
      </c>
      <c r="AP21" s="89" t="str">
        <f t="shared" si="5"/>
        <v/>
      </c>
      <c r="AQ21" s="163"/>
    </row>
    <row r="22" spans="1:43" s="73" customFormat="1" ht="16.5" customHeight="1" x14ac:dyDescent="0.25">
      <c r="A22" s="73" t="str">
        <f>CONCATENATE(Leyendas!$C$2)</f>
        <v>Chile</v>
      </c>
      <c r="B22" s="73" t="str">
        <f>CONCATENATE(Leyendas!$A$2)</f>
        <v>2018</v>
      </c>
      <c r="C22" s="85" t="s">
        <v>244</v>
      </c>
      <c r="D22" s="166"/>
      <c r="E22" s="166"/>
      <c r="F22" s="166"/>
      <c r="G22" s="166"/>
      <c r="H22" s="16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65"/>
      <c r="V22" s="88"/>
      <c r="W22" s="88"/>
      <c r="X22" s="88"/>
      <c r="Y22" s="88"/>
      <c r="Z22" s="89" t="str">
        <f t="shared" si="0"/>
        <v/>
      </c>
      <c r="AA22" s="89" t="str">
        <f t="shared" si="1"/>
        <v/>
      </c>
      <c r="AB22" s="89" t="str">
        <f t="shared" si="2"/>
        <v/>
      </c>
      <c r="AC22" s="89" t="str">
        <f t="shared" ref="AC22:AG45" si="6">IF($X22=0,"",D22/$X22)</f>
        <v/>
      </c>
      <c r="AD22" s="89" t="str">
        <f t="shared" si="6"/>
        <v/>
      </c>
      <c r="AE22" s="89" t="str">
        <f t="shared" si="6"/>
        <v/>
      </c>
      <c r="AF22" s="89" t="str">
        <f t="shared" si="6"/>
        <v/>
      </c>
      <c r="AG22" s="89" t="str">
        <f t="shared" si="6"/>
        <v/>
      </c>
      <c r="AH22" s="90" t="str">
        <f t="shared" si="4"/>
        <v/>
      </c>
      <c r="AI22" s="89" t="str">
        <f t="shared" ref="AI22:AP45" si="7">IF($U22=0,"",L22/$U22)</f>
        <v/>
      </c>
      <c r="AJ22" s="89" t="str">
        <f t="shared" si="7"/>
        <v/>
      </c>
      <c r="AK22" s="89" t="str">
        <f t="shared" si="7"/>
        <v/>
      </c>
      <c r="AL22" s="89" t="str">
        <f t="shared" si="7"/>
        <v/>
      </c>
      <c r="AM22" s="89" t="str">
        <f t="shared" si="7"/>
        <v/>
      </c>
      <c r="AN22" s="89" t="str">
        <f t="shared" si="7"/>
        <v/>
      </c>
      <c r="AO22" s="89" t="str">
        <f t="shared" si="7"/>
        <v/>
      </c>
      <c r="AP22" s="89" t="str">
        <f t="shared" si="7"/>
        <v/>
      </c>
      <c r="AQ22" s="91"/>
    </row>
    <row r="23" spans="1:43" s="73" customFormat="1" ht="16.5" customHeight="1" x14ac:dyDescent="0.25">
      <c r="A23" s="73" t="str">
        <f>CONCATENATE(Leyendas!$C$2)</f>
        <v>Chile</v>
      </c>
      <c r="B23" s="73" t="str">
        <f>CONCATENATE(Leyendas!$A$2)</f>
        <v>2018</v>
      </c>
      <c r="C23" s="85" t="s">
        <v>245</v>
      </c>
      <c r="D23" s="166"/>
      <c r="E23" s="166"/>
      <c r="F23" s="166"/>
      <c r="G23" s="166"/>
      <c r="H23" s="16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65"/>
      <c r="V23" s="88"/>
      <c r="W23" s="88"/>
      <c r="X23" s="88"/>
      <c r="Y23" s="88"/>
      <c r="Z23" s="89" t="str">
        <f t="shared" si="0"/>
        <v/>
      </c>
      <c r="AA23" s="89" t="str">
        <f t="shared" si="1"/>
        <v/>
      </c>
      <c r="AB23" s="89" t="str">
        <f t="shared" si="2"/>
        <v/>
      </c>
      <c r="AC23" s="89" t="str">
        <f t="shared" si="6"/>
        <v/>
      </c>
      <c r="AD23" s="89" t="str">
        <f t="shared" si="6"/>
        <v/>
      </c>
      <c r="AE23" s="89" t="str">
        <f t="shared" si="6"/>
        <v/>
      </c>
      <c r="AF23" s="89" t="str">
        <f t="shared" si="6"/>
        <v/>
      </c>
      <c r="AG23" s="89" t="str">
        <f t="shared" si="6"/>
        <v/>
      </c>
      <c r="AH23" s="90" t="str">
        <f t="shared" si="4"/>
        <v/>
      </c>
      <c r="AI23" s="89" t="str">
        <f t="shared" si="7"/>
        <v/>
      </c>
      <c r="AJ23" s="89" t="str">
        <f t="shared" si="7"/>
        <v/>
      </c>
      <c r="AK23" s="89" t="str">
        <f t="shared" si="7"/>
        <v/>
      </c>
      <c r="AL23" s="89" t="str">
        <f t="shared" si="7"/>
        <v/>
      </c>
      <c r="AM23" s="89" t="str">
        <f t="shared" si="7"/>
        <v/>
      </c>
      <c r="AN23" s="89" t="str">
        <f t="shared" si="7"/>
        <v/>
      </c>
      <c r="AO23" s="89" t="str">
        <f t="shared" si="7"/>
        <v/>
      </c>
      <c r="AP23" s="89" t="str">
        <f t="shared" si="7"/>
        <v/>
      </c>
      <c r="AQ23" s="91"/>
    </row>
    <row r="24" spans="1:43" s="73" customFormat="1" ht="16.5" customHeight="1" x14ac:dyDescent="0.25">
      <c r="A24" s="73" t="str">
        <f>CONCATENATE(Leyendas!$C$2)</f>
        <v>Chile</v>
      </c>
      <c r="B24" s="73" t="str">
        <f>CONCATENATE(Leyendas!$A$2)</f>
        <v>2018</v>
      </c>
      <c r="C24" s="85" t="s">
        <v>246</v>
      </c>
      <c r="D24" s="166"/>
      <c r="E24" s="166"/>
      <c r="F24" s="166"/>
      <c r="G24" s="166"/>
      <c r="H24" s="166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165"/>
      <c r="V24" s="88"/>
      <c r="W24" s="88"/>
      <c r="X24" s="88"/>
      <c r="Y24" s="88"/>
      <c r="Z24" s="89" t="str">
        <f t="shared" si="0"/>
        <v/>
      </c>
      <c r="AA24" s="89" t="str">
        <f t="shared" si="1"/>
        <v/>
      </c>
      <c r="AB24" s="89" t="str">
        <f t="shared" si="2"/>
        <v/>
      </c>
      <c r="AC24" s="89" t="str">
        <f t="shared" si="6"/>
        <v/>
      </c>
      <c r="AD24" s="89" t="str">
        <f t="shared" si="6"/>
        <v/>
      </c>
      <c r="AE24" s="89" t="str">
        <f t="shared" si="6"/>
        <v/>
      </c>
      <c r="AF24" s="89" t="str">
        <f t="shared" si="6"/>
        <v/>
      </c>
      <c r="AG24" s="89" t="str">
        <f t="shared" si="6"/>
        <v/>
      </c>
      <c r="AH24" s="90" t="str">
        <f t="shared" si="4"/>
        <v/>
      </c>
      <c r="AI24" s="89" t="str">
        <f t="shared" si="7"/>
        <v/>
      </c>
      <c r="AJ24" s="89" t="str">
        <f t="shared" si="7"/>
        <v/>
      </c>
      <c r="AK24" s="89" t="str">
        <f t="shared" si="7"/>
        <v/>
      </c>
      <c r="AL24" s="89" t="str">
        <f t="shared" si="7"/>
        <v/>
      </c>
      <c r="AM24" s="89" t="str">
        <f t="shared" si="7"/>
        <v/>
      </c>
      <c r="AN24" s="89" t="str">
        <f t="shared" si="7"/>
        <v/>
      </c>
      <c r="AO24" s="89" t="str">
        <f t="shared" si="7"/>
        <v/>
      </c>
      <c r="AP24" s="89" t="str">
        <f t="shared" si="7"/>
        <v/>
      </c>
      <c r="AQ24" s="91"/>
    </row>
    <row r="25" spans="1:43" s="73" customFormat="1" ht="16.5" customHeight="1" x14ac:dyDescent="0.25">
      <c r="A25" s="73" t="str">
        <f>CONCATENATE(Leyendas!$C$2)</f>
        <v>Chile</v>
      </c>
      <c r="B25" s="73" t="str">
        <f>CONCATENATE(Leyendas!$A$2)</f>
        <v>2018</v>
      </c>
      <c r="C25" s="85" t="s">
        <v>247</v>
      </c>
      <c r="D25" s="166"/>
      <c r="E25" s="166"/>
      <c r="F25" s="166"/>
      <c r="G25" s="166"/>
      <c r="H25" s="16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165"/>
      <c r="V25" s="88"/>
      <c r="W25" s="88"/>
      <c r="X25" s="88"/>
      <c r="Y25" s="88"/>
      <c r="Z25" s="89" t="str">
        <f t="shared" si="0"/>
        <v/>
      </c>
      <c r="AA25" s="89" t="str">
        <f t="shared" si="1"/>
        <v/>
      </c>
      <c r="AB25" s="89" t="str">
        <f t="shared" si="2"/>
        <v/>
      </c>
      <c r="AC25" s="89" t="str">
        <f t="shared" si="6"/>
        <v/>
      </c>
      <c r="AD25" s="89" t="str">
        <f t="shared" si="6"/>
        <v/>
      </c>
      <c r="AE25" s="89" t="str">
        <f t="shared" si="6"/>
        <v/>
      </c>
      <c r="AF25" s="89" t="str">
        <f t="shared" si="6"/>
        <v/>
      </c>
      <c r="AG25" s="89" t="str">
        <f t="shared" si="6"/>
        <v/>
      </c>
      <c r="AH25" s="90" t="str">
        <f t="shared" si="4"/>
        <v/>
      </c>
      <c r="AI25" s="89" t="str">
        <f t="shared" si="7"/>
        <v/>
      </c>
      <c r="AJ25" s="89" t="str">
        <f t="shared" si="7"/>
        <v/>
      </c>
      <c r="AK25" s="89" t="str">
        <f t="shared" si="7"/>
        <v/>
      </c>
      <c r="AL25" s="89" t="str">
        <f t="shared" si="7"/>
        <v/>
      </c>
      <c r="AM25" s="89" t="str">
        <f t="shared" si="7"/>
        <v/>
      </c>
      <c r="AN25" s="89" t="str">
        <f t="shared" si="7"/>
        <v/>
      </c>
      <c r="AO25" s="89" t="str">
        <f t="shared" si="7"/>
        <v/>
      </c>
      <c r="AP25" s="89" t="str">
        <f t="shared" si="7"/>
        <v/>
      </c>
      <c r="AQ25" s="91"/>
    </row>
    <row r="26" spans="1:43" s="73" customFormat="1" ht="15.75" x14ac:dyDescent="0.25">
      <c r="A26" s="73" t="str">
        <f>CONCATENATE(Leyendas!$C$2)</f>
        <v>Chile</v>
      </c>
      <c r="B26" s="73" t="str">
        <f>CONCATENATE(Leyendas!$A$2)</f>
        <v>2018</v>
      </c>
      <c r="C26" s="85" t="s">
        <v>248</v>
      </c>
      <c r="D26" s="166"/>
      <c r="E26" s="166"/>
      <c r="F26" s="166"/>
      <c r="G26" s="166"/>
      <c r="H26" s="166"/>
      <c r="I26" s="86"/>
      <c r="J26" s="86"/>
      <c r="K26" s="86"/>
      <c r="L26" s="87"/>
      <c r="M26" s="87"/>
      <c r="N26" s="87"/>
      <c r="O26" s="87"/>
      <c r="P26" s="87"/>
      <c r="Q26" s="87"/>
      <c r="R26" s="87"/>
      <c r="S26" s="87"/>
      <c r="T26" s="87"/>
      <c r="U26" s="165"/>
      <c r="V26" s="88"/>
      <c r="W26" s="88"/>
      <c r="X26" s="88"/>
      <c r="Y26" s="88"/>
      <c r="Z26" s="89" t="str">
        <f t="shared" si="0"/>
        <v/>
      </c>
      <c r="AA26" s="89" t="str">
        <f t="shared" si="1"/>
        <v/>
      </c>
      <c r="AB26" s="89" t="str">
        <f t="shared" si="2"/>
        <v/>
      </c>
      <c r="AC26" s="89" t="str">
        <f t="shared" si="6"/>
        <v/>
      </c>
      <c r="AD26" s="89" t="str">
        <f t="shared" si="6"/>
        <v/>
      </c>
      <c r="AE26" s="89" t="str">
        <f t="shared" si="6"/>
        <v/>
      </c>
      <c r="AF26" s="89" t="str">
        <f t="shared" si="6"/>
        <v/>
      </c>
      <c r="AG26" s="89" t="str">
        <f t="shared" si="6"/>
        <v/>
      </c>
      <c r="AH26" s="90" t="str">
        <f t="shared" si="4"/>
        <v/>
      </c>
      <c r="AI26" s="89" t="str">
        <f t="shared" si="7"/>
        <v/>
      </c>
      <c r="AJ26" s="89" t="str">
        <f t="shared" si="7"/>
        <v/>
      </c>
      <c r="AK26" s="89" t="str">
        <f t="shared" si="7"/>
        <v/>
      </c>
      <c r="AL26" s="89" t="str">
        <f t="shared" si="7"/>
        <v/>
      </c>
      <c r="AM26" s="89" t="str">
        <f t="shared" si="7"/>
        <v/>
      </c>
      <c r="AN26" s="89" t="str">
        <f t="shared" si="7"/>
        <v/>
      </c>
      <c r="AO26" s="89" t="str">
        <f t="shared" si="7"/>
        <v/>
      </c>
      <c r="AP26" s="89" t="str">
        <f t="shared" si="7"/>
        <v/>
      </c>
      <c r="AQ26" s="91"/>
    </row>
    <row r="27" spans="1:43" s="73" customFormat="1" ht="15.75" x14ac:dyDescent="0.25">
      <c r="A27" s="73" t="str">
        <f>CONCATENATE(Leyendas!$C$2)</f>
        <v>Chile</v>
      </c>
      <c r="B27" s="73" t="str">
        <f>CONCATENATE(Leyendas!$A$2)</f>
        <v>2018</v>
      </c>
      <c r="C27" s="85" t="s">
        <v>249</v>
      </c>
      <c r="D27" s="166"/>
      <c r="E27" s="166"/>
      <c r="F27" s="168"/>
      <c r="G27" s="168"/>
      <c r="H27" s="166"/>
      <c r="I27" s="86"/>
      <c r="J27" s="86"/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165"/>
      <c r="V27" s="88"/>
      <c r="W27" s="88"/>
      <c r="X27" s="88"/>
      <c r="Y27" s="88"/>
      <c r="Z27" s="89" t="str">
        <f t="shared" si="0"/>
        <v/>
      </c>
      <c r="AA27" s="89" t="str">
        <f t="shared" si="1"/>
        <v/>
      </c>
      <c r="AB27" s="89" t="str">
        <f t="shared" si="2"/>
        <v/>
      </c>
      <c r="AC27" s="89" t="str">
        <f t="shared" si="6"/>
        <v/>
      </c>
      <c r="AD27" s="89" t="str">
        <f t="shared" si="6"/>
        <v/>
      </c>
      <c r="AE27" s="89" t="str">
        <f t="shared" si="6"/>
        <v/>
      </c>
      <c r="AF27" s="89" t="str">
        <f t="shared" si="6"/>
        <v/>
      </c>
      <c r="AG27" s="89" t="str">
        <f t="shared" si="6"/>
        <v/>
      </c>
      <c r="AH27" s="90" t="str">
        <f t="shared" si="4"/>
        <v/>
      </c>
      <c r="AI27" s="89" t="str">
        <f t="shared" si="7"/>
        <v/>
      </c>
      <c r="AJ27" s="89" t="str">
        <f t="shared" si="7"/>
        <v/>
      </c>
      <c r="AK27" s="89" t="str">
        <f t="shared" si="7"/>
        <v/>
      </c>
      <c r="AL27" s="89" t="str">
        <f t="shared" si="7"/>
        <v/>
      </c>
      <c r="AM27" s="89" t="str">
        <f t="shared" si="7"/>
        <v/>
      </c>
      <c r="AN27" s="89" t="str">
        <f t="shared" si="7"/>
        <v/>
      </c>
      <c r="AO27" s="89" t="str">
        <f t="shared" si="7"/>
        <v/>
      </c>
      <c r="AP27" s="89" t="str">
        <f t="shared" si="7"/>
        <v/>
      </c>
      <c r="AQ27" s="91"/>
    </row>
    <row r="28" spans="1:43" s="73" customFormat="1" ht="15.75" x14ac:dyDescent="0.25">
      <c r="A28" s="73" t="str">
        <f>CONCATENATE(Leyendas!$C$2)</f>
        <v>Chile</v>
      </c>
      <c r="B28" s="73" t="str">
        <f>CONCATENATE(Leyendas!$A$2)</f>
        <v>2018</v>
      </c>
      <c r="C28" s="85" t="s">
        <v>250</v>
      </c>
      <c r="D28" s="166"/>
      <c r="E28" s="166"/>
      <c r="F28" s="168"/>
      <c r="G28" s="168"/>
      <c r="H28" s="166"/>
      <c r="I28" s="86"/>
      <c r="J28" s="86"/>
      <c r="K28" s="86"/>
      <c r="L28" s="87"/>
      <c r="M28" s="87"/>
      <c r="N28" s="87"/>
      <c r="O28" s="87"/>
      <c r="P28" s="87"/>
      <c r="Q28" s="87"/>
      <c r="R28" s="87"/>
      <c r="S28" s="87"/>
      <c r="T28" s="87"/>
      <c r="U28" s="165"/>
      <c r="V28" s="88"/>
      <c r="W28" s="88"/>
      <c r="X28" s="88"/>
      <c r="Y28" s="88"/>
      <c r="Z28" s="89" t="str">
        <f t="shared" si="0"/>
        <v/>
      </c>
      <c r="AA28" s="89" t="str">
        <f t="shared" si="1"/>
        <v/>
      </c>
      <c r="AB28" s="89" t="str">
        <f t="shared" si="2"/>
        <v/>
      </c>
      <c r="AC28" s="89" t="str">
        <f t="shared" si="6"/>
        <v/>
      </c>
      <c r="AD28" s="89" t="str">
        <f t="shared" si="6"/>
        <v/>
      </c>
      <c r="AE28" s="89" t="str">
        <f t="shared" si="6"/>
        <v/>
      </c>
      <c r="AF28" s="89" t="str">
        <f t="shared" si="6"/>
        <v/>
      </c>
      <c r="AG28" s="89" t="str">
        <f t="shared" si="6"/>
        <v/>
      </c>
      <c r="AH28" s="90" t="str">
        <f t="shared" si="4"/>
        <v/>
      </c>
      <c r="AI28" s="89" t="str">
        <f t="shared" si="7"/>
        <v/>
      </c>
      <c r="AJ28" s="89" t="str">
        <f t="shared" si="7"/>
        <v/>
      </c>
      <c r="AK28" s="89" t="str">
        <f t="shared" si="7"/>
        <v/>
      </c>
      <c r="AL28" s="89" t="str">
        <f t="shared" si="7"/>
        <v/>
      </c>
      <c r="AM28" s="89" t="str">
        <f t="shared" si="7"/>
        <v/>
      </c>
      <c r="AN28" s="89" t="str">
        <f t="shared" si="7"/>
        <v/>
      </c>
      <c r="AO28" s="89" t="str">
        <f t="shared" si="7"/>
        <v/>
      </c>
      <c r="AP28" s="89" t="str">
        <f t="shared" si="7"/>
        <v/>
      </c>
      <c r="AQ28" s="91"/>
    </row>
    <row r="29" spans="1:43" s="73" customFormat="1" ht="15.75" x14ac:dyDescent="0.25">
      <c r="A29" s="73" t="str">
        <f>CONCATENATE(Leyendas!$C$2)</f>
        <v>Chile</v>
      </c>
      <c r="B29" s="73" t="str">
        <f>CONCATENATE(Leyendas!$A$2)</f>
        <v>2018</v>
      </c>
      <c r="C29" s="85" t="s">
        <v>251</v>
      </c>
      <c r="D29" s="166"/>
      <c r="E29" s="166"/>
      <c r="F29" s="168"/>
      <c r="G29" s="168"/>
      <c r="H29" s="166"/>
      <c r="I29" s="86"/>
      <c r="J29" s="86"/>
      <c r="K29" s="86"/>
      <c r="L29" s="87"/>
      <c r="M29" s="87"/>
      <c r="N29" s="87"/>
      <c r="O29" s="87"/>
      <c r="P29" s="87"/>
      <c r="Q29" s="87"/>
      <c r="R29" s="87"/>
      <c r="S29" s="87"/>
      <c r="T29" s="87"/>
      <c r="U29" s="165"/>
      <c r="V29" s="88"/>
      <c r="W29" s="88"/>
      <c r="X29" s="88"/>
      <c r="Y29" s="88"/>
      <c r="Z29" s="89" t="str">
        <f t="shared" si="0"/>
        <v/>
      </c>
      <c r="AA29" s="89" t="str">
        <f t="shared" si="1"/>
        <v/>
      </c>
      <c r="AB29" s="89" t="str">
        <f t="shared" si="2"/>
        <v/>
      </c>
      <c r="AC29" s="89" t="str">
        <f t="shared" si="6"/>
        <v/>
      </c>
      <c r="AD29" s="89" t="str">
        <f t="shared" si="6"/>
        <v/>
      </c>
      <c r="AE29" s="89" t="str">
        <f t="shared" si="6"/>
        <v/>
      </c>
      <c r="AF29" s="89" t="str">
        <f t="shared" si="6"/>
        <v/>
      </c>
      <c r="AG29" s="89" t="str">
        <f t="shared" si="6"/>
        <v/>
      </c>
      <c r="AH29" s="90" t="str">
        <f t="shared" si="4"/>
        <v/>
      </c>
      <c r="AI29" s="89" t="str">
        <f t="shared" si="7"/>
        <v/>
      </c>
      <c r="AJ29" s="89" t="str">
        <f t="shared" si="7"/>
        <v/>
      </c>
      <c r="AK29" s="89" t="str">
        <f t="shared" si="7"/>
        <v/>
      </c>
      <c r="AL29" s="89" t="str">
        <f t="shared" si="7"/>
        <v/>
      </c>
      <c r="AM29" s="89" t="str">
        <f t="shared" si="7"/>
        <v/>
      </c>
      <c r="AN29" s="89" t="str">
        <f t="shared" si="7"/>
        <v/>
      </c>
      <c r="AO29" s="89" t="str">
        <f t="shared" si="7"/>
        <v/>
      </c>
      <c r="AP29" s="89" t="str">
        <f t="shared" si="7"/>
        <v/>
      </c>
      <c r="AQ29" s="91"/>
    </row>
    <row r="30" spans="1:43" s="73" customFormat="1" ht="15.75" x14ac:dyDescent="0.25">
      <c r="A30" s="73" t="str">
        <f>CONCATENATE(Leyendas!$C$2)</f>
        <v>Chile</v>
      </c>
      <c r="B30" s="73" t="str">
        <f>CONCATENATE(Leyendas!$A$2)</f>
        <v>2018</v>
      </c>
      <c r="C30" s="85" t="s">
        <v>252</v>
      </c>
      <c r="D30" s="166"/>
      <c r="E30" s="166"/>
      <c r="F30" s="168"/>
      <c r="G30" s="168"/>
      <c r="H30" s="166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65"/>
      <c r="V30" s="88"/>
      <c r="W30" s="88"/>
      <c r="X30" s="88"/>
      <c r="Y30" s="88"/>
      <c r="Z30" s="89" t="str">
        <f t="shared" si="0"/>
        <v/>
      </c>
      <c r="AA30" s="89" t="str">
        <f t="shared" si="1"/>
        <v/>
      </c>
      <c r="AB30" s="89" t="str">
        <f t="shared" si="2"/>
        <v/>
      </c>
      <c r="AC30" s="89" t="str">
        <f t="shared" si="6"/>
        <v/>
      </c>
      <c r="AD30" s="89" t="str">
        <f t="shared" si="6"/>
        <v/>
      </c>
      <c r="AE30" s="89" t="str">
        <f t="shared" si="6"/>
        <v/>
      </c>
      <c r="AF30" s="89" t="str">
        <f t="shared" si="6"/>
        <v/>
      </c>
      <c r="AG30" s="89" t="str">
        <f t="shared" si="6"/>
        <v/>
      </c>
      <c r="AH30" s="90" t="str">
        <f t="shared" si="4"/>
        <v/>
      </c>
      <c r="AI30" s="89" t="str">
        <f t="shared" si="7"/>
        <v/>
      </c>
      <c r="AJ30" s="89" t="str">
        <f t="shared" si="7"/>
        <v/>
      </c>
      <c r="AK30" s="89" t="str">
        <f t="shared" si="7"/>
        <v/>
      </c>
      <c r="AL30" s="89" t="str">
        <f t="shared" si="7"/>
        <v/>
      </c>
      <c r="AM30" s="89" t="str">
        <f t="shared" si="7"/>
        <v/>
      </c>
      <c r="AN30" s="89" t="str">
        <f t="shared" si="7"/>
        <v/>
      </c>
      <c r="AO30" s="89" t="str">
        <f t="shared" si="7"/>
        <v/>
      </c>
      <c r="AP30" s="89" t="str">
        <f t="shared" si="7"/>
        <v/>
      </c>
      <c r="AQ30" s="91"/>
    </row>
    <row r="31" spans="1:43" s="73" customFormat="1" ht="15.75" x14ac:dyDescent="0.25">
      <c r="A31" s="73" t="str">
        <f>CONCATENATE(Leyendas!$C$2)</f>
        <v>Chile</v>
      </c>
      <c r="B31" s="73" t="str">
        <f>CONCATENATE(Leyendas!$A$2)</f>
        <v>2018</v>
      </c>
      <c r="C31" s="85" t="s">
        <v>253</v>
      </c>
      <c r="D31" s="166"/>
      <c r="E31" s="166"/>
      <c r="F31" s="166"/>
      <c r="G31" s="166"/>
      <c r="H31" s="166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165"/>
      <c r="V31" s="88"/>
      <c r="W31" s="88"/>
      <c r="X31" s="88"/>
      <c r="Y31" s="88"/>
      <c r="Z31" s="89" t="str">
        <f t="shared" si="0"/>
        <v/>
      </c>
      <c r="AA31" s="89" t="str">
        <f t="shared" si="1"/>
        <v/>
      </c>
      <c r="AB31" s="89" t="str">
        <f t="shared" si="2"/>
        <v/>
      </c>
      <c r="AC31" s="89" t="str">
        <f t="shared" si="6"/>
        <v/>
      </c>
      <c r="AD31" s="89" t="str">
        <f t="shared" si="6"/>
        <v/>
      </c>
      <c r="AE31" s="89" t="str">
        <f t="shared" si="6"/>
        <v/>
      </c>
      <c r="AF31" s="89" t="str">
        <f t="shared" si="6"/>
        <v/>
      </c>
      <c r="AG31" s="89" t="str">
        <f t="shared" si="6"/>
        <v/>
      </c>
      <c r="AH31" s="90" t="str">
        <f t="shared" si="4"/>
        <v/>
      </c>
      <c r="AI31" s="89" t="str">
        <f t="shared" si="7"/>
        <v/>
      </c>
      <c r="AJ31" s="89" t="str">
        <f t="shared" si="7"/>
        <v/>
      </c>
      <c r="AK31" s="89" t="str">
        <f t="shared" si="7"/>
        <v/>
      </c>
      <c r="AL31" s="89" t="str">
        <f t="shared" si="7"/>
        <v/>
      </c>
      <c r="AM31" s="89" t="str">
        <f t="shared" si="7"/>
        <v/>
      </c>
      <c r="AN31" s="89" t="str">
        <f t="shared" si="7"/>
        <v/>
      </c>
      <c r="AO31" s="89" t="str">
        <f t="shared" si="7"/>
        <v/>
      </c>
      <c r="AP31" s="89" t="str">
        <f t="shared" si="7"/>
        <v/>
      </c>
      <c r="AQ31" s="91"/>
    </row>
    <row r="32" spans="1:43" s="73" customFormat="1" ht="15.75" x14ac:dyDescent="0.25">
      <c r="A32" s="73" t="str">
        <f>CONCATENATE(Leyendas!$C$2)</f>
        <v>Chile</v>
      </c>
      <c r="B32" s="73" t="str">
        <f>CONCATENATE(Leyendas!$A$2)</f>
        <v>2018</v>
      </c>
      <c r="C32" s="85" t="s">
        <v>254</v>
      </c>
      <c r="D32" s="166"/>
      <c r="E32" s="166"/>
      <c r="F32" s="166"/>
      <c r="G32" s="166"/>
      <c r="H32" s="166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165"/>
      <c r="V32" s="88"/>
      <c r="W32" s="88"/>
      <c r="X32" s="88"/>
      <c r="Y32" s="88"/>
      <c r="Z32" s="89" t="str">
        <f t="shared" si="0"/>
        <v/>
      </c>
      <c r="AA32" s="89" t="str">
        <f t="shared" si="1"/>
        <v/>
      </c>
      <c r="AB32" s="89" t="str">
        <f t="shared" si="2"/>
        <v/>
      </c>
      <c r="AC32" s="89" t="str">
        <f t="shared" si="6"/>
        <v/>
      </c>
      <c r="AD32" s="89" t="str">
        <f t="shared" si="6"/>
        <v/>
      </c>
      <c r="AE32" s="89" t="str">
        <f t="shared" si="6"/>
        <v/>
      </c>
      <c r="AF32" s="89" t="str">
        <f t="shared" si="6"/>
        <v/>
      </c>
      <c r="AG32" s="89" t="str">
        <f t="shared" si="6"/>
        <v/>
      </c>
      <c r="AH32" s="90" t="str">
        <f t="shared" si="4"/>
        <v/>
      </c>
      <c r="AI32" s="89" t="str">
        <f t="shared" si="7"/>
        <v/>
      </c>
      <c r="AJ32" s="89" t="str">
        <f t="shared" si="7"/>
        <v/>
      </c>
      <c r="AK32" s="89" t="str">
        <f t="shared" si="7"/>
        <v/>
      </c>
      <c r="AL32" s="89" t="str">
        <f t="shared" si="7"/>
        <v/>
      </c>
      <c r="AM32" s="89" t="str">
        <f t="shared" si="7"/>
        <v/>
      </c>
      <c r="AN32" s="89" t="str">
        <f t="shared" si="7"/>
        <v/>
      </c>
      <c r="AO32" s="89" t="str">
        <f t="shared" si="7"/>
        <v/>
      </c>
      <c r="AP32" s="89" t="str">
        <f t="shared" si="7"/>
        <v/>
      </c>
      <c r="AQ32" s="91"/>
    </row>
    <row r="33" spans="1:43" ht="15.75" x14ac:dyDescent="0.25">
      <c r="A33" s="73" t="str">
        <f>CONCATENATE(Leyendas!$C$2)</f>
        <v>Chile</v>
      </c>
      <c r="B33" s="73" t="str">
        <f>CONCATENATE(Leyendas!$A$2)</f>
        <v>2018</v>
      </c>
      <c r="C33" s="85" t="s">
        <v>255</v>
      </c>
      <c r="D33" s="166"/>
      <c r="E33" s="166"/>
      <c r="F33" s="166"/>
      <c r="G33" s="166"/>
      <c r="H33" s="166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165"/>
      <c r="V33" s="88"/>
      <c r="W33" s="88"/>
      <c r="X33" s="88"/>
      <c r="Y33" s="88"/>
      <c r="Z33" s="89" t="str">
        <f t="shared" si="0"/>
        <v/>
      </c>
      <c r="AA33" s="89" t="str">
        <f t="shared" si="1"/>
        <v/>
      </c>
      <c r="AB33" s="89" t="str">
        <f t="shared" si="2"/>
        <v/>
      </c>
      <c r="AC33" s="89" t="str">
        <f t="shared" si="6"/>
        <v/>
      </c>
      <c r="AD33" s="89" t="str">
        <f t="shared" si="6"/>
        <v/>
      </c>
      <c r="AE33" s="89" t="str">
        <f t="shared" si="6"/>
        <v/>
      </c>
      <c r="AF33" s="89" t="str">
        <f t="shared" si="6"/>
        <v/>
      </c>
      <c r="AG33" s="89" t="str">
        <f t="shared" si="6"/>
        <v/>
      </c>
      <c r="AH33" s="90" t="str">
        <f t="shared" si="4"/>
        <v/>
      </c>
      <c r="AI33" s="89" t="str">
        <f t="shared" si="7"/>
        <v/>
      </c>
      <c r="AJ33" s="89" t="str">
        <f t="shared" si="7"/>
        <v/>
      </c>
      <c r="AK33" s="89" t="str">
        <f t="shared" si="7"/>
        <v/>
      </c>
      <c r="AL33" s="89" t="str">
        <f t="shared" si="7"/>
        <v/>
      </c>
      <c r="AM33" s="89" t="str">
        <f t="shared" si="7"/>
        <v/>
      </c>
      <c r="AN33" s="89" t="str">
        <f t="shared" si="7"/>
        <v/>
      </c>
      <c r="AO33" s="89" t="str">
        <f t="shared" si="7"/>
        <v/>
      </c>
      <c r="AP33" s="89" t="str">
        <f t="shared" si="7"/>
        <v/>
      </c>
      <c r="AQ33" s="91"/>
    </row>
    <row r="34" spans="1:43" ht="15.75" x14ac:dyDescent="0.25">
      <c r="A34" s="73" t="str">
        <f>CONCATENATE(Leyendas!$C$2)</f>
        <v>Chile</v>
      </c>
      <c r="B34" s="73" t="str">
        <f>CONCATENATE(Leyendas!$A$2)</f>
        <v>2018</v>
      </c>
      <c r="C34" s="85" t="s">
        <v>256</v>
      </c>
      <c r="D34" s="166"/>
      <c r="E34" s="166"/>
      <c r="F34" s="166"/>
      <c r="G34" s="166"/>
      <c r="H34" s="166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165"/>
      <c r="V34" s="88"/>
      <c r="W34" s="88"/>
      <c r="X34" s="88"/>
      <c r="Y34" s="88"/>
      <c r="Z34" s="89" t="str">
        <f t="shared" si="0"/>
        <v/>
      </c>
      <c r="AA34" s="89" t="str">
        <f t="shared" si="1"/>
        <v/>
      </c>
      <c r="AB34" s="89" t="str">
        <f t="shared" si="2"/>
        <v/>
      </c>
      <c r="AC34" s="89" t="str">
        <f t="shared" si="6"/>
        <v/>
      </c>
      <c r="AD34" s="89" t="str">
        <f t="shared" si="6"/>
        <v/>
      </c>
      <c r="AE34" s="89" t="str">
        <f t="shared" si="6"/>
        <v/>
      </c>
      <c r="AF34" s="89" t="str">
        <f t="shared" si="6"/>
        <v/>
      </c>
      <c r="AG34" s="89" t="str">
        <f t="shared" si="6"/>
        <v/>
      </c>
      <c r="AH34" s="90" t="str">
        <f t="shared" si="4"/>
        <v/>
      </c>
      <c r="AI34" s="89" t="str">
        <f t="shared" si="7"/>
        <v/>
      </c>
      <c r="AJ34" s="89" t="str">
        <f t="shared" si="7"/>
        <v/>
      </c>
      <c r="AK34" s="89" t="str">
        <f t="shared" si="7"/>
        <v/>
      </c>
      <c r="AL34" s="89" t="str">
        <f t="shared" si="7"/>
        <v/>
      </c>
      <c r="AM34" s="89" t="str">
        <f t="shared" si="7"/>
        <v/>
      </c>
      <c r="AN34" s="89" t="str">
        <f t="shared" si="7"/>
        <v/>
      </c>
      <c r="AO34" s="89" t="str">
        <f t="shared" si="7"/>
        <v/>
      </c>
      <c r="AP34" s="89" t="str">
        <f t="shared" si="7"/>
        <v/>
      </c>
      <c r="AQ34" s="91"/>
    </row>
    <row r="35" spans="1:43" ht="15.75" x14ac:dyDescent="0.25">
      <c r="A35" s="73" t="str">
        <f>CONCATENATE(Leyendas!$C$2)</f>
        <v>Chile</v>
      </c>
      <c r="B35" s="73" t="str">
        <f>CONCATENATE(Leyendas!$A$2)</f>
        <v>2018</v>
      </c>
      <c r="C35" s="85" t="s">
        <v>257</v>
      </c>
      <c r="D35" s="166"/>
      <c r="E35" s="166"/>
      <c r="F35" s="166"/>
      <c r="G35" s="166"/>
      <c r="H35" s="166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165"/>
      <c r="V35" s="88"/>
      <c r="W35" s="88"/>
      <c r="X35" s="88"/>
      <c r="Y35" s="88"/>
      <c r="Z35" s="89" t="str">
        <f t="shared" si="0"/>
        <v/>
      </c>
      <c r="AA35" s="89" t="str">
        <f t="shared" si="1"/>
        <v/>
      </c>
      <c r="AB35" s="89" t="str">
        <f t="shared" si="2"/>
        <v/>
      </c>
      <c r="AC35" s="89" t="str">
        <f t="shared" si="6"/>
        <v/>
      </c>
      <c r="AD35" s="89" t="str">
        <f t="shared" si="6"/>
        <v/>
      </c>
      <c r="AE35" s="89" t="str">
        <f t="shared" si="6"/>
        <v/>
      </c>
      <c r="AF35" s="89" t="str">
        <f t="shared" si="6"/>
        <v/>
      </c>
      <c r="AG35" s="89" t="str">
        <f t="shared" si="6"/>
        <v/>
      </c>
      <c r="AH35" s="90" t="str">
        <f t="shared" si="4"/>
        <v/>
      </c>
      <c r="AI35" s="89" t="str">
        <f t="shared" si="7"/>
        <v/>
      </c>
      <c r="AJ35" s="89" t="str">
        <f t="shared" si="7"/>
        <v/>
      </c>
      <c r="AK35" s="89" t="str">
        <f t="shared" si="7"/>
        <v/>
      </c>
      <c r="AL35" s="89" t="str">
        <f t="shared" si="7"/>
        <v/>
      </c>
      <c r="AM35" s="89" t="str">
        <f t="shared" si="7"/>
        <v/>
      </c>
      <c r="AN35" s="89" t="str">
        <f t="shared" si="7"/>
        <v/>
      </c>
      <c r="AO35" s="89" t="str">
        <f t="shared" si="7"/>
        <v/>
      </c>
      <c r="AP35" s="89" t="str">
        <f t="shared" si="7"/>
        <v/>
      </c>
      <c r="AQ35" s="91"/>
    </row>
    <row r="36" spans="1:43" ht="15.75" x14ac:dyDescent="0.25">
      <c r="A36" s="73" t="str">
        <f>CONCATENATE(Leyendas!$C$2)</f>
        <v>Chile</v>
      </c>
      <c r="B36" s="73" t="str">
        <f>CONCATENATE(Leyendas!$A$2)</f>
        <v>2018</v>
      </c>
      <c r="C36" s="85" t="s">
        <v>258</v>
      </c>
      <c r="D36" s="166"/>
      <c r="E36" s="166"/>
      <c r="F36" s="166"/>
      <c r="G36" s="166"/>
      <c r="H36" s="166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165"/>
      <c r="V36" s="88"/>
      <c r="W36" s="88"/>
      <c r="X36" s="88"/>
      <c r="Y36" s="88"/>
      <c r="Z36" s="89" t="str">
        <f t="shared" si="0"/>
        <v/>
      </c>
      <c r="AA36" s="89" t="str">
        <f t="shared" si="1"/>
        <v/>
      </c>
      <c r="AB36" s="89" t="str">
        <f t="shared" si="2"/>
        <v/>
      </c>
      <c r="AC36" s="89" t="str">
        <f t="shared" si="6"/>
        <v/>
      </c>
      <c r="AD36" s="89" t="str">
        <f t="shared" si="6"/>
        <v/>
      </c>
      <c r="AE36" s="89" t="str">
        <f t="shared" si="6"/>
        <v/>
      </c>
      <c r="AF36" s="89" t="str">
        <f t="shared" si="6"/>
        <v/>
      </c>
      <c r="AG36" s="89" t="str">
        <f t="shared" si="6"/>
        <v/>
      </c>
      <c r="AH36" s="90" t="str">
        <f t="shared" si="4"/>
        <v/>
      </c>
      <c r="AI36" s="89" t="str">
        <f t="shared" si="7"/>
        <v/>
      </c>
      <c r="AJ36" s="89" t="str">
        <f t="shared" si="7"/>
        <v/>
      </c>
      <c r="AK36" s="89" t="str">
        <f t="shared" si="7"/>
        <v/>
      </c>
      <c r="AL36" s="89" t="str">
        <f t="shared" si="7"/>
        <v/>
      </c>
      <c r="AM36" s="89" t="str">
        <f t="shared" si="7"/>
        <v/>
      </c>
      <c r="AN36" s="89" t="str">
        <f t="shared" si="7"/>
        <v/>
      </c>
      <c r="AO36" s="89" t="str">
        <f t="shared" si="7"/>
        <v/>
      </c>
      <c r="AP36" s="89" t="str">
        <f t="shared" si="7"/>
        <v/>
      </c>
      <c r="AQ36" s="91"/>
    </row>
    <row r="37" spans="1:43" ht="15.75" x14ac:dyDescent="0.25">
      <c r="A37" s="73" t="str">
        <f>CONCATENATE(Leyendas!$C$2)</f>
        <v>Chile</v>
      </c>
      <c r="B37" s="73" t="str">
        <f>CONCATENATE(Leyendas!$A$2)</f>
        <v>2018</v>
      </c>
      <c r="C37" s="85" t="s">
        <v>259</v>
      </c>
      <c r="D37" s="166"/>
      <c r="E37" s="166"/>
      <c r="F37" s="166"/>
      <c r="G37" s="166"/>
      <c r="H37" s="166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165"/>
      <c r="V37" s="88"/>
      <c r="W37" s="88"/>
      <c r="X37" s="88"/>
      <c r="Y37" s="88"/>
      <c r="Z37" s="89" t="str">
        <f t="shared" si="0"/>
        <v/>
      </c>
      <c r="AA37" s="89" t="str">
        <f t="shared" si="1"/>
        <v/>
      </c>
      <c r="AB37" s="89" t="str">
        <f t="shared" si="2"/>
        <v/>
      </c>
      <c r="AC37" s="89" t="str">
        <f t="shared" si="6"/>
        <v/>
      </c>
      <c r="AD37" s="89" t="str">
        <f t="shared" si="6"/>
        <v/>
      </c>
      <c r="AE37" s="89" t="str">
        <f t="shared" si="6"/>
        <v/>
      </c>
      <c r="AF37" s="89" t="str">
        <f t="shared" si="6"/>
        <v/>
      </c>
      <c r="AG37" s="89" t="str">
        <f t="shared" si="6"/>
        <v/>
      </c>
      <c r="AH37" s="90" t="str">
        <f t="shared" si="4"/>
        <v/>
      </c>
      <c r="AI37" s="89" t="str">
        <f t="shared" si="7"/>
        <v/>
      </c>
      <c r="AJ37" s="89" t="str">
        <f t="shared" si="7"/>
        <v/>
      </c>
      <c r="AK37" s="89" t="str">
        <f t="shared" si="7"/>
        <v/>
      </c>
      <c r="AL37" s="89" t="str">
        <f t="shared" si="7"/>
        <v/>
      </c>
      <c r="AM37" s="89" t="str">
        <f t="shared" si="7"/>
        <v/>
      </c>
      <c r="AN37" s="89" t="str">
        <f t="shared" si="7"/>
        <v/>
      </c>
      <c r="AO37" s="89" t="str">
        <f t="shared" si="7"/>
        <v/>
      </c>
      <c r="AP37" s="89" t="str">
        <f t="shared" si="7"/>
        <v/>
      </c>
      <c r="AQ37" s="91"/>
    </row>
    <row r="38" spans="1:43" ht="15.75" x14ac:dyDescent="0.25">
      <c r="A38" s="73" t="str">
        <f>CONCATENATE(Leyendas!$C$2)</f>
        <v>Chile</v>
      </c>
      <c r="B38" s="73" t="str">
        <f>CONCATENATE(Leyendas!$A$2)</f>
        <v>2018</v>
      </c>
      <c r="C38" s="85" t="s">
        <v>260</v>
      </c>
      <c r="D38" s="166"/>
      <c r="E38" s="166"/>
      <c r="F38" s="166"/>
      <c r="G38" s="166"/>
      <c r="H38" s="166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165"/>
      <c r="V38" s="88"/>
      <c r="W38" s="88"/>
      <c r="X38" s="88"/>
      <c r="Y38" s="88"/>
      <c r="Z38" s="89" t="str">
        <f t="shared" si="0"/>
        <v/>
      </c>
      <c r="AA38" s="89" t="str">
        <f t="shared" si="1"/>
        <v/>
      </c>
      <c r="AB38" s="89" t="str">
        <f t="shared" si="2"/>
        <v/>
      </c>
      <c r="AC38" s="89" t="str">
        <f t="shared" si="6"/>
        <v/>
      </c>
      <c r="AD38" s="89" t="str">
        <f t="shared" si="6"/>
        <v/>
      </c>
      <c r="AE38" s="89" t="str">
        <f t="shared" si="6"/>
        <v/>
      </c>
      <c r="AF38" s="89" t="str">
        <f t="shared" si="6"/>
        <v/>
      </c>
      <c r="AG38" s="89" t="str">
        <f t="shared" si="6"/>
        <v/>
      </c>
      <c r="AH38" s="90" t="str">
        <f t="shared" si="4"/>
        <v/>
      </c>
      <c r="AI38" s="89" t="str">
        <f t="shared" si="7"/>
        <v/>
      </c>
      <c r="AJ38" s="89" t="str">
        <f t="shared" si="7"/>
        <v/>
      </c>
      <c r="AK38" s="89" t="str">
        <f t="shared" si="7"/>
        <v/>
      </c>
      <c r="AL38" s="89" t="str">
        <f t="shared" si="7"/>
        <v/>
      </c>
      <c r="AM38" s="89" t="str">
        <f t="shared" si="7"/>
        <v/>
      </c>
      <c r="AN38" s="89" t="str">
        <f t="shared" si="7"/>
        <v/>
      </c>
      <c r="AO38" s="89" t="str">
        <f t="shared" si="7"/>
        <v/>
      </c>
      <c r="AP38" s="89" t="str">
        <f t="shared" si="7"/>
        <v/>
      </c>
      <c r="AQ38" s="91"/>
    </row>
    <row r="39" spans="1:43" ht="15.75" x14ac:dyDescent="0.25">
      <c r="A39" s="73" t="str">
        <f>CONCATENATE(Leyendas!$C$2)</f>
        <v>Chile</v>
      </c>
      <c r="B39" s="73" t="str">
        <f>CONCATENATE(Leyendas!$A$2)</f>
        <v>2018</v>
      </c>
      <c r="C39" s="85" t="s">
        <v>261</v>
      </c>
      <c r="D39" s="166"/>
      <c r="E39" s="166"/>
      <c r="F39" s="166"/>
      <c r="G39" s="166"/>
      <c r="H39" s="166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152"/>
      <c r="V39" s="88"/>
      <c r="W39" s="88"/>
      <c r="X39" s="88"/>
      <c r="Y39" s="88"/>
      <c r="Z39" s="89" t="str">
        <f t="shared" si="0"/>
        <v/>
      </c>
      <c r="AA39" s="89" t="str">
        <f t="shared" si="1"/>
        <v/>
      </c>
      <c r="AB39" s="89" t="str">
        <f t="shared" si="2"/>
        <v/>
      </c>
      <c r="AC39" s="89" t="str">
        <f t="shared" si="6"/>
        <v/>
      </c>
      <c r="AD39" s="89" t="str">
        <f t="shared" si="6"/>
        <v/>
      </c>
      <c r="AE39" s="89" t="str">
        <f t="shared" si="6"/>
        <v/>
      </c>
      <c r="AF39" s="89" t="str">
        <f t="shared" si="6"/>
        <v/>
      </c>
      <c r="AG39" s="89" t="str">
        <f t="shared" si="6"/>
        <v/>
      </c>
      <c r="AH39" s="90" t="str">
        <f t="shared" si="4"/>
        <v/>
      </c>
      <c r="AI39" s="89" t="str">
        <f t="shared" si="7"/>
        <v/>
      </c>
      <c r="AJ39" s="89" t="str">
        <f t="shared" si="7"/>
        <v/>
      </c>
      <c r="AK39" s="89" t="str">
        <f t="shared" si="7"/>
        <v/>
      </c>
      <c r="AL39" s="89" t="str">
        <f t="shared" si="7"/>
        <v/>
      </c>
      <c r="AM39" s="89" t="str">
        <f t="shared" si="7"/>
        <v/>
      </c>
      <c r="AN39" s="89" t="str">
        <f t="shared" si="7"/>
        <v/>
      </c>
      <c r="AO39" s="89" t="str">
        <f t="shared" si="7"/>
        <v/>
      </c>
      <c r="AP39" s="89" t="str">
        <f t="shared" si="7"/>
        <v/>
      </c>
      <c r="AQ39" s="91"/>
    </row>
    <row r="40" spans="1:43" ht="15.75" x14ac:dyDescent="0.25">
      <c r="A40" s="73" t="str">
        <f>CONCATENATE(Leyendas!$C$2)</f>
        <v>Chile</v>
      </c>
      <c r="B40" s="73" t="str">
        <f>CONCATENATE(Leyendas!$A$2)</f>
        <v>2018</v>
      </c>
      <c r="C40" s="85" t="s">
        <v>262</v>
      </c>
      <c r="D40" s="166"/>
      <c r="E40" s="166"/>
      <c r="F40" s="166"/>
      <c r="G40" s="166"/>
      <c r="H40" s="16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152"/>
      <c r="V40" s="88"/>
      <c r="W40" s="88"/>
      <c r="X40" s="88"/>
      <c r="Y40" s="88"/>
      <c r="Z40" s="89" t="str">
        <f t="shared" si="0"/>
        <v/>
      </c>
      <c r="AA40" s="89" t="str">
        <f t="shared" si="1"/>
        <v/>
      </c>
      <c r="AB40" s="89" t="str">
        <f t="shared" si="2"/>
        <v/>
      </c>
      <c r="AC40" s="89" t="str">
        <f t="shared" si="6"/>
        <v/>
      </c>
      <c r="AD40" s="89" t="str">
        <f t="shared" si="6"/>
        <v/>
      </c>
      <c r="AE40" s="89" t="str">
        <f t="shared" si="6"/>
        <v/>
      </c>
      <c r="AF40" s="89" t="str">
        <f t="shared" si="6"/>
        <v/>
      </c>
      <c r="AG40" s="89" t="str">
        <f t="shared" si="6"/>
        <v/>
      </c>
      <c r="AH40" s="90" t="str">
        <f t="shared" si="4"/>
        <v/>
      </c>
      <c r="AI40" s="89" t="str">
        <f t="shared" si="7"/>
        <v/>
      </c>
      <c r="AJ40" s="89" t="str">
        <f t="shared" si="7"/>
        <v/>
      </c>
      <c r="AK40" s="89" t="str">
        <f t="shared" si="7"/>
        <v/>
      </c>
      <c r="AL40" s="89" t="str">
        <f t="shared" si="7"/>
        <v/>
      </c>
      <c r="AM40" s="89" t="str">
        <f t="shared" si="7"/>
        <v/>
      </c>
      <c r="AN40" s="89" t="str">
        <f t="shared" si="7"/>
        <v/>
      </c>
      <c r="AO40" s="89" t="str">
        <f t="shared" si="7"/>
        <v/>
      </c>
      <c r="AP40" s="89" t="str">
        <f t="shared" si="7"/>
        <v/>
      </c>
      <c r="AQ40" s="91"/>
    </row>
    <row r="41" spans="1:43" ht="15.75" x14ac:dyDescent="0.25">
      <c r="A41" s="73" t="str">
        <f>CONCATENATE(Leyendas!$C$2)</f>
        <v>Chile</v>
      </c>
      <c r="B41" s="73" t="str">
        <f>CONCATENATE(Leyendas!$A$2)</f>
        <v>2018</v>
      </c>
      <c r="C41" s="85" t="s">
        <v>263</v>
      </c>
      <c r="D41" s="166"/>
      <c r="E41" s="166"/>
      <c r="F41" s="166"/>
      <c r="G41" s="166"/>
      <c r="H41" s="166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152"/>
      <c r="V41" s="88"/>
      <c r="W41" s="88"/>
      <c r="X41" s="88"/>
      <c r="Y41" s="88"/>
      <c r="Z41" s="89" t="str">
        <f t="shared" si="0"/>
        <v/>
      </c>
      <c r="AA41" s="89" t="str">
        <f t="shared" si="1"/>
        <v/>
      </c>
      <c r="AB41" s="89" t="str">
        <f t="shared" si="2"/>
        <v/>
      </c>
      <c r="AC41" s="89" t="str">
        <f t="shared" si="6"/>
        <v/>
      </c>
      <c r="AD41" s="89" t="str">
        <f t="shared" si="6"/>
        <v/>
      </c>
      <c r="AE41" s="89" t="str">
        <f t="shared" si="6"/>
        <v/>
      </c>
      <c r="AF41" s="89" t="str">
        <f t="shared" si="6"/>
        <v/>
      </c>
      <c r="AG41" s="89" t="str">
        <f t="shared" si="6"/>
        <v/>
      </c>
      <c r="AH41" s="90" t="str">
        <f t="shared" si="4"/>
        <v/>
      </c>
      <c r="AI41" s="89" t="str">
        <f t="shared" si="7"/>
        <v/>
      </c>
      <c r="AJ41" s="89" t="str">
        <f t="shared" si="7"/>
        <v/>
      </c>
      <c r="AK41" s="89" t="str">
        <f t="shared" si="7"/>
        <v/>
      </c>
      <c r="AL41" s="89" t="str">
        <f t="shared" si="7"/>
        <v/>
      </c>
      <c r="AM41" s="89" t="str">
        <f t="shared" si="7"/>
        <v/>
      </c>
      <c r="AN41" s="89" t="str">
        <f t="shared" si="7"/>
        <v/>
      </c>
      <c r="AO41" s="89" t="str">
        <f t="shared" si="7"/>
        <v/>
      </c>
      <c r="AP41" s="89" t="str">
        <f t="shared" si="7"/>
        <v/>
      </c>
      <c r="AQ41" s="91"/>
    </row>
    <row r="42" spans="1:43" ht="15.75" x14ac:dyDescent="0.25">
      <c r="A42" s="73" t="str">
        <f>CONCATENATE(Leyendas!$C$2)</f>
        <v>Chile</v>
      </c>
      <c r="B42" s="73" t="str">
        <f>CONCATENATE(Leyendas!$A$2)</f>
        <v>2018</v>
      </c>
      <c r="C42" s="85" t="s">
        <v>264</v>
      </c>
      <c r="D42" s="166"/>
      <c r="E42" s="166"/>
      <c r="F42" s="166"/>
      <c r="G42" s="166"/>
      <c r="H42" s="166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152"/>
      <c r="V42" s="88"/>
      <c r="W42" s="88"/>
      <c r="X42" s="88"/>
      <c r="Y42" s="88"/>
      <c r="Z42" s="89" t="str">
        <f t="shared" si="0"/>
        <v/>
      </c>
      <c r="AA42" s="89" t="str">
        <f t="shared" si="1"/>
        <v/>
      </c>
      <c r="AB42" s="89" t="str">
        <f t="shared" si="2"/>
        <v/>
      </c>
      <c r="AC42" s="89" t="str">
        <f t="shared" si="6"/>
        <v/>
      </c>
      <c r="AD42" s="89" t="str">
        <f t="shared" si="6"/>
        <v/>
      </c>
      <c r="AE42" s="89" t="str">
        <f t="shared" si="6"/>
        <v/>
      </c>
      <c r="AF42" s="89" t="str">
        <f t="shared" si="6"/>
        <v/>
      </c>
      <c r="AG42" s="89" t="str">
        <f t="shared" si="6"/>
        <v/>
      </c>
      <c r="AH42" s="90" t="str">
        <f t="shared" si="4"/>
        <v/>
      </c>
      <c r="AI42" s="89" t="str">
        <f t="shared" si="7"/>
        <v/>
      </c>
      <c r="AJ42" s="89" t="str">
        <f t="shared" si="7"/>
        <v/>
      </c>
      <c r="AK42" s="89" t="str">
        <f t="shared" si="7"/>
        <v/>
      </c>
      <c r="AL42" s="89" t="str">
        <f t="shared" si="7"/>
        <v/>
      </c>
      <c r="AM42" s="89" t="str">
        <f t="shared" si="7"/>
        <v/>
      </c>
      <c r="AN42" s="89" t="str">
        <f t="shared" si="7"/>
        <v/>
      </c>
      <c r="AO42" s="89" t="str">
        <f t="shared" si="7"/>
        <v/>
      </c>
      <c r="AP42" s="89" t="str">
        <f t="shared" si="7"/>
        <v/>
      </c>
      <c r="AQ42" s="91"/>
    </row>
    <row r="43" spans="1:43" ht="15.75" x14ac:dyDescent="0.25">
      <c r="A43" s="73" t="str">
        <f>CONCATENATE(Leyendas!$C$2)</f>
        <v>Chile</v>
      </c>
      <c r="B43" s="73" t="str">
        <f>CONCATENATE(Leyendas!$A$2)</f>
        <v>2018</v>
      </c>
      <c r="C43" s="85" t="s">
        <v>265</v>
      </c>
      <c r="D43" s="166"/>
      <c r="E43" s="166"/>
      <c r="F43" s="166"/>
      <c r="G43" s="166"/>
      <c r="H43" s="166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52"/>
      <c r="V43" s="88"/>
      <c r="W43" s="88"/>
      <c r="X43" s="88"/>
      <c r="Y43" s="88"/>
      <c r="Z43" s="89" t="str">
        <f t="shared" si="0"/>
        <v/>
      </c>
      <c r="AA43" s="89" t="str">
        <f t="shared" si="1"/>
        <v/>
      </c>
      <c r="AB43" s="89" t="str">
        <f t="shared" si="2"/>
        <v/>
      </c>
      <c r="AC43" s="89" t="str">
        <f t="shared" si="6"/>
        <v/>
      </c>
      <c r="AD43" s="89" t="str">
        <f t="shared" si="6"/>
        <v/>
      </c>
      <c r="AE43" s="89" t="str">
        <f t="shared" si="6"/>
        <v/>
      </c>
      <c r="AF43" s="89" t="str">
        <f t="shared" si="6"/>
        <v/>
      </c>
      <c r="AG43" s="89" t="str">
        <f t="shared" si="6"/>
        <v/>
      </c>
      <c r="AH43" s="90" t="str">
        <f t="shared" si="4"/>
        <v/>
      </c>
      <c r="AI43" s="89" t="str">
        <f t="shared" si="7"/>
        <v/>
      </c>
      <c r="AJ43" s="89" t="str">
        <f t="shared" si="7"/>
        <v/>
      </c>
      <c r="AK43" s="89" t="str">
        <f t="shared" si="7"/>
        <v/>
      </c>
      <c r="AL43" s="89" t="str">
        <f t="shared" si="7"/>
        <v/>
      </c>
      <c r="AM43" s="89" t="str">
        <f t="shared" si="7"/>
        <v/>
      </c>
      <c r="AN43" s="89" t="str">
        <f t="shared" si="7"/>
        <v/>
      </c>
      <c r="AO43" s="89" t="str">
        <f t="shared" si="7"/>
        <v/>
      </c>
      <c r="AP43" s="89" t="str">
        <f t="shared" si="7"/>
        <v/>
      </c>
      <c r="AQ43" s="91"/>
    </row>
    <row r="44" spans="1:43" ht="15.75" x14ac:dyDescent="0.25">
      <c r="A44" s="73" t="str">
        <f>CONCATENATE(Leyendas!$C$2)</f>
        <v>Chile</v>
      </c>
      <c r="B44" s="73" t="str">
        <f>CONCATENATE(Leyendas!$A$2)</f>
        <v>2018</v>
      </c>
      <c r="C44" s="85" t="s">
        <v>266</v>
      </c>
      <c r="D44" s="166"/>
      <c r="E44" s="166"/>
      <c r="F44" s="166"/>
      <c r="G44" s="166"/>
      <c r="H44" s="166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52"/>
      <c r="V44" s="88"/>
      <c r="W44" s="88"/>
      <c r="X44" s="88"/>
      <c r="Y44" s="88"/>
      <c r="Z44" s="89" t="str">
        <f t="shared" si="0"/>
        <v/>
      </c>
      <c r="AA44" s="89" t="str">
        <f t="shared" si="1"/>
        <v/>
      </c>
      <c r="AB44" s="89" t="str">
        <f t="shared" si="2"/>
        <v/>
      </c>
      <c r="AC44" s="89" t="str">
        <f t="shared" si="6"/>
        <v/>
      </c>
      <c r="AD44" s="89" t="str">
        <f t="shared" si="6"/>
        <v/>
      </c>
      <c r="AE44" s="89" t="str">
        <f t="shared" si="6"/>
        <v/>
      </c>
      <c r="AF44" s="89" t="str">
        <f t="shared" si="6"/>
        <v/>
      </c>
      <c r="AG44" s="89" t="str">
        <f t="shared" si="6"/>
        <v/>
      </c>
      <c r="AH44" s="90" t="str">
        <f t="shared" si="4"/>
        <v/>
      </c>
      <c r="AI44" s="89" t="str">
        <f t="shared" si="7"/>
        <v/>
      </c>
      <c r="AJ44" s="89" t="str">
        <f t="shared" si="7"/>
        <v/>
      </c>
      <c r="AK44" s="89" t="str">
        <f t="shared" si="7"/>
        <v/>
      </c>
      <c r="AL44" s="89" t="str">
        <f t="shared" si="7"/>
        <v/>
      </c>
      <c r="AM44" s="89" t="str">
        <f t="shared" si="7"/>
        <v/>
      </c>
      <c r="AN44" s="89" t="str">
        <f t="shared" si="7"/>
        <v/>
      </c>
      <c r="AO44" s="89" t="str">
        <f t="shared" si="7"/>
        <v/>
      </c>
      <c r="AP44" s="89" t="str">
        <f t="shared" si="7"/>
        <v/>
      </c>
      <c r="AQ44" s="91"/>
    </row>
    <row r="45" spans="1:43" ht="15.75" x14ac:dyDescent="0.25">
      <c r="A45" s="73" t="str">
        <f>CONCATENATE(Leyendas!$C$2)</f>
        <v>Chile</v>
      </c>
      <c r="B45" s="73" t="str">
        <f>CONCATENATE(Leyendas!$A$2)</f>
        <v>2018</v>
      </c>
      <c r="C45" s="85" t="s">
        <v>267</v>
      </c>
      <c r="D45" s="166"/>
      <c r="E45" s="166"/>
      <c r="F45" s="166"/>
      <c r="G45" s="166"/>
      <c r="H45" s="166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152"/>
      <c r="V45" s="88"/>
      <c r="W45" s="88"/>
      <c r="X45" s="88"/>
      <c r="Y45" s="88"/>
      <c r="Z45" s="89" t="str">
        <f t="shared" si="0"/>
        <v/>
      </c>
      <c r="AA45" s="89" t="str">
        <f t="shared" si="1"/>
        <v/>
      </c>
      <c r="AB45" s="89" t="str">
        <f t="shared" si="2"/>
        <v/>
      </c>
      <c r="AC45" s="89" t="str">
        <f t="shared" si="6"/>
        <v/>
      </c>
      <c r="AD45" s="89" t="str">
        <f t="shared" si="6"/>
        <v/>
      </c>
      <c r="AE45" s="89" t="str">
        <f t="shared" si="6"/>
        <v/>
      </c>
      <c r="AF45" s="89" t="str">
        <f t="shared" si="6"/>
        <v/>
      </c>
      <c r="AG45" s="89" t="str">
        <f t="shared" si="6"/>
        <v/>
      </c>
      <c r="AH45" s="90" t="str">
        <f t="shared" si="4"/>
        <v/>
      </c>
      <c r="AI45" s="89" t="str">
        <f t="shared" si="7"/>
        <v/>
      </c>
      <c r="AJ45" s="89" t="str">
        <f t="shared" si="7"/>
        <v/>
      </c>
      <c r="AK45" s="89" t="str">
        <f t="shared" si="7"/>
        <v/>
      </c>
      <c r="AL45" s="89" t="str">
        <f t="shared" si="7"/>
        <v/>
      </c>
      <c r="AM45" s="89" t="str">
        <f t="shared" si="7"/>
        <v/>
      </c>
      <c r="AN45" s="89" t="str">
        <f t="shared" si="7"/>
        <v/>
      </c>
      <c r="AO45" s="89" t="str">
        <f t="shared" si="7"/>
        <v/>
      </c>
      <c r="AP45" s="89" t="str">
        <f t="shared" si="7"/>
        <v/>
      </c>
      <c r="AQ45" s="91"/>
    </row>
    <row r="46" spans="1:43" ht="15.75" x14ac:dyDescent="0.25">
      <c r="A46" s="73" t="str">
        <f>CONCATENATE(Leyendas!$C$2)</f>
        <v>Chile</v>
      </c>
      <c r="B46" s="73" t="str">
        <f>CONCATENATE(Leyendas!$A$2)</f>
        <v>2018</v>
      </c>
      <c r="C46" s="85" t="s">
        <v>268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152"/>
      <c r="V46" s="88"/>
      <c r="W46" s="88"/>
      <c r="X46" s="88"/>
      <c r="Y46" s="88"/>
      <c r="Z46" s="89" t="str">
        <f t="shared" si="0"/>
        <v/>
      </c>
      <c r="AA46" s="89" t="str">
        <f t="shared" si="1"/>
        <v/>
      </c>
      <c r="AB46" s="89" t="str">
        <f t="shared" si="2"/>
        <v/>
      </c>
      <c r="AC46" s="89" t="str">
        <f t="shared" ref="AC46:AG57" si="8">IF($X46=0,"",D46/$X46)</f>
        <v/>
      </c>
      <c r="AD46" s="89" t="str">
        <f t="shared" si="8"/>
        <v/>
      </c>
      <c r="AE46" s="89" t="str">
        <f t="shared" si="8"/>
        <v/>
      </c>
      <c r="AF46" s="89" t="str">
        <f t="shared" si="8"/>
        <v/>
      </c>
      <c r="AG46" s="89" t="str">
        <f t="shared" si="8"/>
        <v/>
      </c>
      <c r="AH46" s="90" t="str">
        <f t="shared" si="4"/>
        <v/>
      </c>
      <c r="AI46" s="89" t="str">
        <f t="shared" ref="AI46:AP58" si="9">IF($U46=0,"",L46/$U46)</f>
        <v/>
      </c>
      <c r="AJ46" s="89" t="str">
        <f t="shared" si="9"/>
        <v/>
      </c>
      <c r="AK46" s="89" t="str">
        <f t="shared" si="9"/>
        <v/>
      </c>
      <c r="AL46" s="89" t="str">
        <f t="shared" si="9"/>
        <v/>
      </c>
      <c r="AM46" s="89" t="str">
        <f t="shared" si="9"/>
        <v/>
      </c>
      <c r="AN46" s="89" t="str">
        <f t="shared" si="9"/>
        <v/>
      </c>
      <c r="AO46" s="89" t="str">
        <f t="shared" si="9"/>
        <v/>
      </c>
      <c r="AP46" s="89" t="str">
        <f t="shared" si="9"/>
        <v/>
      </c>
      <c r="AQ46" s="91"/>
    </row>
    <row r="47" spans="1:43" ht="15.75" x14ac:dyDescent="0.25">
      <c r="A47" s="73" t="str">
        <f>CONCATENATE(Leyendas!$C$2)</f>
        <v>Chile</v>
      </c>
      <c r="B47" s="73" t="str">
        <f>CONCATENATE(Leyendas!$A$2)</f>
        <v>2018</v>
      </c>
      <c r="C47" s="85" t="s">
        <v>269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52"/>
      <c r="V47" s="88"/>
      <c r="W47" s="88"/>
      <c r="X47" s="88"/>
      <c r="Y47" s="88"/>
      <c r="Z47" s="89" t="str">
        <f t="shared" si="0"/>
        <v/>
      </c>
      <c r="AA47" s="89" t="str">
        <f t="shared" si="1"/>
        <v/>
      </c>
      <c r="AB47" s="89" t="str">
        <f t="shared" si="2"/>
        <v/>
      </c>
      <c r="AC47" s="89" t="str">
        <f t="shared" si="8"/>
        <v/>
      </c>
      <c r="AD47" s="89" t="str">
        <f t="shared" si="8"/>
        <v/>
      </c>
      <c r="AE47" s="89" t="str">
        <f t="shared" si="8"/>
        <v/>
      </c>
      <c r="AF47" s="89" t="str">
        <f t="shared" si="8"/>
        <v/>
      </c>
      <c r="AG47" s="89" t="str">
        <f t="shared" si="8"/>
        <v/>
      </c>
      <c r="AH47" s="90" t="str">
        <f t="shared" si="4"/>
        <v/>
      </c>
      <c r="AI47" s="89" t="str">
        <f t="shared" si="9"/>
        <v/>
      </c>
      <c r="AJ47" s="89" t="str">
        <f t="shared" si="9"/>
        <v/>
      </c>
      <c r="AK47" s="89" t="str">
        <f t="shared" si="9"/>
        <v/>
      </c>
      <c r="AL47" s="89" t="str">
        <f t="shared" si="9"/>
        <v/>
      </c>
      <c r="AM47" s="89" t="str">
        <f t="shared" si="9"/>
        <v/>
      </c>
      <c r="AN47" s="89" t="str">
        <f t="shared" si="9"/>
        <v/>
      </c>
      <c r="AO47" s="89" t="str">
        <f t="shared" si="9"/>
        <v/>
      </c>
      <c r="AP47" s="89" t="str">
        <f t="shared" si="9"/>
        <v/>
      </c>
      <c r="AQ47" s="91"/>
    </row>
    <row r="48" spans="1:43" ht="15.75" x14ac:dyDescent="0.25">
      <c r="A48" s="73" t="str">
        <f>CONCATENATE(Leyendas!$C$2)</f>
        <v>Chile</v>
      </c>
      <c r="B48" s="73" t="str">
        <f>CONCATENATE(Leyendas!$A$2)</f>
        <v>2018</v>
      </c>
      <c r="C48" s="85" t="s">
        <v>270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52"/>
      <c r="V48" s="88"/>
      <c r="W48" s="88"/>
      <c r="X48" s="88"/>
      <c r="Y48" s="88"/>
      <c r="Z48" s="89" t="str">
        <f t="shared" si="0"/>
        <v/>
      </c>
      <c r="AA48" s="89" t="str">
        <f t="shared" si="1"/>
        <v/>
      </c>
      <c r="AB48" s="89" t="str">
        <f t="shared" si="2"/>
        <v/>
      </c>
      <c r="AC48" s="89" t="str">
        <f t="shared" si="8"/>
        <v/>
      </c>
      <c r="AD48" s="89" t="str">
        <f t="shared" si="8"/>
        <v/>
      </c>
      <c r="AE48" s="89" t="str">
        <f t="shared" si="8"/>
        <v/>
      </c>
      <c r="AF48" s="89" t="str">
        <f t="shared" si="8"/>
        <v/>
      </c>
      <c r="AG48" s="89" t="str">
        <f t="shared" si="8"/>
        <v/>
      </c>
      <c r="AH48" s="90" t="str">
        <f t="shared" si="4"/>
        <v/>
      </c>
      <c r="AI48" s="89" t="str">
        <f t="shared" si="9"/>
        <v/>
      </c>
      <c r="AJ48" s="89" t="str">
        <f t="shared" si="9"/>
        <v/>
      </c>
      <c r="AK48" s="89" t="str">
        <f t="shared" si="9"/>
        <v/>
      </c>
      <c r="AL48" s="89" t="str">
        <f t="shared" si="9"/>
        <v/>
      </c>
      <c r="AM48" s="89" t="str">
        <f t="shared" si="9"/>
        <v/>
      </c>
      <c r="AN48" s="89" t="str">
        <f t="shared" si="9"/>
        <v/>
      </c>
      <c r="AO48" s="89" t="str">
        <f t="shared" si="9"/>
        <v/>
      </c>
      <c r="AP48" s="89" t="str">
        <f t="shared" si="9"/>
        <v/>
      </c>
      <c r="AQ48" s="91"/>
    </row>
    <row r="49" spans="1:43" ht="15.75" x14ac:dyDescent="0.25">
      <c r="A49" s="73" t="str">
        <f>CONCATENATE(Leyendas!$C$2)</f>
        <v>Chile</v>
      </c>
      <c r="B49" s="73" t="str">
        <f>CONCATENATE(Leyendas!$A$2)</f>
        <v>2018</v>
      </c>
      <c r="C49" s="85" t="s">
        <v>271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152"/>
      <c r="V49" s="88"/>
      <c r="W49" s="88"/>
      <c r="X49" s="88"/>
      <c r="Y49" s="88"/>
      <c r="Z49" s="89" t="str">
        <f t="shared" si="0"/>
        <v/>
      </c>
      <c r="AA49" s="89" t="str">
        <f t="shared" si="1"/>
        <v/>
      </c>
      <c r="AB49" s="89" t="str">
        <f t="shared" si="2"/>
        <v/>
      </c>
      <c r="AC49" s="89" t="str">
        <f t="shared" si="8"/>
        <v/>
      </c>
      <c r="AD49" s="89" t="str">
        <f t="shared" si="8"/>
        <v/>
      </c>
      <c r="AE49" s="89" t="str">
        <f t="shared" si="8"/>
        <v/>
      </c>
      <c r="AF49" s="89" t="str">
        <f t="shared" si="8"/>
        <v/>
      </c>
      <c r="AG49" s="89" t="str">
        <f t="shared" si="8"/>
        <v/>
      </c>
      <c r="AH49" s="90" t="str">
        <f t="shared" si="4"/>
        <v/>
      </c>
      <c r="AI49" s="89" t="str">
        <f t="shared" si="9"/>
        <v/>
      </c>
      <c r="AJ49" s="89" t="str">
        <f t="shared" si="9"/>
        <v/>
      </c>
      <c r="AK49" s="89" t="str">
        <f t="shared" si="9"/>
        <v/>
      </c>
      <c r="AL49" s="89" t="str">
        <f t="shared" si="9"/>
        <v/>
      </c>
      <c r="AM49" s="89" t="str">
        <f t="shared" si="9"/>
        <v/>
      </c>
      <c r="AN49" s="89" t="str">
        <f t="shared" si="9"/>
        <v/>
      </c>
      <c r="AO49" s="89" t="str">
        <f t="shared" si="9"/>
        <v/>
      </c>
      <c r="AP49" s="89" t="str">
        <f t="shared" si="9"/>
        <v/>
      </c>
      <c r="AQ49" s="91"/>
    </row>
    <row r="50" spans="1:43" ht="15.75" x14ac:dyDescent="0.25">
      <c r="A50" s="73" t="str">
        <f>CONCATENATE(Leyendas!$C$2)</f>
        <v>Chile</v>
      </c>
      <c r="B50" s="73" t="str">
        <f>CONCATENATE(Leyendas!$A$2)</f>
        <v>2018</v>
      </c>
      <c r="C50" s="85" t="s">
        <v>272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152"/>
      <c r="V50" s="88"/>
      <c r="W50" s="88"/>
      <c r="X50" s="88"/>
      <c r="Y50" s="88"/>
      <c r="Z50" s="89" t="str">
        <f t="shared" si="0"/>
        <v/>
      </c>
      <c r="AA50" s="89" t="str">
        <f t="shared" si="1"/>
        <v/>
      </c>
      <c r="AB50" s="89" t="str">
        <f t="shared" si="2"/>
        <v/>
      </c>
      <c r="AC50" s="89" t="str">
        <f t="shared" si="8"/>
        <v/>
      </c>
      <c r="AD50" s="89" t="str">
        <f t="shared" si="8"/>
        <v/>
      </c>
      <c r="AE50" s="89" t="str">
        <f t="shared" si="8"/>
        <v/>
      </c>
      <c r="AF50" s="89" t="str">
        <f t="shared" si="8"/>
        <v/>
      </c>
      <c r="AG50" s="89" t="str">
        <f t="shared" si="8"/>
        <v/>
      </c>
      <c r="AH50" s="90" t="str">
        <f t="shared" si="4"/>
        <v/>
      </c>
      <c r="AI50" s="89" t="str">
        <f t="shared" si="9"/>
        <v/>
      </c>
      <c r="AJ50" s="89" t="str">
        <f t="shared" si="9"/>
        <v/>
      </c>
      <c r="AK50" s="89" t="str">
        <f t="shared" si="9"/>
        <v/>
      </c>
      <c r="AL50" s="89" t="str">
        <f t="shared" si="9"/>
        <v/>
      </c>
      <c r="AM50" s="89" t="str">
        <f t="shared" si="9"/>
        <v/>
      </c>
      <c r="AN50" s="89" t="str">
        <f t="shared" si="9"/>
        <v/>
      </c>
      <c r="AO50" s="89" t="str">
        <f t="shared" si="9"/>
        <v/>
      </c>
      <c r="AP50" s="89" t="str">
        <f t="shared" si="9"/>
        <v/>
      </c>
      <c r="AQ50" s="91"/>
    </row>
    <row r="51" spans="1:43" ht="15.75" x14ac:dyDescent="0.25">
      <c r="A51" s="73" t="str">
        <f>CONCATENATE(Leyendas!$C$2)</f>
        <v>Chile</v>
      </c>
      <c r="B51" s="73" t="str">
        <f>CONCATENATE(Leyendas!$A$2)</f>
        <v>2018</v>
      </c>
      <c r="C51" s="85" t="s">
        <v>273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152"/>
      <c r="V51" s="88"/>
      <c r="W51" s="88"/>
      <c r="X51" s="88"/>
      <c r="Y51" s="88"/>
      <c r="Z51" s="89" t="str">
        <f t="shared" si="0"/>
        <v/>
      </c>
      <c r="AA51" s="89" t="str">
        <f t="shared" si="1"/>
        <v/>
      </c>
      <c r="AB51" s="89" t="str">
        <f t="shared" si="2"/>
        <v/>
      </c>
      <c r="AC51" s="89" t="str">
        <f t="shared" si="8"/>
        <v/>
      </c>
      <c r="AD51" s="89" t="str">
        <f t="shared" si="8"/>
        <v/>
      </c>
      <c r="AE51" s="89" t="str">
        <f t="shared" si="8"/>
        <v/>
      </c>
      <c r="AF51" s="89" t="str">
        <f t="shared" si="8"/>
        <v/>
      </c>
      <c r="AG51" s="89" t="str">
        <f t="shared" si="8"/>
        <v/>
      </c>
      <c r="AH51" s="90" t="str">
        <f t="shared" si="4"/>
        <v/>
      </c>
      <c r="AI51" s="89" t="str">
        <f t="shared" si="9"/>
        <v/>
      </c>
      <c r="AJ51" s="89" t="str">
        <f t="shared" si="9"/>
        <v/>
      </c>
      <c r="AK51" s="89" t="str">
        <f t="shared" si="9"/>
        <v/>
      </c>
      <c r="AL51" s="89" t="str">
        <f t="shared" si="9"/>
        <v/>
      </c>
      <c r="AM51" s="89" t="str">
        <f t="shared" si="9"/>
        <v/>
      </c>
      <c r="AN51" s="89" t="str">
        <f t="shared" si="9"/>
        <v/>
      </c>
      <c r="AO51" s="89" t="str">
        <f t="shared" si="9"/>
        <v/>
      </c>
      <c r="AP51" s="89" t="str">
        <f t="shared" si="9"/>
        <v/>
      </c>
      <c r="AQ51" s="91"/>
    </row>
    <row r="52" spans="1:43" ht="15.75" x14ac:dyDescent="0.25">
      <c r="A52" s="73" t="str">
        <f>CONCATENATE(Leyendas!$C$2)</f>
        <v>Chile</v>
      </c>
      <c r="B52" s="73" t="str">
        <f>CONCATENATE(Leyendas!$A$2)</f>
        <v>2018</v>
      </c>
      <c r="C52" s="85" t="s">
        <v>274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152"/>
      <c r="V52" s="88"/>
      <c r="W52" s="88"/>
      <c r="X52" s="88"/>
      <c r="Y52" s="88"/>
      <c r="Z52" s="89" t="str">
        <f t="shared" si="0"/>
        <v/>
      </c>
      <c r="AA52" s="89" t="str">
        <f t="shared" si="1"/>
        <v/>
      </c>
      <c r="AB52" s="89" t="str">
        <f t="shared" si="2"/>
        <v/>
      </c>
      <c r="AC52" s="89" t="str">
        <f t="shared" si="8"/>
        <v/>
      </c>
      <c r="AD52" s="89" t="str">
        <f t="shared" si="8"/>
        <v/>
      </c>
      <c r="AE52" s="89" t="str">
        <f t="shared" si="8"/>
        <v/>
      </c>
      <c r="AF52" s="89" t="str">
        <f t="shared" si="8"/>
        <v/>
      </c>
      <c r="AG52" s="89" t="str">
        <f t="shared" si="8"/>
        <v/>
      </c>
      <c r="AH52" s="90" t="str">
        <f t="shared" si="4"/>
        <v/>
      </c>
      <c r="AI52" s="89" t="str">
        <f t="shared" si="9"/>
        <v/>
      </c>
      <c r="AJ52" s="89" t="str">
        <f t="shared" si="9"/>
        <v/>
      </c>
      <c r="AK52" s="89" t="str">
        <f t="shared" si="9"/>
        <v/>
      </c>
      <c r="AL52" s="89" t="str">
        <f t="shared" si="9"/>
        <v/>
      </c>
      <c r="AM52" s="89" t="str">
        <f t="shared" si="9"/>
        <v/>
      </c>
      <c r="AN52" s="89" t="str">
        <f t="shared" si="9"/>
        <v/>
      </c>
      <c r="AO52" s="89" t="str">
        <f t="shared" si="9"/>
        <v/>
      </c>
      <c r="AP52" s="89" t="str">
        <f t="shared" si="9"/>
        <v/>
      </c>
      <c r="AQ52" s="91"/>
    </row>
    <row r="53" spans="1:43" ht="15.75" x14ac:dyDescent="0.25">
      <c r="A53" s="73" t="str">
        <f>CONCATENATE(Leyendas!$C$2)</f>
        <v>Chile</v>
      </c>
      <c r="B53" s="73" t="str">
        <f>CONCATENATE(Leyendas!$A$2)</f>
        <v>2018</v>
      </c>
      <c r="C53" s="85" t="s">
        <v>275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8"/>
      <c r="V53" s="88"/>
      <c r="W53" s="88"/>
      <c r="X53" s="88"/>
      <c r="Y53" s="88"/>
      <c r="Z53" s="89" t="str">
        <f t="shared" si="0"/>
        <v/>
      </c>
      <c r="AA53" s="89" t="str">
        <f t="shared" si="1"/>
        <v/>
      </c>
      <c r="AB53" s="89" t="str">
        <f t="shared" si="2"/>
        <v/>
      </c>
      <c r="AC53" s="89" t="str">
        <f t="shared" si="8"/>
        <v/>
      </c>
      <c r="AD53" s="89" t="str">
        <f t="shared" si="8"/>
        <v/>
      </c>
      <c r="AE53" s="89" t="str">
        <f t="shared" si="8"/>
        <v/>
      </c>
      <c r="AF53" s="89" t="str">
        <f t="shared" si="8"/>
        <v/>
      </c>
      <c r="AG53" s="89" t="str">
        <f t="shared" si="8"/>
        <v/>
      </c>
      <c r="AH53" s="90" t="str">
        <f t="shared" si="4"/>
        <v/>
      </c>
      <c r="AI53" s="89" t="str">
        <f t="shared" si="9"/>
        <v/>
      </c>
      <c r="AJ53" s="89" t="str">
        <f t="shared" si="9"/>
        <v/>
      </c>
      <c r="AK53" s="89" t="str">
        <f t="shared" si="9"/>
        <v/>
      </c>
      <c r="AL53" s="89" t="str">
        <f t="shared" si="9"/>
        <v/>
      </c>
      <c r="AM53" s="89" t="str">
        <f t="shared" si="9"/>
        <v/>
      </c>
      <c r="AN53" s="89" t="str">
        <f t="shared" si="9"/>
        <v/>
      </c>
      <c r="AO53" s="89" t="str">
        <f t="shared" si="9"/>
        <v/>
      </c>
      <c r="AP53" s="89" t="str">
        <f t="shared" si="9"/>
        <v/>
      </c>
      <c r="AQ53" s="91"/>
    </row>
    <row r="54" spans="1:43" ht="15.75" x14ac:dyDescent="0.25">
      <c r="A54" s="73" t="str">
        <f>CONCATENATE(Leyendas!$C$2)</f>
        <v>Chile</v>
      </c>
      <c r="B54" s="73" t="str">
        <f>CONCATENATE(Leyendas!$A$2)</f>
        <v>2018</v>
      </c>
      <c r="C54" s="85" t="s">
        <v>276</v>
      </c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8"/>
      <c r="V54" s="88"/>
      <c r="W54" s="88"/>
      <c r="X54" s="88"/>
      <c r="Y54" s="88"/>
      <c r="Z54" s="89" t="str">
        <f t="shared" si="0"/>
        <v/>
      </c>
      <c r="AA54" s="89" t="str">
        <f t="shared" si="1"/>
        <v/>
      </c>
      <c r="AB54" s="89" t="str">
        <f t="shared" si="2"/>
        <v/>
      </c>
      <c r="AC54" s="89" t="str">
        <f t="shared" si="8"/>
        <v/>
      </c>
      <c r="AD54" s="89" t="str">
        <f t="shared" si="8"/>
        <v/>
      </c>
      <c r="AE54" s="89" t="str">
        <f t="shared" si="8"/>
        <v/>
      </c>
      <c r="AF54" s="89" t="str">
        <f t="shared" si="8"/>
        <v/>
      </c>
      <c r="AG54" s="89" t="str">
        <f t="shared" si="8"/>
        <v/>
      </c>
      <c r="AH54" s="90" t="str">
        <f t="shared" si="4"/>
        <v/>
      </c>
      <c r="AI54" s="89" t="str">
        <f t="shared" si="9"/>
        <v/>
      </c>
      <c r="AJ54" s="89" t="str">
        <f t="shared" si="9"/>
        <v/>
      </c>
      <c r="AK54" s="89" t="str">
        <f t="shared" si="9"/>
        <v/>
      </c>
      <c r="AL54" s="89" t="str">
        <f t="shared" si="9"/>
        <v/>
      </c>
      <c r="AM54" s="89" t="str">
        <f t="shared" si="9"/>
        <v/>
      </c>
      <c r="AN54" s="89" t="str">
        <f t="shared" si="9"/>
        <v/>
      </c>
      <c r="AO54" s="89" t="str">
        <f t="shared" si="9"/>
        <v/>
      </c>
      <c r="AP54" s="89" t="str">
        <f t="shared" si="9"/>
        <v/>
      </c>
      <c r="AQ54" s="91"/>
    </row>
    <row r="55" spans="1:43" ht="15.75" x14ac:dyDescent="0.25">
      <c r="A55" s="73" t="str">
        <f>CONCATENATE(Leyendas!$C$2)</f>
        <v>Chile</v>
      </c>
      <c r="B55" s="73" t="str">
        <f>CONCATENATE(Leyendas!$A$2)</f>
        <v>2018</v>
      </c>
      <c r="C55" s="85" t="s">
        <v>277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8"/>
      <c r="V55" s="88"/>
      <c r="W55" s="88"/>
      <c r="X55" s="88"/>
      <c r="Y55" s="88"/>
      <c r="Z55" s="89" t="str">
        <f t="shared" si="0"/>
        <v/>
      </c>
      <c r="AA55" s="89" t="str">
        <f t="shared" si="1"/>
        <v/>
      </c>
      <c r="AB55" s="89" t="str">
        <f t="shared" si="2"/>
        <v/>
      </c>
      <c r="AC55" s="89" t="str">
        <f t="shared" si="8"/>
        <v/>
      </c>
      <c r="AD55" s="89" t="str">
        <f t="shared" si="8"/>
        <v/>
      </c>
      <c r="AE55" s="89" t="str">
        <f t="shared" si="8"/>
        <v/>
      </c>
      <c r="AF55" s="89" t="str">
        <f t="shared" si="8"/>
        <v/>
      </c>
      <c r="AG55" s="89" t="str">
        <f t="shared" si="8"/>
        <v/>
      </c>
      <c r="AH55" s="90" t="str">
        <f t="shared" si="4"/>
        <v/>
      </c>
      <c r="AI55" s="89" t="str">
        <f t="shared" si="9"/>
        <v/>
      </c>
      <c r="AJ55" s="89" t="str">
        <f t="shared" si="9"/>
        <v/>
      </c>
      <c r="AK55" s="89" t="str">
        <f t="shared" si="9"/>
        <v/>
      </c>
      <c r="AL55" s="89" t="str">
        <f t="shared" si="9"/>
        <v/>
      </c>
      <c r="AM55" s="89" t="str">
        <f t="shared" si="9"/>
        <v/>
      </c>
      <c r="AN55" s="89" t="str">
        <f t="shared" si="9"/>
        <v/>
      </c>
      <c r="AO55" s="89" t="str">
        <f t="shared" si="9"/>
        <v/>
      </c>
      <c r="AP55" s="89" t="str">
        <f t="shared" si="9"/>
        <v/>
      </c>
      <c r="AQ55" s="91"/>
    </row>
    <row r="56" spans="1:43" ht="15.75" x14ac:dyDescent="0.25">
      <c r="A56" s="73" t="str">
        <f>CONCATENATE(Leyendas!$C$2)</f>
        <v>Chile</v>
      </c>
      <c r="B56" s="73" t="str">
        <f>CONCATENATE(Leyendas!$A$2)</f>
        <v>2018</v>
      </c>
      <c r="C56" s="85" t="s">
        <v>278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8"/>
      <c r="V56" s="88"/>
      <c r="W56" s="88"/>
      <c r="X56" s="88"/>
      <c r="Y56" s="88"/>
      <c r="Z56" s="89" t="str">
        <f t="shared" si="0"/>
        <v/>
      </c>
      <c r="AA56" s="89" t="str">
        <f t="shared" si="1"/>
        <v/>
      </c>
      <c r="AB56" s="89" t="str">
        <f t="shared" si="2"/>
        <v/>
      </c>
      <c r="AC56" s="89" t="str">
        <f t="shared" si="8"/>
        <v/>
      </c>
      <c r="AD56" s="89" t="str">
        <f t="shared" si="8"/>
        <v/>
      </c>
      <c r="AE56" s="89" t="str">
        <f t="shared" si="8"/>
        <v/>
      </c>
      <c r="AF56" s="89" t="str">
        <f t="shared" si="8"/>
        <v/>
      </c>
      <c r="AG56" s="89" t="str">
        <f t="shared" si="8"/>
        <v/>
      </c>
      <c r="AH56" s="90" t="str">
        <f t="shared" si="4"/>
        <v/>
      </c>
      <c r="AI56" s="89" t="str">
        <f t="shared" si="9"/>
        <v/>
      </c>
      <c r="AJ56" s="89" t="str">
        <f t="shared" si="9"/>
        <v/>
      </c>
      <c r="AK56" s="89" t="str">
        <f t="shared" si="9"/>
        <v/>
      </c>
      <c r="AL56" s="89" t="str">
        <f t="shared" si="9"/>
        <v/>
      </c>
      <c r="AM56" s="89" t="str">
        <f t="shared" si="9"/>
        <v/>
      </c>
      <c r="AN56" s="89" t="str">
        <f t="shared" si="9"/>
        <v/>
      </c>
      <c r="AO56" s="89" t="str">
        <f t="shared" si="9"/>
        <v/>
      </c>
      <c r="AP56" s="89" t="str">
        <f t="shared" si="9"/>
        <v/>
      </c>
      <c r="AQ56" s="91"/>
    </row>
    <row r="57" spans="1:43" ht="15.75" x14ac:dyDescent="0.25">
      <c r="A57" s="73" t="str">
        <f>CONCATENATE(Leyendas!$C$2)</f>
        <v>Chile</v>
      </c>
      <c r="B57" s="73" t="str">
        <f>CONCATENATE(Leyendas!$A$2)</f>
        <v>2018</v>
      </c>
      <c r="C57" s="85" t="s">
        <v>279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8"/>
      <c r="V57" s="88"/>
      <c r="W57" s="88"/>
      <c r="X57" s="88"/>
      <c r="Y57" s="88"/>
      <c r="Z57" s="89" t="str">
        <f t="shared" si="0"/>
        <v/>
      </c>
      <c r="AA57" s="89" t="str">
        <f t="shared" si="1"/>
        <v/>
      </c>
      <c r="AB57" s="89" t="str">
        <f t="shared" si="2"/>
        <v/>
      </c>
      <c r="AC57" s="89" t="str">
        <f t="shared" si="8"/>
        <v/>
      </c>
      <c r="AD57" s="89" t="str">
        <f t="shared" si="8"/>
        <v/>
      </c>
      <c r="AE57" s="89" t="str">
        <f t="shared" si="8"/>
        <v/>
      </c>
      <c r="AF57" s="89" t="str">
        <f t="shared" si="8"/>
        <v/>
      </c>
      <c r="AG57" s="89" t="str">
        <f t="shared" si="8"/>
        <v/>
      </c>
      <c r="AH57" s="90" t="str">
        <f t="shared" si="4"/>
        <v/>
      </c>
      <c r="AI57" s="89" t="str">
        <f t="shared" si="9"/>
        <v/>
      </c>
      <c r="AJ57" s="89" t="str">
        <f t="shared" si="9"/>
        <v/>
      </c>
      <c r="AK57" s="89" t="str">
        <f t="shared" si="9"/>
        <v/>
      </c>
      <c r="AL57" s="89" t="str">
        <f t="shared" si="9"/>
        <v/>
      </c>
      <c r="AM57" s="89" t="str">
        <f t="shared" si="9"/>
        <v/>
      </c>
      <c r="AN57" s="89" t="str">
        <f t="shared" si="9"/>
        <v/>
      </c>
      <c r="AO57" s="89" t="str">
        <f t="shared" si="9"/>
        <v/>
      </c>
      <c r="AP57" s="89" t="str">
        <f t="shared" si="9"/>
        <v/>
      </c>
      <c r="AQ57" s="91"/>
    </row>
    <row r="58" spans="1:43" s="95" customFormat="1" ht="27.75" customHeight="1" x14ac:dyDescent="0.2">
      <c r="C58" s="92" t="s">
        <v>67</v>
      </c>
      <c r="D58" s="92">
        <f t="shared" ref="D58:Y58" si="10">SUM(D6:D57)</f>
        <v>0</v>
      </c>
      <c r="E58" s="92">
        <f t="shared" si="10"/>
        <v>0</v>
      </c>
      <c r="F58" s="92">
        <f t="shared" si="10"/>
        <v>0</v>
      </c>
      <c r="G58" s="92">
        <f t="shared" si="10"/>
        <v>0</v>
      </c>
      <c r="H58" s="92">
        <f t="shared" si="10"/>
        <v>0</v>
      </c>
      <c r="I58" s="92">
        <f t="shared" si="10"/>
        <v>0</v>
      </c>
      <c r="J58" s="92">
        <f t="shared" si="10"/>
        <v>0</v>
      </c>
      <c r="K58" s="92">
        <f t="shared" si="10"/>
        <v>0</v>
      </c>
      <c r="L58" s="92">
        <f t="shared" si="10"/>
        <v>0</v>
      </c>
      <c r="M58" s="92">
        <f t="shared" si="10"/>
        <v>0</v>
      </c>
      <c r="N58" s="92">
        <f t="shared" si="10"/>
        <v>0</v>
      </c>
      <c r="O58" s="92">
        <f t="shared" si="10"/>
        <v>0</v>
      </c>
      <c r="P58" s="92">
        <f t="shared" si="10"/>
        <v>0</v>
      </c>
      <c r="Q58" s="92">
        <f t="shared" si="10"/>
        <v>0</v>
      </c>
      <c r="R58" s="92">
        <f t="shared" si="10"/>
        <v>0</v>
      </c>
      <c r="S58" s="92">
        <f t="shared" si="10"/>
        <v>0</v>
      </c>
      <c r="T58" s="92">
        <f t="shared" si="10"/>
        <v>0</v>
      </c>
      <c r="U58" s="92">
        <f>SUM(U6:U57)</f>
        <v>0</v>
      </c>
      <c r="V58" s="92">
        <f>SUM(V6:V57)</f>
        <v>0</v>
      </c>
      <c r="W58" s="92">
        <f t="shared" si="10"/>
        <v>0</v>
      </c>
      <c r="X58" s="92">
        <f t="shared" si="10"/>
        <v>0</v>
      </c>
      <c r="Y58" s="92">
        <f t="shared" si="10"/>
        <v>0</v>
      </c>
      <c r="Z58" s="93" t="str">
        <f>IF(U58=0,"",V58/U58)</f>
        <v/>
      </c>
      <c r="AA58" s="93" t="str">
        <f>IF(U58=0,"",W58/U58)</f>
        <v/>
      </c>
      <c r="AB58" s="93" t="str">
        <f>IF(U58=0,"",X58/U58)</f>
        <v/>
      </c>
      <c r="AC58" s="93" t="str">
        <f>IF($X58=0,"",D58/$X58)</f>
        <v/>
      </c>
      <c r="AD58" s="93" t="str">
        <f>IF($X58=0,"",E58/$X58)</f>
        <v/>
      </c>
      <c r="AE58" s="93" t="str">
        <f>IF($X58=0,"",F58/$X58)</f>
        <v/>
      </c>
      <c r="AF58" s="93" t="str">
        <f>IF($X58=0,"",G58/$X58)</f>
        <v/>
      </c>
      <c r="AG58" s="93" t="str">
        <f>IF($X58=0,"",H58/$X58)</f>
        <v/>
      </c>
      <c r="AH58" s="94" t="str">
        <f t="shared" si="4"/>
        <v/>
      </c>
      <c r="AI58" s="93" t="str">
        <f>IF($U58=0,"",L58/$U58)</f>
        <v/>
      </c>
      <c r="AJ58" s="93" t="str">
        <f>IF($U58=0,"",M58/$U58)</f>
        <v/>
      </c>
      <c r="AK58" s="93" t="str">
        <f>IF($U58=0,"",N58/$U58)</f>
        <v/>
      </c>
      <c r="AL58" s="93" t="str">
        <f>IF($U58=0,"",O58/$U58)</f>
        <v/>
      </c>
      <c r="AM58" s="93" t="str">
        <f>IF($U58=0,"",P58/$U58)</f>
        <v/>
      </c>
      <c r="AN58" s="93" t="str">
        <f t="shared" si="9"/>
        <v/>
      </c>
      <c r="AO58" s="93" t="str">
        <f t="shared" si="9"/>
        <v/>
      </c>
      <c r="AP58" s="93" t="str">
        <f>IF($U58=0,"",S58/$U58)</f>
        <v/>
      </c>
    </row>
    <row r="59" spans="1:43" ht="21" customHeight="1" x14ac:dyDescent="0.25">
      <c r="U59" s="40"/>
      <c r="V59" s="40"/>
      <c r="W59" s="40"/>
      <c r="X59" s="40"/>
      <c r="Y59" s="40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</row>
    <row r="60" spans="1:43" ht="37.5" customHeight="1" x14ac:dyDescent="0.25">
      <c r="C60" s="373" t="s">
        <v>349</v>
      </c>
      <c r="D60" s="373"/>
      <c r="E60" s="373"/>
      <c r="F60" s="373"/>
      <c r="G60" s="373"/>
      <c r="H60" s="373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1:43" s="98" customFormat="1" ht="36" customHeight="1" x14ac:dyDescent="0.25">
      <c r="C61" s="323" t="s">
        <v>280</v>
      </c>
      <c r="D61" s="324"/>
      <c r="E61" s="324"/>
      <c r="F61" s="324"/>
      <c r="G61" s="325"/>
      <c r="H61" s="97" t="e">
        <f>V58/U58</f>
        <v>#DIV/0!</v>
      </c>
      <c r="U61" s="99"/>
      <c r="V61" s="100"/>
      <c r="W61" s="100"/>
      <c r="X61" s="100"/>
      <c r="Y61" s="100"/>
      <c r="Z61" s="100"/>
      <c r="AA61" s="100"/>
      <c r="AB61" s="100"/>
      <c r="AC61" s="99"/>
      <c r="AD61" s="99"/>
    </row>
    <row r="62" spans="1:43" s="98" customFormat="1" ht="36" customHeight="1" x14ac:dyDescent="0.25">
      <c r="C62" s="323" t="s">
        <v>281</v>
      </c>
      <c r="D62" s="324"/>
      <c r="E62" s="324"/>
      <c r="F62" s="324"/>
      <c r="G62" s="325"/>
      <c r="H62" s="97" t="e">
        <f>W58/U58</f>
        <v>#DIV/0!</v>
      </c>
      <c r="U62" s="99"/>
      <c r="V62" s="100"/>
      <c r="W62" s="100"/>
      <c r="X62" s="100"/>
      <c r="Y62" s="100"/>
      <c r="Z62" s="100"/>
      <c r="AA62" s="100"/>
      <c r="AB62" s="100"/>
      <c r="AC62" s="99"/>
      <c r="AD62" s="99"/>
    </row>
    <row r="63" spans="1:43" s="98" customFormat="1" ht="36" customHeight="1" x14ac:dyDescent="0.25">
      <c r="C63" s="101"/>
      <c r="D63" s="323" t="s">
        <v>282</v>
      </c>
      <c r="E63" s="324"/>
      <c r="F63" s="324"/>
      <c r="G63" s="325"/>
      <c r="H63" s="97" t="e">
        <f>X58/U58</f>
        <v>#DIV/0!</v>
      </c>
      <c r="U63" s="99"/>
      <c r="V63" s="100"/>
      <c r="W63" s="100"/>
      <c r="X63" s="100"/>
      <c r="Y63" s="100"/>
      <c r="Z63" s="100"/>
      <c r="AA63" s="100"/>
      <c r="AB63" s="100"/>
      <c r="AC63" s="99"/>
      <c r="AD63" s="99"/>
    </row>
    <row r="64" spans="1:43" s="98" customFormat="1" ht="36" customHeight="1" x14ac:dyDescent="0.25">
      <c r="C64" s="101"/>
      <c r="D64" s="323" t="s">
        <v>283</v>
      </c>
      <c r="E64" s="324"/>
      <c r="F64" s="324"/>
      <c r="G64" s="325"/>
      <c r="H64" s="97" t="e">
        <f>Y58/U58</f>
        <v>#DIV/0!</v>
      </c>
      <c r="U64" s="99"/>
      <c r="V64" s="100"/>
      <c r="W64" s="100"/>
      <c r="X64" s="100"/>
      <c r="Y64" s="100"/>
      <c r="Z64" s="100"/>
      <c r="AA64" s="100"/>
      <c r="AB64" s="100"/>
      <c r="AC64" s="99"/>
      <c r="AD64" s="99"/>
    </row>
    <row r="65" spans="3:30" ht="37.5" customHeight="1" x14ac:dyDescent="0.25">
      <c r="C65" s="333" t="s">
        <v>284</v>
      </c>
      <c r="D65" s="334"/>
      <c r="E65" s="334"/>
      <c r="F65" s="334"/>
      <c r="G65" s="335"/>
      <c r="H65" s="97" t="e">
        <f>SUM(L58:S58)/U58</f>
        <v>#DIV/0!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3:30" ht="15.75" x14ac:dyDescent="0.25">
      <c r="U66" s="102"/>
      <c r="V66" s="40"/>
      <c r="W66" s="40"/>
      <c r="X66" s="40"/>
      <c r="Y66" s="40"/>
      <c r="Z66" s="40"/>
      <c r="AA66" s="40"/>
      <c r="AB66" s="40"/>
      <c r="AC66" s="40"/>
      <c r="AD66" s="40"/>
    </row>
    <row r="67" spans="3:30" ht="15.75" x14ac:dyDescent="0.25">
      <c r="U67" s="102"/>
      <c r="V67" s="40"/>
      <c r="W67" s="40"/>
      <c r="X67" s="40"/>
      <c r="Y67" s="40"/>
      <c r="Z67" s="40"/>
      <c r="AA67" s="40"/>
      <c r="AB67" s="40"/>
      <c r="AC67" s="40"/>
      <c r="AD67" s="40"/>
    </row>
    <row r="68" spans="3:30" ht="15.75" x14ac:dyDescent="0.25">
      <c r="U68" s="102"/>
      <c r="V68" s="40"/>
      <c r="W68" s="40"/>
      <c r="X68" s="40"/>
      <c r="Y68" s="40"/>
      <c r="Z68" s="40"/>
      <c r="AA68" s="40"/>
      <c r="AB68" s="40"/>
      <c r="AC68" s="40"/>
      <c r="AD68" s="40"/>
    </row>
    <row r="69" spans="3:30" ht="15.75" x14ac:dyDescent="0.25">
      <c r="U69" s="103"/>
    </row>
    <row r="70" spans="3:30" ht="15.75" x14ac:dyDescent="0.25">
      <c r="U70" s="103"/>
    </row>
    <row r="71" spans="3:30" ht="15.75" x14ac:dyDescent="0.25">
      <c r="U71" s="103"/>
    </row>
    <row r="72" spans="3:30" ht="18.75" x14ac:dyDescent="0.3">
      <c r="U72" s="104"/>
    </row>
    <row r="73" spans="3:30" ht="15.75" x14ac:dyDescent="0.25">
      <c r="U73" s="105"/>
    </row>
    <row r="74" spans="3:30" ht="15.75" x14ac:dyDescent="0.25">
      <c r="U74" s="105"/>
    </row>
    <row r="75" spans="3:30" ht="15.75" x14ac:dyDescent="0.25">
      <c r="U75" s="105"/>
    </row>
  </sheetData>
  <mergeCells count="33">
    <mergeCell ref="AH4:AH5"/>
    <mergeCell ref="AC4:AG4"/>
    <mergeCell ref="A4:A5"/>
    <mergeCell ref="B4:B5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O4:AO5"/>
    <mergeCell ref="AK4:AK5"/>
    <mergeCell ref="D63:G63"/>
    <mergeCell ref="D64:G64"/>
    <mergeCell ref="C65:G65"/>
    <mergeCell ref="AN4:AN5"/>
    <mergeCell ref="C60:H60"/>
    <mergeCell ref="C61:G61"/>
    <mergeCell ref="C62:G62"/>
    <mergeCell ref="AL4:AL5"/>
    <mergeCell ref="AI4:AI5"/>
    <mergeCell ref="AM4:AM5"/>
    <mergeCell ref="W4:W5"/>
    <mergeCell ref="X4:X5"/>
    <mergeCell ref="Y4:Y5"/>
    <mergeCell ref="AA4:AA5"/>
    <mergeCell ref="AB4:A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2018-08-03T13:48:13Z</dcterms:modified>
</cp:coreProperties>
</file>