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Template\Export\"/>
    </mc:Choice>
  </mc:AlternateContent>
  <bookViews>
    <workbookView xWindow="57480" yWindow="7245" windowWidth="29040" windowHeight="15840" tabRatio="756"/>
  </bookViews>
  <sheets>
    <sheet name="SARS-CoV-2_Confirm_Negativas" sheetId="18" r:id="rId1"/>
    <sheet name="SARS-CoV-2_Confirm_x_GE" sheetId="23" r:id="rId2"/>
    <sheet name="SARS-CoV-2_x_GEO" sheetId="13" r:id="rId3"/>
    <sheet name="Leyendas" sheetId="22" state="hidden" r:id="rId4"/>
  </sheets>
  <definedNames>
    <definedName name="_xlnm._FilterDatabase" localSheetId="2" hidden="1">'SARS-CoV-2_x_GEO'!#REF!</definedName>
    <definedName name="EndDateRepo">Leyendas!$I$2</definedName>
    <definedName name="MonthLabelRepo">Leyendas!$L$3</definedName>
    <definedName name="MonthRepo">Leyendas!$L$2</definedName>
    <definedName name="StartDateRepo">Leyendas!$H$2</definedName>
    <definedName name="WeekEWLabelRepo">Leyendas!$O$3</definedName>
    <definedName name="WeekEWRepo">Leyendas!$O$2</definedName>
    <definedName name="YearFromRepo">Leyendas!$J$2</definedName>
    <definedName name="YearRepo">Leyendas!$A$2</definedName>
    <definedName name="YearToRepo">Leyendas!$K$2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7" i="18" l="1"/>
  <c r="A8" i="18"/>
  <c r="A9" i="18"/>
  <c r="A10" i="18"/>
  <c r="A11" i="18"/>
  <c r="A12" i="18"/>
  <c r="A13" i="18"/>
  <c r="A14" i="18"/>
  <c r="A15" i="18"/>
  <c r="A16" i="18"/>
  <c r="A17" i="18"/>
  <c r="A18" i="18"/>
  <c r="A19" i="18"/>
  <c r="A20" i="18"/>
  <c r="A21" i="18"/>
  <c r="A22" i="18"/>
  <c r="A23" i="18"/>
  <c r="A24" i="18"/>
  <c r="A25" i="18"/>
  <c r="A26" i="18"/>
  <c r="A27" i="18"/>
  <c r="A28" i="18"/>
  <c r="A29" i="18"/>
  <c r="A30" i="18"/>
  <c r="A31" i="18"/>
  <c r="A32" i="18"/>
  <c r="A33" i="18"/>
  <c r="A34" i="18"/>
  <c r="A35" i="18"/>
  <c r="A36" i="18"/>
  <c r="A37" i="18"/>
  <c r="A38" i="18"/>
  <c r="A39" i="18"/>
  <c r="A40" i="18"/>
  <c r="A41" i="18"/>
  <c r="A42" i="18"/>
  <c r="A43" i="18"/>
  <c r="A44" i="18"/>
  <c r="A45" i="18"/>
  <c r="A46" i="18"/>
  <c r="A47" i="18"/>
  <c r="A48" i="18"/>
  <c r="A49" i="18"/>
  <c r="A50" i="18"/>
  <c r="A51" i="18"/>
  <c r="A52" i="18"/>
  <c r="A53" i="18"/>
  <c r="A54" i="18"/>
  <c r="A55" i="18"/>
  <c r="A56" i="18"/>
  <c r="A57" i="18"/>
  <c r="A58" i="18"/>
  <c r="A6" i="18"/>
  <c r="C24" i="22" l="1"/>
  <c r="A2" i="18"/>
  <c r="BI9" i="13" l="1"/>
  <c r="BI10" i="13"/>
  <c r="BI11" i="13"/>
  <c r="BI12" i="13"/>
  <c r="BI13" i="13"/>
  <c r="BI14" i="13"/>
  <c r="BI15" i="13"/>
  <c r="BI16" i="13"/>
  <c r="BI17" i="13"/>
  <c r="BI18" i="13"/>
  <c r="BI19" i="13"/>
  <c r="BI20" i="13"/>
  <c r="BI21" i="13"/>
  <c r="BI22" i="13"/>
  <c r="BI23" i="13"/>
  <c r="BI24" i="13"/>
  <c r="BH9" i="13"/>
  <c r="BH10" i="13"/>
  <c r="BH11" i="13"/>
  <c r="BH12" i="13"/>
  <c r="BH13" i="13"/>
  <c r="BH14" i="13"/>
  <c r="BH15" i="13"/>
  <c r="BH16" i="13"/>
  <c r="BH17" i="13"/>
  <c r="BH18" i="13"/>
  <c r="BH19" i="13"/>
  <c r="BH20" i="13"/>
  <c r="BH21" i="13"/>
  <c r="BH22" i="13"/>
  <c r="BH23" i="13"/>
  <c r="BH24" i="13"/>
  <c r="BG9" i="13"/>
  <c r="BG10" i="13"/>
  <c r="BG11" i="13"/>
  <c r="BG12" i="13"/>
  <c r="BG13" i="13"/>
  <c r="BG14" i="13"/>
  <c r="BG15" i="13"/>
  <c r="BG16" i="13"/>
  <c r="BG17" i="13"/>
  <c r="BG18" i="13"/>
  <c r="BG19" i="13"/>
  <c r="BG20" i="13"/>
  <c r="BG21" i="13"/>
  <c r="BG22" i="13"/>
  <c r="BG23" i="13"/>
  <c r="BG24" i="13"/>
  <c r="BF6" i="13" l="1"/>
  <c r="F3" i="22"/>
  <c r="BI8" i="13" l="1"/>
  <c r="BI7" i="13"/>
  <c r="BH8" i="13"/>
  <c r="BJ10" i="13"/>
  <c r="BK10" i="13" s="1"/>
  <c r="BH7" i="13"/>
  <c r="BG8" i="13"/>
  <c r="BJ19" i="13"/>
  <c r="BK19" i="13" s="1"/>
  <c r="BG7" i="13"/>
  <c r="BF8" i="13"/>
  <c r="BF9" i="13"/>
  <c r="BF10" i="13"/>
  <c r="BF11" i="13"/>
  <c r="BF12" i="13"/>
  <c r="BF13" i="13"/>
  <c r="BF14" i="13"/>
  <c r="BF15" i="13"/>
  <c r="BF16" i="13"/>
  <c r="BF17" i="13"/>
  <c r="BF18" i="13"/>
  <c r="BF19" i="13"/>
  <c r="BF20" i="13"/>
  <c r="BF21" i="13"/>
  <c r="BF22" i="13"/>
  <c r="BF23" i="13"/>
  <c r="BF24" i="13"/>
  <c r="BF7" i="13"/>
  <c r="E60" i="13"/>
  <c r="F60" i="13"/>
  <c r="G60" i="13"/>
  <c r="H60" i="13"/>
  <c r="I60" i="13"/>
  <c r="J60" i="13"/>
  <c r="K60" i="13"/>
  <c r="L60" i="13"/>
  <c r="M60" i="13"/>
  <c r="N60" i="13"/>
  <c r="O60" i="13"/>
  <c r="P60" i="13"/>
  <c r="Q60" i="13"/>
  <c r="R60" i="13"/>
  <c r="S60" i="13"/>
  <c r="T60" i="13"/>
  <c r="U60" i="13"/>
  <c r="V60" i="13"/>
  <c r="W60" i="13"/>
  <c r="X60" i="13"/>
  <c r="Y60" i="13"/>
  <c r="Z60" i="13"/>
  <c r="AA60" i="13"/>
  <c r="AB60" i="13"/>
  <c r="AC60" i="13"/>
  <c r="AD60" i="13"/>
  <c r="AE60" i="13"/>
  <c r="AF60" i="13"/>
  <c r="AG60" i="13"/>
  <c r="AH60" i="13"/>
  <c r="AI60" i="13"/>
  <c r="AJ60" i="13"/>
  <c r="AK60" i="13"/>
  <c r="AL60" i="13"/>
  <c r="AM60" i="13"/>
  <c r="AN60" i="13"/>
  <c r="AO60" i="13"/>
  <c r="AP60" i="13"/>
  <c r="AQ60" i="13"/>
  <c r="AR60" i="13"/>
  <c r="AS60" i="13"/>
  <c r="AT60" i="13"/>
  <c r="AU60" i="13"/>
  <c r="AV60" i="13"/>
  <c r="AW60" i="13"/>
  <c r="AX60" i="13"/>
  <c r="AY60" i="13"/>
  <c r="AZ60" i="13"/>
  <c r="BA60" i="13"/>
  <c r="BB60" i="13"/>
  <c r="BC60" i="13"/>
  <c r="BD60" i="13"/>
  <c r="BE60" i="13"/>
  <c r="BJ22" i="13" l="1"/>
  <c r="BK22" i="13" s="1"/>
  <c r="BJ18" i="13"/>
  <c r="BK18" i="13" s="1"/>
  <c r="BJ14" i="13"/>
  <c r="BK14" i="13" s="1"/>
  <c r="BJ21" i="13"/>
  <c r="BK21" i="13" s="1"/>
  <c r="BJ17" i="13"/>
  <c r="BK17" i="13" s="1"/>
  <c r="BJ13" i="13"/>
  <c r="BK13" i="13" s="1"/>
  <c r="BJ9" i="13"/>
  <c r="BK9" i="13" s="1"/>
  <c r="BJ15" i="13"/>
  <c r="BK15" i="13" s="1"/>
  <c r="BJ23" i="13"/>
  <c r="BK23" i="13" s="1"/>
  <c r="BJ11" i="13"/>
  <c r="BK11" i="13" s="1"/>
  <c r="BJ24" i="13"/>
  <c r="BK24" i="13" s="1"/>
  <c r="BJ20" i="13"/>
  <c r="BK20" i="13" s="1"/>
  <c r="BJ16" i="13"/>
  <c r="BK16" i="13" s="1"/>
  <c r="BJ12" i="13"/>
  <c r="BK12" i="13" s="1"/>
  <c r="BJ8" i="13"/>
  <c r="BK8" i="13" s="1"/>
  <c r="BJ7" i="13"/>
  <c r="BK7" i="13" s="1"/>
  <c r="A2" i="23"/>
  <c r="E59" i="23"/>
  <c r="F59" i="23"/>
  <c r="G59" i="23"/>
  <c r="H59" i="23"/>
  <c r="I59" i="23"/>
  <c r="D59" i="23" l="1"/>
  <c r="BZ58" i="23"/>
  <c r="BZ57" i="23"/>
  <c r="BZ56" i="23"/>
  <c r="BZ55" i="23"/>
  <c r="BZ54" i="23"/>
  <c r="BZ53" i="23"/>
  <c r="BZ52" i="23"/>
  <c r="BZ51" i="23"/>
  <c r="BZ50" i="23"/>
  <c r="BZ49" i="23"/>
  <c r="BZ48" i="23"/>
  <c r="BZ47" i="23"/>
  <c r="BZ46" i="23"/>
  <c r="BZ45" i="23"/>
  <c r="BZ44" i="23"/>
  <c r="BZ43" i="23"/>
  <c r="BZ42" i="23"/>
  <c r="BZ41" i="23"/>
  <c r="BZ40" i="23"/>
  <c r="BZ39" i="23"/>
  <c r="BZ38" i="23"/>
  <c r="BZ37" i="23"/>
  <c r="BZ36" i="23"/>
  <c r="BZ35" i="23"/>
  <c r="BZ34" i="23"/>
  <c r="BZ33" i="23"/>
  <c r="BZ32" i="23"/>
  <c r="BZ31" i="23"/>
  <c r="BZ30" i="23"/>
  <c r="BZ29" i="23"/>
  <c r="BZ28" i="23"/>
  <c r="BZ27" i="23"/>
  <c r="BZ26" i="23"/>
  <c r="BZ25" i="23"/>
  <c r="BZ24" i="23"/>
  <c r="BZ23" i="23"/>
  <c r="BZ22" i="23"/>
  <c r="BZ21" i="23"/>
  <c r="BZ20" i="23"/>
  <c r="BZ19" i="23"/>
  <c r="BZ18" i="23"/>
  <c r="BZ17" i="23"/>
  <c r="BZ16" i="23"/>
  <c r="BZ15" i="23"/>
  <c r="BZ14" i="23"/>
  <c r="BZ13" i="23"/>
  <c r="BZ12" i="23"/>
  <c r="BZ11" i="23"/>
  <c r="BZ10" i="23"/>
  <c r="BZ9" i="23"/>
  <c r="BZ8" i="23"/>
  <c r="BZ7" i="23"/>
  <c r="BZ6" i="23"/>
  <c r="BY6" i="23"/>
  <c r="C5" i="23"/>
  <c r="B5" i="23"/>
  <c r="A5" i="23"/>
  <c r="A2" i="13"/>
  <c r="H59" i="18" l="1"/>
  <c r="Q4" i="18" s="1"/>
  <c r="D60" i="13" l="1"/>
  <c r="C5" i="13" l="1"/>
  <c r="B5" i="13"/>
  <c r="E59" i="18" l="1"/>
  <c r="F59" i="18"/>
  <c r="N4" i="18" s="1"/>
  <c r="G59" i="18"/>
  <c r="P4" i="18" s="1"/>
  <c r="I59" i="18"/>
  <c r="L4" i="18" s="1"/>
  <c r="D59" i="18"/>
  <c r="J58" i="18"/>
  <c r="CA58" i="18" l="1"/>
  <c r="B4" i="18" l="1"/>
  <c r="D5" i="18"/>
  <c r="C4" i="18" l="1"/>
  <c r="J4" i="18"/>
  <c r="I4" i="18"/>
  <c r="G4" i="18"/>
  <c r="E5" i="18"/>
  <c r="A4" i="18" l="1"/>
  <c r="T3" i="22" l="1"/>
  <c r="T2" i="22"/>
  <c r="T1" i="22"/>
  <c r="A5" i="13"/>
  <c r="CA57" i="18"/>
  <c r="J57" i="18"/>
  <c r="CA56" i="18"/>
  <c r="J56" i="18"/>
  <c r="CA55" i="18"/>
  <c r="J55" i="18"/>
  <c r="CA54" i="18"/>
  <c r="J54" i="18"/>
  <c r="CA53" i="18"/>
  <c r="J53" i="18"/>
  <c r="CA52" i="18"/>
  <c r="J52" i="18"/>
  <c r="CA51" i="18"/>
  <c r="J51" i="18"/>
  <c r="CA50" i="18"/>
  <c r="J50" i="18"/>
  <c r="CA49" i="18"/>
  <c r="J49" i="18"/>
  <c r="CA48" i="18"/>
  <c r="J48" i="18"/>
  <c r="CA47" i="18"/>
  <c r="J47" i="18"/>
  <c r="CA46" i="18"/>
  <c r="J46" i="18"/>
  <c r="CA45" i="18"/>
  <c r="J45" i="18"/>
  <c r="CA44" i="18"/>
  <c r="J44" i="18"/>
  <c r="CA43" i="18"/>
  <c r="J43" i="18"/>
  <c r="CA42" i="18"/>
  <c r="J42" i="18"/>
  <c r="CA41" i="18"/>
  <c r="J41" i="18"/>
  <c r="CA40" i="18"/>
  <c r="J40" i="18"/>
  <c r="CA39" i="18"/>
  <c r="J39" i="18"/>
  <c r="CA38" i="18"/>
  <c r="J38" i="18"/>
  <c r="CA37" i="18"/>
  <c r="J37" i="18"/>
  <c r="CA36" i="18"/>
  <c r="J36" i="18"/>
  <c r="CA35" i="18"/>
  <c r="J35" i="18"/>
  <c r="CA34" i="18"/>
  <c r="J34" i="18"/>
  <c r="CA33" i="18"/>
  <c r="J33" i="18"/>
  <c r="CA32" i="18"/>
  <c r="J32" i="18"/>
  <c r="CA31" i="18"/>
  <c r="J31" i="18"/>
  <c r="CA30" i="18"/>
  <c r="J30" i="18"/>
  <c r="CA29" i="18"/>
  <c r="J29" i="18"/>
  <c r="CA28" i="18"/>
  <c r="J28" i="18"/>
  <c r="CA27" i="18"/>
  <c r="J27" i="18"/>
  <c r="CA26" i="18"/>
  <c r="J26" i="18"/>
  <c r="CA25" i="18"/>
  <c r="J25" i="18"/>
  <c r="CA24" i="18"/>
  <c r="J24" i="18"/>
  <c r="CA23" i="18"/>
  <c r="J23" i="18"/>
  <c r="CA22" i="18"/>
  <c r="J22" i="18"/>
  <c r="CA21" i="18"/>
  <c r="J21" i="18"/>
  <c r="CA20" i="18"/>
  <c r="J20" i="18"/>
  <c r="CA19" i="18"/>
  <c r="J19" i="18"/>
  <c r="CA18" i="18"/>
  <c r="J18" i="18"/>
  <c r="CA17" i="18"/>
  <c r="J17" i="18"/>
  <c r="CA16" i="18"/>
  <c r="J16" i="18"/>
  <c r="CA15" i="18"/>
  <c r="J15" i="18"/>
  <c r="CA14" i="18"/>
  <c r="J14" i="18"/>
  <c r="CA13" i="18"/>
  <c r="J13" i="18"/>
  <c r="CA12" i="18"/>
  <c r="J12" i="18"/>
  <c r="CA11" i="18"/>
  <c r="J11" i="18"/>
  <c r="CA10" i="18"/>
  <c r="J10" i="18"/>
  <c r="CA9" i="18"/>
  <c r="J9" i="18"/>
  <c r="CA8" i="18"/>
  <c r="J8" i="18"/>
  <c r="CA7" i="18"/>
  <c r="J7" i="18"/>
  <c r="CA6" i="18"/>
  <c r="BZ6" i="18"/>
  <c r="J6" i="18"/>
  <c r="A3" i="23" l="1"/>
  <c r="T4" i="22"/>
  <c r="A3" i="13"/>
  <c r="A3" i="18"/>
  <c r="J59" i="18"/>
</calcChain>
</file>

<file path=xl/sharedStrings.xml><?xml version="1.0" encoding="utf-8"?>
<sst xmlns="http://schemas.openxmlformats.org/spreadsheetml/2006/main" count="329" uniqueCount="108">
  <si>
    <t>Año</t>
  </si>
  <si>
    <t>SE</t>
  </si>
  <si>
    <t>Honduras</t>
  </si>
  <si>
    <t/>
  </si>
  <si>
    <t># Muestras analizadas SARS-Cov-2</t>
  </si>
  <si>
    <t>Total</t>
  </si>
  <si>
    <t>Negativo</t>
  </si>
  <si>
    <t>Vigilancia</t>
  </si>
  <si>
    <t>País</t>
  </si>
  <si>
    <t>Región</t>
  </si>
  <si>
    <t>Establecimiento</t>
  </si>
  <si>
    <t>1er nivel geografico</t>
  </si>
  <si>
    <t>StartDate</t>
  </si>
  <si>
    <t>EndDate</t>
  </si>
  <si>
    <t>Range begin</t>
  </si>
  <si>
    <t>Range end</t>
  </si>
  <si>
    <t>Month</t>
  </si>
  <si>
    <t>Start week</t>
  </si>
  <si>
    <t>End week</t>
  </si>
  <si>
    <t>WeekEW</t>
  </si>
  <si>
    <t>Hojas</t>
  </si>
  <si>
    <t>Nombre</t>
  </si>
  <si>
    <t>Procesar (1: Si)</t>
  </si>
  <si>
    <t>Subtitle 1</t>
  </si>
  <si>
    <t>2020</t>
  </si>
  <si>
    <t>IRAG</t>
  </si>
  <si>
    <t>Subtitle 2</t>
  </si>
  <si>
    <t>Grafica</t>
  </si>
  <si>
    <t>Pestaña</t>
  </si>
  <si>
    <t>Leyenda</t>
  </si>
  <si>
    <t>Mes</t>
  </si>
  <si>
    <t>Subtitle 3</t>
  </si>
  <si>
    <t>Subtitle 4</t>
  </si>
  <si>
    <t>Confirmado</t>
  </si>
  <si>
    <t>Confirmados SARS-CoV-2</t>
  </si>
  <si>
    <t>Negativas SARS-CoV-2</t>
  </si>
  <si>
    <t>% Positividad SARS-CoV-2</t>
  </si>
  <si>
    <t>Label Numero de casos</t>
  </si>
  <si>
    <t>% de positividad</t>
  </si>
  <si>
    <t>Número de casos</t>
  </si>
  <si>
    <t>Label Porcenateje Positividad</t>
  </si>
  <si>
    <t>Semana Epidemiológica</t>
  </si>
  <si>
    <t>Label Semana Epidemiologica</t>
  </si>
  <si>
    <t>Label Titulo Grafico</t>
  </si>
  <si>
    <t>Label Country</t>
  </si>
  <si>
    <t>Label Year</t>
  </si>
  <si>
    <t>Label SE</t>
  </si>
  <si>
    <t>Fem.</t>
  </si>
  <si>
    <t>Masc.</t>
  </si>
  <si>
    <t>Label Masculino</t>
  </si>
  <si>
    <t>Label Femenino</t>
  </si>
  <si>
    <t>Label Negativas Tabla</t>
  </si>
  <si>
    <t>Label Analizadas Tabla</t>
  </si>
  <si>
    <t>Label Positividad Tabla</t>
  </si>
  <si>
    <t>Label Titulo Grafico Circular</t>
  </si>
  <si>
    <t>Casos Confirmados SARS-CoV-2 Por Género</t>
  </si>
  <si>
    <t>Fila Inicio Datos (Situacional x Area)</t>
  </si>
  <si>
    <t>Columna Inicio Datos (Situacional x Area)</t>
  </si>
  <si>
    <t>IRAG &amp; ETI</t>
  </si>
  <si>
    <t>departamento</t>
  </si>
  <si>
    <t>ATLANTIDA</t>
  </si>
  <si>
    <t>CHOLUTECA</t>
  </si>
  <si>
    <t>COLON</t>
  </si>
  <si>
    <t>COMAYAGUA</t>
  </si>
  <si>
    <t>COPAN</t>
  </si>
  <si>
    <t>CORTES</t>
  </si>
  <si>
    <t>EL PARAISO</t>
  </si>
  <si>
    <t>FRANCISCO MORAZAN</t>
  </si>
  <si>
    <t>GRACIAS A DIOS</t>
  </si>
  <si>
    <t>INTIBUCA</t>
  </si>
  <si>
    <t>ISLAS DE LA BAHIA</t>
  </si>
  <si>
    <t>LA PAZ</t>
  </si>
  <si>
    <t>LEMPIRA</t>
  </si>
  <si>
    <t>OCOTEPEQUE</t>
  </si>
  <si>
    <t>OLANCHO</t>
  </si>
  <si>
    <t>SANTA BARBARA</t>
  </si>
  <si>
    <t>VALLE</t>
  </si>
  <si>
    <t>YORO</t>
  </si>
  <si>
    <t>Procesadas</t>
  </si>
  <si>
    <t>Mi establecimiento</t>
  </si>
  <si>
    <t>Negativos</t>
  </si>
  <si>
    <t>SARS-CoV-2_Confirm_Negativas</t>
  </si>
  <si>
    <t>Fallecidos SARS-CoV-2</t>
  </si>
  <si>
    <t>Fallecidos</t>
  </si>
  <si>
    <t>Muestras Procesadas y Fallecidos</t>
  </si>
  <si>
    <t>Hoja Confirm_Negativas x Adminis1</t>
  </si>
  <si>
    <t>Hoja Confirm_Negativas</t>
  </si>
  <si>
    <t>Menor a 1 año</t>
  </si>
  <si>
    <t>Entre 1 a 4</t>
  </si>
  <si>
    <t>Entre 5 a 14</t>
  </si>
  <si>
    <t>Entre 15 a 49</t>
  </si>
  <si>
    <t>Entre 50 a 59</t>
  </si>
  <si>
    <t>Mayor a 60</t>
  </si>
  <si>
    <t>Fila Inicio</t>
  </si>
  <si>
    <t>Columna Inicio</t>
  </si>
  <si>
    <t>SARS-CoV-2_Confirm_x_GE</t>
  </si>
  <si>
    <t>Hoja Confirmados x GE</t>
  </si>
  <si>
    <t>Graph 3</t>
  </si>
  <si>
    <t>Casos Confirmados SARS-CoV-2 Por Grupo de Edad</t>
  </si>
  <si>
    <t>SARS-CoV-2_x_GEO</t>
  </si>
  <si>
    <t>Fallecido</t>
  </si>
  <si>
    <t>Muestras Analizadas</t>
  </si>
  <si>
    <t>% Positividad</t>
  </si>
  <si>
    <t>Casos SARS-CoV-2 confirmados, negativos y porcentaje de positividad</t>
  </si>
  <si>
    <t>Titulo Grafico 3 Hoja 1</t>
  </si>
  <si>
    <t>Titulo Grafico Hoja 2</t>
  </si>
  <si>
    <t>Casos SARS-CoV-2 fallecidos</t>
  </si>
  <si>
    <t>Confirmados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</si>
</sst>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0.0%"/>
  </numFmts>
  <fonts count="3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Arial Narrow"/>
      <family val="2"/>
    </font>
    <font>
      <b/>
      <sz val="12"/>
      <name val="Arial Narrow"/>
      <family val="2"/>
    </font>
    <font>
      <sz val="14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1"/>
      <color rgb="FF000000"/>
      <name val="Calibri"/>
      <family val="2"/>
    </font>
    <font>
      <sz val="10"/>
      <name val="Arial"/>
      <family val="2"/>
    </font>
    <font>
      <sz val="10"/>
      <color indexed="72"/>
      <name val="Verdana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b/>
      <sz val="16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0"/>
      <name val="Calibri Light"/>
      <family val="2"/>
    </font>
    <font>
      <b/>
      <sz val="10"/>
      <color theme="0"/>
      <name val="Calibri Light"/>
      <family val="2"/>
    </font>
    <font>
      <sz val="12"/>
      <color theme="1"/>
      <name val="Arial Narrow"/>
      <family val="2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name val="Calibri"/>
      <family val="2"/>
      <scheme val="minor"/>
    </font>
  </fonts>
  <fills count="4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B1A0C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8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23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indexed="64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/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n">
        <color indexed="64"/>
      </bottom>
      <diagonal/>
    </border>
    <border>
      <left style="medium">
        <color auto="1"/>
      </left>
      <right style="medium">
        <color auto="1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indexed="64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auto="1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</borders>
  <cellStyleXfs count="235">
    <xf numFmtId="0" fontId="0" fillId="0" borderId="0"/>
    <xf numFmtId="0" fontId="9" fillId="6" borderId="0"/>
    <xf numFmtId="0" fontId="9" fillId="7" borderId="0"/>
    <xf numFmtId="0" fontId="9" fillId="8" borderId="0"/>
    <xf numFmtId="0" fontId="9" fillId="9" borderId="0"/>
    <xf numFmtId="0" fontId="9" fillId="10" borderId="0"/>
    <xf numFmtId="0" fontId="9" fillId="11" borderId="0"/>
    <xf numFmtId="0" fontId="9" fillId="12" borderId="0"/>
    <xf numFmtId="0" fontId="9" fillId="13" borderId="0"/>
    <xf numFmtId="0" fontId="9" fillId="14" borderId="0"/>
    <xf numFmtId="0" fontId="9" fillId="9" borderId="0"/>
    <xf numFmtId="0" fontId="9" fillId="12" borderId="0"/>
    <xf numFmtId="0" fontId="9" fillId="15" borderId="0"/>
    <xf numFmtId="0" fontId="10" fillId="16" borderId="0"/>
    <xf numFmtId="0" fontId="10" fillId="13" borderId="0"/>
    <xf numFmtId="0" fontId="10" fillId="14" borderId="0"/>
    <xf numFmtId="0" fontId="10" fillId="17" borderId="0"/>
    <xf numFmtId="0" fontId="10" fillId="18" borderId="0"/>
    <xf numFmtId="0" fontId="10" fillId="19" borderId="0"/>
    <xf numFmtId="0" fontId="11" fillId="8" borderId="0"/>
    <xf numFmtId="0" fontId="12" fillId="20" borderId="4"/>
    <xf numFmtId="0" fontId="12" fillId="20" borderId="12"/>
    <xf numFmtId="0" fontId="12" fillId="20" borderId="15"/>
    <xf numFmtId="0" fontId="12" fillId="20" borderId="18"/>
    <xf numFmtId="0" fontId="12" fillId="20" borderId="18"/>
    <xf numFmtId="0" fontId="12" fillId="20" borderId="12"/>
    <xf numFmtId="0" fontId="12" fillId="20" borderId="18"/>
    <xf numFmtId="0" fontId="12" fillId="20" borderId="15"/>
    <xf numFmtId="0" fontId="12" fillId="20" borderId="18"/>
    <xf numFmtId="0" fontId="12" fillId="20" borderId="18"/>
    <xf numFmtId="0" fontId="13" fillId="21" borderId="5"/>
    <xf numFmtId="0" fontId="14" fillId="0" borderId="6"/>
    <xf numFmtId="0" fontId="15" fillId="0" borderId="0"/>
    <xf numFmtId="0" fontId="10" fillId="22" borderId="0"/>
    <xf numFmtId="0" fontId="10" fillId="23" borderId="0"/>
    <xf numFmtId="0" fontId="10" fillId="24" borderId="0"/>
    <xf numFmtId="0" fontId="10" fillId="17" borderId="0"/>
    <xf numFmtId="0" fontId="10" fillId="18" borderId="0"/>
    <xf numFmtId="0" fontId="10" fillId="25" borderId="0"/>
    <xf numFmtId="0" fontId="16" fillId="11" borderId="4"/>
    <xf numFmtId="0" fontId="16" fillId="11" borderId="12"/>
    <xf numFmtId="0" fontId="16" fillId="11" borderId="15"/>
    <xf numFmtId="0" fontId="16" fillId="11" borderId="18"/>
    <xf numFmtId="0" fontId="16" fillId="11" borderId="18"/>
    <xf numFmtId="0" fontId="16" fillId="11" borderId="12"/>
    <xf numFmtId="0" fontId="16" fillId="11" borderId="18"/>
    <xf numFmtId="0" fontId="16" fillId="11" borderId="15"/>
    <xf numFmtId="0" fontId="16" fillId="11" borderId="18"/>
    <xf numFmtId="0" fontId="16" fillId="11" borderId="18"/>
    <xf numFmtId="0" fontId="17" fillId="7" borderId="0"/>
    <xf numFmtId="0" fontId="18" fillId="26" borderId="0"/>
    <xf numFmtId="0" fontId="5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0" fillId="0" borderId="0"/>
    <xf numFmtId="0" fontId="5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5" fillId="0" borderId="0"/>
    <xf numFmtId="0" fontId="4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4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4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5" fillId="0" borderId="0"/>
    <xf numFmtId="0" fontId="4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4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4" fillId="0" borderId="0"/>
    <xf numFmtId="0" fontId="19" fillId="0" borderId="0"/>
    <xf numFmtId="0" fontId="19" fillId="0" borderId="0"/>
    <xf numFmtId="0" fontId="19" fillId="0" borderId="0"/>
    <xf numFmtId="0" fontId="4" fillId="0" borderId="0"/>
    <xf numFmtId="0" fontId="19" fillId="0" borderId="0"/>
    <xf numFmtId="0" fontId="5" fillId="0" borderId="0"/>
    <xf numFmtId="0" fontId="4" fillId="0" borderId="0"/>
    <xf numFmtId="0" fontId="19" fillId="0" borderId="0"/>
    <xf numFmtId="0" fontId="19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2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4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4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4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4" fillId="0" borderId="0"/>
    <xf numFmtId="0" fontId="19" fillId="0" borderId="0"/>
    <xf numFmtId="0" fontId="19" fillId="0" borderId="0"/>
    <xf numFmtId="0" fontId="19" fillId="0" borderId="0"/>
    <xf numFmtId="0" fontId="5" fillId="0" borderId="0"/>
    <xf numFmtId="0" fontId="5" fillId="0" borderId="0"/>
    <xf numFmtId="0" fontId="4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4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4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9" fillId="5" borderId="3"/>
    <xf numFmtId="0" fontId="9" fillId="27" borderId="22"/>
    <xf numFmtId="0" fontId="9" fillId="5" borderId="3"/>
    <xf numFmtId="9" fontId="5" fillId="0" borderId="0"/>
    <xf numFmtId="0" fontId="22" fillId="20" borderId="7"/>
    <xf numFmtId="0" fontId="22" fillId="20" borderId="13"/>
    <xf numFmtId="0" fontId="22" fillId="20" borderId="16"/>
    <xf numFmtId="0" fontId="22" fillId="20" borderId="19"/>
    <xf numFmtId="0" fontId="22" fillId="20" borderId="19"/>
    <xf numFmtId="0" fontId="22" fillId="20" borderId="13"/>
    <xf numFmtId="0" fontId="22" fillId="20" borderId="19"/>
    <xf numFmtId="0" fontId="22" fillId="20" borderId="16"/>
    <xf numFmtId="0" fontId="22" fillId="20" borderId="19"/>
    <xf numFmtId="0" fontId="22" fillId="20" borderId="19"/>
    <xf numFmtId="0" fontId="23" fillId="0" borderId="0"/>
    <xf numFmtId="0" fontId="24" fillId="0" borderId="0"/>
    <xf numFmtId="0" fontId="25" fillId="0" borderId="8"/>
    <xf numFmtId="0" fontId="26" fillId="0" borderId="9"/>
    <xf numFmtId="0" fontId="15" fillId="0" borderId="10"/>
    <xf numFmtId="0" fontId="27" fillId="0" borderId="0"/>
    <xf numFmtId="0" fontId="30" fillId="0" borderId="0"/>
    <xf numFmtId="0" fontId="28" fillId="0" borderId="11"/>
    <xf numFmtId="0" fontId="28" fillId="0" borderId="14"/>
    <xf numFmtId="0" fontId="28" fillId="0" borderId="17"/>
    <xf numFmtId="0" fontId="28" fillId="0" borderId="20"/>
    <xf numFmtId="0" fontId="28" fillId="0" borderId="20"/>
    <xf numFmtId="0" fontId="28" fillId="0" borderId="14"/>
    <xf numFmtId="0" fontId="28" fillId="0" borderId="20"/>
    <xf numFmtId="0" fontId="28" fillId="0" borderId="17"/>
    <xf numFmtId="0" fontId="28" fillId="0" borderId="20"/>
    <xf numFmtId="0" fontId="28" fillId="0" borderId="20"/>
    <xf numFmtId="43" fontId="4" fillId="0" borderId="0" applyFont="0" applyFill="0" applyBorder="0" applyAlignment="0" applyProtection="0"/>
  </cellStyleXfs>
  <cellXfs count="213">
    <xf numFmtId="0" fontId="0" fillId="0" borderId="0" xfId="0" applyFont="1" applyFill="1" applyBorder="1"/>
    <xf numFmtId="0" fontId="1" fillId="0" borderId="0" xfId="0" applyFont="1" applyFill="1" applyBorder="1"/>
    <xf numFmtId="0" fontId="1" fillId="0" borderId="0" xfId="0" applyFont="1" applyFill="1" applyBorder="1"/>
    <xf numFmtId="0" fontId="0" fillId="0" borderId="1" xfId="0" applyFont="1" applyFill="1" applyBorder="1" applyAlignment="1">
      <alignment horizontal="center" vertical="center" wrapText="1"/>
    </xf>
    <xf numFmtId="0" fontId="0" fillId="0" borderId="0" xfId="0" applyFont="1" applyFill="1" applyBorder="1"/>
    <xf numFmtId="0" fontId="0" fillId="0" borderId="0" xfId="0" applyFont="1" applyFill="1" applyBorder="1" applyAlignment="1">
      <alignment horizontal="center"/>
    </xf>
    <xf numFmtId="0" fontId="6" fillId="0" borderId="0" xfId="0" applyFont="1" applyFill="1" applyBorder="1"/>
    <xf numFmtId="164" fontId="6" fillId="0" borderId="0" xfId="0" applyNumberFormat="1" applyFont="1" applyFill="1" applyBorder="1"/>
    <xf numFmtId="0" fontId="8" fillId="0" borderId="0" xfId="0" applyFont="1" applyFill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0" fontId="0" fillId="0" borderId="0" xfId="0" applyFont="1" applyFill="1" applyBorder="1"/>
    <xf numFmtId="164" fontId="7" fillId="0" borderId="0" xfId="0" applyNumberFormat="1" applyFont="1" applyFill="1" applyBorder="1"/>
    <xf numFmtId="0" fontId="7" fillId="0" borderId="0" xfId="0" applyFont="1" applyFill="1" applyBorder="1"/>
    <xf numFmtId="0" fontId="0" fillId="0" borderId="0" xfId="0" applyFont="1" applyFill="1" applyBorder="1"/>
    <xf numFmtId="0" fontId="29" fillId="0" borderId="0" xfId="0" applyFont="1" applyFill="1" applyBorder="1"/>
    <xf numFmtId="0" fontId="1" fillId="0" borderId="0" xfId="0" applyFont="1" applyFill="1" applyBorder="1"/>
    <xf numFmtId="0" fontId="0" fillId="0" borderId="0" xfId="0" applyFont="1" applyFill="1" applyBorder="1" applyAlignment="1">
      <alignment horizontal="center"/>
    </xf>
    <xf numFmtId="0" fontId="2" fillId="0" borderId="0" xfId="0" applyFont="1" applyFill="1" applyBorder="1"/>
    <xf numFmtId="0" fontId="0" fillId="0" borderId="0" xfId="0" applyFont="1" applyFill="1" applyBorder="1"/>
    <xf numFmtId="1" fontId="6" fillId="0" borderId="0" xfId="0" applyNumberFormat="1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1" fontId="7" fillId="0" borderId="0" xfId="0" applyNumberFormat="1" applyFont="1" applyFill="1" applyBorder="1" applyAlignment="1">
      <alignment horizontal="center"/>
    </xf>
    <xf numFmtId="0" fontId="1" fillId="0" borderId="35" xfId="0" applyFont="1" applyFill="1" applyBorder="1"/>
    <xf numFmtId="0" fontId="1" fillId="0" borderId="36" xfId="0" applyFont="1" applyFill="1" applyBorder="1"/>
    <xf numFmtId="0" fontId="1" fillId="0" borderId="37" xfId="0" applyFont="1" applyFill="1" applyBorder="1"/>
    <xf numFmtId="0" fontId="0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1" fontId="6" fillId="0" borderId="0" xfId="0" applyNumberFormat="1" applyFont="1" applyFill="1" applyBorder="1" applyAlignment="1">
      <alignment horizontal="center"/>
    </xf>
    <xf numFmtId="0" fontId="1" fillId="0" borderId="25" xfId="0" applyFont="1" applyFill="1" applyBorder="1"/>
    <xf numFmtId="0" fontId="0" fillId="0" borderId="38" xfId="0" applyFont="1" applyFill="1" applyBorder="1"/>
    <xf numFmtId="0" fontId="0" fillId="0" borderId="39" xfId="0" applyFont="1" applyFill="1" applyBorder="1"/>
    <xf numFmtId="0" fontId="1" fillId="0" borderId="38" xfId="0" applyFont="1" applyFill="1" applyBorder="1"/>
    <xf numFmtId="0" fontId="1" fillId="0" borderId="35" xfId="0" applyFont="1" applyFill="1" applyBorder="1"/>
    <xf numFmtId="0" fontId="1" fillId="0" borderId="37" xfId="0" applyFont="1" applyFill="1" applyBorder="1"/>
    <xf numFmtId="49" fontId="0" fillId="0" borderId="0" xfId="0" applyNumberFormat="1" applyFont="1" applyFill="1" applyBorder="1"/>
    <xf numFmtId="14" fontId="0" fillId="0" borderId="31" xfId="0" applyNumberFormat="1" applyFont="1" applyFill="1" applyBorder="1"/>
    <xf numFmtId="14" fontId="0" fillId="0" borderId="30" xfId="0" applyNumberFormat="1" applyFont="1" applyFill="1" applyBorder="1"/>
    <xf numFmtId="0" fontId="0" fillId="0" borderId="31" xfId="0" applyFont="1" applyFill="1" applyBorder="1"/>
    <xf numFmtId="0" fontId="0" fillId="0" borderId="29" xfId="0" applyFont="1" applyFill="1" applyBorder="1"/>
    <xf numFmtId="0" fontId="0" fillId="0" borderId="38" xfId="0" applyFont="1" applyFill="1" applyBorder="1" applyAlignment="1">
      <alignment horizontal="center"/>
    </xf>
    <xf numFmtId="0" fontId="0" fillId="0" borderId="25" xfId="0" applyFont="1" applyFill="1" applyBorder="1" applyAlignment="1">
      <alignment horizontal="center"/>
    </xf>
    <xf numFmtId="0" fontId="0" fillId="0" borderId="40" xfId="0" applyFont="1" applyFill="1" applyBorder="1" applyAlignment="1">
      <alignment horizontal="center"/>
    </xf>
    <xf numFmtId="0" fontId="0" fillId="0" borderId="31" xfId="0" applyFont="1" applyFill="1" applyBorder="1" applyAlignment="1">
      <alignment horizontal="center"/>
    </xf>
    <xf numFmtId="0" fontId="1" fillId="0" borderId="28" xfId="0" applyFont="1" applyFill="1" applyBorder="1"/>
    <xf numFmtId="0" fontId="0" fillId="0" borderId="25" xfId="0" applyFont="1" applyFill="1" applyBorder="1"/>
    <xf numFmtId="0" fontId="0" fillId="0" borderId="26" xfId="0" applyFont="1" applyFill="1" applyBorder="1"/>
    <xf numFmtId="0" fontId="0" fillId="0" borderId="27" xfId="0" applyFont="1" applyFill="1" applyBorder="1"/>
    <xf numFmtId="0" fontId="0" fillId="0" borderId="28" xfId="0" applyFont="1" applyFill="1" applyBorder="1"/>
    <xf numFmtId="0" fontId="0" fillId="0" borderId="24" xfId="0" applyFont="1" applyFill="1" applyBorder="1"/>
    <xf numFmtId="0" fontId="0" fillId="0" borderId="31" xfId="0" applyFont="1" applyFill="1" applyBorder="1"/>
    <xf numFmtId="0" fontId="0" fillId="0" borderId="29" xfId="0" applyFont="1" applyFill="1" applyBorder="1"/>
    <xf numFmtId="0" fontId="0" fillId="0" borderId="30" xfId="0" applyFont="1" applyFill="1" applyBorder="1"/>
    <xf numFmtId="0" fontId="0" fillId="0" borderId="0" xfId="0" applyFont="1" applyFill="1" applyBorder="1" applyAlignment="1">
      <alignment horizontal="center"/>
    </xf>
    <xf numFmtId="0" fontId="6" fillId="0" borderId="0" xfId="0" applyNumberFormat="1" applyFont="1" applyFill="1" applyBorder="1"/>
    <xf numFmtId="0" fontId="6" fillId="0" borderId="21" xfId="0" applyNumberFormat="1" applyFont="1" applyFill="1" applyBorder="1" applyAlignment="1">
      <alignment horizontal="center" vertical="top" wrapText="1"/>
    </xf>
    <xf numFmtId="0" fontId="6" fillId="0" borderId="2" xfId="0" applyNumberFormat="1" applyFont="1" applyFill="1" applyBorder="1" applyAlignment="1">
      <alignment horizontal="center" vertical="top" wrapText="1"/>
    </xf>
    <xf numFmtId="0" fontId="6" fillId="0" borderId="0" xfId="0" applyNumberFormat="1" applyFont="1" applyFill="1" applyBorder="1" applyAlignment="1">
      <alignment vertical="center"/>
    </xf>
    <xf numFmtId="0" fontId="6" fillId="3" borderId="2" xfId="0" applyNumberFormat="1" applyFont="1" applyFill="1" applyBorder="1" applyAlignment="1">
      <alignment horizontal="center" vertical="center" wrapText="1"/>
    </xf>
    <xf numFmtId="164" fontId="6" fillId="3" borderId="2" xfId="0" applyNumberFormat="1" applyFont="1" applyFill="1" applyBorder="1" applyAlignment="1">
      <alignment horizontal="center" vertical="center"/>
    </xf>
    <xf numFmtId="0" fontId="33" fillId="0" borderId="0" xfId="0" applyNumberFormat="1" applyFont="1" applyFill="1" applyBorder="1"/>
    <xf numFmtId="0" fontId="33" fillId="0" borderId="34" xfId="0" applyFont="1" applyFill="1" applyBorder="1"/>
    <xf numFmtId="0" fontId="33" fillId="0" borderId="0" xfId="0" applyFont="1" applyFill="1" applyBorder="1"/>
    <xf numFmtId="0" fontId="33" fillId="0" borderId="0" xfId="0" applyNumberFormat="1" applyFont="1" applyFill="1" applyBorder="1" applyAlignment="1">
      <alignment vertical="center"/>
    </xf>
    <xf numFmtId="0" fontId="33" fillId="0" borderId="0" xfId="0" applyFont="1" applyFill="1" applyBorder="1" applyAlignment="1">
      <alignment vertical="center"/>
    </xf>
    <xf numFmtId="0" fontId="6" fillId="0" borderId="42" xfId="0" applyNumberFormat="1" applyFont="1" applyFill="1" applyBorder="1" applyAlignment="1">
      <alignment horizontal="right" vertical="top" wrapText="1"/>
    </xf>
    <xf numFmtId="0" fontId="6" fillId="0" borderId="21" xfId="0" applyNumberFormat="1" applyFont="1" applyFill="1" applyBorder="1" applyAlignment="1">
      <alignment horizontal="right" vertical="top" wrapText="1"/>
    </xf>
    <xf numFmtId="0" fontId="6" fillId="4" borderId="21" xfId="0" applyNumberFormat="1" applyFont="1" applyFill="1" applyBorder="1" applyAlignment="1" applyProtection="1">
      <alignment horizontal="right" vertical="top" wrapText="1"/>
      <protection locked="0"/>
    </xf>
    <xf numFmtId="0" fontId="6" fillId="4" borderId="33" xfId="0" applyNumberFormat="1" applyFont="1" applyFill="1" applyBorder="1" applyAlignment="1" applyProtection="1">
      <alignment horizontal="right" vertical="top" wrapText="1"/>
      <protection locked="0"/>
    </xf>
    <xf numFmtId="0" fontId="6" fillId="3" borderId="2" xfId="0" applyNumberFormat="1" applyFont="1" applyFill="1" applyBorder="1" applyAlignment="1">
      <alignment horizontal="right" vertical="center" wrapText="1"/>
    </xf>
    <xf numFmtId="0" fontId="33" fillId="0" borderId="0" xfId="0" applyNumberFormat="1" applyFont="1" applyFill="1" applyBorder="1" applyAlignment="1">
      <alignment horizontal="right"/>
    </xf>
    <xf numFmtId="0" fontId="33" fillId="0" borderId="0" xfId="0" applyNumberFormat="1" applyFont="1" applyFill="1" applyBorder="1" applyAlignment="1">
      <alignment horizontal="right" vertical="center"/>
    </xf>
    <xf numFmtId="0" fontId="6" fillId="0" borderId="0" xfId="0" applyNumberFormat="1" applyFont="1" applyFill="1" applyBorder="1" applyAlignment="1">
      <alignment horizontal="right" vertical="center"/>
    </xf>
    <xf numFmtId="0" fontId="31" fillId="31" borderId="45" xfId="0" applyNumberFormat="1" applyFont="1" applyFill="1" applyBorder="1" applyAlignment="1">
      <alignment horizontal="center" vertical="center" wrapText="1"/>
    </xf>
    <xf numFmtId="0" fontId="31" fillId="31" borderId="46" xfId="0" applyNumberFormat="1" applyFont="1" applyFill="1" applyBorder="1" applyAlignment="1">
      <alignment horizontal="center" vertical="center" wrapText="1"/>
    </xf>
    <xf numFmtId="0" fontId="1" fillId="2" borderId="0" xfId="0" applyFont="1" applyFill="1" applyBorder="1"/>
    <xf numFmtId="0" fontId="6" fillId="0" borderId="0" xfId="0" applyNumberFormat="1" applyFont="1" applyFill="1" applyBorder="1" applyAlignment="1">
      <alignment horizontal="center"/>
    </xf>
    <xf numFmtId="0" fontId="6" fillId="0" borderId="0" xfId="0" applyNumberFormat="1" applyFont="1" applyFill="1" applyBorder="1" applyAlignment="1">
      <alignment horizontal="center" vertical="center"/>
    </xf>
    <xf numFmtId="0" fontId="33" fillId="0" borderId="0" xfId="0" applyNumberFormat="1" applyFont="1" applyFill="1" applyBorder="1" applyAlignment="1">
      <alignment horizontal="center"/>
    </xf>
    <xf numFmtId="0" fontId="33" fillId="0" borderId="0" xfId="0" applyNumberFormat="1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/>
    </xf>
    <xf numFmtId="0" fontId="33" fillId="0" borderId="0" xfId="0" applyFont="1" applyFill="1" applyBorder="1" applyAlignment="1">
      <alignment horizontal="right"/>
    </xf>
    <xf numFmtId="0" fontId="6" fillId="0" borderId="42" xfId="0" applyNumberFormat="1" applyFont="1" applyFill="1" applyBorder="1" applyAlignment="1">
      <alignment horizontal="center" vertical="top" wrapText="1"/>
    </xf>
    <xf numFmtId="0" fontId="6" fillId="4" borderId="42" xfId="0" applyNumberFormat="1" applyFont="1" applyFill="1" applyBorder="1" applyAlignment="1" applyProtection="1">
      <alignment horizontal="right" vertical="top" wrapText="1"/>
      <protection locked="0"/>
    </xf>
    <xf numFmtId="0" fontId="0" fillId="0" borderId="40" xfId="0" applyFont="1" applyFill="1" applyBorder="1"/>
    <xf numFmtId="0" fontId="1" fillId="2" borderId="47" xfId="0" applyFont="1" applyFill="1" applyBorder="1"/>
    <xf numFmtId="0" fontId="1" fillId="0" borderId="48" xfId="0" applyFont="1" applyFill="1" applyBorder="1"/>
    <xf numFmtId="0" fontId="1" fillId="0" borderId="49" xfId="0" applyFont="1" applyFill="1" applyBorder="1"/>
    <xf numFmtId="0" fontId="0" fillId="0" borderId="50" xfId="0" applyFont="1" applyFill="1" applyBorder="1"/>
    <xf numFmtId="0" fontId="0" fillId="0" borderId="51" xfId="0" applyFont="1" applyFill="1" applyBorder="1"/>
    <xf numFmtId="0" fontId="2" fillId="0" borderId="23" xfId="0" applyFont="1" applyFill="1" applyBorder="1" applyAlignment="1">
      <alignment horizontal="right" vertical="center" wrapText="1"/>
    </xf>
    <xf numFmtId="0" fontId="1" fillId="0" borderId="0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 vertical="center" wrapText="1"/>
    </xf>
    <xf numFmtId="0" fontId="0" fillId="0" borderId="23" xfId="0" applyFont="1" applyFill="1" applyBorder="1" applyAlignment="1">
      <alignment horizontal="center" vertical="center" wrapText="1"/>
    </xf>
    <xf numFmtId="0" fontId="2" fillId="0" borderId="23" xfId="0" applyFont="1" applyFill="1" applyBorder="1" applyAlignment="1">
      <alignment horizontal="center" vertical="center" wrapText="1"/>
    </xf>
    <xf numFmtId="0" fontId="1" fillId="0" borderId="43" xfId="0" applyFont="1" applyFill="1" applyBorder="1" applyAlignment="1">
      <alignment horizontal="center"/>
    </xf>
    <xf numFmtId="0" fontId="1" fillId="0" borderId="31" xfId="0" applyFont="1" applyFill="1" applyBorder="1"/>
    <xf numFmtId="3" fontId="36" fillId="0" borderId="58" xfId="234" applyNumberFormat="1" applyFont="1" applyFill="1" applyBorder="1" applyAlignment="1">
      <alignment horizontal="center" vertical="center"/>
    </xf>
    <xf numFmtId="0" fontId="2" fillId="2" borderId="47" xfId="0" applyFont="1" applyFill="1" applyBorder="1" applyAlignment="1">
      <alignment horizontal="center" vertical="center" wrapText="1"/>
    </xf>
    <xf numFmtId="0" fontId="2" fillId="2" borderId="48" xfId="0" applyFont="1" applyFill="1" applyBorder="1" applyAlignment="1">
      <alignment horizontal="center" vertical="center" wrapText="1"/>
    </xf>
    <xf numFmtId="0" fontId="0" fillId="0" borderId="23" xfId="0" applyFont="1" applyFill="1" applyBorder="1" applyAlignment="1">
      <alignment horizontal="center"/>
    </xf>
    <xf numFmtId="0" fontId="6" fillId="4" borderId="59" xfId="0" applyNumberFormat="1" applyFont="1" applyFill="1" applyBorder="1" applyAlignment="1" applyProtection="1">
      <alignment horizontal="right" vertical="top" wrapText="1"/>
      <protection locked="0"/>
    </xf>
    <xf numFmtId="0" fontId="6" fillId="35" borderId="21" xfId="0" applyNumberFormat="1" applyFont="1" applyFill="1" applyBorder="1" applyAlignment="1">
      <alignment horizontal="right" vertical="top" wrapText="1"/>
    </xf>
    <xf numFmtId="164" fontId="6" fillId="35" borderId="21" xfId="0" applyNumberFormat="1" applyFont="1" applyFill="1" applyBorder="1" applyAlignment="1">
      <alignment horizontal="center"/>
    </xf>
    <xf numFmtId="0" fontId="6" fillId="35" borderId="33" xfId="0" applyNumberFormat="1" applyFont="1" applyFill="1" applyBorder="1" applyAlignment="1">
      <alignment horizontal="right" vertical="top" wrapText="1"/>
    </xf>
    <xf numFmtId="164" fontId="6" fillId="35" borderId="42" xfId="0" applyNumberFormat="1" applyFont="1" applyFill="1" applyBorder="1" applyAlignment="1">
      <alignment horizontal="center"/>
    </xf>
    <xf numFmtId="3" fontId="36" fillId="0" borderId="46" xfId="234" applyNumberFormat="1" applyFont="1" applyFill="1" applyBorder="1" applyAlignment="1">
      <alignment horizontal="center" vertical="center"/>
    </xf>
    <xf numFmtId="0" fontId="32" fillId="28" borderId="44" xfId="0" applyFont="1" applyFill="1" applyBorder="1" applyAlignment="1">
      <alignment horizontal="center" vertical="center" wrapText="1"/>
    </xf>
    <xf numFmtId="0" fontId="32" fillId="28" borderId="32" xfId="0" applyNumberFormat="1" applyFont="1" applyFill="1" applyBorder="1" applyAlignment="1">
      <alignment horizontal="center" vertical="center" wrapText="1"/>
    </xf>
    <xf numFmtId="0" fontId="32" fillId="28" borderId="41" xfId="0" applyNumberFormat="1" applyFont="1" applyFill="1" applyBorder="1" applyAlignment="1">
      <alignment horizontal="center" vertical="center" wrapText="1"/>
    </xf>
    <xf numFmtId="0" fontId="2" fillId="38" borderId="48" xfId="0" applyFont="1" applyFill="1" applyBorder="1" applyAlignment="1">
      <alignment horizontal="center" vertical="center" wrapText="1"/>
    </xf>
    <xf numFmtId="0" fontId="2" fillId="38" borderId="49" xfId="0" applyFont="1" applyFill="1" applyBorder="1" applyAlignment="1">
      <alignment horizontal="center" vertical="center" wrapText="1"/>
    </xf>
    <xf numFmtId="0" fontId="1" fillId="2" borderId="43" xfId="0" applyFont="1" applyFill="1" applyBorder="1"/>
    <xf numFmtId="0" fontId="1" fillId="38" borderId="43" xfId="0" applyFont="1" applyFill="1" applyBorder="1"/>
    <xf numFmtId="0" fontId="0" fillId="0" borderId="23" xfId="0" applyFont="1" applyFill="1" applyBorder="1" applyAlignment="1">
      <alignment horizontal="left" vertical="center" wrapText="1"/>
    </xf>
    <xf numFmtId="0" fontId="0" fillId="0" borderId="1" xfId="0" applyFont="1" applyFill="1" applyBorder="1" applyAlignment="1">
      <alignment horizontal="left" vertical="center" wrapText="1"/>
    </xf>
    <xf numFmtId="0" fontId="34" fillId="0" borderId="60" xfId="0" applyNumberFormat="1" applyFont="1" applyFill="1" applyBorder="1" applyAlignment="1">
      <alignment horizontal="center" vertical="center"/>
    </xf>
    <xf numFmtId="0" fontId="34" fillId="0" borderId="0" xfId="0" applyNumberFormat="1" applyFont="1" applyFill="1" applyBorder="1" applyAlignment="1">
      <alignment horizontal="center" vertical="center"/>
    </xf>
    <xf numFmtId="0" fontId="6" fillId="0" borderId="21" xfId="0" applyNumberFormat="1" applyFont="1" applyFill="1" applyBorder="1" applyAlignment="1" applyProtection="1">
      <alignment horizontal="right" vertical="top" wrapText="1"/>
      <protection locked="0"/>
    </xf>
    <xf numFmtId="0" fontId="6" fillId="0" borderId="33" xfId="0" applyNumberFormat="1" applyFont="1" applyFill="1" applyBorder="1" applyAlignment="1" applyProtection="1">
      <alignment horizontal="right" vertical="top" wrapText="1"/>
      <protection locked="0"/>
    </xf>
    <xf numFmtId="0" fontId="6" fillId="0" borderId="59" xfId="0" applyNumberFormat="1" applyFont="1" applyFill="1" applyBorder="1" applyAlignment="1" applyProtection="1">
      <alignment horizontal="right" vertical="top" wrapText="1"/>
      <protection locked="0"/>
    </xf>
    <xf numFmtId="0" fontId="6" fillId="0" borderId="42" xfId="0" applyNumberFormat="1" applyFont="1" applyFill="1" applyBorder="1" applyAlignment="1" applyProtection="1">
      <alignment horizontal="right" vertical="top" wrapText="1"/>
      <protection locked="0"/>
    </xf>
    <xf numFmtId="0" fontId="31" fillId="31" borderId="58" xfId="0" applyNumberFormat="1" applyFont="1" applyFill="1" applyBorder="1" applyAlignment="1">
      <alignment horizontal="center" vertical="center" wrapText="1"/>
    </xf>
    <xf numFmtId="0" fontId="31" fillId="39" borderId="48" xfId="0" applyFont="1" applyFill="1" applyBorder="1" applyAlignment="1">
      <alignment horizontal="center" vertical="center" wrapText="1"/>
    </xf>
    <xf numFmtId="0" fontId="31" fillId="39" borderId="49" xfId="0" applyFont="1" applyFill="1" applyBorder="1" applyAlignment="1">
      <alignment horizontal="center" vertical="center" wrapText="1"/>
    </xf>
    <xf numFmtId="0" fontId="0" fillId="40" borderId="64" xfId="0" applyFont="1" applyFill="1" applyBorder="1" applyAlignment="1">
      <alignment horizontal="center" vertical="center"/>
    </xf>
    <xf numFmtId="0" fontId="0" fillId="40" borderId="65" xfId="0" applyFont="1" applyFill="1" applyBorder="1" applyAlignment="1">
      <alignment horizontal="center" vertical="center"/>
    </xf>
    <xf numFmtId="0" fontId="0" fillId="2" borderId="63" xfId="0" applyFont="1" applyFill="1" applyBorder="1"/>
    <xf numFmtId="0" fontId="0" fillId="2" borderId="65" xfId="0" applyFont="1" applyFill="1" applyBorder="1"/>
    <xf numFmtId="0" fontId="0" fillId="41" borderId="64" xfId="0" applyFont="1" applyFill="1" applyBorder="1" applyAlignment="1">
      <alignment horizontal="center" vertical="center"/>
    </xf>
    <xf numFmtId="0" fontId="0" fillId="41" borderId="65" xfId="0" applyFont="1" applyFill="1" applyBorder="1" applyAlignment="1">
      <alignment horizontal="center" vertical="center"/>
    </xf>
    <xf numFmtId="0" fontId="1" fillId="0" borderId="67" xfId="0" applyFont="1" applyFill="1" applyBorder="1"/>
    <xf numFmtId="0" fontId="0" fillId="2" borderId="53" xfId="0" applyFont="1" applyFill="1" applyBorder="1" applyAlignment="1">
      <alignment horizontal="left" wrapText="1"/>
    </xf>
    <xf numFmtId="0" fontId="0" fillId="2" borderId="68" xfId="0" applyFont="1" applyFill="1" applyBorder="1"/>
    <xf numFmtId="0" fontId="0" fillId="32" borderId="68" xfId="0" applyFont="1" applyFill="1" applyBorder="1"/>
    <xf numFmtId="0" fontId="0" fillId="41" borderId="1" xfId="0" applyFont="1" applyFill="1" applyBorder="1"/>
    <xf numFmtId="0" fontId="0" fillId="40" borderId="1" xfId="0" applyFont="1" applyFill="1" applyBorder="1" applyAlignment="1">
      <alignment horizontal="left" vertical="top" wrapText="1"/>
    </xf>
    <xf numFmtId="0" fontId="0" fillId="2" borderId="66" xfId="0" applyFont="1" applyFill="1" applyBorder="1" applyAlignment="1">
      <alignment vertical="center"/>
    </xf>
    <xf numFmtId="0" fontId="0" fillId="40" borderId="65" xfId="0" applyFont="1" applyFill="1" applyBorder="1" applyAlignment="1">
      <alignment horizontal="left" vertical="center" wrapText="1"/>
    </xf>
    <xf numFmtId="0" fontId="0" fillId="32" borderId="66" xfId="0" applyFont="1" applyFill="1" applyBorder="1" applyAlignment="1">
      <alignment horizontal="center" vertical="center"/>
    </xf>
    <xf numFmtId="0" fontId="0" fillId="41" borderId="65" xfId="0" applyFont="1" applyFill="1" applyBorder="1" applyAlignment="1">
      <alignment vertical="center"/>
    </xf>
    <xf numFmtId="0" fontId="35" fillId="0" borderId="0" xfId="0" applyFont="1" applyFill="1" applyBorder="1" applyAlignment="1">
      <alignment horizontal="center" vertical="center"/>
    </xf>
    <xf numFmtId="0" fontId="29" fillId="35" borderId="0" xfId="0" applyFont="1" applyFill="1" applyBorder="1" applyAlignment="1">
      <alignment horizontal="center" vertical="center"/>
    </xf>
    <xf numFmtId="0" fontId="2" fillId="34" borderId="48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2" fillId="34" borderId="70" xfId="0" applyFont="1" applyFill="1" applyBorder="1" applyAlignment="1">
      <alignment horizontal="center" vertical="center" wrapText="1"/>
    </xf>
    <xf numFmtId="0" fontId="0" fillId="0" borderId="71" xfId="0" applyFont="1" applyFill="1" applyBorder="1" applyAlignment="1">
      <alignment horizontal="center"/>
    </xf>
    <xf numFmtId="0" fontId="0" fillId="0" borderId="62" xfId="0" applyFont="1" applyFill="1" applyBorder="1"/>
    <xf numFmtId="0" fontId="0" fillId="0" borderId="44" xfId="0" applyFont="1" applyFill="1" applyBorder="1"/>
    <xf numFmtId="0" fontId="0" fillId="0" borderId="73" xfId="0" applyFont="1" applyFill="1" applyBorder="1"/>
    <xf numFmtId="0" fontId="0" fillId="0" borderId="45" xfId="0" applyFont="1" applyFill="1" applyBorder="1"/>
    <xf numFmtId="0" fontId="1" fillId="34" borderId="43" xfId="0" applyFont="1" applyFill="1" applyBorder="1"/>
    <xf numFmtId="0" fontId="0" fillId="0" borderId="32" xfId="0" applyFont="1" applyFill="1" applyBorder="1" applyAlignment="1">
      <alignment horizontal="center"/>
    </xf>
    <xf numFmtId="164" fontId="0" fillId="0" borderId="41" xfId="0" applyNumberFormat="1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164" fontId="0" fillId="0" borderId="74" xfId="0" applyNumberFormat="1" applyFont="1" applyFill="1" applyBorder="1" applyAlignment="1">
      <alignment horizontal="center"/>
    </xf>
    <xf numFmtId="49" fontId="0" fillId="0" borderId="57" xfId="0" applyNumberFormat="1" applyFont="1" applyFill="1" applyBorder="1"/>
    <xf numFmtId="0" fontId="1" fillId="0" borderId="53" xfId="0" applyFont="1" applyFill="1" applyBorder="1"/>
    <xf numFmtId="0" fontId="0" fillId="0" borderId="75" xfId="0" applyFont="1" applyFill="1" applyBorder="1"/>
    <xf numFmtId="0" fontId="0" fillId="0" borderId="76" xfId="0" applyFont="1" applyFill="1" applyBorder="1"/>
    <xf numFmtId="0" fontId="1" fillId="33" borderId="52" xfId="0" applyFont="1" applyFill="1" applyBorder="1" applyAlignment="1">
      <alignment horizontal="center" vertical="center" wrapText="1"/>
    </xf>
    <xf numFmtId="0" fontId="38" fillId="2" borderId="53" xfId="0" applyFont="1" applyFill="1" applyBorder="1" applyAlignment="1">
      <alignment horizontal="center" vertical="center"/>
    </xf>
    <xf numFmtId="0" fontId="38" fillId="38" borderId="53" xfId="0" applyFont="1" applyFill="1" applyBorder="1" applyAlignment="1">
      <alignment horizontal="center" vertical="center"/>
    </xf>
    <xf numFmtId="0" fontId="38" fillId="34" borderId="72" xfId="0" applyFont="1" applyFill="1" applyBorder="1" applyAlignment="1">
      <alignment horizontal="center" vertical="center"/>
    </xf>
    <xf numFmtId="0" fontId="38" fillId="34" borderId="72" xfId="0" applyFont="1" applyFill="1" applyBorder="1" applyAlignment="1">
      <alignment horizontal="center" vertical="center" wrapText="1"/>
    </xf>
    <xf numFmtId="0" fontId="0" fillId="0" borderId="77" xfId="0" applyFont="1" applyFill="1" applyBorder="1" applyAlignment="1">
      <alignment horizontal="center"/>
    </xf>
    <xf numFmtId="164" fontId="0" fillId="0" borderId="78" xfId="0" applyNumberFormat="1" applyFont="1" applyFill="1" applyBorder="1" applyAlignment="1">
      <alignment horizontal="center"/>
    </xf>
    <xf numFmtId="0" fontId="0" fillId="42" borderId="1" xfId="0" applyFont="1" applyFill="1" applyBorder="1"/>
    <xf numFmtId="0" fontId="0" fillId="43" borderId="1" xfId="0" applyFont="1" applyFill="1" applyBorder="1"/>
    <xf numFmtId="0" fontId="0" fillId="43" borderId="80" xfId="0" applyFont="1" applyFill="1" applyBorder="1"/>
    <xf numFmtId="0" fontId="37" fillId="36" borderId="32" xfId="0" applyFont="1" applyFill="1" applyBorder="1" applyAlignment="1">
      <alignment horizontal="center" vertical="center"/>
    </xf>
    <xf numFmtId="0" fontId="29" fillId="0" borderId="0" xfId="0" applyFont="1" applyFill="1" applyBorder="1" applyAlignment="1">
      <alignment horizontal="center" vertical="center"/>
    </xf>
    <xf numFmtId="0" fontId="34" fillId="0" borderId="0" xfId="0" applyNumberFormat="1" applyFont="1" applyFill="1" applyBorder="1" applyAlignment="1">
      <alignment horizontal="center" vertical="center"/>
    </xf>
    <xf numFmtId="49" fontId="31" fillId="37" borderId="25" xfId="0" applyNumberFormat="1" applyFont="1" applyFill="1" applyBorder="1" applyAlignment="1">
      <alignment horizontal="center" vertical="center" wrapText="1"/>
    </xf>
    <xf numFmtId="49" fontId="31" fillId="37" borderId="26" xfId="0" applyNumberFormat="1" applyFont="1" applyFill="1" applyBorder="1" applyAlignment="1">
      <alignment horizontal="center" vertical="center" wrapText="1"/>
    </xf>
    <xf numFmtId="49" fontId="31" fillId="37" borderId="27" xfId="0" applyNumberFormat="1" applyFont="1" applyFill="1" applyBorder="1" applyAlignment="1">
      <alignment horizontal="center" vertical="center" wrapText="1"/>
    </xf>
    <xf numFmtId="0" fontId="31" fillId="30" borderId="38" xfId="0" applyNumberFormat="1" applyFont="1" applyFill="1" applyBorder="1" applyAlignment="1">
      <alignment horizontal="center" vertical="top" wrapText="1"/>
    </xf>
    <xf numFmtId="0" fontId="31" fillId="30" borderId="79" xfId="0" applyNumberFormat="1" applyFont="1" applyFill="1" applyBorder="1" applyAlignment="1">
      <alignment horizontal="center" vertical="top" wrapText="1"/>
    </xf>
    <xf numFmtId="0" fontId="32" fillId="28" borderId="44" xfId="0" applyFont="1" applyFill="1" applyBorder="1" applyAlignment="1">
      <alignment horizontal="center" vertical="center" wrapText="1"/>
    </xf>
    <xf numFmtId="0" fontId="32" fillId="28" borderId="45" xfId="0" applyFont="1" applyFill="1" applyBorder="1" applyAlignment="1">
      <alignment horizontal="center" vertical="center" wrapText="1"/>
    </xf>
    <xf numFmtId="0" fontId="32" fillId="28" borderId="32" xfId="0" applyNumberFormat="1" applyFont="1" applyFill="1" applyBorder="1" applyAlignment="1">
      <alignment horizontal="center" vertical="center" wrapText="1"/>
    </xf>
    <xf numFmtId="0" fontId="32" fillId="28" borderId="46" xfId="0" applyNumberFormat="1" applyFont="1" applyFill="1" applyBorder="1" applyAlignment="1">
      <alignment horizontal="center" vertical="center" wrapText="1"/>
    </xf>
    <xf numFmtId="0" fontId="32" fillId="28" borderId="41" xfId="0" applyNumberFormat="1" applyFont="1" applyFill="1" applyBorder="1" applyAlignment="1">
      <alignment horizontal="center" vertical="center" wrapText="1"/>
    </xf>
    <xf numFmtId="0" fontId="32" fillId="28" borderId="58" xfId="0" applyNumberFormat="1" applyFont="1" applyFill="1" applyBorder="1" applyAlignment="1">
      <alignment horizontal="center" vertical="center" wrapText="1"/>
    </xf>
    <xf numFmtId="0" fontId="31" fillId="29" borderId="38" xfId="0" applyNumberFormat="1" applyFont="1" applyFill="1" applyBorder="1" applyAlignment="1">
      <alignment horizontal="center" vertical="top" wrapText="1"/>
    </xf>
    <xf numFmtId="0" fontId="31" fillId="29" borderId="61" xfId="0" applyNumberFormat="1" applyFont="1" applyFill="1" applyBorder="1" applyAlignment="1">
      <alignment horizontal="center" vertical="top" wrapText="1"/>
    </xf>
    <xf numFmtId="0" fontId="31" fillId="29" borderId="27" xfId="0" applyNumberFormat="1" applyFont="1" applyFill="1" applyBorder="1" applyAlignment="1">
      <alignment horizontal="center" vertical="top" wrapText="1"/>
    </xf>
    <xf numFmtId="0" fontId="31" fillId="29" borderId="62" xfId="0" applyNumberFormat="1" applyFont="1" applyFill="1" applyBorder="1" applyAlignment="1">
      <alignment horizontal="center" vertical="top" wrapText="1"/>
    </xf>
    <xf numFmtId="3" fontId="36" fillId="0" borderId="45" xfId="234" applyNumberFormat="1" applyFont="1" applyFill="1" applyBorder="1" applyAlignment="1">
      <alignment horizontal="center" vertical="center"/>
    </xf>
    <xf numFmtId="3" fontId="36" fillId="0" borderId="46" xfId="234" applyNumberFormat="1" applyFont="1" applyFill="1" applyBorder="1" applyAlignment="1">
      <alignment horizontal="center" vertical="center"/>
    </xf>
    <xf numFmtId="0" fontId="34" fillId="0" borderId="25" xfId="0" applyFont="1" applyFill="1" applyBorder="1" applyAlignment="1">
      <alignment horizontal="center" vertical="center"/>
    </xf>
    <xf numFmtId="0" fontId="34" fillId="0" borderId="26" xfId="0" applyFont="1" applyFill="1" applyBorder="1" applyAlignment="1">
      <alignment horizontal="center" vertical="center"/>
    </xf>
    <xf numFmtId="0" fontId="34" fillId="0" borderId="27" xfId="0" applyFont="1" applyFill="1" applyBorder="1" applyAlignment="1">
      <alignment horizontal="center" vertical="center"/>
    </xf>
    <xf numFmtId="0" fontId="36" fillId="34" borderId="56" xfId="0" applyFont="1" applyFill="1" applyBorder="1" applyAlignment="1">
      <alignment horizontal="center" vertical="center" wrapText="1"/>
    </xf>
    <xf numFmtId="0" fontId="36" fillId="34" borderId="26" xfId="0" applyFont="1" applyFill="1" applyBorder="1" applyAlignment="1">
      <alignment horizontal="center" vertical="center" wrapText="1"/>
    </xf>
    <xf numFmtId="0" fontId="36" fillId="34" borderId="27" xfId="0" applyFont="1" applyFill="1" applyBorder="1" applyAlignment="1">
      <alignment horizontal="center" vertical="center" wrapText="1"/>
    </xf>
    <xf numFmtId="0" fontId="3" fillId="0" borderId="29" xfId="0" applyFont="1" applyFill="1" applyBorder="1" applyAlignment="1">
      <alignment horizontal="center" vertical="center"/>
    </xf>
    <xf numFmtId="0" fontId="36" fillId="34" borderId="35" xfId="0" applyFont="1" applyFill="1" applyBorder="1" applyAlignment="1">
      <alignment horizontal="center" vertical="center" wrapText="1"/>
    </xf>
    <xf numFmtId="0" fontId="36" fillId="34" borderId="36" xfId="0" applyFont="1" applyFill="1" applyBorder="1" applyAlignment="1">
      <alignment horizontal="center" vertical="center" wrapText="1"/>
    </xf>
    <xf numFmtId="0" fontId="36" fillId="34" borderId="69" xfId="0" applyFont="1" applyFill="1" applyBorder="1" applyAlignment="1">
      <alignment horizontal="center" vertical="center" wrapText="1"/>
    </xf>
    <xf numFmtId="0" fontId="36" fillId="34" borderId="70" xfId="0" applyFont="1" applyFill="1" applyBorder="1" applyAlignment="1">
      <alignment horizontal="center" vertical="center" wrapText="1"/>
    </xf>
    <xf numFmtId="0" fontId="35" fillId="0" borderId="0" xfId="0" applyFont="1" applyFill="1" applyBorder="1" applyAlignment="1">
      <alignment horizontal="center" vertical="center"/>
    </xf>
    <xf numFmtId="0" fontId="29" fillId="35" borderId="0" xfId="0" applyFont="1" applyFill="1" applyBorder="1" applyAlignment="1">
      <alignment horizontal="center" vertical="center"/>
    </xf>
    <xf numFmtId="0" fontId="1" fillId="33" borderId="52" xfId="0" applyFont="1" applyFill="1" applyBorder="1" applyAlignment="1">
      <alignment horizontal="center" vertical="center" wrapText="1"/>
    </xf>
    <xf numFmtId="0" fontId="1" fillId="33" borderId="54" xfId="0" applyFont="1" applyFill="1" applyBorder="1" applyAlignment="1">
      <alignment horizontal="center" vertical="center" wrapText="1"/>
    </xf>
    <xf numFmtId="0" fontId="1" fillId="33" borderId="53" xfId="0" applyFont="1" applyFill="1" applyBorder="1" applyAlignment="1">
      <alignment horizontal="center" vertical="center" wrapText="1"/>
    </xf>
    <xf numFmtId="0" fontId="1" fillId="33" borderId="55" xfId="0" applyFont="1" applyFill="1" applyBorder="1" applyAlignment="1">
      <alignment horizontal="center" vertical="center" wrapText="1"/>
    </xf>
    <xf numFmtId="0" fontId="38" fillId="33" borderId="56" xfId="0" applyFont="1" applyFill="1" applyBorder="1" applyAlignment="1">
      <alignment horizontal="center" vertical="center" wrapText="1"/>
    </xf>
    <xf numFmtId="0" fontId="38" fillId="33" borderId="57" xfId="0" applyFont="1" applyFill="1" applyBorder="1" applyAlignment="1">
      <alignment horizontal="center" vertical="center" wrapText="1"/>
    </xf>
    <xf numFmtId="0" fontId="37" fillId="36" borderId="81" xfId="0" applyFont="1" applyFill="1" applyBorder="1" applyAlignment="1">
      <alignment horizontal="center" vertical="center"/>
    </xf>
    <xf numFmtId="0" fontId="37" fillId="36" borderId="82" xfId="0" applyFont="1" applyFill="1" applyBorder="1" applyAlignment="1">
      <alignment horizontal="center" vertical="center"/>
    </xf>
    <xf numFmtId="0" fontId="37" fillId="36" borderId="83" xfId="0" applyFont="1" applyFill="1" applyBorder="1" applyAlignment="1">
      <alignment horizontal="center" vertical="center"/>
    </xf>
    <xf numFmtId="0" fontId="37" fillId="36" borderId="41" xfId="0" applyFont="1" applyFill="1" applyBorder="1" applyAlignment="1">
      <alignment horizontal="center" vertical="center"/>
    </xf>
  </cellXfs>
  <cellStyles count="235">
    <cellStyle name="20% - Énfasis1 2" xfId="1"/>
    <cellStyle name="20% - Énfasis2 2" xfId="2"/>
    <cellStyle name="20% - Énfasis3 2" xfId="3"/>
    <cellStyle name="20% - Énfasis4 2" xfId="4"/>
    <cellStyle name="20% - Énfasis5 2" xfId="5"/>
    <cellStyle name="20% - Énfasis6 2" xfId="6"/>
    <cellStyle name="40% - Énfasis1 2" xfId="7"/>
    <cellStyle name="40% - Énfasis2 2" xfId="8"/>
    <cellStyle name="40% - Énfasis3 2" xfId="9"/>
    <cellStyle name="40% - Énfasis4 2" xfId="10"/>
    <cellStyle name="40% - Énfasis5 2" xfId="11"/>
    <cellStyle name="40% - Énfasis6 2" xfId="12"/>
    <cellStyle name="60% - Énfasis1 2" xfId="13"/>
    <cellStyle name="60% - Énfasis2 2" xfId="14"/>
    <cellStyle name="60% - Énfasis3 2" xfId="15"/>
    <cellStyle name="60% - Énfasis4 2" xfId="16"/>
    <cellStyle name="60% - Énfasis5 2" xfId="17"/>
    <cellStyle name="60% - Énfasis6 2" xfId="18"/>
    <cellStyle name="Buena 2" xfId="19"/>
    <cellStyle name="Cálculo 2" xfId="20"/>
    <cellStyle name="Cálculo 2 2" xfId="21"/>
    <cellStyle name="Cálculo 2 2 2" xfId="22"/>
    <cellStyle name="Cálculo 2 2 2 2" xfId="23"/>
    <cellStyle name="Cálculo 2 2 3" xfId="24"/>
    <cellStyle name="Cálculo 2 3" xfId="25"/>
    <cellStyle name="Cálculo 2 3 2" xfId="26"/>
    <cellStyle name="Cálculo 2 4" xfId="27"/>
    <cellStyle name="Cálculo 2 4 2" xfId="28"/>
    <cellStyle name="Cálculo 2 5" xfId="29"/>
    <cellStyle name="Celda de comprobación 2" xfId="30"/>
    <cellStyle name="Celda vinculada 2" xfId="31"/>
    <cellStyle name="Comma" xfId="234" builtinId="3"/>
    <cellStyle name="Encabezado 4 2" xfId="32"/>
    <cellStyle name="Énfasis1 2" xfId="33"/>
    <cellStyle name="Énfasis2 2" xfId="34"/>
    <cellStyle name="Énfasis3 2" xfId="35"/>
    <cellStyle name="Énfasis4 2" xfId="36"/>
    <cellStyle name="Énfasis5 2" xfId="37"/>
    <cellStyle name="Énfasis6 2" xfId="38"/>
    <cellStyle name="Entrada 2" xfId="39"/>
    <cellStyle name="Entrada 2 2" xfId="40"/>
    <cellStyle name="Entrada 2 2 2" xfId="41"/>
    <cellStyle name="Entrada 2 2 2 2" xfId="42"/>
    <cellStyle name="Entrada 2 2 3" xfId="43"/>
    <cellStyle name="Entrada 2 3" xfId="44"/>
    <cellStyle name="Entrada 2 3 2" xfId="45"/>
    <cellStyle name="Entrada 2 4" xfId="46"/>
    <cellStyle name="Entrada 2 4 2" xfId="47"/>
    <cellStyle name="Entrada 2 5" xfId="48"/>
    <cellStyle name="Incorrecto 2" xfId="49"/>
    <cellStyle name="Neutral 2" xfId="50"/>
    <cellStyle name="Normal" xfId="0" builtinId="0"/>
    <cellStyle name="Normal 10" xfId="51"/>
    <cellStyle name="Normal 10 10" xfId="52"/>
    <cellStyle name="Normal 10 2" xfId="53"/>
    <cellStyle name="Normal 10 3" xfId="54"/>
    <cellStyle name="Normal 10 4" xfId="55"/>
    <cellStyle name="Normal 10 5" xfId="56"/>
    <cellStyle name="Normal 10 6" xfId="57"/>
    <cellStyle name="Normal 10 7" xfId="58"/>
    <cellStyle name="Normal 10 8" xfId="59"/>
    <cellStyle name="Normal 10 9" xfId="60"/>
    <cellStyle name="Normal 11" xfId="61"/>
    <cellStyle name="Normal 11 10" xfId="62"/>
    <cellStyle name="Normal 11 2" xfId="63"/>
    <cellStyle name="Normal 11 3" xfId="64"/>
    <cellStyle name="Normal 11 4" xfId="65"/>
    <cellStyle name="Normal 11 5" xfId="66"/>
    <cellStyle name="Normal 11 6" xfId="67"/>
    <cellStyle name="Normal 11 7" xfId="68"/>
    <cellStyle name="Normal 11 8" xfId="69"/>
    <cellStyle name="Normal 11 9" xfId="70"/>
    <cellStyle name="Normal 12" xfId="71"/>
    <cellStyle name="Normal 12 2" xfId="72"/>
    <cellStyle name="Normal 12 3" xfId="73"/>
    <cellStyle name="Normal 12 4" xfId="74"/>
    <cellStyle name="Normal 12 5" xfId="75"/>
    <cellStyle name="Normal 12 6" xfId="76"/>
    <cellStyle name="Normal 12 7" xfId="77"/>
    <cellStyle name="Normal 12 8" xfId="78"/>
    <cellStyle name="Normal 13" xfId="79"/>
    <cellStyle name="Normal 13 2" xfId="80"/>
    <cellStyle name="Normal 13 3" xfId="81"/>
    <cellStyle name="Normal 13 4" xfId="82"/>
    <cellStyle name="Normal 13 5" xfId="83"/>
    <cellStyle name="Normal 13 6" xfId="84"/>
    <cellStyle name="Normal 14" xfId="85"/>
    <cellStyle name="Normal 14 2" xfId="86"/>
    <cellStyle name="Normal 14 3" xfId="87"/>
    <cellStyle name="Normal 14 4" xfId="88"/>
    <cellStyle name="Normal 14 5" xfId="89"/>
    <cellStyle name="Normal 14 6" xfId="90"/>
    <cellStyle name="Normal 15" xfId="91"/>
    <cellStyle name="Normal 15 2" xfId="92"/>
    <cellStyle name="Normal 16" xfId="93"/>
    <cellStyle name="Normal 16 2" xfId="94"/>
    <cellStyle name="Normal 16 3" xfId="95"/>
    <cellStyle name="Normal 16 4" xfId="96"/>
    <cellStyle name="Normal 16 5" xfId="97"/>
    <cellStyle name="Normal 16 6" xfId="98"/>
    <cellStyle name="Normal 17" xfId="99"/>
    <cellStyle name="Normal 17 2" xfId="100"/>
    <cellStyle name="Normal 17 3" xfId="101"/>
    <cellStyle name="Normal 17 4" xfId="102"/>
    <cellStyle name="Normal 18" xfId="103"/>
    <cellStyle name="Normal 19" xfId="104"/>
    <cellStyle name="Normal 19 2" xfId="105"/>
    <cellStyle name="Normal 19 3" xfId="106"/>
    <cellStyle name="Normal 19 4" xfId="107"/>
    <cellStyle name="Normal 2" xfId="108"/>
    <cellStyle name="Normal 2 2" xfId="109"/>
    <cellStyle name="Normal 2 3" xfId="110"/>
    <cellStyle name="Normal 2 4" xfId="111"/>
    <cellStyle name="Normal 20" xfId="112"/>
    <cellStyle name="Normal 21" xfId="113"/>
    <cellStyle name="Normal 22" xfId="114"/>
    <cellStyle name="Normal 23" xfId="115"/>
    <cellStyle name="Normal 24" xfId="116"/>
    <cellStyle name="Normal 3" xfId="117"/>
    <cellStyle name="Normal 3 2" xfId="118"/>
    <cellStyle name="Normal 3 3" xfId="119"/>
    <cellStyle name="Normal 4" xfId="120"/>
    <cellStyle name="Normal 4 10" xfId="121"/>
    <cellStyle name="Normal 4 11" xfId="122"/>
    <cellStyle name="Normal 4 12" xfId="123"/>
    <cellStyle name="Normal 4 13" xfId="124"/>
    <cellStyle name="Normal 4 14" xfId="125"/>
    <cellStyle name="Normal 4 15" xfId="126"/>
    <cellStyle name="Normal 4 16" xfId="127"/>
    <cellStyle name="Normal 4 2" xfId="128"/>
    <cellStyle name="Normal 4 3" xfId="129"/>
    <cellStyle name="Normal 4 4" xfId="130"/>
    <cellStyle name="Normal 4 5" xfId="131"/>
    <cellStyle name="Normal 4 6" xfId="132"/>
    <cellStyle name="Normal 4 7" xfId="133"/>
    <cellStyle name="Normal 4 8" xfId="134"/>
    <cellStyle name="Normal 4 9" xfId="135"/>
    <cellStyle name="Normal 5" xfId="136"/>
    <cellStyle name="Normal 5 10" xfId="137"/>
    <cellStyle name="Normal 5 11" xfId="138"/>
    <cellStyle name="Normal 5 12" xfId="139"/>
    <cellStyle name="Normal 5 13" xfId="140"/>
    <cellStyle name="Normal 5 14" xfId="141"/>
    <cellStyle name="Normal 5 15" xfId="142"/>
    <cellStyle name="Normal 5 2" xfId="143"/>
    <cellStyle name="Normal 5 3" xfId="144"/>
    <cellStyle name="Normal 5 4" xfId="145"/>
    <cellStyle name="Normal 5 5" xfId="146"/>
    <cellStyle name="Normal 5 6" xfId="147"/>
    <cellStyle name="Normal 5 7" xfId="148"/>
    <cellStyle name="Normal 5 8" xfId="149"/>
    <cellStyle name="Normal 5 9" xfId="150"/>
    <cellStyle name="Normal 6" xfId="151"/>
    <cellStyle name="Normal 6 10" xfId="152"/>
    <cellStyle name="Normal 6 11" xfId="153"/>
    <cellStyle name="Normal 6 12" xfId="154"/>
    <cellStyle name="Normal 6 13" xfId="155"/>
    <cellStyle name="Normal 6 14" xfId="156"/>
    <cellStyle name="Normal 6 15" xfId="157"/>
    <cellStyle name="Normal 6 2" xfId="158"/>
    <cellStyle name="Normal 6 3" xfId="159"/>
    <cellStyle name="Normal 6 4" xfId="160"/>
    <cellStyle name="Normal 6 5" xfId="161"/>
    <cellStyle name="Normal 6 6" xfId="162"/>
    <cellStyle name="Normal 6 7" xfId="163"/>
    <cellStyle name="Normal 6 8" xfId="164"/>
    <cellStyle name="Normal 6 9" xfId="165"/>
    <cellStyle name="Normal 7" xfId="166"/>
    <cellStyle name="Normal 7 10" xfId="167"/>
    <cellStyle name="Normal 7 11" xfId="168"/>
    <cellStyle name="Normal 7 12" xfId="169"/>
    <cellStyle name="Normal 7 13" xfId="170"/>
    <cellStyle name="Normal 7 14" xfId="171"/>
    <cellStyle name="Normal 7 15" xfId="172"/>
    <cellStyle name="Normal 7 2" xfId="173"/>
    <cellStyle name="Normal 7 3" xfId="174"/>
    <cellStyle name="Normal 7 4" xfId="175"/>
    <cellStyle name="Normal 7 5" xfId="176"/>
    <cellStyle name="Normal 7 6" xfId="177"/>
    <cellStyle name="Normal 7 7" xfId="178"/>
    <cellStyle name="Normal 7 8" xfId="179"/>
    <cellStyle name="Normal 7 9" xfId="180"/>
    <cellStyle name="Normal 8" xfId="181"/>
    <cellStyle name="Normal 8 10" xfId="182"/>
    <cellStyle name="Normal 8 11" xfId="183"/>
    <cellStyle name="Normal 8 12" xfId="184"/>
    <cellStyle name="Normal 8 2" xfId="185"/>
    <cellStyle name="Normal 8 3" xfId="186"/>
    <cellStyle name="Normal 8 4" xfId="187"/>
    <cellStyle name="Normal 8 5" xfId="188"/>
    <cellStyle name="Normal 8 6" xfId="189"/>
    <cellStyle name="Normal 8 7" xfId="190"/>
    <cellStyle name="Normal 8 8" xfId="191"/>
    <cellStyle name="Normal 8 9" xfId="192"/>
    <cellStyle name="Normal 9" xfId="193"/>
    <cellStyle name="Normal 9 10" xfId="194"/>
    <cellStyle name="Normal 9 2" xfId="195"/>
    <cellStyle name="Normal 9 3" xfId="196"/>
    <cellStyle name="Normal 9 4" xfId="197"/>
    <cellStyle name="Normal 9 5" xfId="198"/>
    <cellStyle name="Normal 9 6" xfId="199"/>
    <cellStyle name="Normal 9 7" xfId="200"/>
    <cellStyle name="Normal 9 8" xfId="201"/>
    <cellStyle name="Normal 9 9" xfId="202"/>
    <cellStyle name="Notas 2" xfId="203"/>
    <cellStyle name="Notas 2 2" xfId="204"/>
    <cellStyle name="Notas 2 3" xfId="205"/>
    <cellStyle name="Percent 2" xfId="206"/>
    <cellStyle name="Salida 2" xfId="207"/>
    <cellStyle name="Salida 2 2" xfId="208"/>
    <cellStyle name="Salida 2 2 2" xfId="209"/>
    <cellStyle name="Salida 2 2 2 2" xfId="210"/>
    <cellStyle name="Salida 2 2 3" xfId="211"/>
    <cellStyle name="Salida 2 3" xfId="212"/>
    <cellStyle name="Salida 2 3 2" xfId="213"/>
    <cellStyle name="Salida 2 4" xfId="214"/>
    <cellStyle name="Salida 2 4 2" xfId="215"/>
    <cellStyle name="Salida 2 5" xfId="216"/>
    <cellStyle name="Texto de advertencia 2" xfId="217"/>
    <cellStyle name="Texto explicativo 2" xfId="218"/>
    <cellStyle name="Título 1 2" xfId="219"/>
    <cellStyle name="Título 2 2" xfId="220"/>
    <cellStyle name="Título 3 2" xfId="221"/>
    <cellStyle name="Título 4" xfId="222"/>
    <cellStyle name="Título 4 2" xfId="223"/>
    <cellStyle name="Total 2" xfId="224"/>
    <cellStyle name="Total 2 2" xfId="225"/>
    <cellStyle name="Total 2 2 2" xfId="226"/>
    <cellStyle name="Total 2 2 2 2" xfId="227"/>
    <cellStyle name="Total 2 2 3" xfId="228"/>
    <cellStyle name="Total 2 3" xfId="229"/>
    <cellStyle name="Total 2 3 2" xfId="230"/>
    <cellStyle name="Total 2 4" xfId="231"/>
    <cellStyle name="Total 2 4 2" xfId="232"/>
    <cellStyle name="Total 2 5" xfId="233"/>
  </cellStyles>
  <dxfs count="0"/>
  <tableStyles count="0" defaultTableStyle="TableStyleMedium2" defaultPivotStyle="PivotStyleLight16"/>
  <colors>
    <mruColors>
      <color rgb="FFFFFF66"/>
      <color rgb="FFFFFF99"/>
      <color rgb="FFFFFFCC"/>
      <color rgb="FFB1A0C7"/>
      <color rgb="FFFF0000"/>
      <color rgb="FFCC9900"/>
      <color rgb="FFCCCC00"/>
      <color rgb="FFCC0099"/>
      <color rgb="FFFF3399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Leyendas!$C$15</c:f>
          <c:strCache>
            <c:ptCount val="1"/>
            <c:pt idx="0">
              <c:v>Casos SARS-CoV-2 confirmados, negativos y porcentaje de positividad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03997674607872E-2"/>
          <c:y val="0.12219315391689289"/>
          <c:w val="0.87205061731342026"/>
          <c:h val="0.7281586413617312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'SARS-CoV-2_Confirm_Negativas'!$D$4:$F$4</c:f>
              <c:strCache>
                <c:ptCount val="1"/>
                <c:pt idx="0">
                  <c:v>Confirmados SARS-CoV-2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  <a:ln>
              <a:noFill/>
            </a:ln>
            <a:effectLst/>
          </c:spPr>
          <c:invertIfNegative val="0"/>
          <c:val>
            <c:numRef>
              <c:f>'SARS-CoV-2_Confirm_Negativas'!$F$6:$F$57</c:f>
              <c:numCache>
                <c:formatCode>General</c:formatCode>
                <c:ptCount val="52"/>
                <c:pt idx="2">
                  <c:v>30</c:v>
                </c:pt>
                <c:pt idx="3">
                  <c:v>23</c:v>
                </c:pt>
                <c:pt idx="4">
                  <c:v>16</c:v>
                </c:pt>
                <c:pt idx="5">
                  <c:v>23</c:v>
                </c:pt>
                <c:pt idx="6">
                  <c:v>30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DB-4025-9E65-1EFF10CA3C47}"/>
            </c:ext>
          </c:extLst>
        </c:ser>
        <c:ser>
          <c:idx val="1"/>
          <c:order val="1"/>
          <c:tx>
            <c:strRef>
              <c:f>'SARS-CoV-2_Confirm_Negativas'!$G$4:$G$5</c:f>
              <c:strCache>
                <c:ptCount val="2"/>
                <c:pt idx="0">
                  <c:v>Negativas SARS-CoV-2</c:v>
                </c:pt>
              </c:strCache>
            </c:strRef>
          </c:tx>
          <c:spPr>
            <a:solidFill>
              <a:srgbClr val="CC9900"/>
            </a:solidFill>
            <a:ln>
              <a:noFill/>
            </a:ln>
            <a:effectLst/>
          </c:spPr>
          <c:invertIfNegative val="0"/>
          <c:val>
            <c:numRef>
              <c:f>'SARS-CoV-2_Confirm_Negativas'!$G$6:$G$57</c:f>
              <c:numCache>
                <c:formatCode>General</c:formatCode>
                <c:ptCount val="52"/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60</c:v>
                </c:pt>
                <c:pt idx="6">
                  <c:v>50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DB-4025-9E65-1EFF10CA3C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917881983"/>
        <c:axId val="623396175"/>
      </c:barChart>
      <c:lineChart>
        <c:grouping val="standard"/>
        <c:varyColors val="0"/>
        <c:ser>
          <c:idx val="2"/>
          <c:order val="2"/>
          <c:tx>
            <c:strRef>
              <c:f>'SARS-CoV-2_Confirm_Negativas'!$J$4:$J$5</c:f>
              <c:strCache>
                <c:ptCount val="2"/>
                <c:pt idx="0">
                  <c:v>% Positividad SARS-CoV-2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'SARS-CoV-2_Confirm_Negativas'!$J$6:$J$57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0.375</c:v>
                </c:pt>
                <c:pt idx="3">
                  <c:v>0.27710843373493976</c:v>
                </c:pt>
                <c:pt idx="4">
                  <c:v>0.18604651162790697</c:v>
                </c:pt>
                <c:pt idx="5">
                  <c:v>0.27710843373493976</c:v>
                </c:pt>
                <c:pt idx="6">
                  <c:v>0.375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DB-4025-9E65-1EFF10CA3C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2263647"/>
        <c:axId val="867875023"/>
      </c:lineChart>
      <c:catAx>
        <c:axId val="917881983"/>
        <c:scaling>
          <c:orientation val="minMax"/>
        </c:scaling>
        <c:delete val="0"/>
        <c:axPos val="b"/>
        <c:title>
          <c:tx>
            <c:strRef>
              <c:f>Leyendas!$C$14</c:f>
              <c:strCache>
                <c:ptCount val="1"/>
                <c:pt idx="0">
                  <c:v>Semana Epidemiológica</c:v>
                </c:pt>
              </c:strCache>
            </c:strRef>
          </c:tx>
          <c:layout>
            <c:manualLayout>
              <c:xMode val="edge"/>
              <c:yMode val="edge"/>
              <c:x val="0.43686397571214608"/>
              <c:y val="0.895432788627681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396175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623396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Leyendas!$C$12</c:f>
              <c:strCache>
                <c:ptCount val="1"/>
                <c:pt idx="0">
                  <c:v>Número de casos</c:v>
                </c:pt>
              </c:strCache>
            </c:strRef>
          </c:tx>
          <c:layout>
            <c:manualLayout>
              <c:xMode val="edge"/>
              <c:yMode val="edge"/>
              <c:x val="1.3395810630311134E-2"/>
              <c:y val="0.391015481010753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881983"/>
        <c:crosses val="autoZero"/>
        <c:crossBetween val="between"/>
      </c:valAx>
      <c:valAx>
        <c:axId val="867875023"/>
        <c:scaling>
          <c:orientation val="minMax"/>
        </c:scaling>
        <c:delete val="0"/>
        <c:axPos val="r"/>
        <c:title>
          <c:tx>
            <c:strRef>
              <c:f>Leyendas!$C$13</c:f>
              <c:strCache>
                <c:ptCount val="1"/>
                <c:pt idx="0">
                  <c:v>% de positividad</c:v>
                </c:pt>
              </c:strCache>
            </c:strRef>
          </c:tx>
          <c:layout>
            <c:manualLayout>
              <c:xMode val="edge"/>
              <c:yMode val="edge"/>
              <c:x val="0.97223325312702591"/>
              <c:y val="0.39544096960052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2263647"/>
        <c:crosses val="max"/>
        <c:crossBetween val="between"/>
      </c:valAx>
      <c:catAx>
        <c:axId val="1112263647"/>
        <c:scaling>
          <c:orientation val="minMax"/>
        </c:scaling>
        <c:delete val="1"/>
        <c:axPos val="b"/>
        <c:majorTickMark val="out"/>
        <c:minorTickMark val="none"/>
        <c:tickLblPos val="nextTo"/>
        <c:crossAx val="86787502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8878473639205327"/>
          <c:y val="0.93934748499517062"/>
          <c:w val="0.49623436768742668"/>
          <c:h val="4.03596167986604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Leyendas!$C$19</c:f>
          <c:strCache>
            <c:ptCount val="1"/>
            <c:pt idx="0">
              <c:v>Casos Confirmados SARS-CoV-2 Por Género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2876900025386443"/>
          <c:y val="0.23588753085930264"/>
          <c:w val="0.51876006124234486"/>
          <c:h val="0.69240135831201255"/>
        </c:manualLayout>
      </c:layout>
      <c:doughnutChart>
        <c:varyColors val="1"/>
        <c:ser>
          <c:idx val="0"/>
          <c:order val="0"/>
          <c:tx>
            <c:strRef>
              <c:f>'SARS-CoV-2_Confirm_Negativas'!$D$4:$F$4</c:f>
              <c:strCache>
                <c:ptCount val="3"/>
                <c:pt idx="0">
                  <c:v>Confirmados SARS-CoV-2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3A75-4BA6-B24A-8DBF7538AD1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3A75-4BA6-B24A-8DBF7538AD10}"/>
              </c:ext>
            </c:extLst>
          </c:dPt>
          <c:dLbls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eparator>.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'SARS-CoV-2_Confirm_Negativas'!$D$5:$E$5</c:f>
              <c:strCache>
                <c:ptCount val="2"/>
                <c:pt idx="0">
                  <c:v>Masc.</c:v>
                </c:pt>
                <c:pt idx="1">
                  <c:v>Fem.</c:v>
                </c:pt>
              </c:strCache>
            </c:strRef>
          </c:cat>
          <c:val>
            <c:numRef>
              <c:f>'SARS-CoV-2_Confirm_Negativas'!$D$59:$E$59</c:f>
              <c:numCache>
                <c:formatCode>General</c:formatCode>
                <c:ptCount val="2"/>
                <c:pt idx="0">
                  <c:v>80</c:v>
                </c:pt>
                <c:pt idx="1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856-4067-90AA-C2133EBB420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1539459232768269"/>
          <c:y val="0.10226869512891022"/>
          <c:w val="0.34513237256679302"/>
          <c:h val="5.37798787560018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Leyendas!$C$24</c:f>
          <c:strCache>
            <c:ptCount val="1"/>
            <c:pt idx="0">
              <c:v>Casos SARS-CoV-2 confirmados, negativos, fallecidos y porcentaje de positividad por departamento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'SARS-CoV-2_x_GEO'!$BG$6</c:f>
              <c:strCache>
                <c:ptCount val="1"/>
                <c:pt idx="0">
                  <c:v>Confirmado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'SARS-CoV-2_x_GEO'!$BF$7:$BF$24</c:f>
              <c:strCache>
                <c:ptCount val="18"/>
                <c:pt idx="0">
                  <c:v>ATLANTIDA</c:v>
                </c:pt>
                <c:pt idx="1">
                  <c:v>CHOLUTECA</c:v>
                </c:pt>
                <c:pt idx="2">
                  <c:v>COLON</c:v>
                </c:pt>
                <c:pt idx="3">
                  <c:v>COMAYAGUA</c:v>
                </c:pt>
                <c:pt idx="4">
                  <c:v>COPAN</c:v>
                </c:pt>
                <c:pt idx="5">
                  <c:v>CORTES</c:v>
                </c:pt>
                <c:pt idx="6">
                  <c:v>EL PARAISO</c:v>
                </c:pt>
                <c:pt idx="7">
                  <c:v>FRANCISCO MORAZAN</c:v>
                </c:pt>
                <c:pt idx="8">
                  <c:v>GRACIAS A DIOS</c:v>
                </c:pt>
                <c:pt idx="9">
                  <c:v>INTIBUCA</c:v>
                </c:pt>
                <c:pt idx="10">
                  <c:v>ISLAS DE LA BAHIA</c:v>
                </c:pt>
                <c:pt idx="11">
                  <c:v>LA PAZ</c:v>
                </c:pt>
                <c:pt idx="12">
                  <c:v>LEMPIRA</c:v>
                </c:pt>
                <c:pt idx="13">
                  <c:v>OCOTEPEQUE</c:v>
                </c:pt>
                <c:pt idx="14">
                  <c:v>OLANCHO</c:v>
                </c:pt>
                <c:pt idx="15">
                  <c:v>SANTA BARBARA</c:v>
                </c:pt>
                <c:pt idx="16">
                  <c:v>VALLE</c:v>
                </c:pt>
                <c:pt idx="17">
                  <c:v>YORO</c:v>
                </c:pt>
              </c:strCache>
            </c:strRef>
          </c:cat>
          <c:val>
            <c:numRef>
              <c:f>'SARS-CoV-2_x_GEO'!$BG$7:$BG$24</c:f>
              <c:numCache>
                <c:formatCode>General</c:formatCode>
                <c:ptCount val="18"/>
                <c:pt idx="0">
                  <c:v>15</c:v>
                </c:pt>
                <c:pt idx="1">
                  <c:v>35</c:v>
                </c:pt>
                <c:pt idx="2">
                  <c:v>20</c:v>
                </c:pt>
                <c:pt idx="3">
                  <c:v>79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29-4A92-91A3-A0595A606C25}"/>
            </c:ext>
          </c:extLst>
        </c:ser>
        <c:ser>
          <c:idx val="1"/>
          <c:order val="1"/>
          <c:tx>
            <c:strRef>
              <c:f>'SARS-CoV-2_x_GEO'!$BH$6</c:f>
              <c:strCache>
                <c:ptCount val="1"/>
                <c:pt idx="0">
                  <c:v>Negativo</c:v>
                </c:pt>
              </c:strCache>
            </c:strRef>
          </c:tx>
          <c:spPr>
            <a:solidFill>
              <a:srgbClr val="FFFF66"/>
            </a:solidFill>
            <a:ln>
              <a:noFill/>
            </a:ln>
            <a:effectLst/>
          </c:spPr>
          <c:invertIfNegative val="0"/>
          <c:cat>
            <c:strRef>
              <c:f>'SARS-CoV-2_x_GEO'!$BF$7:$BF$24</c:f>
              <c:strCache>
                <c:ptCount val="18"/>
                <c:pt idx="0">
                  <c:v>ATLANTIDA</c:v>
                </c:pt>
                <c:pt idx="1">
                  <c:v>CHOLUTECA</c:v>
                </c:pt>
                <c:pt idx="2">
                  <c:v>COLON</c:v>
                </c:pt>
                <c:pt idx="3">
                  <c:v>COMAYAGUA</c:v>
                </c:pt>
                <c:pt idx="4">
                  <c:v>COPAN</c:v>
                </c:pt>
                <c:pt idx="5">
                  <c:v>CORTES</c:v>
                </c:pt>
                <c:pt idx="6">
                  <c:v>EL PARAISO</c:v>
                </c:pt>
                <c:pt idx="7">
                  <c:v>FRANCISCO MORAZAN</c:v>
                </c:pt>
                <c:pt idx="8">
                  <c:v>GRACIAS A DIOS</c:v>
                </c:pt>
                <c:pt idx="9">
                  <c:v>INTIBUCA</c:v>
                </c:pt>
                <c:pt idx="10">
                  <c:v>ISLAS DE LA BAHIA</c:v>
                </c:pt>
                <c:pt idx="11">
                  <c:v>LA PAZ</c:v>
                </c:pt>
                <c:pt idx="12">
                  <c:v>LEMPIRA</c:v>
                </c:pt>
                <c:pt idx="13">
                  <c:v>OCOTEPEQUE</c:v>
                </c:pt>
                <c:pt idx="14">
                  <c:v>OLANCHO</c:v>
                </c:pt>
                <c:pt idx="15">
                  <c:v>SANTA BARBARA</c:v>
                </c:pt>
                <c:pt idx="16">
                  <c:v>VALLE</c:v>
                </c:pt>
                <c:pt idx="17">
                  <c:v>YORO</c:v>
                </c:pt>
              </c:strCache>
            </c:strRef>
          </c:cat>
          <c:val>
            <c:numRef>
              <c:f>'SARS-CoV-2_x_GEO'!$BH$7:$BH$24</c:f>
              <c:numCache>
                <c:formatCode>General</c:formatCode>
                <c:ptCount val="18"/>
                <c:pt idx="0">
                  <c:v>12</c:v>
                </c:pt>
                <c:pt idx="1">
                  <c:v>81</c:v>
                </c:pt>
                <c:pt idx="2">
                  <c:v>31</c:v>
                </c:pt>
                <c:pt idx="3">
                  <c:v>25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29-4A92-91A3-A0595A606C25}"/>
            </c:ext>
          </c:extLst>
        </c:ser>
        <c:ser>
          <c:idx val="2"/>
          <c:order val="2"/>
          <c:tx>
            <c:strRef>
              <c:f>'SARS-CoV-2_x_GEO'!$BI$6</c:f>
              <c:strCache>
                <c:ptCount val="1"/>
                <c:pt idx="0">
                  <c:v>Fallecido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'SARS-CoV-2_x_GEO'!$BF$7:$BF$24</c:f>
              <c:strCache>
                <c:ptCount val="18"/>
                <c:pt idx="0">
                  <c:v>ATLANTIDA</c:v>
                </c:pt>
                <c:pt idx="1">
                  <c:v>CHOLUTECA</c:v>
                </c:pt>
                <c:pt idx="2">
                  <c:v>COLON</c:v>
                </c:pt>
                <c:pt idx="3">
                  <c:v>COMAYAGUA</c:v>
                </c:pt>
                <c:pt idx="4">
                  <c:v>COPAN</c:v>
                </c:pt>
                <c:pt idx="5">
                  <c:v>CORTES</c:v>
                </c:pt>
                <c:pt idx="6">
                  <c:v>EL PARAISO</c:v>
                </c:pt>
                <c:pt idx="7">
                  <c:v>FRANCISCO MORAZAN</c:v>
                </c:pt>
                <c:pt idx="8">
                  <c:v>GRACIAS A DIOS</c:v>
                </c:pt>
                <c:pt idx="9">
                  <c:v>INTIBUCA</c:v>
                </c:pt>
                <c:pt idx="10">
                  <c:v>ISLAS DE LA BAHIA</c:v>
                </c:pt>
                <c:pt idx="11">
                  <c:v>LA PAZ</c:v>
                </c:pt>
                <c:pt idx="12">
                  <c:v>LEMPIRA</c:v>
                </c:pt>
                <c:pt idx="13">
                  <c:v>OCOTEPEQUE</c:v>
                </c:pt>
                <c:pt idx="14">
                  <c:v>OLANCHO</c:v>
                </c:pt>
                <c:pt idx="15">
                  <c:v>SANTA BARBARA</c:v>
                </c:pt>
                <c:pt idx="16">
                  <c:v>VALLE</c:v>
                </c:pt>
                <c:pt idx="17">
                  <c:v>YORO</c:v>
                </c:pt>
              </c:strCache>
            </c:strRef>
          </c:cat>
          <c:val>
            <c:numRef>
              <c:f>'SARS-CoV-2_x_GEO'!$BI$7:$BI$24</c:f>
              <c:numCache>
                <c:formatCode>General</c:formatCode>
                <c:ptCount val="18"/>
                <c:pt idx="0">
                  <c:v>5</c:v>
                </c:pt>
                <c:pt idx="1">
                  <c:v>9</c:v>
                </c:pt>
                <c:pt idx="2">
                  <c:v>5</c:v>
                </c:pt>
                <c:pt idx="3">
                  <c:v>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29-4A92-91A3-A0595A606C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11407280"/>
        <c:axId val="1611409360"/>
      </c:barChart>
      <c:lineChart>
        <c:grouping val="standard"/>
        <c:varyColors val="0"/>
        <c:ser>
          <c:idx val="3"/>
          <c:order val="3"/>
          <c:tx>
            <c:strRef>
              <c:f>'SARS-CoV-2_x_GEO'!$BK$6</c:f>
              <c:strCache>
                <c:ptCount val="1"/>
                <c:pt idx="0">
                  <c:v>% Positividad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'SARS-CoV-2_x_GEO'!$BF$7:$BF$24</c:f>
              <c:strCache>
                <c:ptCount val="18"/>
                <c:pt idx="0">
                  <c:v>ATLANTIDA</c:v>
                </c:pt>
                <c:pt idx="1">
                  <c:v>CHOLUTECA</c:v>
                </c:pt>
                <c:pt idx="2">
                  <c:v>COLON</c:v>
                </c:pt>
                <c:pt idx="3">
                  <c:v>COMAYAGUA</c:v>
                </c:pt>
                <c:pt idx="4">
                  <c:v>COPAN</c:v>
                </c:pt>
                <c:pt idx="5">
                  <c:v>CORTES</c:v>
                </c:pt>
                <c:pt idx="6">
                  <c:v>EL PARAISO</c:v>
                </c:pt>
                <c:pt idx="7">
                  <c:v>FRANCISCO MORAZAN</c:v>
                </c:pt>
                <c:pt idx="8">
                  <c:v>GRACIAS A DIOS</c:v>
                </c:pt>
                <c:pt idx="9">
                  <c:v>INTIBUCA</c:v>
                </c:pt>
                <c:pt idx="10">
                  <c:v>ISLAS DE LA BAHIA</c:v>
                </c:pt>
                <c:pt idx="11">
                  <c:v>LA PAZ</c:v>
                </c:pt>
                <c:pt idx="12">
                  <c:v>LEMPIRA</c:v>
                </c:pt>
                <c:pt idx="13">
                  <c:v>OCOTEPEQUE</c:v>
                </c:pt>
                <c:pt idx="14">
                  <c:v>OLANCHO</c:v>
                </c:pt>
                <c:pt idx="15">
                  <c:v>SANTA BARBARA</c:v>
                </c:pt>
                <c:pt idx="16">
                  <c:v>VALLE</c:v>
                </c:pt>
                <c:pt idx="17">
                  <c:v>YORO</c:v>
                </c:pt>
              </c:strCache>
            </c:strRef>
          </c:cat>
          <c:val>
            <c:numRef>
              <c:f>'SARS-CoV-2_x_GEO'!$BK$7:$BK$24</c:f>
              <c:numCache>
                <c:formatCode>0.0%</c:formatCode>
                <c:ptCount val="18"/>
                <c:pt idx="0">
                  <c:v>0.55555555555555558</c:v>
                </c:pt>
                <c:pt idx="1">
                  <c:v>0.30172413793103448</c:v>
                </c:pt>
                <c:pt idx="2">
                  <c:v>0.39215686274509803</c:v>
                </c:pt>
                <c:pt idx="3">
                  <c:v>0.75961538461538458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F29-4A92-91A3-A0595A606C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3679584"/>
        <c:axId val="1573689152"/>
      </c:lineChart>
      <c:catAx>
        <c:axId val="1611407280"/>
        <c:scaling>
          <c:orientation val="minMax"/>
        </c:scaling>
        <c:delete val="0"/>
        <c:axPos val="b"/>
        <c:title>
          <c:tx>
            <c:strRef>
              <c:f>Leyendas!$F$3</c:f>
              <c:strCache>
                <c:ptCount val="1"/>
                <c:pt idx="0">
                  <c:v>Departamento</c:v>
                </c:pt>
              </c:strCache>
            </c:strRef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1409360"/>
        <c:crosses val="autoZero"/>
        <c:auto val="1"/>
        <c:lblAlgn val="ctr"/>
        <c:lblOffset val="100"/>
        <c:noMultiLvlLbl val="0"/>
      </c:catAx>
      <c:valAx>
        <c:axId val="161140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Leyendas!$C$12</c:f>
              <c:strCache>
                <c:ptCount val="1"/>
                <c:pt idx="0">
                  <c:v>Número de casos</c:v>
                </c:pt>
              </c:strCache>
            </c:strRef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1407280"/>
        <c:crosses val="autoZero"/>
        <c:crossBetween val="between"/>
      </c:valAx>
      <c:valAx>
        <c:axId val="1573689152"/>
        <c:scaling>
          <c:orientation val="minMax"/>
        </c:scaling>
        <c:delete val="0"/>
        <c:axPos val="r"/>
        <c:title>
          <c:tx>
            <c:strRef>
              <c:f>Leyendas!$C$13</c:f>
              <c:strCache>
                <c:ptCount val="1"/>
                <c:pt idx="0">
                  <c:v>% de positividad</c:v>
                </c:pt>
              </c:strCache>
            </c:strRef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679584"/>
        <c:crosses val="max"/>
        <c:crossBetween val="between"/>
      </c:valAx>
      <c:catAx>
        <c:axId val="15736795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736891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Leyendas!$C$25</c:f>
          <c:strCache>
            <c:ptCount val="1"/>
            <c:pt idx="0">
              <c:v>Casos SARS-CoV-2 fallecidos</c:v>
            </c:pt>
          </c:strCache>
        </c:strRef>
      </c:tx>
      <c:layout>
        <c:manualLayout>
          <c:xMode val="edge"/>
          <c:yMode val="edge"/>
          <c:x val="0.41963634713144515"/>
          <c:y val="2.247979915686002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'SARS-CoV-2_Confirm_Negativas'!$H$4</c:f>
              <c:strCache>
                <c:ptCount val="1"/>
                <c:pt idx="0">
                  <c:v>Fallecidos SARS-CoV-2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'SARS-CoV-2_Confirm_Negativas'!$C$6:$C$58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'SARS-CoV-2_Confirm_Negativas'!$H$6:$H$58</c:f>
              <c:numCache>
                <c:formatCode>General</c:formatCode>
                <c:ptCount val="53"/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7D-45FC-B344-C94393BD7C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507246208"/>
        <c:axId val="507242048"/>
      </c:barChart>
      <c:catAx>
        <c:axId val="507246208"/>
        <c:scaling>
          <c:orientation val="minMax"/>
        </c:scaling>
        <c:delete val="0"/>
        <c:axPos val="b"/>
        <c:title>
          <c:tx>
            <c:strRef>
              <c:f>Leyendas!$C$14</c:f>
              <c:strCache>
                <c:ptCount val="1"/>
                <c:pt idx="0">
                  <c:v>Semana Epidemiológica</c:v>
                </c:pt>
              </c:strCache>
            </c:strRef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242048"/>
        <c:crosses val="autoZero"/>
        <c:auto val="1"/>
        <c:lblAlgn val="ctr"/>
        <c:lblOffset val="100"/>
        <c:noMultiLvlLbl val="0"/>
      </c:catAx>
      <c:valAx>
        <c:axId val="50724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Leyendas!$C$12</c:f>
              <c:strCache>
                <c:ptCount val="1"/>
                <c:pt idx="0">
                  <c:v>Número de casos</c:v>
                </c:pt>
              </c:strCache>
            </c:strRef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246208"/>
        <c:crosses val="autoZero"/>
        <c:crossBetween val="between"/>
        <c:min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Leyendas!$C$23</c:f>
          <c:strCache>
            <c:ptCount val="1"/>
            <c:pt idx="0">
              <c:v>Casos Confirmados SARS-CoV-2 Por Grupo de Edad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'SARS-CoV-2_Confirm_x_GE'!$D$5</c:f>
              <c:strCache>
                <c:ptCount val="1"/>
                <c:pt idx="0">
                  <c:v>Menor a 1 año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'SARS-CoV-2_Confirm_x_GE'!$D$6:$D$58</c:f>
              <c:numCache>
                <c:formatCode>General</c:formatCode>
                <c:ptCount val="53"/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4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54-4601-B0D4-FFBB6AFDBE1F}"/>
            </c:ext>
          </c:extLst>
        </c:ser>
        <c:ser>
          <c:idx val="1"/>
          <c:order val="1"/>
          <c:tx>
            <c:strRef>
              <c:f>'SARS-CoV-2_Confirm_x_GE'!$E$5</c:f>
              <c:strCache>
                <c:ptCount val="1"/>
                <c:pt idx="0">
                  <c:v>Entre 1 a 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'SARS-CoV-2_Confirm_x_GE'!$E$6:$E$58</c:f>
              <c:numCache>
                <c:formatCode>General</c:formatCode>
                <c:ptCount val="53"/>
                <c:pt idx="2">
                  <c:v>8</c:v>
                </c:pt>
                <c:pt idx="3">
                  <c:v>5</c:v>
                </c:pt>
                <c:pt idx="4">
                  <c:v>20</c:v>
                </c:pt>
                <c:pt idx="5">
                  <c:v>9</c:v>
                </c:pt>
                <c:pt idx="6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54-4601-B0D4-FFBB6AFDBE1F}"/>
            </c:ext>
          </c:extLst>
        </c:ser>
        <c:ser>
          <c:idx val="2"/>
          <c:order val="2"/>
          <c:tx>
            <c:strRef>
              <c:f>'SARS-CoV-2_Confirm_x_GE'!$F$5</c:f>
              <c:strCache>
                <c:ptCount val="1"/>
                <c:pt idx="0">
                  <c:v>Entre 5 a 14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'SARS-CoV-2_Confirm_x_GE'!$F$6:$F$58</c:f>
              <c:numCache>
                <c:formatCode>General</c:formatCode>
                <c:ptCount val="53"/>
                <c:pt idx="2">
                  <c:v>11</c:v>
                </c:pt>
                <c:pt idx="3">
                  <c:v>6</c:v>
                </c:pt>
                <c:pt idx="4">
                  <c:v>26</c:v>
                </c:pt>
                <c:pt idx="5">
                  <c:v>13</c:v>
                </c:pt>
                <c:pt idx="6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F54-4601-B0D4-FFBB6AFDBE1F}"/>
            </c:ext>
          </c:extLst>
        </c:ser>
        <c:ser>
          <c:idx val="3"/>
          <c:order val="3"/>
          <c:tx>
            <c:strRef>
              <c:f>'SARS-CoV-2_Confirm_x_GE'!$G$5</c:f>
              <c:strCache>
                <c:ptCount val="1"/>
                <c:pt idx="0">
                  <c:v>Entre 15 a 49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val>
            <c:numRef>
              <c:f>'SARS-CoV-2_Confirm_x_GE'!$G$6:$G$58</c:f>
              <c:numCache>
                <c:formatCode>General</c:formatCode>
                <c:ptCount val="53"/>
                <c:pt idx="2">
                  <c:v>10</c:v>
                </c:pt>
                <c:pt idx="3">
                  <c:v>7</c:v>
                </c:pt>
                <c:pt idx="4">
                  <c:v>10</c:v>
                </c:pt>
                <c:pt idx="5">
                  <c:v>11</c:v>
                </c:pt>
                <c:pt idx="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F54-4601-B0D4-FFBB6AFDBE1F}"/>
            </c:ext>
          </c:extLst>
        </c:ser>
        <c:ser>
          <c:idx val="4"/>
          <c:order val="4"/>
          <c:tx>
            <c:strRef>
              <c:f>'SARS-CoV-2_Confirm_x_GE'!$H$5</c:f>
              <c:strCache>
                <c:ptCount val="1"/>
                <c:pt idx="0">
                  <c:v>Entre 50 a 59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val>
            <c:numRef>
              <c:f>'SARS-CoV-2_Confirm_x_GE'!$H$6:$H$58</c:f>
              <c:numCache>
                <c:formatCode>General</c:formatCode>
                <c:ptCount val="53"/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F54-4601-B0D4-FFBB6AFDBE1F}"/>
            </c:ext>
          </c:extLst>
        </c:ser>
        <c:ser>
          <c:idx val="5"/>
          <c:order val="5"/>
          <c:tx>
            <c:strRef>
              <c:f>'SARS-CoV-2_Confirm_x_GE'!$I$5</c:f>
              <c:strCache>
                <c:ptCount val="1"/>
                <c:pt idx="0">
                  <c:v>Mayor a 60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'SARS-CoV-2_Confirm_x_GE'!$I$6:$I$58</c:f>
              <c:numCache>
                <c:formatCode>General</c:formatCode>
                <c:ptCount val="53"/>
                <c:pt idx="2">
                  <c:v>21</c:v>
                </c:pt>
                <c:pt idx="3">
                  <c:v>12</c:v>
                </c:pt>
                <c:pt idx="4">
                  <c:v>11</c:v>
                </c:pt>
                <c:pt idx="5">
                  <c:v>28</c:v>
                </c:pt>
                <c:pt idx="6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F54-4601-B0D4-FFBB6AFDBE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"/>
        <c:overlap val="100"/>
        <c:axId val="744152367"/>
        <c:axId val="744153615"/>
      </c:barChart>
      <c:catAx>
        <c:axId val="744152367"/>
        <c:scaling>
          <c:orientation val="minMax"/>
        </c:scaling>
        <c:delete val="0"/>
        <c:axPos val="b"/>
        <c:title>
          <c:tx>
            <c:strRef>
              <c:f>Leyendas!$C$14</c:f>
              <c:strCache>
                <c:ptCount val="1"/>
                <c:pt idx="0">
                  <c:v>Semana Epidemiológica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153615"/>
        <c:crosses val="autoZero"/>
        <c:auto val="1"/>
        <c:lblAlgn val="ctr"/>
        <c:lblOffset val="100"/>
        <c:tickMarkSkip val="1"/>
        <c:noMultiLvlLbl val="0"/>
      </c:catAx>
      <c:valAx>
        <c:axId val="744153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Leyendas!$C$12</c:f>
              <c:strCache>
                <c:ptCount val="1"/>
                <c:pt idx="0">
                  <c:v>Número de casos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152367"/>
        <c:crosses val="autoZero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452436</xdr:colOff>
      <xdr:row>5</xdr:row>
      <xdr:rowOff>1020</xdr:rowOff>
    </xdr:from>
    <xdr:to>
      <xdr:col>25</xdr:col>
      <xdr:colOff>371811</xdr:colOff>
      <xdr:row>31</xdr:row>
      <xdr:rowOff>188332</xdr:rowOff>
    </xdr:to>
    <xdr:graphicFrame macro="">
      <xdr:nvGraphicFramePr>
        <xdr:cNvPr id="4" name="Chart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452435</xdr:colOff>
      <xdr:row>34</xdr:row>
      <xdr:rowOff>3572</xdr:rowOff>
    </xdr:from>
    <xdr:to>
      <xdr:col>18</xdr:col>
      <xdr:colOff>404811</xdr:colOff>
      <xdr:row>55</xdr:row>
      <xdr:rowOff>190500</xdr:rowOff>
    </xdr:to>
    <xdr:graphicFrame macro="">
      <xdr:nvGraphicFramePr>
        <xdr:cNvPr id="5" name="Chart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33</xdr:row>
      <xdr:rowOff>190500</xdr:rowOff>
    </xdr:from>
    <xdr:to>
      <xdr:col>36</xdr:col>
      <xdr:colOff>83343</xdr:colOff>
      <xdr:row>56</xdr:row>
      <xdr:rowOff>11906</xdr:rowOff>
    </xdr:to>
    <xdr:graphicFrame macro="">
      <xdr:nvGraphicFramePr>
        <xdr:cNvPr id="6" name="Chart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</xdr:colOff>
      <xdr:row>57</xdr:row>
      <xdr:rowOff>217883</xdr:rowOff>
    </xdr:from>
    <xdr:to>
      <xdr:col>25</xdr:col>
      <xdr:colOff>371813</xdr:colOff>
      <xdr:row>74</xdr:row>
      <xdr:rowOff>214312</xdr:rowOff>
    </xdr:to>
    <xdr:graphicFrame macro="">
      <xdr:nvGraphicFramePr>
        <xdr:cNvPr id="2" name="Chart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5</xdr:row>
      <xdr:rowOff>9525</xdr:rowOff>
    </xdr:from>
    <xdr:to>
      <xdr:col>23</xdr:col>
      <xdr:colOff>750093</xdr:colOff>
      <xdr:row>30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theme="4"/>
  </sheetPr>
  <dimension ref="A1:CA80"/>
  <sheetViews>
    <sheetView tabSelected="1" zoomScale="80" zoomScaleNormal="80" zoomScalePageLayoutView="60" workbookViewId="0">
      <pane ySplit="5" topLeftCell="A6" activePane="bottomLeft" state="frozen"/>
      <selection pane="bottomLeft" activeCell="A6" sqref="A6"/>
    </sheetView>
  </sheetViews>
  <sheetFormatPr defaultColWidth="11.42578125" defaultRowHeight="15.75" x14ac:dyDescent="0.25"/>
  <cols>
    <col min="1" max="1" width="18.42578125" style="60" customWidth="1"/>
    <col min="2" max="2" width="8.140625" style="78" customWidth="1"/>
    <col min="3" max="3" width="8.140625" style="60" customWidth="1"/>
    <col min="4" max="6" width="8.28515625" style="70" customWidth="1"/>
    <col min="7" max="8" width="14.42578125" style="70" customWidth="1"/>
    <col min="9" max="9" width="13.140625" style="70" customWidth="1"/>
    <col min="10" max="10" width="14" style="62" customWidth="1"/>
    <col min="11" max="11" width="6.7109375" customWidth="1"/>
    <col min="12" max="15" width="8.5703125" customWidth="1"/>
    <col min="16" max="17" width="17.140625" customWidth="1"/>
    <col min="31" max="71" width="11.42578125" style="18"/>
    <col min="78" max="79" width="11.42578125" style="16" customWidth="1"/>
    <col min="260" max="260" width="1.7109375" customWidth="1"/>
    <col min="261" max="261" width="9.140625" customWidth="1"/>
    <col min="262" max="262" width="9.42578125" customWidth="1"/>
    <col min="263" max="263" width="12.42578125" customWidth="1"/>
    <col min="264" max="264" width="13.140625" customWidth="1"/>
    <col min="265" max="265" width="9.42578125" customWidth="1"/>
    <col min="266" max="266" width="12.140625" customWidth="1"/>
    <col min="267" max="268" width="9.42578125" customWidth="1"/>
    <col min="269" max="269" width="13.140625" customWidth="1"/>
    <col min="270" max="270" width="13.140625" bestFit="1" customWidth="1"/>
    <col min="271" max="271" width="9.42578125" customWidth="1"/>
    <col min="272" max="272" width="11.42578125" bestFit="1" customWidth="1"/>
    <col min="273" max="275" width="9.42578125" customWidth="1"/>
    <col min="276" max="276" width="10.42578125" customWidth="1"/>
    <col min="277" max="278" width="9.42578125" customWidth="1"/>
    <col min="279" max="279" width="12.7109375" customWidth="1"/>
    <col min="280" max="280" width="11" customWidth="1"/>
    <col min="281" max="281" width="13.42578125" customWidth="1"/>
    <col min="282" max="283" width="13.7109375" customWidth="1"/>
    <col min="284" max="285" width="15" customWidth="1"/>
    <col min="286" max="292" width="13.7109375" customWidth="1"/>
    <col min="293" max="300" width="15" customWidth="1"/>
    <col min="516" max="516" width="1.7109375" customWidth="1"/>
    <col min="517" max="517" width="9.140625" customWidth="1"/>
    <col min="518" max="518" width="9.42578125" customWidth="1"/>
    <col min="519" max="519" width="12.42578125" customWidth="1"/>
    <col min="520" max="520" width="13.140625" customWidth="1"/>
    <col min="521" max="521" width="9.42578125" customWidth="1"/>
    <col min="522" max="522" width="12.140625" customWidth="1"/>
    <col min="523" max="524" width="9.42578125" customWidth="1"/>
    <col min="525" max="525" width="13.140625" customWidth="1"/>
    <col min="526" max="526" width="13.140625" bestFit="1" customWidth="1"/>
    <col min="527" max="527" width="9.42578125" customWidth="1"/>
    <col min="528" max="528" width="11.42578125" bestFit="1" customWidth="1"/>
    <col min="529" max="531" width="9.42578125" customWidth="1"/>
    <col min="532" max="532" width="10.42578125" customWidth="1"/>
    <col min="533" max="534" width="9.42578125" customWidth="1"/>
    <col min="535" max="535" width="12.7109375" customWidth="1"/>
    <col min="536" max="536" width="11" customWidth="1"/>
    <col min="537" max="537" width="13.42578125" customWidth="1"/>
    <col min="538" max="539" width="13.7109375" customWidth="1"/>
    <col min="540" max="541" width="15" customWidth="1"/>
    <col min="542" max="548" width="13.7109375" customWidth="1"/>
    <col min="549" max="556" width="15" customWidth="1"/>
    <col min="772" max="772" width="1.7109375" customWidth="1"/>
    <col min="773" max="773" width="9.140625" customWidth="1"/>
    <col min="774" max="774" width="9.42578125" customWidth="1"/>
    <col min="775" max="775" width="12.42578125" customWidth="1"/>
    <col min="776" max="776" width="13.140625" customWidth="1"/>
    <col min="777" max="777" width="9.42578125" customWidth="1"/>
    <col min="778" max="778" width="12.140625" customWidth="1"/>
    <col min="779" max="780" width="9.42578125" customWidth="1"/>
    <col min="781" max="781" width="13.140625" customWidth="1"/>
    <col min="782" max="782" width="13.140625" bestFit="1" customWidth="1"/>
    <col min="783" max="783" width="9.42578125" customWidth="1"/>
    <col min="784" max="784" width="11.42578125" bestFit="1" customWidth="1"/>
    <col min="785" max="787" width="9.42578125" customWidth="1"/>
    <col min="788" max="788" width="10.42578125" customWidth="1"/>
    <col min="789" max="790" width="9.42578125" customWidth="1"/>
    <col min="791" max="791" width="12.7109375" customWidth="1"/>
    <col min="792" max="792" width="11" customWidth="1"/>
    <col min="793" max="793" width="13.42578125" customWidth="1"/>
    <col min="794" max="795" width="13.7109375" customWidth="1"/>
    <col min="796" max="797" width="15" customWidth="1"/>
    <col min="798" max="804" width="13.7109375" customWidth="1"/>
    <col min="805" max="812" width="15" customWidth="1"/>
    <col min="1028" max="1028" width="1.7109375" customWidth="1"/>
    <col min="1029" max="1029" width="9.140625" customWidth="1"/>
    <col min="1030" max="1030" width="9.42578125" customWidth="1"/>
    <col min="1031" max="1031" width="12.42578125" customWidth="1"/>
    <col min="1032" max="1032" width="13.140625" customWidth="1"/>
    <col min="1033" max="1033" width="9.42578125" customWidth="1"/>
    <col min="1034" max="1034" width="12.140625" customWidth="1"/>
    <col min="1035" max="1036" width="9.42578125" customWidth="1"/>
    <col min="1037" max="1037" width="13.140625" customWidth="1"/>
    <col min="1038" max="1038" width="13.140625" bestFit="1" customWidth="1"/>
    <col min="1039" max="1039" width="9.42578125" customWidth="1"/>
    <col min="1040" max="1040" width="11.42578125" bestFit="1" customWidth="1"/>
    <col min="1041" max="1043" width="9.42578125" customWidth="1"/>
    <col min="1044" max="1044" width="10.42578125" customWidth="1"/>
    <col min="1045" max="1046" width="9.42578125" customWidth="1"/>
    <col min="1047" max="1047" width="12.7109375" customWidth="1"/>
    <col min="1048" max="1048" width="11" customWidth="1"/>
    <col min="1049" max="1049" width="13.42578125" customWidth="1"/>
    <col min="1050" max="1051" width="13.7109375" customWidth="1"/>
    <col min="1052" max="1053" width="15" customWidth="1"/>
    <col min="1054" max="1060" width="13.7109375" customWidth="1"/>
    <col min="1061" max="1068" width="15" customWidth="1"/>
    <col min="1284" max="1284" width="1.7109375" customWidth="1"/>
    <col min="1285" max="1285" width="9.140625" customWidth="1"/>
    <col min="1286" max="1286" width="9.42578125" customWidth="1"/>
    <col min="1287" max="1287" width="12.42578125" customWidth="1"/>
    <col min="1288" max="1288" width="13.140625" customWidth="1"/>
    <col min="1289" max="1289" width="9.42578125" customWidth="1"/>
    <col min="1290" max="1290" width="12.140625" customWidth="1"/>
    <col min="1291" max="1292" width="9.42578125" customWidth="1"/>
    <col min="1293" max="1293" width="13.140625" customWidth="1"/>
    <col min="1294" max="1294" width="13.140625" bestFit="1" customWidth="1"/>
    <col min="1295" max="1295" width="9.42578125" customWidth="1"/>
    <col min="1296" max="1296" width="11.42578125" bestFit="1" customWidth="1"/>
    <col min="1297" max="1299" width="9.42578125" customWidth="1"/>
    <col min="1300" max="1300" width="10.42578125" customWidth="1"/>
    <col min="1301" max="1302" width="9.42578125" customWidth="1"/>
    <col min="1303" max="1303" width="12.7109375" customWidth="1"/>
    <col min="1304" max="1304" width="11" customWidth="1"/>
    <col min="1305" max="1305" width="13.42578125" customWidth="1"/>
    <col min="1306" max="1307" width="13.7109375" customWidth="1"/>
    <col min="1308" max="1309" width="15" customWidth="1"/>
    <col min="1310" max="1316" width="13.7109375" customWidth="1"/>
    <col min="1317" max="1324" width="15" customWidth="1"/>
    <col min="1540" max="1540" width="1.7109375" customWidth="1"/>
    <col min="1541" max="1541" width="9.140625" customWidth="1"/>
    <col min="1542" max="1542" width="9.42578125" customWidth="1"/>
    <col min="1543" max="1543" width="12.42578125" customWidth="1"/>
    <col min="1544" max="1544" width="13.140625" customWidth="1"/>
    <col min="1545" max="1545" width="9.42578125" customWidth="1"/>
    <col min="1546" max="1546" width="12.140625" customWidth="1"/>
    <col min="1547" max="1548" width="9.42578125" customWidth="1"/>
    <col min="1549" max="1549" width="13.140625" customWidth="1"/>
    <col min="1550" max="1550" width="13.140625" bestFit="1" customWidth="1"/>
    <col min="1551" max="1551" width="9.42578125" customWidth="1"/>
    <col min="1552" max="1552" width="11.42578125" bestFit="1" customWidth="1"/>
    <col min="1553" max="1555" width="9.42578125" customWidth="1"/>
    <col min="1556" max="1556" width="10.42578125" customWidth="1"/>
    <col min="1557" max="1558" width="9.42578125" customWidth="1"/>
    <col min="1559" max="1559" width="12.7109375" customWidth="1"/>
    <col min="1560" max="1560" width="11" customWidth="1"/>
    <col min="1561" max="1561" width="13.42578125" customWidth="1"/>
    <col min="1562" max="1563" width="13.7109375" customWidth="1"/>
    <col min="1564" max="1565" width="15" customWidth="1"/>
    <col min="1566" max="1572" width="13.7109375" customWidth="1"/>
    <col min="1573" max="1580" width="15" customWidth="1"/>
    <col min="1796" max="1796" width="1.7109375" customWidth="1"/>
    <col min="1797" max="1797" width="9.140625" customWidth="1"/>
    <col min="1798" max="1798" width="9.42578125" customWidth="1"/>
    <col min="1799" max="1799" width="12.42578125" customWidth="1"/>
    <col min="1800" max="1800" width="13.140625" customWidth="1"/>
    <col min="1801" max="1801" width="9.42578125" customWidth="1"/>
    <col min="1802" max="1802" width="12.140625" customWidth="1"/>
    <col min="1803" max="1804" width="9.42578125" customWidth="1"/>
    <col min="1805" max="1805" width="13.140625" customWidth="1"/>
    <col min="1806" max="1806" width="13.140625" bestFit="1" customWidth="1"/>
    <col min="1807" max="1807" width="9.42578125" customWidth="1"/>
    <col min="1808" max="1808" width="11.42578125" bestFit="1" customWidth="1"/>
    <col min="1809" max="1811" width="9.42578125" customWidth="1"/>
    <col min="1812" max="1812" width="10.42578125" customWidth="1"/>
    <col min="1813" max="1814" width="9.42578125" customWidth="1"/>
    <col min="1815" max="1815" width="12.7109375" customWidth="1"/>
    <col min="1816" max="1816" width="11" customWidth="1"/>
    <col min="1817" max="1817" width="13.42578125" customWidth="1"/>
    <col min="1818" max="1819" width="13.7109375" customWidth="1"/>
    <col min="1820" max="1821" width="15" customWidth="1"/>
    <col min="1822" max="1828" width="13.7109375" customWidth="1"/>
    <col min="1829" max="1836" width="15" customWidth="1"/>
    <col min="2052" max="2052" width="1.7109375" customWidth="1"/>
    <col min="2053" max="2053" width="9.140625" customWidth="1"/>
    <col min="2054" max="2054" width="9.42578125" customWidth="1"/>
    <col min="2055" max="2055" width="12.42578125" customWidth="1"/>
    <col min="2056" max="2056" width="13.140625" customWidth="1"/>
    <col min="2057" max="2057" width="9.42578125" customWidth="1"/>
    <col min="2058" max="2058" width="12.140625" customWidth="1"/>
    <col min="2059" max="2060" width="9.42578125" customWidth="1"/>
    <col min="2061" max="2061" width="13.140625" customWidth="1"/>
    <col min="2062" max="2062" width="13.140625" bestFit="1" customWidth="1"/>
    <col min="2063" max="2063" width="9.42578125" customWidth="1"/>
    <col min="2064" max="2064" width="11.42578125" bestFit="1" customWidth="1"/>
    <col min="2065" max="2067" width="9.42578125" customWidth="1"/>
    <col min="2068" max="2068" width="10.42578125" customWidth="1"/>
    <col min="2069" max="2070" width="9.42578125" customWidth="1"/>
    <col min="2071" max="2071" width="12.7109375" customWidth="1"/>
    <col min="2072" max="2072" width="11" customWidth="1"/>
    <col min="2073" max="2073" width="13.42578125" customWidth="1"/>
    <col min="2074" max="2075" width="13.7109375" customWidth="1"/>
    <col min="2076" max="2077" width="15" customWidth="1"/>
    <col min="2078" max="2084" width="13.7109375" customWidth="1"/>
    <col min="2085" max="2092" width="15" customWidth="1"/>
    <col min="2308" max="2308" width="1.7109375" customWidth="1"/>
    <col min="2309" max="2309" width="9.140625" customWidth="1"/>
    <col min="2310" max="2310" width="9.42578125" customWidth="1"/>
    <col min="2311" max="2311" width="12.42578125" customWidth="1"/>
    <col min="2312" max="2312" width="13.140625" customWidth="1"/>
    <col min="2313" max="2313" width="9.42578125" customWidth="1"/>
    <col min="2314" max="2314" width="12.140625" customWidth="1"/>
    <col min="2315" max="2316" width="9.42578125" customWidth="1"/>
    <col min="2317" max="2317" width="13.140625" customWidth="1"/>
    <col min="2318" max="2318" width="13.140625" bestFit="1" customWidth="1"/>
    <col min="2319" max="2319" width="9.42578125" customWidth="1"/>
    <col min="2320" max="2320" width="11.42578125" bestFit="1" customWidth="1"/>
    <col min="2321" max="2323" width="9.42578125" customWidth="1"/>
    <col min="2324" max="2324" width="10.42578125" customWidth="1"/>
    <col min="2325" max="2326" width="9.42578125" customWidth="1"/>
    <col min="2327" max="2327" width="12.7109375" customWidth="1"/>
    <col min="2328" max="2328" width="11" customWidth="1"/>
    <col min="2329" max="2329" width="13.42578125" customWidth="1"/>
    <col min="2330" max="2331" width="13.7109375" customWidth="1"/>
    <col min="2332" max="2333" width="15" customWidth="1"/>
    <col min="2334" max="2340" width="13.7109375" customWidth="1"/>
    <col min="2341" max="2348" width="15" customWidth="1"/>
    <col min="2564" max="2564" width="1.7109375" customWidth="1"/>
    <col min="2565" max="2565" width="9.140625" customWidth="1"/>
    <col min="2566" max="2566" width="9.42578125" customWidth="1"/>
    <col min="2567" max="2567" width="12.42578125" customWidth="1"/>
    <col min="2568" max="2568" width="13.140625" customWidth="1"/>
    <col min="2569" max="2569" width="9.42578125" customWidth="1"/>
    <col min="2570" max="2570" width="12.140625" customWidth="1"/>
    <col min="2571" max="2572" width="9.42578125" customWidth="1"/>
    <col min="2573" max="2573" width="13.140625" customWidth="1"/>
    <col min="2574" max="2574" width="13.140625" bestFit="1" customWidth="1"/>
    <col min="2575" max="2575" width="9.42578125" customWidth="1"/>
    <col min="2576" max="2576" width="11.42578125" bestFit="1" customWidth="1"/>
    <col min="2577" max="2579" width="9.42578125" customWidth="1"/>
    <col min="2580" max="2580" width="10.42578125" customWidth="1"/>
    <col min="2581" max="2582" width="9.42578125" customWidth="1"/>
    <col min="2583" max="2583" width="12.7109375" customWidth="1"/>
    <col min="2584" max="2584" width="11" customWidth="1"/>
    <col min="2585" max="2585" width="13.42578125" customWidth="1"/>
    <col min="2586" max="2587" width="13.7109375" customWidth="1"/>
    <col min="2588" max="2589" width="15" customWidth="1"/>
    <col min="2590" max="2596" width="13.7109375" customWidth="1"/>
    <col min="2597" max="2604" width="15" customWidth="1"/>
    <col min="2820" max="2820" width="1.7109375" customWidth="1"/>
    <col min="2821" max="2821" width="9.140625" customWidth="1"/>
    <col min="2822" max="2822" width="9.42578125" customWidth="1"/>
    <col min="2823" max="2823" width="12.42578125" customWidth="1"/>
    <col min="2824" max="2824" width="13.140625" customWidth="1"/>
    <col min="2825" max="2825" width="9.42578125" customWidth="1"/>
    <col min="2826" max="2826" width="12.140625" customWidth="1"/>
    <col min="2827" max="2828" width="9.42578125" customWidth="1"/>
    <col min="2829" max="2829" width="13.140625" customWidth="1"/>
    <col min="2830" max="2830" width="13.140625" bestFit="1" customWidth="1"/>
    <col min="2831" max="2831" width="9.42578125" customWidth="1"/>
    <col min="2832" max="2832" width="11.42578125" bestFit="1" customWidth="1"/>
    <col min="2833" max="2835" width="9.42578125" customWidth="1"/>
    <col min="2836" max="2836" width="10.42578125" customWidth="1"/>
    <col min="2837" max="2838" width="9.42578125" customWidth="1"/>
    <col min="2839" max="2839" width="12.7109375" customWidth="1"/>
    <col min="2840" max="2840" width="11" customWidth="1"/>
    <col min="2841" max="2841" width="13.42578125" customWidth="1"/>
    <col min="2842" max="2843" width="13.7109375" customWidth="1"/>
    <col min="2844" max="2845" width="15" customWidth="1"/>
    <col min="2846" max="2852" width="13.7109375" customWidth="1"/>
    <col min="2853" max="2860" width="15" customWidth="1"/>
    <col min="3076" max="3076" width="1.7109375" customWidth="1"/>
    <col min="3077" max="3077" width="9.140625" customWidth="1"/>
    <col min="3078" max="3078" width="9.42578125" customWidth="1"/>
    <col min="3079" max="3079" width="12.42578125" customWidth="1"/>
    <col min="3080" max="3080" width="13.140625" customWidth="1"/>
    <col min="3081" max="3081" width="9.42578125" customWidth="1"/>
    <col min="3082" max="3082" width="12.140625" customWidth="1"/>
    <col min="3083" max="3084" width="9.42578125" customWidth="1"/>
    <col min="3085" max="3085" width="13.140625" customWidth="1"/>
    <col min="3086" max="3086" width="13.140625" bestFit="1" customWidth="1"/>
    <col min="3087" max="3087" width="9.42578125" customWidth="1"/>
    <col min="3088" max="3088" width="11.42578125" bestFit="1" customWidth="1"/>
    <col min="3089" max="3091" width="9.42578125" customWidth="1"/>
    <col min="3092" max="3092" width="10.42578125" customWidth="1"/>
    <col min="3093" max="3094" width="9.42578125" customWidth="1"/>
    <col min="3095" max="3095" width="12.7109375" customWidth="1"/>
    <col min="3096" max="3096" width="11" customWidth="1"/>
    <col min="3097" max="3097" width="13.42578125" customWidth="1"/>
    <col min="3098" max="3099" width="13.7109375" customWidth="1"/>
    <col min="3100" max="3101" width="15" customWidth="1"/>
    <col min="3102" max="3108" width="13.7109375" customWidth="1"/>
    <col min="3109" max="3116" width="15" customWidth="1"/>
    <col min="3332" max="3332" width="1.7109375" customWidth="1"/>
    <col min="3333" max="3333" width="9.140625" customWidth="1"/>
    <col min="3334" max="3334" width="9.42578125" customWidth="1"/>
    <col min="3335" max="3335" width="12.42578125" customWidth="1"/>
    <col min="3336" max="3336" width="13.140625" customWidth="1"/>
    <col min="3337" max="3337" width="9.42578125" customWidth="1"/>
    <col min="3338" max="3338" width="12.140625" customWidth="1"/>
    <col min="3339" max="3340" width="9.42578125" customWidth="1"/>
    <col min="3341" max="3341" width="13.140625" customWidth="1"/>
    <col min="3342" max="3342" width="13.140625" bestFit="1" customWidth="1"/>
    <col min="3343" max="3343" width="9.42578125" customWidth="1"/>
    <col min="3344" max="3344" width="11.42578125" bestFit="1" customWidth="1"/>
    <col min="3345" max="3347" width="9.42578125" customWidth="1"/>
    <col min="3348" max="3348" width="10.42578125" customWidth="1"/>
    <col min="3349" max="3350" width="9.42578125" customWidth="1"/>
    <col min="3351" max="3351" width="12.7109375" customWidth="1"/>
    <col min="3352" max="3352" width="11" customWidth="1"/>
    <col min="3353" max="3353" width="13.42578125" customWidth="1"/>
    <col min="3354" max="3355" width="13.7109375" customWidth="1"/>
    <col min="3356" max="3357" width="15" customWidth="1"/>
    <col min="3358" max="3364" width="13.7109375" customWidth="1"/>
    <col min="3365" max="3372" width="15" customWidth="1"/>
    <col min="3588" max="3588" width="1.7109375" customWidth="1"/>
    <col min="3589" max="3589" width="9.140625" customWidth="1"/>
    <col min="3590" max="3590" width="9.42578125" customWidth="1"/>
    <col min="3591" max="3591" width="12.42578125" customWidth="1"/>
    <col min="3592" max="3592" width="13.140625" customWidth="1"/>
    <col min="3593" max="3593" width="9.42578125" customWidth="1"/>
    <col min="3594" max="3594" width="12.140625" customWidth="1"/>
    <col min="3595" max="3596" width="9.42578125" customWidth="1"/>
    <col min="3597" max="3597" width="13.140625" customWidth="1"/>
    <col min="3598" max="3598" width="13.140625" bestFit="1" customWidth="1"/>
    <col min="3599" max="3599" width="9.42578125" customWidth="1"/>
    <col min="3600" max="3600" width="11.42578125" bestFit="1" customWidth="1"/>
    <col min="3601" max="3603" width="9.42578125" customWidth="1"/>
    <col min="3604" max="3604" width="10.42578125" customWidth="1"/>
    <col min="3605" max="3606" width="9.42578125" customWidth="1"/>
    <col min="3607" max="3607" width="12.7109375" customWidth="1"/>
    <col min="3608" max="3608" width="11" customWidth="1"/>
    <col min="3609" max="3609" width="13.42578125" customWidth="1"/>
    <col min="3610" max="3611" width="13.7109375" customWidth="1"/>
    <col min="3612" max="3613" width="15" customWidth="1"/>
    <col min="3614" max="3620" width="13.7109375" customWidth="1"/>
    <col min="3621" max="3628" width="15" customWidth="1"/>
    <col min="3844" max="3844" width="1.7109375" customWidth="1"/>
    <col min="3845" max="3845" width="9.140625" customWidth="1"/>
    <col min="3846" max="3846" width="9.42578125" customWidth="1"/>
    <col min="3847" max="3847" width="12.42578125" customWidth="1"/>
    <col min="3848" max="3848" width="13.140625" customWidth="1"/>
    <col min="3849" max="3849" width="9.42578125" customWidth="1"/>
    <col min="3850" max="3850" width="12.140625" customWidth="1"/>
    <col min="3851" max="3852" width="9.42578125" customWidth="1"/>
    <col min="3853" max="3853" width="13.140625" customWidth="1"/>
    <col min="3854" max="3854" width="13.140625" bestFit="1" customWidth="1"/>
    <col min="3855" max="3855" width="9.42578125" customWidth="1"/>
    <col min="3856" max="3856" width="11.42578125" bestFit="1" customWidth="1"/>
    <col min="3857" max="3859" width="9.42578125" customWidth="1"/>
    <col min="3860" max="3860" width="10.42578125" customWidth="1"/>
    <col min="3861" max="3862" width="9.42578125" customWidth="1"/>
    <col min="3863" max="3863" width="12.7109375" customWidth="1"/>
    <col min="3864" max="3864" width="11" customWidth="1"/>
    <col min="3865" max="3865" width="13.42578125" customWidth="1"/>
    <col min="3866" max="3867" width="13.7109375" customWidth="1"/>
    <col min="3868" max="3869" width="15" customWidth="1"/>
    <col min="3870" max="3876" width="13.7109375" customWidth="1"/>
    <col min="3877" max="3884" width="15" customWidth="1"/>
    <col min="4100" max="4100" width="1.7109375" customWidth="1"/>
    <col min="4101" max="4101" width="9.140625" customWidth="1"/>
    <col min="4102" max="4102" width="9.42578125" customWidth="1"/>
    <col min="4103" max="4103" width="12.42578125" customWidth="1"/>
    <col min="4104" max="4104" width="13.140625" customWidth="1"/>
    <col min="4105" max="4105" width="9.42578125" customWidth="1"/>
    <col min="4106" max="4106" width="12.140625" customWidth="1"/>
    <col min="4107" max="4108" width="9.42578125" customWidth="1"/>
    <col min="4109" max="4109" width="13.140625" customWidth="1"/>
    <col min="4110" max="4110" width="13.140625" bestFit="1" customWidth="1"/>
    <col min="4111" max="4111" width="9.42578125" customWidth="1"/>
    <col min="4112" max="4112" width="11.42578125" bestFit="1" customWidth="1"/>
    <col min="4113" max="4115" width="9.42578125" customWidth="1"/>
    <col min="4116" max="4116" width="10.42578125" customWidth="1"/>
    <col min="4117" max="4118" width="9.42578125" customWidth="1"/>
    <col min="4119" max="4119" width="12.7109375" customWidth="1"/>
    <col min="4120" max="4120" width="11" customWidth="1"/>
    <col min="4121" max="4121" width="13.42578125" customWidth="1"/>
    <col min="4122" max="4123" width="13.7109375" customWidth="1"/>
    <col min="4124" max="4125" width="15" customWidth="1"/>
    <col min="4126" max="4132" width="13.7109375" customWidth="1"/>
    <col min="4133" max="4140" width="15" customWidth="1"/>
    <col min="4356" max="4356" width="1.7109375" customWidth="1"/>
    <col min="4357" max="4357" width="9.140625" customWidth="1"/>
    <col min="4358" max="4358" width="9.42578125" customWidth="1"/>
    <col min="4359" max="4359" width="12.42578125" customWidth="1"/>
    <col min="4360" max="4360" width="13.140625" customWidth="1"/>
    <col min="4361" max="4361" width="9.42578125" customWidth="1"/>
    <col min="4362" max="4362" width="12.140625" customWidth="1"/>
    <col min="4363" max="4364" width="9.42578125" customWidth="1"/>
    <col min="4365" max="4365" width="13.140625" customWidth="1"/>
    <col min="4366" max="4366" width="13.140625" bestFit="1" customWidth="1"/>
    <col min="4367" max="4367" width="9.42578125" customWidth="1"/>
    <col min="4368" max="4368" width="11.42578125" bestFit="1" customWidth="1"/>
    <col min="4369" max="4371" width="9.42578125" customWidth="1"/>
    <col min="4372" max="4372" width="10.42578125" customWidth="1"/>
    <col min="4373" max="4374" width="9.42578125" customWidth="1"/>
    <col min="4375" max="4375" width="12.7109375" customWidth="1"/>
    <col min="4376" max="4376" width="11" customWidth="1"/>
    <col min="4377" max="4377" width="13.42578125" customWidth="1"/>
    <col min="4378" max="4379" width="13.7109375" customWidth="1"/>
    <col min="4380" max="4381" width="15" customWidth="1"/>
    <col min="4382" max="4388" width="13.7109375" customWidth="1"/>
    <col min="4389" max="4396" width="15" customWidth="1"/>
    <col min="4612" max="4612" width="1.7109375" customWidth="1"/>
    <col min="4613" max="4613" width="9.140625" customWidth="1"/>
    <col min="4614" max="4614" width="9.42578125" customWidth="1"/>
    <col min="4615" max="4615" width="12.42578125" customWidth="1"/>
    <col min="4616" max="4616" width="13.140625" customWidth="1"/>
    <col min="4617" max="4617" width="9.42578125" customWidth="1"/>
    <col min="4618" max="4618" width="12.140625" customWidth="1"/>
    <col min="4619" max="4620" width="9.42578125" customWidth="1"/>
    <col min="4621" max="4621" width="13.140625" customWidth="1"/>
    <col min="4622" max="4622" width="13.140625" bestFit="1" customWidth="1"/>
    <col min="4623" max="4623" width="9.42578125" customWidth="1"/>
    <col min="4624" max="4624" width="11.42578125" bestFit="1" customWidth="1"/>
    <col min="4625" max="4627" width="9.42578125" customWidth="1"/>
    <col min="4628" max="4628" width="10.42578125" customWidth="1"/>
    <col min="4629" max="4630" width="9.42578125" customWidth="1"/>
    <col min="4631" max="4631" width="12.7109375" customWidth="1"/>
    <col min="4632" max="4632" width="11" customWidth="1"/>
    <col min="4633" max="4633" width="13.42578125" customWidth="1"/>
    <col min="4634" max="4635" width="13.7109375" customWidth="1"/>
    <col min="4636" max="4637" width="15" customWidth="1"/>
    <col min="4638" max="4644" width="13.7109375" customWidth="1"/>
    <col min="4645" max="4652" width="15" customWidth="1"/>
    <col min="4868" max="4868" width="1.7109375" customWidth="1"/>
    <col min="4869" max="4869" width="9.140625" customWidth="1"/>
    <col min="4870" max="4870" width="9.42578125" customWidth="1"/>
    <col min="4871" max="4871" width="12.42578125" customWidth="1"/>
    <col min="4872" max="4872" width="13.140625" customWidth="1"/>
    <col min="4873" max="4873" width="9.42578125" customWidth="1"/>
    <col min="4874" max="4874" width="12.140625" customWidth="1"/>
    <col min="4875" max="4876" width="9.42578125" customWidth="1"/>
    <col min="4877" max="4877" width="13.140625" customWidth="1"/>
    <col min="4878" max="4878" width="13.140625" bestFit="1" customWidth="1"/>
    <col min="4879" max="4879" width="9.42578125" customWidth="1"/>
    <col min="4880" max="4880" width="11.42578125" bestFit="1" customWidth="1"/>
    <col min="4881" max="4883" width="9.42578125" customWidth="1"/>
    <col min="4884" max="4884" width="10.42578125" customWidth="1"/>
    <col min="4885" max="4886" width="9.42578125" customWidth="1"/>
    <col min="4887" max="4887" width="12.7109375" customWidth="1"/>
    <col min="4888" max="4888" width="11" customWidth="1"/>
    <col min="4889" max="4889" width="13.42578125" customWidth="1"/>
    <col min="4890" max="4891" width="13.7109375" customWidth="1"/>
    <col min="4892" max="4893" width="15" customWidth="1"/>
    <col min="4894" max="4900" width="13.7109375" customWidth="1"/>
    <col min="4901" max="4908" width="15" customWidth="1"/>
    <col min="5124" max="5124" width="1.7109375" customWidth="1"/>
    <col min="5125" max="5125" width="9.140625" customWidth="1"/>
    <col min="5126" max="5126" width="9.42578125" customWidth="1"/>
    <col min="5127" max="5127" width="12.42578125" customWidth="1"/>
    <col min="5128" max="5128" width="13.140625" customWidth="1"/>
    <col min="5129" max="5129" width="9.42578125" customWidth="1"/>
    <col min="5130" max="5130" width="12.140625" customWidth="1"/>
    <col min="5131" max="5132" width="9.42578125" customWidth="1"/>
    <col min="5133" max="5133" width="13.140625" customWidth="1"/>
    <col min="5134" max="5134" width="13.140625" bestFit="1" customWidth="1"/>
    <col min="5135" max="5135" width="9.42578125" customWidth="1"/>
    <col min="5136" max="5136" width="11.42578125" bestFit="1" customWidth="1"/>
    <col min="5137" max="5139" width="9.42578125" customWidth="1"/>
    <col min="5140" max="5140" width="10.42578125" customWidth="1"/>
    <col min="5141" max="5142" width="9.42578125" customWidth="1"/>
    <col min="5143" max="5143" width="12.7109375" customWidth="1"/>
    <col min="5144" max="5144" width="11" customWidth="1"/>
    <col min="5145" max="5145" width="13.42578125" customWidth="1"/>
    <col min="5146" max="5147" width="13.7109375" customWidth="1"/>
    <col min="5148" max="5149" width="15" customWidth="1"/>
    <col min="5150" max="5156" width="13.7109375" customWidth="1"/>
    <col min="5157" max="5164" width="15" customWidth="1"/>
    <col min="5380" max="5380" width="1.7109375" customWidth="1"/>
    <col min="5381" max="5381" width="9.140625" customWidth="1"/>
    <col min="5382" max="5382" width="9.42578125" customWidth="1"/>
    <col min="5383" max="5383" width="12.42578125" customWidth="1"/>
    <col min="5384" max="5384" width="13.140625" customWidth="1"/>
    <col min="5385" max="5385" width="9.42578125" customWidth="1"/>
    <col min="5386" max="5386" width="12.140625" customWidth="1"/>
    <col min="5387" max="5388" width="9.42578125" customWidth="1"/>
    <col min="5389" max="5389" width="13.140625" customWidth="1"/>
    <col min="5390" max="5390" width="13.140625" bestFit="1" customWidth="1"/>
    <col min="5391" max="5391" width="9.42578125" customWidth="1"/>
    <col min="5392" max="5392" width="11.42578125" bestFit="1" customWidth="1"/>
    <col min="5393" max="5395" width="9.42578125" customWidth="1"/>
    <col min="5396" max="5396" width="10.42578125" customWidth="1"/>
    <col min="5397" max="5398" width="9.42578125" customWidth="1"/>
    <col min="5399" max="5399" width="12.7109375" customWidth="1"/>
    <col min="5400" max="5400" width="11" customWidth="1"/>
    <col min="5401" max="5401" width="13.42578125" customWidth="1"/>
    <col min="5402" max="5403" width="13.7109375" customWidth="1"/>
    <col min="5404" max="5405" width="15" customWidth="1"/>
    <col min="5406" max="5412" width="13.7109375" customWidth="1"/>
    <col min="5413" max="5420" width="15" customWidth="1"/>
    <col min="5636" max="5636" width="1.7109375" customWidth="1"/>
    <col min="5637" max="5637" width="9.140625" customWidth="1"/>
    <col min="5638" max="5638" width="9.42578125" customWidth="1"/>
    <col min="5639" max="5639" width="12.42578125" customWidth="1"/>
    <col min="5640" max="5640" width="13.140625" customWidth="1"/>
    <col min="5641" max="5641" width="9.42578125" customWidth="1"/>
    <col min="5642" max="5642" width="12.140625" customWidth="1"/>
    <col min="5643" max="5644" width="9.42578125" customWidth="1"/>
    <col min="5645" max="5645" width="13.140625" customWidth="1"/>
    <col min="5646" max="5646" width="13.140625" bestFit="1" customWidth="1"/>
    <col min="5647" max="5647" width="9.42578125" customWidth="1"/>
    <col min="5648" max="5648" width="11.42578125" bestFit="1" customWidth="1"/>
    <col min="5649" max="5651" width="9.42578125" customWidth="1"/>
    <col min="5652" max="5652" width="10.42578125" customWidth="1"/>
    <col min="5653" max="5654" width="9.42578125" customWidth="1"/>
    <col min="5655" max="5655" width="12.7109375" customWidth="1"/>
    <col min="5656" max="5656" width="11" customWidth="1"/>
    <col min="5657" max="5657" width="13.42578125" customWidth="1"/>
    <col min="5658" max="5659" width="13.7109375" customWidth="1"/>
    <col min="5660" max="5661" width="15" customWidth="1"/>
    <col min="5662" max="5668" width="13.7109375" customWidth="1"/>
    <col min="5669" max="5676" width="15" customWidth="1"/>
    <col min="5892" max="5892" width="1.7109375" customWidth="1"/>
    <col min="5893" max="5893" width="9.140625" customWidth="1"/>
    <col min="5894" max="5894" width="9.42578125" customWidth="1"/>
    <col min="5895" max="5895" width="12.42578125" customWidth="1"/>
    <col min="5896" max="5896" width="13.140625" customWidth="1"/>
    <col min="5897" max="5897" width="9.42578125" customWidth="1"/>
    <col min="5898" max="5898" width="12.140625" customWidth="1"/>
    <col min="5899" max="5900" width="9.42578125" customWidth="1"/>
    <col min="5901" max="5901" width="13.140625" customWidth="1"/>
    <col min="5902" max="5902" width="13.140625" bestFit="1" customWidth="1"/>
    <col min="5903" max="5903" width="9.42578125" customWidth="1"/>
    <col min="5904" max="5904" width="11.42578125" bestFit="1" customWidth="1"/>
    <col min="5905" max="5907" width="9.42578125" customWidth="1"/>
    <col min="5908" max="5908" width="10.42578125" customWidth="1"/>
    <col min="5909" max="5910" width="9.42578125" customWidth="1"/>
    <col min="5911" max="5911" width="12.7109375" customWidth="1"/>
    <col min="5912" max="5912" width="11" customWidth="1"/>
    <col min="5913" max="5913" width="13.42578125" customWidth="1"/>
    <col min="5914" max="5915" width="13.7109375" customWidth="1"/>
    <col min="5916" max="5917" width="15" customWidth="1"/>
    <col min="5918" max="5924" width="13.7109375" customWidth="1"/>
    <col min="5925" max="5932" width="15" customWidth="1"/>
    <col min="6148" max="6148" width="1.7109375" customWidth="1"/>
    <col min="6149" max="6149" width="9.140625" customWidth="1"/>
    <col min="6150" max="6150" width="9.42578125" customWidth="1"/>
    <col min="6151" max="6151" width="12.42578125" customWidth="1"/>
    <col min="6152" max="6152" width="13.140625" customWidth="1"/>
    <col min="6153" max="6153" width="9.42578125" customWidth="1"/>
    <col min="6154" max="6154" width="12.140625" customWidth="1"/>
    <col min="6155" max="6156" width="9.42578125" customWidth="1"/>
    <col min="6157" max="6157" width="13.140625" customWidth="1"/>
    <col min="6158" max="6158" width="13.140625" bestFit="1" customWidth="1"/>
    <col min="6159" max="6159" width="9.42578125" customWidth="1"/>
    <col min="6160" max="6160" width="11.42578125" bestFit="1" customWidth="1"/>
    <col min="6161" max="6163" width="9.42578125" customWidth="1"/>
    <col min="6164" max="6164" width="10.42578125" customWidth="1"/>
    <col min="6165" max="6166" width="9.42578125" customWidth="1"/>
    <col min="6167" max="6167" width="12.7109375" customWidth="1"/>
    <col min="6168" max="6168" width="11" customWidth="1"/>
    <col min="6169" max="6169" width="13.42578125" customWidth="1"/>
    <col min="6170" max="6171" width="13.7109375" customWidth="1"/>
    <col min="6172" max="6173" width="15" customWidth="1"/>
    <col min="6174" max="6180" width="13.7109375" customWidth="1"/>
    <col min="6181" max="6188" width="15" customWidth="1"/>
    <col min="6404" max="6404" width="1.7109375" customWidth="1"/>
    <col min="6405" max="6405" width="9.140625" customWidth="1"/>
    <col min="6406" max="6406" width="9.42578125" customWidth="1"/>
    <col min="6407" max="6407" width="12.42578125" customWidth="1"/>
    <col min="6408" max="6408" width="13.140625" customWidth="1"/>
    <col min="6409" max="6409" width="9.42578125" customWidth="1"/>
    <col min="6410" max="6410" width="12.140625" customWidth="1"/>
    <col min="6411" max="6412" width="9.42578125" customWidth="1"/>
    <col min="6413" max="6413" width="13.140625" customWidth="1"/>
    <col min="6414" max="6414" width="13.140625" bestFit="1" customWidth="1"/>
    <col min="6415" max="6415" width="9.42578125" customWidth="1"/>
    <col min="6416" max="6416" width="11.42578125" bestFit="1" customWidth="1"/>
    <col min="6417" max="6419" width="9.42578125" customWidth="1"/>
    <col min="6420" max="6420" width="10.42578125" customWidth="1"/>
    <col min="6421" max="6422" width="9.42578125" customWidth="1"/>
    <col min="6423" max="6423" width="12.7109375" customWidth="1"/>
    <col min="6424" max="6424" width="11" customWidth="1"/>
    <col min="6425" max="6425" width="13.42578125" customWidth="1"/>
    <col min="6426" max="6427" width="13.7109375" customWidth="1"/>
    <col min="6428" max="6429" width="15" customWidth="1"/>
    <col min="6430" max="6436" width="13.7109375" customWidth="1"/>
    <col min="6437" max="6444" width="15" customWidth="1"/>
    <col min="6660" max="6660" width="1.7109375" customWidth="1"/>
    <col min="6661" max="6661" width="9.140625" customWidth="1"/>
    <col min="6662" max="6662" width="9.42578125" customWidth="1"/>
    <col min="6663" max="6663" width="12.42578125" customWidth="1"/>
    <col min="6664" max="6664" width="13.140625" customWidth="1"/>
    <col min="6665" max="6665" width="9.42578125" customWidth="1"/>
    <col min="6666" max="6666" width="12.140625" customWidth="1"/>
    <col min="6667" max="6668" width="9.42578125" customWidth="1"/>
    <col min="6669" max="6669" width="13.140625" customWidth="1"/>
    <col min="6670" max="6670" width="13.140625" bestFit="1" customWidth="1"/>
    <col min="6671" max="6671" width="9.42578125" customWidth="1"/>
    <col min="6672" max="6672" width="11.42578125" bestFit="1" customWidth="1"/>
    <col min="6673" max="6675" width="9.42578125" customWidth="1"/>
    <col min="6676" max="6676" width="10.42578125" customWidth="1"/>
    <col min="6677" max="6678" width="9.42578125" customWidth="1"/>
    <col min="6679" max="6679" width="12.7109375" customWidth="1"/>
    <col min="6680" max="6680" width="11" customWidth="1"/>
    <col min="6681" max="6681" width="13.42578125" customWidth="1"/>
    <col min="6682" max="6683" width="13.7109375" customWidth="1"/>
    <col min="6684" max="6685" width="15" customWidth="1"/>
    <col min="6686" max="6692" width="13.7109375" customWidth="1"/>
    <col min="6693" max="6700" width="15" customWidth="1"/>
    <col min="6916" max="6916" width="1.7109375" customWidth="1"/>
    <col min="6917" max="6917" width="9.140625" customWidth="1"/>
    <col min="6918" max="6918" width="9.42578125" customWidth="1"/>
    <col min="6919" max="6919" width="12.42578125" customWidth="1"/>
    <col min="6920" max="6920" width="13.140625" customWidth="1"/>
    <col min="6921" max="6921" width="9.42578125" customWidth="1"/>
    <col min="6922" max="6922" width="12.140625" customWidth="1"/>
    <col min="6923" max="6924" width="9.42578125" customWidth="1"/>
    <col min="6925" max="6925" width="13.140625" customWidth="1"/>
    <col min="6926" max="6926" width="13.140625" bestFit="1" customWidth="1"/>
    <col min="6927" max="6927" width="9.42578125" customWidth="1"/>
    <col min="6928" max="6928" width="11.42578125" bestFit="1" customWidth="1"/>
    <col min="6929" max="6931" width="9.42578125" customWidth="1"/>
    <col min="6932" max="6932" width="10.42578125" customWidth="1"/>
    <col min="6933" max="6934" width="9.42578125" customWidth="1"/>
    <col min="6935" max="6935" width="12.7109375" customWidth="1"/>
    <col min="6936" max="6936" width="11" customWidth="1"/>
    <col min="6937" max="6937" width="13.42578125" customWidth="1"/>
    <col min="6938" max="6939" width="13.7109375" customWidth="1"/>
    <col min="6940" max="6941" width="15" customWidth="1"/>
    <col min="6942" max="6948" width="13.7109375" customWidth="1"/>
    <col min="6949" max="6956" width="15" customWidth="1"/>
    <col min="7172" max="7172" width="1.7109375" customWidth="1"/>
    <col min="7173" max="7173" width="9.140625" customWidth="1"/>
    <col min="7174" max="7174" width="9.42578125" customWidth="1"/>
    <col min="7175" max="7175" width="12.42578125" customWidth="1"/>
    <col min="7176" max="7176" width="13.140625" customWidth="1"/>
    <col min="7177" max="7177" width="9.42578125" customWidth="1"/>
    <col min="7178" max="7178" width="12.140625" customWidth="1"/>
    <col min="7179" max="7180" width="9.42578125" customWidth="1"/>
    <col min="7181" max="7181" width="13.140625" customWidth="1"/>
    <col min="7182" max="7182" width="13.140625" bestFit="1" customWidth="1"/>
    <col min="7183" max="7183" width="9.42578125" customWidth="1"/>
    <col min="7184" max="7184" width="11.42578125" bestFit="1" customWidth="1"/>
    <col min="7185" max="7187" width="9.42578125" customWidth="1"/>
    <col min="7188" max="7188" width="10.42578125" customWidth="1"/>
    <col min="7189" max="7190" width="9.42578125" customWidth="1"/>
    <col min="7191" max="7191" width="12.7109375" customWidth="1"/>
    <col min="7192" max="7192" width="11" customWidth="1"/>
    <col min="7193" max="7193" width="13.42578125" customWidth="1"/>
    <col min="7194" max="7195" width="13.7109375" customWidth="1"/>
    <col min="7196" max="7197" width="15" customWidth="1"/>
    <col min="7198" max="7204" width="13.7109375" customWidth="1"/>
    <col min="7205" max="7212" width="15" customWidth="1"/>
    <col min="7428" max="7428" width="1.7109375" customWidth="1"/>
    <col min="7429" max="7429" width="9.140625" customWidth="1"/>
    <col min="7430" max="7430" width="9.42578125" customWidth="1"/>
    <col min="7431" max="7431" width="12.42578125" customWidth="1"/>
    <col min="7432" max="7432" width="13.140625" customWidth="1"/>
    <col min="7433" max="7433" width="9.42578125" customWidth="1"/>
    <col min="7434" max="7434" width="12.140625" customWidth="1"/>
    <col min="7435" max="7436" width="9.42578125" customWidth="1"/>
    <col min="7437" max="7437" width="13.140625" customWidth="1"/>
    <col min="7438" max="7438" width="13.140625" bestFit="1" customWidth="1"/>
    <col min="7439" max="7439" width="9.42578125" customWidth="1"/>
    <col min="7440" max="7440" width="11.42578125" bestFit="1" customWidth="1"/>
    <col min="7441" max="7443" width="9.42578125" customWidth="1"/>
    <col min="7444" max="7444" width="10.42578125" customWidth="1"/>
    <col min="7445" max="7446" width="9.42578125" customWidth="1"/>
    <col min="7447" max="7447" width="12.7109375" customWidth="1"/>
    <col min="7448" max="7448" width="11" customWidth="1"/>
    <col min="7449" max="7449" width="13.42578125" customWidth="1"/>
    <col min="7450" max="7451" width="13.7109375" customWidth="1"/>
    <col min="7452" max="7453" width="15" customWidth="1"/>
    <col min="7454" max="7460" width="13.7109375" customWidth="1"/>
    <col min="7461" max="7468" width="15" customWidth="1"/>
    <col min="7684" max="7684" width="1.7109375" customWidth="1"/>
    <col min="7685" max="7685" width="9.140625" customWidth="1"/>
    <col min="7686" max="7686" width="9.42578125" customWidth="1"/>
    <col min="7687" max="7687" width="12.42578125" customWidth="1"/>
    <col min="7688" max="7688" width="13.140625" customWidth="1"/>
    <col min="7689" max="7689" width="9.42578125" customWidth="1"/>
    <col min="7690" max="7690" width="12.140625" customWidth="1"/>
    <col min="7691" max="7692" width="9.42578125" customWidth="1"/>
    <col min="7693" max="7693" width="13.140625" customWidth="1"/>
    <col min="7694" max="7694" width="13.140625" bestFit="1" customWidth="1"/>
    <col min="7695" max="7695" width="9.42578125" customWidth="1"/>
    <col min="7696" max="7696" width="11.42578125" bestFit="1" customWidth="1"/>
    <col min="7697" max="7699" width="9.42578125" customWidth="1"/>
    <col min="7700" max="7700" width="10.42578125" customWidth="1"/>
    <col min="7701" max="7702" width="9.42578125" customWidth="1"/>
    <col min="7703" max="7703" width="12.7109375" customWidth="1"/>
    <col min="7704" max="7704" width="11" customWidth="1"/>
    <col min="7705" max="7705" width="13.42578125" customWidth="1"/>
    <col min="7706" max="7707" width="13.7109375" customWidth="1"/>
    <col min="7708" max="7709" width="15" customWidth="1"/>
    <col min="7710" max="7716" width="13.7109375" customWidth="1"/>
    <col min="7717" max="7724" width="15" customWidth="1"/>
    <col min="7940" max="7940" width="1.7109375" customWidth="1"/>
    <col min="7941" max="7941" width="9.140625" customWidth="1"/>
    <col min="7942" max="7942" width="9.42578125" customWidth="1"/>
    <col min="7943" max="7943" width="12.42578125" customWidth="1"/>
    <col min="7944" max="7944" width="13.140625" customWidth="1"/>
    <col min="7945" max="7945" width="9.42578125" customWidth="1"/>
    <col min="7946" max="7946" width="12.140625" customWidth="1"/>
    <col min="7947" max="7948" width="9.42578125" customWidth="1"/>
    <col min="7949" max="7949" width="13.140625" customWidth="1"/>
    <col min="7950" max="7950" width="13.140625" bestFit="1" customWidth="1"/>
    <col min="7951" max="7951" width="9.42578125" customWidth="1"/>
    <col min="7952" max="7952" width="11.42578125" bestFit="1" customWidth="1"/>
    <col min="7953" max="7955" width="9.42578125" customWidth="1"/>
    <col min="7956" max="7956" width="10.42578125" customWidth="1"/>
    <col min="7957" max="7958" width="9.42578125" customWidth="1"/>
    <col min="7959" max="7959" width="12.7109375" customWidth="1"/>
    <col min="7960" max="7960" width="11" customWidth="1"/>
    <col min="7961" max="7961" width="13.42578125" customWidth="1"/>
    <col min="7962" max="7963" width="13.7109375" customWidth="1"/>
    <col min="7964" max="7965" width="15" customWidth="1"/>
    <col min="7966" max="7972" width="13.7109375" customWidth="1"/>
    <col min="7973" max="7980" width="15" customWidth="1"/>
    <col min="8196" max="8196" width="1.7109375" customWidth="1"/>
    <col min="8197" max="8197" width="9.140625" customWidth="1"/>
    <col min="8198" max="8198" width="9.42578125" customWidth="1"/>
    <col min="8199" max="8199" width="12.42578125" customWidth="1"/>
    <col min="8200" max="8200" width="13.140625" customWidth="1"/>
    <col min="8201" max="8201" width="9.42578125" customWidth="1"/>
    <col min="8202" max="8202" width="12.140625" customWidth="1"/>
    <col min="8203" max="8204" width="9.42578125" customWidth="1"/>
    <col min="8205" max="8205" width="13.140625" customWidth="1"/>
    <col min="8206" max="8206" width="13.140625" bestFit="1" customWidth="1"/>
    <col min="8207" max="8207" width="9.42578125" customWidth="1"/>
    <col min="8208" max="8208" width="11.42578125" bestFit="1" customWidth="1"/>
    <col min="8209" max="8211" width="9.42578125" customWidth="1"/>
    <col min="8212" max="8212" width="10.42578125" customWidth="1"/>
    <col min="8213" max="8214" width="9.42578125" customWidth="1"/>
    <col min="8215" max="8215" width="12.7109375" customWidth="1"/>
    <col min="8216" max="8216" width="11" customWidth="1"/>
    <col min="8217" max="8217" width="13.42578125" customWidth="1"/>
    <col min="8218" max="8219" width="13.7109375" customWidth="1"/>
    <col min="8220" max="8221" width="15" customWidth="1"/>
    <col min="8222" max="8228" width="13.7109375" customWidth="1"/>
    <col min="8229" max="8236" width="15" customWidth="1"/>
    <col min="8452" max="8452" width="1.7109375" customWidth="1"/>
    <col min="8453" max="8453" width="9.140625" customWidth="1"/>
    <col min="8454" max="8454" width="9.42578125" customWidth="1"/>
    <col min="8455" max="8455" width="12.42578125" customWidth="1"/>
    <col min="8456" max="8456" width="13.140625" customWidth="1"/>
    <col min="8457" max="8457" width="9.42578125" customWidth="1"/>
    <col min="8458" max="8458" width="12.140625" customWidth="1"/>
    <col min="8459" max="8460" width="9.42578125" customWidth="1"/>
    <col min="8461" max="8461" width="13.140625" customWidth="1"/>
    <col min="8462" max="8462" width="13.140625" bestFit="1" customWidth="1"/>
    <col min="8463" max="8463" width="9.42578125" customWidth="1"/>
    <col min="8464" max="8464" width="11.42578125" bestFit="1" customWidth="1"/>
    <col min="8465" max="8467" width="9.42578125" customWidth="1"/>
    <col min="8468" max="8468" width="10.42578125" customWidth="1"/>
    <col min="8469" max="8470" width="9.42578125" customWidth="1"/>
    <col min="8471" max="8471" width="12.7109375" customWidth="1"/>
    <col min="8472" max="8472" width="11" customWidth="1"/>
    <col min="8473" max="8473" width="13.42578125" customWidth="1"/>
    <col min="8474" max="8475" width="13.7109375" customWidth="1"/>
    <col min="8476" max="8477" width="15" customWidth="1"/>
    <col min="8478" max="8484" width="13.7109375" customWidth="1"/>
    <col min="8485" max="8492" width="15" customWidth="1"/>
    <col min="8708" max="8708" width="1.7109375" customWidth="1"/>
    <col min="8709" max="8709" width="9.140625" customWidth="1"/>
    <col min="8710" max="8710" width="9.42578125" customWidth="1"/>
    <col min="8711" max="8711" width="12.42578125" customWidth="1"/>
    <col min="8712" max="8712" width="13.140625" customWidth="1"/>
    <col min="8713" max="8713" width="9.42578125" customWidth="1"/>
    <col min="8714" max="8714" width="12.140625" customWidth="1"/>
    <col min="8715" max="8716" width="9.42578125" customWidth="1"/>
    <col min="8717" max="8717" width="13.140625" customWidth="1"/>
    <col min="8718" max="8718" width="13.140625" bestFit="1" customWidth="1"/>
    <col min="8719" max="8719" width="9.42578125" customWidth="1"/>
    <col min="8720" max="8720" width="11.42578125" bestFit="1" customWidth="1"/>
    <col min="8721" max="8723" width="9.42578125" customWidth="1"/>
    <col min="8724" max="8724" width="10.42578125" customWidth="1"/>
    <col min="8725" max="8726" width="9.42578125" customWidth="1"/>
    <col min="8727" max="8727" width="12.7109375" customWidth="1"/>
    <col min="8728" max="8728" width="11" customWidth="1"/>
    <col min="8729" max="8729" width="13.42578125" customWidth="1"/>
    <col min="8730" max="8731" width="13.7109375" customWidth="1"/>
    <col min="8732" max="8733" width="15" customWidth="1"/>
    <col min="8734" max="8740" width="13.7109375" customWidth="1"/>
    <col min="8741" max="8748" width="15" customWidth="1"/>
    <col min="8964" max="8964" width="1.7109375" customWidth="1"/>
    <col min="8965" max="8965" width="9.140625" customWidth="1"/>
    <col min="8966" max="8966" width="9.42578125" customWidth="1"/>
    <col min="8967" max="8967" width="12.42578125" customWidth="1"/>
    <col min="8968" max="8968" width="13.140625" customWidth="1"/>
    <col min="8969" max="8969" width="9.42578125" customWidth="1"/>
    <col min="8970" max="8970" width="12.140625" customWidth="1"/>
    <col min="8971" max="8972" width="9.42578125" customWidth="1"/>
    <col min="8973" max="8973" width="13.140625" customWidth="1"/>
    <col min="8974" max="8974" width="13.140625" bestFit="1" customWidth="1"/>
    <col min="8975" max="8975" width="9.42578125" customWidth="1"/>
    <col min="8976" max="8976" width="11.42578125" bestFit="1" customWidth="1"/>
    <col min="8977" max="8979" width="9.42578125" customWidth="1"/>
    <col min="8980" max="8980" width="10.42578125" customWidth="1"/>
    <col min="8981" max="8982" width="9.42578125" customWidth="1"/>
    <col min="8983" max="8983" width="12.7109375" customWidth="1"/>
    <col min="8984" max="8984" width="11" customWidth="1"/>
    <col min="8985" max="8985" width="13.42578125" customWidth="1"/>
    <col min="8986" max="8987" width="13.7109375" customWidth="1"/>
    <col min="8988" max="8989" width="15" customWidth="1"/>
    <col min="8990" max="8996" width="13.7109375" customWidth="1"/>
    <col min="8997" max="9004" width="15" customWidth="1"/>
    <col min="9220" max="9220" width="1.7109375" customWidth="1"/>
    <col min="9221" max="9221" width="9.140625" customWidth="1"/>
    <col min="9222" max="9222" width="9.42578125" customWidth="1"/>
    <col min="9223" max="9223" width="12.42578125" customWidth="1"/>
    <col min="9224" max="9224" width="13.140625" customWidth="1"/>
    <col min="9225" max="9225" width="9.42578125" customWidth="1"/>
    <col min="9226" max="9226" width="12.140625" customWidth="1"/>
    <col min="9227" max="9228" width="9.42578125" customWidth="1"/>
    <col min="9229" max="9229" width="13.140625" customWidth="1"/>
    <col min="9230" max="9230" width="13.140625" bestFit="1" customWidth="1"/>
    <col min="9231" max="9231" width="9.42578125" customWidth="1"/>
    <col min="9232" max="9232" width="11.42578125" bestFit="1" customWidth="1"/>
    <col min="9233" max="9235" width="9.42578125" customWidth="1"/>
    <col min="9236" max="9236" width="10.42578125" customWidth="1"/>
    <col min="9237" max="9238" width="9.42578125" customWidth="1"/>
    <col min="9239" max="9239" width="12.7109375" customWidth="1"/>
    <col min="9240" max="9240" width="11" customWidth="1"/>
    <col min="9241" max="9241" width="13.42578125" customWidth="1"/>
    <col min="9242" max="9243" width="13.7109375" customWidth="1"/>
    <col min="9244" max="9245" width="15" customWidth="1"/>
    <col min="9246" max="9252" width="13.7109375" customWidth="1"/>
    <col min="9253" max="9260" width="15" customWidth="1"/>
    <col min="9476" max="9476" width="1.7109375" customWidth="1"/>
    <col min="9477" max="9477" width="9.140625" customWidth="1"/>
    <col min="9478" max="9478" width="9.42578125" customWidth="1"/>
    <col min="9479" max="9479" width="12.42578125" customWidth="1"/>
    <col min="9480" max="9480" width="13.140625" customWidth="1"/>
    <col min="9481" max="9481" width="9.42578125" customWidth="1"/>
    <col min="9482" max="9482" width="12.140625" customWidth="1"/>
    <col min="9483" max="9484" width="9.42578125" customWidth="1"/>
    <col min="9485" max="9485" width="13.140625" customWidth="1"/>
    <col min="9486" max="9486" width="13.140625" bestFit="1" customWidth="1"/>
    <col min="9487" max="9487" width="9.42578125" customWidth="1"/>
    <col min="9488" max="9488" width="11.42578125" bestFit="1" customWidth="1"/>
    <col min="9489" max="9491" width="9.42578125" customWidth="1"/>
    <col min="9492" max="9492" width="10.42578125" customWidth="1"/>
    <col min="9493" max="9494" width="9.42578125" customWidth="1"/>
    <col min="9495" max="9495" width="12.7109375" customWidth="1"/>
    <col min="9496" max="9496" width="11" customWidth="1"/>
    <col min="9497" max="9497" width="13.42578125" customWidth="1"/>
    <col min="9498" max="9499" width="13.7109375" customWidth="1"/>
    <col min="9500" max="9501" width="15" customWidth="1"/>
    <col min="9502" max="9508" width="13.7109375" customWidth="1"/>
    <col min="9509" max="9516" width="15" customWidth="1"/>
    <col min="9732" max="9732" width="1.7109375" customWidth="1"/>
    <col min="9733" max="9733" width="9.140625" customWidth="1"/>
    <col min="9734" max="9734" width="9.42578125" customWidth="1"/>
    <col min="9735" max="9735" width="12.42578125" customWidth="1"/>
    <col min="9736" max="9736" width="13.140625" customWidth="1"/>
    <col min="9737" max="9737" width="9.42578125" customWidth="1"/>
    <col min="9738" max="9738" width="12.140625" customWidth="1"/>
    <col min="9739" max="9740" width="9.42578125" customWidth="1"/>
    <col min="9741" max="9741" width="13.140625" customWidth="1"/>
    <col min="9742" max="9742" width="13.140625" bestFit="1" customWidth="1"/>
    <col min="9743" max="9743" width="9.42578125" customWidth="1"/>
    <col min="9744" max="9744" width="11.42578125" bestFit="1" customWidth="1"/>
    <col min="9745" max="9747" width="9.42578125" customWidth="1"/>
    <col min="9748" max="9748" width="10.42578125" customWidth="1"/>
    <col min="9749" max="9750" width="9.42578125" customWidth="1"/>
    <col min="9751" max="9751" width="12.7109375" customWidth="1"/>
    <col min="9752" max="9752" width="11" customWidth="1"/>
    <col min="9753" max="9753" width="13.42578125" customWidth="1"/>
    <col min="9754" max="9755" width="13.7109375" customWidth="1"/>
    <col min="9756" max="9757" width="15" customWidth="1"/>
    <col min="9758" max="9764" width="13.7109375" customWidth="1"/>
    <col min="9765" max="9772" width="15" customWidth="1"/>
    <col min="9988" max="9988" width="1.7109375" customWidth="1"/>
    <col min="9989" max="9989" width="9.140625" customWidth="1"/>
    <col min="9990" max="9990" width="9.42578125" customWidth="1"/>
    <col min="9991" max="9991" width="12.42578125" customWidth="1"/>
    <col min="9992" max="9992" width="13.140625" customWidth="1"/>
    <col min="9993" max="9993" width="9.42578125" customWidth="1"/>
    <col min="9994" max="9994" width="12.140625" customWidth="1"/>
    <col min="9995" max="9996" width="9.42578125" customWidth="1"/>
    <col min="9997" max="9997" width="13.140625" customWidth="1"/>
    <col min="9998" max="9998" width="13.140625" bestFit="1" customWidth="1"/>
    <col min="9999" max="9999" width="9.42578125" customWidth="1"/>
    <col min="10000" max="10000" width="11.42578125" bestFit="1" customWidth="1"/>
    <col min="10001" max="10003" width="9.42578125" customWidth="1"/>
    <col min="10004" max="10004" width="10.42578125" customWidth="1"/>
    <col min="10005" max="10006" width="9.42578125" customWidth="1"/>
    <col min="10007" max="10007" width="12.7109375" customWidth="1"/>
    <col min="10008" max="10008" width="11" customWidth="1"/>
    <col min="10009" max="10009" width="13.42578125" customWidth="1"/>
    <col min="10010" max="10011" width="13.7109375" customWidth="1"/>
    <col min="10012" max="10013" width="15" customWidth="1"/>
    <col min="10014" max="10020" width="13.7109375" customWidth="1"/>
    <col min="10021" max="10028" width="15" customWidth="1"/>
    <col min="10244" max="10244" width="1.7109375" customWidth="1"/>
    <col min="10245" max="10245" width="9.140625" customWidth="1"/>
    <col min="10246" max="10246" width="9.42578125" customWidth="1"/>
    <col min="10247" max="10247" width="12.42578125" customWidth="1"/>
    <col min="10248" max="10248" width="13.140625" customWidth="1"/>
    <col min="10249" max="10249" width="9.42578125" customWidth="1"/>
    <col min="10250" max="10250" width="12.140625" customWidth="1"/>
    <col min="10251" max="10252" width="9.42578125" customWidth="1"/>
    <col min="10253" max="10253" width="13.140625" customWidth="1"/>
    <col min="10254" max="10254" width="13.140625" bestFit="1" customWidth="1"/>
    <col min="10255" max="10255" width="9.42578125" customWidth="1"/>
    <col min="10256" max="10256" width="11.42578125" bestFit="1" customWidth="1"/>
    <col min="10257" max="10259" width="9.42578125" customWidth="1"/>
    <col min="10260" max="10260" width="10.42578125" customWidth="1"/>
    <col min="10261" max="10262" width="9.42578125" customWidth="1"/>
    <col min="10263" max="10263" width="12.7109375" customWidth="1"/>
    <col min="10264" max="10264" width="11" customWidth="1"/>
    <col min="10265" max="10265" width="13.42578125" customWidth="1"/>
    <col min="10266" max="10267" width="13.7109375" customWidth="1"/>
    <col min="10268" max="10269" width="15" customWidth="1"/>
    <col min="10270" max="10276" width="13.7109375" customWidth="1"/>
    <col min="10277" max="10284" width="15" customWidth="1"/>
    <col min="10500" max="10500" width="1.7109375" customWidth="1"/>
    <col min="10501" max="10501" width="9.140625" customWidth="1"/>
    <col min="10502" max="10502" width="9.42578125" customWidth="1"/>
    <col min="10503" max="10503" width="12.42578125" customWidth="1"/>
    <col min="10504" max="10504" width="13.140625" customWidth="1"/>
    <col min="10505" max="10505" width="9.42578125" customWidth="1"/>
    <col min="10506" max="10506" width="12.140625" customWidth="1"/>
    <col min="10507" max="10508" width="9.42578125" customWidth="1"/>
    <col min="10509" max="10509" width="13.140625" customWidth="1"/>
    <col min="10510" max="10510" width="13.140625" bestFit="1" customWidth="1"/>
    <col min="10511" max="10511" width="9.42578125" customWidth="1"/>
    <col min="10512" max="10512" width="11.42578125" bestFit="1" customWidth="1"/>
    <col min="10513" max="10515" width="9.42578125" customWidth="1"/>
    <col min="10516" max="10516" width="10.42578125" customWidth="1"/>
    <col min="10517" max="10518" width="9.42578125" customWidth="1"/>
    <col min="10519" max="10519" width="12.7109375" customWidth="1"/>
    <col min="10520" max="10520" width="11" customWidth="1"/>
    <col min="10521" max="10521" width="13.42578125" customWidth="1"/>
    <col min="10522" max="10523" width="13.7109375" customWidth="1"/>
    <col min="10524" max="10525" width="15" customWidth="1"/>
    <col min="10526" max="10532" width="13.7109375" customWidth="1"/>
    <col min="10533" max="10540" width="15" customWidth="1"/>
    <col min="10756" max="10756" width="1.7109375" customWidth="1"/>
    <col min="10757" max="10757" width="9.140625" customWidth="1"/>
    <col min="10758" max="10758" width="9.42578125" customWidth="1"/>
    <col min="10759" max="10759" width="12.42578125" customWidth="1"/>
    <col min="10760" max="10760" width="13.140625" customWidth="1"/>
    <col min="10761" max="10761" width="9.42578125" customWidth="1"/>
    <col min="10762" max="10762" width="12.140625" customWidth="1"/>
    <col min="10763" max="10764" width="9.42578125" customWidth="1"/>
    <col min="10765" max="10765" width="13.140625" customWidth="1"/>
    <col min="10766" max="10766" width="13.140625" bestFit="1" customWidth="1"/>
    <col min="10767" max="10767" width="9.42578125" customWidth="1"/>
    <col min="10768" max="10768" width="11.42578125" bestFit="1" customWidth="1"/>
    <col min="10769" max="10771" width="9.42578125" customWidth="1"/>
    <col min="10772" max="10772" width="10.42578125" customWidth="1"/>
    <col min="10773" max="10774" width="9.42578125" customWidth="1"/>
    <col min="10775" max="10775" width="12.7109375" customWidth="1"/>
    <col min="10776" max="10776" width="11" customWidth="1"/>
    <col min="10777" max="10777" width="13.42578125" customWidth="1"/>
    <col min="10778" max="10779" width="13.7109375" customWidth="1"/>
    <col min="10780" max="10781" width="15" customWidth="1"/>
    <col min="10782" max="10788" width="13.7109375" customWidth="1"/>
    <col min="10789" max="10796" width="15" customWidth="1"/>
    <col min="11012" max="11012" width="1.7109375" customWidth="1"/>
    <col min="11013" max="11013" width="9.140625" customWidth="1"/>
    <col min="11014" max="11014" width="9.42578125" customWidth="1"/>
    <col min="11015" max="11015" width="12.42578125" customWidth="1"/>
    <col min="11016" max="11016" width="13.140625" customWidth="1"/>
    <col min="11017" max="11017" width="9.42578125" customWidth="1"/>
    <col min="11018" max="11018" width="12.140625" customWidth="1"/>
    <col min="11019" max="11020" width="9.42578125" customWidth="1"/>
    <col min="11021" max="11021" width="13.140625" customWidth="1"/>
    <col min="11022" max="11022" width="13.140625" bestFit="1" customWidth="1"/>
    <col min="11023" max="11023" width="9.42578125" customWidth="1"/>
    <col min="11024" max="11024" width="11.42578125" bestFit="1" customWidth="1"/>
    <col min="11025" max="11027" width="9.42578125" customWidth="1"/>
    <col min="11028" max="11028" width="10.42578125" customWidth="1"/>
    <col min="11029" max="11030" width="9.42578125" customWidth="1"/>
    <col min="11031" max="11031" width="12.7109375" customWidth="1"/>
    <col min="11032" max="11032" width="11" customWidth="1"/>
    <col min="11033" max="11033" width="13.42578125" customWidth="1"/>
    <col min="11034" max="11035" width="13.7109375" customWidth="1"/>
    <col min="11036" max="11037" width="15" customWidth="1"/>
    <col min="11038" max="11044" width="13.7109375" customWidth="1"/>
    <col min="11045" max="11052" width="15" customWidth="1"/>
    <col min="11268" max="11268" width="1.7109375" customWidth="1"/>
    <col min="11269" max="11269" width="9.140625" customWidth="1"/>
    <col min="11270" max="11270" width="9.42578125" customWidth="1"/>
    <col min="11271" max="11271" width="12.42578125" customWidth="1"/>
    <col min="11272" max="11272" width="13.140625" customWidth="1"/>
    <col min="11273" max="11273" width="9.42578125" customWidth="1"/>
    <col min="11274" max="11274" width="12.140625" customWidth="1"/>
    <col min="11275" max="11276" width="9.42578125" customWidth="1"/>
    <col min="11277" max="11277" width="13.140625" customWidth="1"/>
    <col min="11278" max="11278" width="13.140625" bestFit="1" customWidth="1"/>
    <col min="11279" max="11279" width="9.42578125" customWidth="1"/>
    <col min="11280" max="11280" width="11.42578125" bestFit="1" customWidth="1"/>
    <col min="11281" max="11283" width="9.42578125" customWidth="1"/>
    <col min="11284" max="11284" width="10.42578125" customWidth="1"/>
    <col min="11285" max="11286" width="9.42578125" customWidth="1"/>
    <col min="11287" max="11287" width="12.7109375" customWidth="1"/>
    <col min="11288" max="11288" width="11" customWidth="1"/>
    <col min="11289" max="11289" width="13.42578125" customWidth="1"/>
    <col min="11290" max="11291" width="13.7109375" customWidth="1"/>
    <col min="11292" max="11293" width="15" customWidth="1"/>
    <col min="11294" max="11300" width="13.7109375" customWidth="1"/>
    <col min="11301" max="11308" width="15" customWidth="1"/>
    <col min="11524" max="11524" width="1.7109375" customWidth="1"/>
    <col min="11525" max="11525" width="9.140625" customWidth="1"/>
    <col min="11526" max="11526" width="9.42578125" customWidth="1"/>
    <col min="11527" max="11527" width="12.42578125" customWidth="1"/>
    <col min="11528" max="11528" width="13.140625" customWidth="1"/>
    <col min="11529" max="11529" width="9.42578125" customWidth="1"/>
    <col min="11530" max="11530" width="12.140625" customWidth="1"/>
    <col min="11531" max="11532" width="9.42578125" customWidth="1"/>
    <col min="11533" max="11533" width="13.140625" customWidth="1"/>
    <col min="11534" max="11534" width="13.140625" bestFit="1" customWidth="1"/>
    <col min="11535" max="11535" width="9.42578125" customWidth="1"/>
    <col min="11536" max="11536" width="11.42578125" bestFit="1" customWidth="1"/>
    <col min="11537" max="11539" width="9.42578125" customWidth="1"/>
    <col min="11540" max="11540" width="10.42578125" customWidth="1"/>
    <col min="11541" max="11542" width="9.42578125" customWidth="1"/>
    <col min="11543" max="11543" width="12.7109375" customWidth="1"/>
    <col min="11544" max="11544" width="11" customWidth="1"/>
    <col min="11545" max="11545" width="13.42578125" customWidth="1"/>
    <col min="11546" max="11547" width="13.7109375" customWidth="1"/>
    <col min="11548" max="11549" width="15" customWidth="1"/>
    <col min="11550" max="11556" width="13.7109375" customWidth="1"/>
    <col min="11557" max="11564" width="15" customWidth="1"/>
    <col min="11780" max="11780" width="1.7109375" customWidth="1"/>
    <col min="11781" max="11781" width="9.140625" customWidth="1"/>
    <col min="11782" max="11782" width="9.42578125" customWidth="1"/>
    <col min="11783" max="11783" width="12.42578125" customWidth="1"/>
    <col min="11784" max="11784" width="13.140625" customWidth="1"/>
    <col min="11785" max="11785" width="9.42578125" customWidth="1"/>
    <col min="11786" max="11786" width="12.140625" customWidth="1"/>
    <col min="11787" max="11788" width="9.42578125" customWidth="1"/>
    <col min="11789" max="11789" width="13.140625" customWidth="1"/>
    <col min="11790" max="11790" width="13.140625" bestFit="1" customWidth="1"/>
    <col min="11791" max="11791" width="9.42578125" customWidth="1"/>
    <col min="11792" max="11792" width="11.42578125" bestFit="1" customWidth="1"/>
    <col min="11793" max="11795" width="9.42578125" customWidth="1"/>
    <col min="11796" max="11796" width="10.42578125" customWidth="1"/>
    <col min="11797" max="11798" width="9.42578125" customWidth="1"/>
    <col min="11799" max="11799" width="12.7109375" customWidth="1"/>
    <col min="11800" max="11800" width="11" customWidth="1"/>
    <col min="11801" max="11801" width="13.42578125" customWidth="1"/>
    <col min="11802" max="11803" width="13.7109375" customWidth="1"/>
    <col min="11804" max="11805" width="15" customWidth="1"/>
    <col min="11806" max="11812" width="13.7109375" customWidth="1"/>
    <col min="11813" max="11820" width="15" customWidth="1"/>
    <col min="12036" max="12036" width="1.7109375" customWidth="1"/>
    <col min="12037" max="12037" width="9.140625" customWidth="1"/>
    <col min="12038" max="12038" width="9.42578125" customWidth="1"/>
    <col min="12039" max="12039" width="12.42578125" customWidth="1"/>
    <col min="12040" max="12040" width="13.140625" customWidth="1"/>
    <col min="12041" max="12041" width="9.42578125" customWidth="1"/>
    <col min="12042" max="12042" width="12.140625" customWidth="1"/>
    <col min="12043" max="12044" width="9.42578125" customWidth="1"/>
    <col min="12045" max="12045" width="13.140625" customWidth="1"/>
    <col min="12046" max="12046" width="13.140625" bestFit="1" customWidth="1"/>
    <col min="12047" max="12047" width="9.42578125" customWidth="1"/>
    <col min="12048" max="12048" width="11.42578125" bestFit="1" customWidth="1"/>
    <col min="12049" max="12051" width="9.42578125" customWidth="1"/>
    <col min="12052" max="12052" width="10.42578125" customWidth="1"/>
    <col min="12053" max="12054" width="9.42578125" customWidth="1"/>
    <col min="12055" max="12055" width="12.7109375" customWidth="1"/>
    <col min="12056" max="12056" width="11" customWidth="1"/>
    <col min="12057" max="12057" width="13.42578125" customWidth="1"/>
    <col min="12058" max="12059" width="13.7109375" customWidth="1"/>
    <col min="12060" max="12061" width="15" customWidth="1"/>
    <col min="12062" max="12068" width="13.7109375" customWidth="1"/>
    <col min="12069" max="12076" width="15" customWidth="1"/>
    <col min="12292" max="12292" width="1.7109375" customWidth="1"/>
    <col min="12293" max="12293" width="9.140625" customWidth="1"/>
    <col min="12294" max="12294" width="9.42578125" customWidth="1"/>
    <col min="12295" max="12295" width="12.42578125" customWidth="1"/>
    <col min="12296" max="12296" width="13.140625" customWidth="1"/>
    <col min="12297" max="12297" width="9.42578125" customWidth="1"/>
    <col min="12298" max="12298" width="12.140625" customWidth="1"/>
    <col min="12299" max="12300" width="9.42578125" customWidth="1"/>
    <col min="12301" max="12301" width="13.140625" customWidth="1"/>
    <col min="12302" max="12302" width="13.140625" bestFit="1" customWidth="1"/>
    <col min="12303" max="12303" width="9.42578125" customWidth="1"/>
    <col min="12304" max="12304" width="11.42578125" bestFit="1" customWidth="1"/>
    <col min="12305" max="12307" width="9.42578125" customWidth="1"/>
    <col min="12308" max="12308" width="10.42578125" customWidth="1"/>
    <col min="12309" max="12310" width="9.42578125" customWidth="1"/>
    <col min="12311" max="12311" width="12.7109375" customWidth="1"/>
    <col min="12312" max="12312" width="11" customWidth="1"/>
    <col min="12313" max="12313" width="13.42578125" customWidth="1"/>
    <col min="12314" max="12315" width="13.7109375" customWidth="1"/>
    <col min="12316" max="12317" width="15" customWidth="1"/>
    <col min="12318" max="12324" width="13.7109375" customWidth="1"/>
    <col min="12325" max="12332" width="15" customWidth="1"/>
    <col min="12548" max="12548" width="1.7109375" customWidth="1"/>
    <col min="12549" max="12549" width="9.140625" customWidth="1"/>
    <col min="12550" max="12550" width="9.42578125" customWidth="1"/>
    <col min="12551" max="12551" width="12.42578125" customWidth="1"/>
    <col min="12552" max="12552" width="13.140625" customWidth="1"/>
    <col min="12553" max="12553" width="9.42578125" customWidth="1"/>
    <col min="12554" max="12554" width="12.140625" customWidth="1"/>
    <col min="12555" max="12556" width="9.42578125" customWidth="1"/>
    <col min="12557" max="12557" width="13.140625" customWidth="1"/>
    <col min="12558" max="12558" width="13.140625" bestFit="1" customWidth="1"/>
    <col min="12559" max="12559" width="9.42578125" customWidth="1"/>
    <col min="12560" max="12560" width="11.42578125" bestFit="1" customWidth="1"/>
    <col min="12561" max="12563" width="9.42578125" customWidth="1"/>
    <col min="12564" max="12564" width="10.42578125" customWidth="1"/>
    <col min="12565" max="12566" width="9.42578125" customWidth="1"/>
    <col min="12567" max="12567" width="12.7109375" customWidth="1"/>
    <col min="12568" max="12568" width="11" customWidth="1"/>
    <col min="12569" max="12569" width="13.42578125" customWidth="1"/>
    <col min="12570" max="12571" width="13.7109375" customWidth="1"/>
    <col min="12572" max="12573" width="15" customWidth="1"/>
    <col min="12574" max="12580" width="13.7109375" customWidth="1"/>
    <col min="12581" max="12588" width="15" customWidth="1"/>
    <col min="12804" max="12804" width="1.7109375" customWidth="1"/>
    <col min="12805" max="12805" width="9.140625" customWidth="1"/>
    <col min="12806" max="12806" width="9.42578125" customWidth="1"/>
    <col min="12807" max="12807" width="12.42578125" customWidth="1"/>
    <col min="12808" max="12808" width="13.140625" customWidth="1"/>
    <col min="12809" max="12809" width="9.42578125" customWidth="1"/>
    <col min="12810" max="12810" width="12.140625" customWidth="1"/>
    <col min="12811" max="12812" width="9.42578125" customWidth="1"/>
    <col min="12813" max="12813" width="13.140625" customWidth="1"/>
    <col min="12814" max="12814" width="13.140625" bestFit="1" customWidth="1"/>
    <col min="12815" max="12815" width="9.42578125" customWidth="1"/>
    <col min="12816" max="12816" width="11.42578125" bestFit="1" customWidth="1"/>
    <col min="12817" max="12819" width="9.42578125" customWidth="1"/>
    <col min="12820" max="12820" width="10.42578125" customWidth="1"/>
    <col min="12821" max="12822" width="9.42578125" customWidth="1"/>
    <col min="12823" max="12823" width="12.7109375" customWidth="1"/>
    <col min="12824" max="12824" width="11" customWidth="1"/>
    <col min="12825" max="12825" width="13.42578125" customWidth="1"/>
    <col min="12826" max="12827" width="13.7109375" customWidth="1"/>
    <col min="12828" max="12829" width="15" customWidth="1"/>
    <col min="12830" max="12836" width="13.7109375" customWidth="1"/>
    <col min="12837" max="12844" width="15" customWidth="1"/>
    <col min="13060" max="13060" width="1.7109375" customWidth="1"/>
    <col min="13061" max="13061" width="9.140625" customWidth="1"/>
    <col min="13062" max="13062" width="9.42578125" customWidth="1"/>
    <col min="13063" max="13063" width="12.42578125" customWidth="1"/>
    <col min="13064" max="13064" width="13.140625" customWidth="1"/>
    <col min="13065" max="13065" width="9.42578125" customWidth="1"/>
    <col min="13066" max="13066" width="12.140625" customWidth="1"/>
    <col min="13067" max="13068" width="9.42578125" customWidth="1"/>
    <col min="13069" max="13069" width="13.140625" customWidth="1"/>
    <col min="13070" max="13070" width="13.140625" bestFit="1" customWidth="1"/>
    <col min="13071" max="13071" width="9.42578125" customWidth="1"/>
    <col min="13072" max="13072" width="11.42578125" bestFit="1" customWidth="1"/>
    <col min="13073" max="13075" width="9.42578125" customWidth="1"/>
    <col min="13076" max="13076" width="10.42578125" customWidth="1"/>
    <col min="13077" max="13078" width="9.42578125" customWidth="1"/>
    <col min="13079" max="13079" width="12.7109375" customWidth="1"/>
    <col min="13080" max="13080" width="11" customWidth="1"/>
    <col min="13081" max="13081" width="13.42578125" customWidth="1"/>
    <col min="13082" max="13083" width="13.7109375" customWidth="1"/>
    <col min="13084" max="13085" width="15" customWidth="1"/>
    <col min="13086" max="13092" width="13.7109375" customWidth="1"/>
    <col min="13093" max="13100" width="15" customWidth="1"/>
    <col min="13316" max="13316" width="1.7109375" customWidth="1"/>
    <col min="13317" max="13317" width="9.140625" customWidth="1"/>
    <col min="13318" max="13318" width="9.42578125" customWidth="1"/>
    <col min="13319" max="13319" width="12.42578125" customWidth="1"/>
    <col min="13320" max="13320" width="13.140625" customWidth="1"/>
    <col min="13321" max="13321" width="9.42578125" customWidth="1"/>
    <col min="13322" max="13322" width="12.140625" customWidth="1"/>
    <col min="13323" max="13324" width="9.42578125" customWidth="1"/>
    <col min="13325" max="13325" width="13.140625" customWidth="1"/>
    <col min="13326" max="13326" width="13.140625" bestFit="1" customWidth="1"/>
    <col min="13327" max="13327" width="9.42578125" customWidth="1"/>
    <col min="13328" max="13328" width="11.42578125" bestFit="1" customWidth="1"/>
    <col min="13329" max="13331" width="9.42578125" customWidth="1"/>
    <col min="13332" max="13332" width="10.42578125" customWidth="1"/>
    <col min="13333" max="13334" width="9.42578125" customWidth="1"/>
    <col min="13335" max="13335" width="12.7109375" customWidth="1"/>
    <col min="13336" max="13336" width="11" customWidth="1"/>
    <col min="13337" max="13337" width="13.42578125" customWidth="1"/>
    <col min="13338" max="13339" width="13.7109375" customWidth="1"/>
    <col min="13340" max="13341" width="15" customWidth="1"/>
    <col min="13342" max="13348" width="13.7109375" customWidth="1"/>
    <col min="13349" max="13356" width="15" customWidth="1"/>
    <col min="13572" max="13572" width="1.7109375" customWidth="1"/>
    <col min="13573" max="13573" width="9.140625" customWidth="1"/>
    <col min="13574" max="13574" width="9.42578125" customWidth="1"/>
    <col min="13575" max="13575" width="12.42578125" customWidth="1"/>
    <col min="13576" max="13576" width="13.140625" customWidth="1"/>
    <col min="13577" max="13577" width="9.42578125" customWidth="1"/>
    <col min="13578" max="13578" width="12.140625" customWidth="1"/>
    <col min="13579" max="13580" width="9.42578125" customWidth="1"/>
    <col min="13581" max="13581" width="13.140625" customWidth="1"/>
    <col min="13582" max="13582" width="13.140625" bestFit="1" customWidth="1"/>
    <col min="13583" max="13583" width="9.42578125" customWidth="1"/>
    <col min="13584" max="13584" width="11.42578125" bestFit="1" customWidth="1"/>
    <col min="13585" max="13587" width="9.42578125" customWidth="1"/>
    <col min="13588" max="13588" width="10.42578125" customWidth="1"/>
    <col min="13589" max="13590" width="9.42578125" customWidth="1"/>
    <col min="13591" max="13591" width="12.7109375" customWidth="1"/>
    <col min="13592" max="13592" width="11" customWidth="1"/>
    <col min="13593" max="13593" width="13.42578125" customWidth="1"/>
    <col min="13594" max="13595" width="13.7109375" customWidth="1"/>
    <col min="13596" max="13597" width="15" customWidth="1"/>
    <col min="13598" max="13604" width="13.7109375" customWidth="1"/>
    <col min="13605" max="13612" width="15" customWidth="1"/>
    <col min="13828" max="13828" width="1.7109375" customWidth="1"/>
    <col min="13829" max="13829" width="9.140625" customWidth="1"/>
    <col min="13830" max="13830" width="9.42578125" customWidth="1"/>
    <col min="13831" max="13831" width="12.42578125" customWidth="1"/>
    <col min="13832" max="13832" width="13.140625" customWidth="1"/>
    <col min="13833" max="13833" width="9.42578125" customWidth="1"/>
    <col min="13834" max="13834" width="12.140625" customWidth="1"/>
    <col min="13835" max="13836" width="9.42578125" customWidth="1"/>
    <col min="13837" max="13837" width="13.140625" customWidth="1"/>
    <col min="13838" max="13838" width="13.140625" bestFit="1" customWidth="1"/>
    <col min="13839" max="13839" width="9.42578125" customWidth="1"/>
    <col min="13840" max="13840" width="11.42578125" bestFit="1" customWidth="1"/>
    <col min="13841" max="13843" width="9.42578125" customWidth="1"/>
    <col min="13844" max="13844" width="10.42578125" customWidth="1"/>
    <col min="13845" max="13846" width="9.42578125" customWidth="1"/>
    <col min="13847" max="13847" width="12.7109375" customWidth="1"/>
    <col min="13848" max="13848" width="11" customWidth="1"/>
    <col min="13849" max="13849" width="13.42578125" customWidth="1"/>
    <col min="13850" max="13851" width="13.7109375" customWidth="1"/>
    <col min="13852" max="13853" width="15" customWidth="1"/>
    <col min="13854" max="13860" width="13.7109375" customWidth="1"/>
    <col min="13861" max="13868" width="15" customWidth="1"/>
    <col min="14084" max="14084" width="1.7109375" customWidth="1"/>
    <col min="14085" max="14085" width="9.140625" customWidth="1"/>
    <col min="14086" max="14086" width="9.42578125" customWidth="1"/>
    <col min="14087" max="14087" width="12.42578125" customWidth="1"/>
    <col min="14088" max="14088" width="13.140625" customWidth="1"/>
    <col min="14089" max="14089" width="9.42578125" customWidth="1"/>
    <col min="14090" max="14090" width="12.140625" customWidth="1"/>
    <col min="14091" max="14092" width="9.42578125" customWidth="1"/>
    <col min="14093" max="14093" width="13.140625" customWidth="1"/>
    <col min="14094" max="14094" width="13.140625" bestFit="1" customWidth="1"/>
    <col min="14095" max="14095" width="9.42578125" customWidth="1"/>
    <col min="14096" max="14096" width="11.42578125" bestFit="1" customWidth="1"/>
    <col min="14097" max="14099" width="9.42578125" customWidth="1"/>
    <col min="14100" max="14100" width="10.42578125" customWidth="1"/>
    <col min="14101" max="14102" width="9.42578125" customWidth="1"/>
    <col min="14103" max="14103" width="12.7109375" customWidth="1"/>
    <col min="14104" max="14104" width="11" customWidth="1"/>
    <col min="14105" max="14105" width="13.42578125" customWidth="1"/>
    <col min="14106" max="14107" width="13.7109375" customWidth="1"/>
    <col min="14108" max="14109" width="15" customWidth="1"/>
    <col min="14110" max="14116" width="13.7109375" customWidth="1"/>
    <col min="14117" max="14124" width="15" customWidth="1"/>
    <col min="14340" max="14340" width="1.7109375" customWidth="1"/>
    <col min="14341" max="14341" width="9.140625" customWidth="1"/>
    <col min="14342" max="14342" width="9.42578125" customWidth="1"/>
    <col min="14343" max="14343" width="12.42578125" customWidth="1"/>
    <col min="14344" max="14344" width="13.140625" customWidth="1"/>
    <col min="14345" max="14345" width="9.42578125" customWidth="1"/>
    <col min="14346" max="14346" width="12.140625" customWidth="1"/>
    <col min="14347" max="14348" width="9.42578125" customWidth="1"/>
    <col min="14349" max="14349" width="13.140625" customWidth="1"/>
    <col min="14350" max="14350" width="13.140625" bestFit="1" customWidth="1"/>
    <col min="14351" max="14351" width="9.42578125" customWidth="1"/>
    <col min="14352" max="14352" width="11.42578125" bestFit="1" customWidth="1"/>
    <col min="14353" max="14355" width="9.42578125" customWidth="1"/>
    <col min="14356" max="14356" width="10.42578125" customWidth="1"/>
    <col min="14357" max="14358" width="9.42578125" customWidth="1"/>
    <col min="14359" max="14359" width="12.7109375" customWidth="1"/>
    <col min="14360" max="14360" width="11" customWidth="1"/>
    <col min="14361" max="14361" width="13.42578125" customWidth="1"/>
    <col min="14362" max="14363" width="13.7109375" customWidth="1"/>
    <col min="14364" max="14365" width="15" customWidth="1"/>
    <col min="14366" max="14372" width="13.7109375" customWidth="1"/>
    <col min="14373" max="14380" width="15" customWidth="1"/>
    <col min="14596" max="14596" width="1.7109375" customWidth="1"/>
    <col min="14597" max="14597" width="9.140625" customWidth="1"/>
    <col min="14598" max="14598" width="9.42578125" customWidth="1"/>
    <col min="14599" max="14599" width="12.42578125" customWidth="1"/>
    <col min="14600" max="14600" width="13.140625" customWidth="1"/>
    <col min="14601" max="14601" width="9.42578125" customWidth="1"/>
    <col min="14602" max="14602" width="12.140625" customWidth="1"/>
    <col min="14603" max="14604" width="9.42578125" customWidth="1"/>
    <col min="14605" max="14605" width="13.140625" customWidth="1"/>
    <col min="14606" max="14606" width="13.140625" bestFit="1" customWidth="1"/>
    <col min="14607" max="14607" width="9.42578125" customWidth="1"/>
    <col min="14608" max="14608" width="11.42578125" bestFit="1" customWidth="1"/>
    <col min="14609" max="14611" width="9.42578125" customWidth="1"/>
    <col min="14612" max="14612" width="10.42578125" customWidth="1"/>
    <col min="14613" max="14614" width="9.42578125" customWidth="1"/>
    <col min="14615" max="14615" width="12.7109375" customWidth="1"/>
    <col min="14616" max="14616" width="11" customWidth="1"/>
    <col min="14617" max="14617" width="13.42578125" customWidth="1"/>
    <col min="14618" max="14619" width="13.7109375" customWidth="1"/>
    <col min="14620" max="14621" width="15" customWidth="1"/>
    <col min="14622" max="14628" width="13.7109375" customWidth="1"/>
    <col min="14629" max="14636" width="15" customWidth="1"/>
    <col min="14852" max="14852" width="1.7109375" customWidth="1"/>
    <col min="14853" max="14853" width="9.140625" customWidth="1"/>
    <col min="14854" max="14854" width="9.42578125" customWidth="1"/>
    <col min="14855" max="14855" width="12.42578125" customWidth="1"/>
    <col min="14856" max="14856" width="13.140625" customWidth="1"/>
    <col min="14857" max="14857" width="9.42578125" customWidth="1"/>
    <col min="14858" max="14858" width="12.140625" customWidth="1"/>
    <col min="14859" max="14860" width="9.42578125" customWidth="1"/>
    <col min="14861" max="14861" width="13.140625" customWidth="1"/>
    <col min="14862" max="14862" width="13.140625" bestFit="1" customWidth="1"/>
    <col min="14863" max="14863" width="9.42578125" customWidth="1"/>
    <col min="14864" max="14864" width="11.42578125" bestFit="1" customWidth="1"/>
    <col min="14865" max="14867" width="9.42578125" customWidth="1"/>
    <col min="14868" max="14868" width="10.42578125" customWidth="1"/>
    <col min="14869" max="14870" width="9.42578125" customWidth="1"/>
    <col min="14871" max="14871" width="12.7109375" customWidth="1"/>
    <col min="14872" max="14872" width="11" customWidth="1"/>
    <col min="14873" max="14873" width="13.42578125" customWidth="1"/>
    <col min="14874" max="14875" width="13.7109375" customWidth="1"/>
    <col min="14876" max="14877" width="15" customWidth="1"/>
    <col min="14878" max="14884" width="13.7109375" customWidth="1"/>
    <col min="14885" max="14892" width="15" customWidth="1"/>
    <col min="15108" max="15108" width="1.7109375" customWidth="1"/>
    <col min="15109" max="15109" width="9.140625" customWidth="1"/>
    <col min="15110" max="15110" width="9.42578125" customWidth="1"/>
    <col min="15111" max="15111" width="12.42578125" customWidth="1"/>
    <col min="15112" max="15112" width="13.140625" customWidth="1"/>
    <col min="15113" max="15113" width="9.42578125" customWidth="1"/>
    <col min="15114" max="15114" width="12.140625" customWidth="1"/>
    <col min="15115" max="15116" width="9.42578125" customWidth="1"/>
    <col min="15117" max="15117" width="13.140625" customWidth="1"/>
    <col min="15118" max="15118" width="13.140625" bestFit="1" customWidth="1"/>
    <col min="15119" max="15119" width="9.42578125" customWidth="1"/>
    <col min="15120" max="15120" width="11.42578125" bestFit="1" customWidth="1"/>
    <col min="15121" max="15123" width="9.42578125" customWidth="1"/>
    <col min="15124" max="15124" width="10.42578125" customWidth="1"/>
    <col min="15125" max="15126" width="9.42578125" customWidth="1"/>
    <col min="15127" max="15127" width="12.7109375" customWidth="1"/>
    <col min="15128" max="15128" width="11" customWidth="1"/>
    <col min="15129" max="15129" width="13.42578125" customWidth="1"/>
    <col min="15130" max="15131" width="13.7109375" customWidth="1"/>
    <col min="15132" max="15133" width="15" customWidth="1"/>
    <col min="15134" max="15140" width="13.7109375" customWidth="1"/>
    <col min="15141" max="15148" width="15" customWidth="1"/>
    <col min="15364" max="15364" width="1.7109375" customWidth="1"/>
    <col min="15365" max="15365" width="9.140625" customWidth="1"/>
    <col min="15366" max="15366" width="9.42578125" customWidth="1"/>
    <col min="15367" max="15367" width="12.42578125" customWidth="1"/>
    <col min="15368" max="15368" width="13.140625" customWidth="1"/>
    <col min="15369" max="15369" width="9.42578125" customWidth="1"/>
    <col min="15370" max="15370" width="12.140625" customWidth="1"/>
    <col min="15371" max="15372" width="9.42578125" customWidth="1"/>
    <col min="15373" max="15373" width="13.140625" customWidth="1"/>
    <col min="15374" max="15374" width="13.140625" bestFit="1" customWidth="1"/>
    <col min="15375" max="15375" width="9.42578125" customWidth="1"/>
    <col min="15376" max="15376" width="11.42578125" bestFit="1" customWidth="1"/>
    <col min="15377" max="15379" width="9.42578125" customWidth="1"/>
    <col min="15380" max="15380" width="10.42578125" customWidth="1"/>
    <col min="15381" max="15382" width="9.42578125" customWidth="1"/>
    <col min="15383" max="15383" width="12.7109375" customWidth="1"/>
    <col min="15384" max="15384" width="11" customWidth="1"/>
    <col min="15385" max="15385" width="13.42578125" customWidth="1"/>
    <col min="15386" max="15387" width="13.7109375" customWidth="1"/>
    <col min="15388" max="15389" width="15" customWidth="1"/>
    <col min="15390" max="15396" width="13.7109375" customWidth="1"/>
    <col min="15397" max="15404" width="15" customWidth="1"/>
    <col min="15620" max="15620" width="1.7109375" customWidth="1"/>
    <col min="15621" max="15621" width="9.140625" customWidth="1"/>
    <col min="15622" max="15622" width="9.42578125" customWidth="1"/>
    <col min="15623" max="15623" width="12.42578125" customWidth="1"/>
    <col min="15624" max="15624" width="13.140625" customWidth="1"/>
    <col min="15625" max="15625" width="9.42578125" customWidth="1"/>
    <col min="15626" max="15626" width="12.140625" customWidth="1"/>
    <col min="15627" max="15628" width="9.42578125" customWidth="1"/>
    <col min="15629" max="15629" width="13.140625" customWidth="1"/>
    <col min="15630" max="15630" width="13.140625" bestFit="1" customWidth="1"/>
    <col min="15631" max="15631" width="9.42578125" customWidth="1"/>
    <col min="15632" max="15632" width="11.42578125" bestFit="1" customWidth="1"/>
    <col min="15633" max="15635" width="9.42578125" customWidth="1"/>
    <col min="15636" max="15636" width="10.42578125" customWidth="1"/>
    <col min="15637" max="15638" width="9.42578125" customWidth="1"/>
    <col min="15639" max="15639" width="12.7109375" customWidth="1"/>
    <col min="15640" max="15640" width="11" customWidth="1"/>
    <col min="15641" max="15641" width="13.42578125" customWidth="1"/>
    <col min="15642" max="15643" width="13.7109375" customWidth="1"/>
    <col min="15644" max="15645" width="15" customWidth="1"/>
    <col min="15646" max="15652" width="13.7109375" customWidth="1"/>
    <col min="15653" max="15660" width="15" customWidth="1"/>
    <col min="15876" max="15876" width="1.7109375" customWidth="1"/>
    <col min="15877" max="15877" width="9.140625" customWidth="1"/>
    <col min="15878" max="15878" width="9.42578125" customWidth="1"/>
    <col min="15879" max="15879" width="12.42578125" customWidth="1"/>
    <col min="15880" max="15880" width="13.140625" customWidth="1"/>
    <col min="15881" max="15881" width="9.42578125" customWidth="1"/>
    <col min="15882" max="15882" width="12.140625" customWidth="1"/>
    <col min="15883" max="15884" width="9.42578125" customWidth="1"/>
    <col min="15885" max="15885" width="13.140625" customWidth="1"/>
    <col min="15886" max="15886" width="13.140625" bestFit="1" customWidth="1"/>
    <col min="15887" max="15887" width="9.42578125" customWidth="1"/>
    <col min="15888" max="15888" width="11.42578125" bestFit="1" customWidth="1"/>
    <col min="15889" max="15891" width="9.42578125" customWidth="1"/>
    <col min="15892" max="15892" width="10.42578125" customWidth="1"/>
    <col min="15893" max="15894" width="9.42578125" customWidth="1"/>
    <col min="15895" max="15895" width="12.7109375" customWidth="1"/>
    <col min="15896" max="15896" width="11" customWidth="1"/>
    <col min="15897" max="15897" width="13.42578125" customWidth="1"/>
    <col min="15898" max="15899" width="13.7109375" customWidth="1"/>
    <col min="15900" max="15901" width="15" customWidth="1"/>
    <col min="15902" max="15908" width="13.7109375" customWidth="1"/>
    <col min="15909" max="15916" width="15" customWidth="1"/>
    <col min="16132" max="16132" width="1.7109375" customWidth="1"/>
    <col min="16133" max="16133" width="9.140625" customWidth="1"/>
    <col min="16134" max="16134" width="9.42578125" customWidth="1"/>
    <col min="16135" max="16135" width="12.42578125" customWidth="1"/>
    <col min="16136" max="16136" width="13.140625" customWidth="1"/>
    <col min="16137" max="16137" width="9.42578125" customWidth="1"/>
    <col min="16138" max="16138" width="12.140625" customWidth="1"/>
    <col min="16139" max="16140" width="9.42578125" customWidth="1"/>
    <col min="16141" max="16141" width="13.140625" customWidth="1"/>
    <col min="16142" max="16142" width="13.140625" bestFit="1" customWidth="1"/>
    <col min="16143" max="16143" width="9.42578125" customWidth="1"/>
    <col min="16144" max="16144" width="11.42578125" bestFit="1" customWidth="1"/>
    <col min="16145" max="16147" width="9.42578125" customWidth="1"/>
    <col min="16148" max="16148" width="10.42578125" customWidth="1"/>
    <col min="16149" max="16150" width="9.42578125" customWidth="1"/>
    <col min="16151" max="16151" width="12.7109375" customWidth="1"/>
    <col min="16152" max="16152" width="11" customWidth="1"/>
    <col min="16153" max="16153" width="13.42578125" customWidth="1"/>
    <col min="16154" max="16155" width="13.7109375" customWidth="1"/>
    <col min="16156" max="16157" width="15" customWidth="1"/>
    <col min="16158" max="16164" width="13.7109375" customWidth="1"/>
    <col min="16165" max="16172" width="15" customWidth="1"/>
  </cols>
  <sheetData>
    <row r="1" spans="1:79" s="18" customFormat="1" ht="11.25" customHeight="1" thickBot="1" x14ac:dyDescent="0.3">
      <c r="A1" s="62"/>
      <c r="B1" s="80"/>
      <c r="C1" s="62"/>
      <c r="D1" s="81"/>
      <c r="E1" s="81"/>
      <c r="F1" s="81"/>
      <c r="G1" s="81"/>
      <c r="H1" s="81"/>
      <c r="I1" s="81"/>
      <c r="J1" s="62"/>
      <c r="BZ1" s="53"/>
      <c r="CA1" s="53"/>
    </row>
    <row r="2" spans="1:79" s="18" customFormat="1" ht="28.5" customHeight="1" thickBot="1" x14ac:dyDescent="0.3">
      <c r="A2" s="171" t="str">
        <f>"REPORTE DE CASOS SARS-CoV-2"</f>
        <v>REPORTE DE CASOS SARS-CoV-2</v>
      </c>
      <c r="B2" s="171"/>
      <c r="C2" s="171"/>
      <c r="D2" s="171"/>
      <c r="E2" s="171"/>
      <c r="F2" s="171"/>
      <c r="G2" s="171"/>
      <c r="H2" s="171"/>
      <c r="I2" s="171"/>
      <c r="J2" s="171"/>
      <c r="L2" s="190" t="s">
        <v>84</v>
      </c>
      <c r="M2" s="191"/>
      <c r="N2" s="191"/>
      <c r="O2" s="191"/>
      <c r="P2" s="191"/>
      <c r="Q2" s="192"/>
      <c r="BZ2" s="53"/>
      <c r="CA2" s="53"/>
    </row>
    <row r="3" spans="1:79" s="18" customFormat="1" ht="22.5" customHeight="1" thickBot="1" x14ac:dyDescent="0.3">
      <c r="A3" s="172" t="str">
        <f>Leyendas!$T$3 &amp; Leyendas!$T$5 &amp; Leyendas!$T1</f>
        <v>Honduras - Mi establecimiento, 2020</v>
      </c>
      <c r="B3" s="172"/>
      <c r="C3" s="172"/>
      <c r="D3" s="172"/>
      <c r="E3" s="172"/>
      <c r="F3" s="172"/>
      <c r="G3" s="172"/>
      <c r="H3" s="172"/>
      <c r="I3" s="172"/>
      <c r="J3" s="172"/>
      <c r="L3" s="209" t="s">
        <v>78</v>
      </c>
      <c r="M3" s="210"/>
      <c r="N3" s="211" t="s">
        <v>107</v>
      </c>
      <c r="O3" s="210"/>
      <c r="P3" s="170" t="s">
        <v>80</v>
      </c>
      <c r="Q3" s="212" t="s">
        <v>83</v>
      </c>
      <c r="BZ3" s="53"/>
      <c r="CA3" s="53"/>
    </row>
    <row r="4" spans="1:79" s="5" customFormat="1" ht="29.25" customHeight="1" thickBot="1" x14ac:dyDescent="0.3">
      <c r="A4" s="178" t="str">
        <f>IF(Leyendas!$E$2&lt;&gt;"",Leyendas!$E$1,IF(Leyendas!$D$2&lt;&gt;"",Leyendas!$D$1,Leyendas!$C$1))</f>
        <v>Establecimiento</v>
      </c>
      <c r="B4" s="180" t="str">
        <f>Leyendas!$C$8</f>
        <v>Año</v>
      </c>
      <c r="C4" s="182" t="str">
        <f>Leyendas!$C$9</f>
        <v>SE</v>
      </c>
      <c r="D4" s="173" t="s">
        <v>34</v>
      </c>
      <c r="E4" s="174"/>
      <c r="F4" s="175"/>
      <c r="G4" s="176" t="str">
        <f>Leyendas!$C$16</f>
        <v>Negativas SARS-CoV-2</v>
      </c>
      <c r="H4" s="176" t="s">
        <v>82</v>
      </c>
      <c r="I4" s="184" t="str">
        <f>Leyendas!$C$17</f>
        <v># Muestras analizadas SARS-Cov-2</v>
      </c>
      <c r="J4" s="186" t="str">
        <f>Leyendas!$C$18</f>
        <v>% Positividad SARS-CoV-2</v>
      </c>
      <c r="L4" s="188">
        <f>I59</f>
        <v>412</v>
      </c>
      <c r="M4" s="189"/>
      <c r="N4" s="189">
        <f>F59</f>
        <v>122</v>
      </c>
      <c r="O4" s="189"/>
      <c r="P4" s="106">
        <f>G59</f>
        <v>290</v>
      </c>
      <c r="Q4" s="97">
        <f>H59</f>
        <v>9</v>
      </c>
      <c r="AE4" s="53"/>
      <c r="AF4" s="53"/>
      <c r="AG4" s="53"/>
      <c r="AH4" s="53"/>
      <c r="AI4" s="53"/>
      <c r="AJ4" s="53"/>
      <c r="AK4" s="53"/>
      <c r="AL4" s="53"/>
      <c r="AM4" s="53"/>
      <c r="AN4" s="53"/>
      <c r="AO4" s="53"/>
      <c r="AP4" s="53"/>
      <c r="AQ4" s="53"/>
      <c r="AR4" s="53"/>
      <c r="AS4" s="53"/>
      <c r="AT4" s="53"/>
      <c r="AU4" s="53"/>
      <c r="AV4" s="53"/>
      <c r="AW4" s="53"/>
      <c r="AX4" s="53"/>
      <c r="AY4" s="53"/>
      <c r="AZ4" s="53"/>
      <c r="BA4" s="53"/>
      <c r="BB4" s="53"/>
      <c r="BC4" s="53"/>
      <c r="BD4" s="53"/>
      <c r="BE4" s="53"/>
      <c r="BF4" s="53"/>
      <c r="BG4" s="53"/>
      <c r="BH4" s="53"/>
      <c r="BI4" s="53"/>
      <c r="BJ4" s="53"/>
      <c r="BK4" s="53"/>
      <c r="BL4" s="53"/>
      <c r="BM4" s="53"/>
      <c r="BN4" s="53"/>
      <c r="BO4" s="53"/>
      <c r="BP4" s="53"/>
      <c r="BQ4" s="53"/>
      <c r="BR4" s="53"/>
      <c r="BS4" s="53"/>
      <c r="BZ4" s="16"/>
      <c r="CA4" s="16"/>
    </row>
    <row r="5" spans="1:79" s="53" customFormat="1" ht="26.1" customHeight="1" thickBot="1" x14ac:dyDescent="0.3">
      <c r="A5" s="179"/>
      <c r="B5" s="181"/>
      <c r="C5" s="183"/>
      <c r="D5" s="73" t="str">
        <f>Leyendas!$C$10</f>
        <v>Masc.</v>
      </c>
      <c r="E5" s="74" t="str">
        <f>Leyendas!$C$11</f>
        <v>Fem.</v>
      </c>
      <c r="F5" s="122" t="s">
        <v>5</v>
      </c>
      <c r="G5" s="177"/>
      <c r="H5" s="177"/>
      <c r="I5" s="185"/>
      <c r="J5" s="187"/>
    </row>
    <row r="6" spans="1:79" s="6" customFormat="1" ht="16.5" customHeight="1" x14ac:dyDescent="0.25">
      <c r="A6" s="54" t="str">
        <f>Leyendas!$C$2</f>
        <v>Honduras</v>
      </c>
      <c r="B6" s="76">
        <v>2020</v>
      </c>
      <c r="C6" s="55">
        <v>1</v>
      </c>
      <c r="D6" s="66"/>
      <c r="E6" s="66"/>
      <c r="F6" s="67"/>
      <c r="G6" s="67"/>
      <c r="H6" s="67"/>
      <c r="I6" s="102"/>
      <c r="J6" s="103" t="str">
        <f t="shared" ref="J6:J37" si="0">IF(OR($I6=0, $I6=""),"",F6/$I6)</f>
        <v/>
      </c>
      <c r="K6" s="7"/>
      <c r="BZ6" s="19">
        <f>$B6</f>
        <v>2020</v>
      </c>
      <c r="CA6" s="19">
        <f>$C6</f>
        <v>1</v>
      </c>
    </row>
    <row r="7" spans="1:79" s="6" customFormat="1" ht="16.5" customHeight="1" x14ac:dyDescent="0.25">
      <c r="A7" s="54" t="str">
        <f>Leyendas!$C$2</f>
        <v>Honduras</v>
      </c>
      <c r="B7" s="76">
        <v>2020</v>
      </c>
      <c r="C7" s="56">
        <v>2</v>
      </c>
      <c r="D7" s="65"/>
      <c r="E7" s="65"/>
      <c r="F7" s="68"/>
      <c r="G7" s="68"/>
      <c r="H7" s="101"/>
      <c r="I7" s="104"/>
      <c r="J7" s="105" t="str">
        <f t="shared" si="0"/>
        <v/>
      </c>
      <c r="K7" s="7"/>
      <c r="BZ7" s="19"/>
      <c r="CA7" s="19">
        <f t="shared" ref="CA7:CA58" si="1">$C7</f>
        <v>2</v>
      </c>
    </row>
    <row r="8" spans="1:79" s="6" customFormat="1" ht="16.5" customHeight="1" x14ac:dyDescent="0.25">
      <c r="A8" s="54" t="str">
        <f>Leyendas!$C$2</f>
        <v>Honduras</v>
      </c>
      <c r="B8" s="76">
        <v>2020</v>
      </c>
      <c r="C8" s="56">
        <v>3</v>
      </c>
      <c r="D8" s="65">
        <v>20</v>
      </c>
      <c r="E8" s="65">
        <v>10</v>
      </c>
      <c r="F8" s="68">
        <v>30</v>
      </c>
      <c r="G8" s="68">
        <v>50</v>
      </c>
      <c r="H8" s="101">
        <v>1</v>
      </c>
      <c r="I8" s="104">
        <v>80</v>
      </c>
      <c r="J8" s="105">
        <f t="shared" si="0"/>
        <v>0.375</v>
      </c>
      <c r="K8" s="7"/>
      <c r="BZ8" s="19"/>
      <c r="CA8" s="19">
        <f t="shared" si="1"/>
        <v>3</v>
      </c>
    </row>
    <row r="9" spans="1:79" s="6" customFormat="1" ht="16.5" customHeight="1" x14ac:dyDescent="0.25">
      <c r="A9" s="54" t="str">
        <f>Leyendas!$C$2</f>
        <v>Honduras</v>
      </c>
      <c r="B9" s="76">
        <v>2020</v>
      </c>
      <c r="C9" s="56">
        <v>4</v>
      </c>
      <c r="D9" s="65">
        <v>15</v>
      </c>
      <c r="E9" s="65">
        <v>8</v>
      </c>
      <c r="F9" s="68">
        <v>23</v>
      </c>
      <c r="G9" s="68">
        <v>60</v>
      </c>
      <c r="H9" s="101">
        <v>2</v>
      </c>
      <c r="I9" s="104">
        <v>83</v>
      </c>
      <c r="J9" s="105">
        <f t="shared" si="0"/>
        <v>0.27710843373493976</v>
      </c>
      <c r="K9" s="7"/>
      <c r="BZ9" s="19"/>
      <c r="CA9" s="19">
        <f t="shared" si="1"/>
        <v>4</v>
      </c>
    </row>
    <row r="10" spans="1:79" s="6" customFormat="1" ht="16.5" customHeight="1" x14ac:dyDescent="0.25">
      <c r="A10" s="54" t="str">
        <f>Leyendas!$C$2</f>
        <v>Honduras</v>
      </c>
      <c r="B10" s="76">
        <v>2020</v>
      </c>
      <c r="C10" s="56">
        <v>5</v>
      </c>
      <c r="D10" s="65">
        <v>10</v>
      </c>
      <c r="E10" s="65">
        <v>6</v>
      </c>
      <c r="F10" s="68">
        <v>16</v>
      </c>
      <c r="G10" s="68">
        <v>70</v>
      </c>
      <c r="H10" s="101">
        <v>3</v>
      </c>
      <c r="I10" s="104">
        <v>86</v>
      </c>
      <c r="J10" s="105">
        <f t="shared" si="0"/>
        <v>0.18604651162790697</v>
      </c>
      <c r="K10" s="7"/>
      <c r="BZ10" s="19"/>
      <c r="CA10" s="19">
        <f t="shared" si="1"/>
        <v>5</v>
      </c>
    </row>
    <row r="11" spans="1:79" s="6" customFormat="1" ht="16.5" customHeight="1" x14ac:dyDescent="0.25">
      <c r="A11" s="54" t="str">
        <f>Leyendas!$C$2</f>
        <v>Honduras</v>
      </c>
      <c r="B11" s="76">
        <v>2020</v>
      </c>
      <c r="C11" s="56">
        <v>6</v>
      </c>
      <c r="D11" s="65">
        <v>15</v>
      </c>
      <c r="E11" s="65">
        <v>8</v>
      </c>
      <c r="F11" s="68">
        <v>23</v>
      </c>
      <c r="G11" s="68">
        <v>60</v>
      </c>
      <c r="H11" s="101">
        <v>2</v>
      </c>
      <c r="I11" s="104">
        <v>83</v>
      </c>
      <c r="J11" s="105">
        <f t="shared" si="0"/>
        <v>0.27710843373493976</v>
      </c>
      <c r="K11" s="7"/>
      <c r="BZ11" s="19"/>
      <c r="CA11" s="19">
        <f t="shared" si="1"/>
        <v>6</v>
      </c>
    </row>
    <row r="12" spans="1:79" s="6" customFormat="1" ht="16.5" customHeight="1" x14ac:dyDescent="0.25">
      <c r="A12" s="54" t="str">
        <f>Leyendas!$C$2</f>
        <v>Honduras</v>
      </c>
      <c r="B12" s="76">
        <v>2020</v>
      </c>
      <c r="C12" s="56">
        <v>7</v>
      </c>
      <c r="D12" s="65">
        <v>20</v>
      </c>
      <c r="E12" s="65">
        <v>10</v>
      </c>
      <c r="F12" s="68">
        <v>30</v>
      </c>
      <c r="G12" s="68">
        <v>50</v>
      </c>
      <c r="H12" s="101">
        <v>1</v>
      </c>
      <c r="I12" s="104">
        <v>80</v>
      </c>
      <c r="J12" s="105">
        <f t="shared" si="0"/>
        <v>0.375</v>
      </c>
      <c r="K12" s="7"/>
      <c r="BZ12" s="19"/>
      <c r="CA12" s="19">
        <f t="shared" si="1"/>
        <v>7</v>
      </c>
    </row>
    <row r="13" spans="1:79" s="6" customFormat="1" ht="16.5" customHeight="1" x14ac:dyDescent="0.25">
      <c r="A13" s="54" t="str">
        <f>Leyendas!$C$2</f>
        <v>Honduras</v>
      </c>
      <c r="B13" s="76">
        <v>2020</v>
      </c>
      <c r="C13" s="56">
        <v>8</v>
      </c>
      <c r="D13" s="65"/>
      <c r="E13" s="65"/>
      <c r="F13" s="68"/>
      <c r="G13" s="68"/>
      <c r="H13" s="101"/>
      <c r="I13" s="104"/>
      <c r="J13" s="105" t="str">
        <f t="shared" si="0"/>
        <v/>
      </c>
      <c r="K13" s="7"/>
      <c r="BZ13" s="19"/>
      <c r="CA13" s="19">
        <f t="shared" si="1"/>
        <v>8</v>
      </c>
    </row>
    <row r="14" spans="1:79" s="6" customFormat="1" ht="16.5" customHeight="1" x14ac:dyDescent="0.25">
      <c r="A14" s="54" t="str">
        <f>Leyendas!$C$2</f>
        <v>Honduras</v>
      </c>
      <c r="B14" s="76">
        <v>2020</v>
      </c>
      <c r="C14" s="56">
        <v>9</v>
      </c>
      <c r="D14" s="65"/>
      <c r="E14" s="65"/>
      <c r="F14" s="68"/>
      <c r="G14" s="68"/>
      <c r="H14" s="101"/>
      <c r="I14" s="104"/>
      <c r="J14" s="105" t="str">
        <f t="shared" si="0"/>
        <v/>
      </c>
      <c r="K14" s="7"/>
      <c r="BZ14" s="19"/>
      <c r="CA14" s="19">
        <f t="shared" si="1"/>
        <v>9</v>
      </c>
    </row>
    <row r="15" spans="1:79" s="6" customFormat="1" ht="16.5" customHeight="1" x14ac:dyDescent="0.25">
      <c r="A15" s="54" t="str">
        <f>Leyendas!$C$2</f>
        <v>Honduras</v>
      </c>
      <c r="B15" s="76">
        <v>2020</v>
      </c>
      <c r="C15" s="56">
        <v>10</v>
      </c>
      <c r="D15" s="65"/>
      <c r="E15" s="65"/>
      <c r="F15" s="68"/>
      <c r="G15" s="68"/>
      <c r="H15" s="101"/>
      <c r="I15" s="104"/>
      <c r="J15" s="105" t="str">
        <f t="shared" si="0"/>
        <v/>
      </c>
      <c r="K15" s="7"/>
      <c r="BZ15" s="19"/>
      <c r="CA15" s="19">
        <f t="shared" si="1"/>
        <v>10</v>
      </c>
    </row>
    <row r="16" spans="1:79" s="6" customFormat="1" ht="16.5" customHeight="1" x14ac:dyDescent="0.25">
      <c r="A16" s="54" t="str">
        <f>Leyendas!$C$2</f>
        <v>Honduras</v>
      </c>
      <c r="B16" s="76">
        <v>2020</v>
      </c>
      <c r="C16" s="56">
        <v>11</v>
      </c>
      <c r="D16" s="65"/>
      <c r="E16" s="65"/>
      <c r="F16" s="68"/>
      <c r="G16" s="68"/>
      <c r="H16" s="101"/>
      <c r="I16" s="104"/>
      <c r="J16" s="105" t="str">
        <f t="shared" si="0"/>
        <v/>
      </c>
      <c r="K16" s="7"/>
      <c r="BZ16" s="19"/>
      <c r="CA16" s="19">
        <f t="shared" si="1"/>
        <v>11</v>
      </c>
    </row>
    <row r="17" spans="1:79" s="6" customFormat="1" ht="16.5" customHeight="1" x14ac:dyDescent="0.25">
      <c r="A17" s="54" t="str">
        <f>Leyendas!$C$2</f>
        <v>Honduras</v>
      </c>
      <c r="B17" s="76">
        <v>2020</v>
      </c>
      <c r="C17" s="56">
        <v>12</v>
      </c>
      <c r="D17" s="65"/>
      <c r="E17" s="65"/>
      <c r="F17" s="68"/>
      <c r="G17" s="68"/>
      <c r="H17" s="101"/>
      <c r="I17" s="104"/>
      <c r="J17" s="105" t="str">
        <f t="shared" si="0"/>
        <v/>
      </c>
      <c r="K17" s="7"/>
      <c r="BZ17" s="19"/>
      <c r="CA17" s="19">
        <f t="shared" si="1"/>
        <v>12</v>
      </c>
    </row>
    <row r="18" spans="1:79" s="6" customFormat="1" ht="16.5" customHeight="1" x14ac:dyDescent="0.25">
      <c r="A18" s="54" t="str">
        <f>Leyendas!$C$2</f>
        <v>Honduras</v>
      </c>
      <c r="B18" s="76">
        <v>2020</v>
      </c>
      <c r="C18" s="56">
        <v>13</v>
      </c>
      <c r="D18" s="65"/>
      <c r="E18" s="65"/>
      <c r="F18" s="68"/>
      <c r="G18" s="68"/>
      <c r="H18" s="101"/>
      <c r="I18" s="104"/>
      <c r="J18" s="105" t="str">
        <f t="shared" si="0"/>
        <v/>
      </c>
      <c r="K18" s="7"/>
      <c r="BZ18" s="19"/>
      <c r="CA18" s="19">
        <f t="shared" si="1"/>
        <v>13</v>
      </c>
    </row>
    <row r="19" spans="1:79" s="6" customFormat="1" ht="16.5" customHeight="1" x14ac:dyDescent="0.25">
      <c r="A19" s="54" t="str">
        <f>Leyendas!$C$2</f>
        <v>Honduras</v>
      </c>
      <c r="B19" s="76">
        <v>2020</v>
      </c>
      <c r="C19" s="56">
        <v>14</v>
      </c>
      <c r="D19" s="65"/>
      <c r="E19" s="65"/>
      <c r="F19" s="68"/>
      <c r="G19" s="68"/>
      <c r="H19" s="101"/>
      <c r="I19" s="104"/>
      <c r="J19" s="105" t="str">
        <f t="shared" si="0"/>
        <v/>
      </c>
      <c r="K19" s="7"/>
      <c r="BZ19" s="19"/>
      <c r="CA19" s="19">
        <f t="shared" si="1"/>
        <v>14</v>
      </c>
    </row>
    <row r="20" spans="1:79" s="6" customFormat="1" ht="16.5" customHeight="1" x14ac:dyDescent="0.25">
      <c r="A20" s="54" t="str">
        <f>Leyendas!$C$2</f>
        <v>Honduras</v>
      </c>
      <c r="B20" s="76">
        <v>2020</v>
      </c>
      <c r="C20" s="56">
        <v>15</v>
      </c>
      <c r="D20" s="65"/>
      <c r="E20" s="65"/>
      <c r="F20" s="68"/>
      <c r="G20" s="68"/>
      <c r="H20" s="101"/>
      <c r="I20" s="104"/>
      <c r="J20" s="105" t="str">
        <f t="shared" si="0"/>
        <v/>
      </c>
      <c r="K20" s="7"/>
      <c r="BZ20" s="19"/>
      <c r="CA20" s="19">
        <f t="shared" si="1"/>
        <v>15</v>
      </c>
    </row>
    <row r="21" spans="1:79" s="12" customFormat="1" ht="16.5" customHeight="1" x14ac:dyDescent="0.25">
      <c r="A21" s="54" t="str">
        <f>Leyendas!$C$2</f>
        <v>Honduras</v>
      </c>
      <c r="B21" s="76">
        <v>2020</v>
      </c>
      <c r="C21" s="56">
        <v>16</v>
      </c>
      <c r="D21" s="65"/>
      <c r="E21" s="65"/>
      <c r="F21" s="68"/>
      <c r="G21" s="68"/>
      <c r="H21" s="101"/>
      <c r="I21" s="104"/>
      <c r="J21" s="105" t="str">
        <f t="shared" si="0"/>
        <v/>
      </c>
      <c r="K21" s="11"/>
      <c r="BZ21" s="22"/>
      <c r="CA21" s="19">
        <f t="shared" si="1"/>
        <v>16</v>
      </c>
    </row>
    <row r="22" spans="1:79" s="6" customFormat="1" ht="16.5" customHeight="1" x14ac:dyDescent="0.25">
      <c r="A22" s="54" t="str">
        <f>Leyendas!$C$2</f>
        <v>Honduras</v>
      </c>
      <c r="B22" s="76">
        <v>2020</v>
      </c>
      <c r="C22" s="56">
        <v>17</v>
      </c>
      <c r="D22" s="65"/>
      <c r="E22" s="65"/>
      <c r="F22" s="68"/>
      <c r="G22" s="68"/>
      <c r="H22" s="101"/>
      <c r="I22" s="104"/>
      <c r="J22" s="105" t="str">
        <f t="shared" si="0"/>
        <v/>
      </c>
      <c r="K22" s="7"/>
      <c r="BZ22" s="19"/>
      <c r="CA22" s="19">
        <f t="shared" si="1"/>
        <v>17</v>
      </c>
    </row>
    <row r="23" spans="1:79" s="6" customFormat="1" ht="16.5" customHeight="1" x14ac:dyDescent="0.25">
      <c r="A23" s="54" t="str">
        <f>Leyendas!$C$2</f>
        <v>Honduras</v>
      </c>
      <c r="B23" s="76">
        <v>2020</v>
      </c>
      <c r="C23" s="56">
        <v>18</v>
      </c>
      <c r="D23" s="65"/>
      <c r="E23" s="65"/>
      <c r="F23" s="68"/>
      <c r="G23" s="68"/>
      <c r="H23" s="101"/>
      <c r="I23" s="104"/>
      <c r="J23" s="105" t="str">
        <f t="shared" si="0"/>
        <v/>
      </c>
      <c r="K23" s="7"/>
      <c r="BZ23" s="19"/>
      <c r="CA23" s="19">
        <f t="shared" si="1"/>
        <v>18</v>
      </c>
    </row>
    <row r="24" spans="1:79" s="6" customFormat="1" ht="16.5" customHeight="1" x14ac:dyDescent="0.25">
      <c r="A24" s="54" t="str">
        <f>Leyendas!$C$2</f>
        <v>Honduras</v>
      </c>
      <c r="B24" s="76">
        <v>2020</v>
      </c>
      <c r="C24" s="56">
        <v>19</v>
      </c>
      <c r="D24" s="65"/>
      <c r="E24" s="65"/>
      <c r="F24" s="68"/>
      <c r="G24" s="68"/>
      <c r="H24" s="101"/>
      <c r="I24" s="104"/>
      <c r="J24" s="105" t="str">
        <f t="shared" si="0"/>
        <v/>
      </c>
      <c r="K24" s="7"/>
      <c r="BZ24" s="19"/>
      <c r="CA24" s="19">
        <f t="shared" si="1"/>
        <v>19</v>
      </c>
    </row>
    <row r="25" spans="1:79" s="6" customFormat="1" ht="16.5" customHeight="1" x14ac:dyDescent="0.25">
      <c r="A25" s="54" t="str">
        <f>Leyendas!$C$2</f>
        <v>Honduras</v>
      </c>
      <c r="B25" s="76">
        <v>2020</v>
      </c>
      <c r="C25" s="56">
        <v>20</v>
      </c>
      <c r="D25" s="65"/>
      <c r="E25" s="65"/>
      <c r="F25" s="68"/>
      <c r="G25" s="68"/>
      <c r="H25" s="101"/>
      <c r="I25" s="104"/>
      <c r="J25" s="105" t="str">
        <f t="shared" si="0"/>
        <v/>
      </c>
      <c r="K25" s="7"/>
      <c r="BZ25" s="19"/>
      <c r="CA25" s="19">
        <f t="shared" si="1"/>
        <v>20</v>
      </c>
    </row>
    <row r="26" spans="1:79" s="6" customFormat="1" x14ac:dyDescent="0.25">
      <c r="A26" s="54" t="str">
        <f>Leyendas!$C$2</f>
        <v>Honduras</v>
      </c>
      <c r="B26" s="76">
        <v>2020</v>
      </c>
      <c r="C26" s="56">
        <v>21</v>
      </c>
      <c r="D26" s="65"/>
      <c r="E26" s="65"/>
      <c r="F26" s="68"/>
      <c r="G26" s="68"/>
      <c r="H26" s="101"/>
      <c r="I26" s="104"/>
      <c r="J26" s="105" t="str">
        <f t="shared" si="0"/>
        <v/>
      </c>
      <c r="K26" s="7"/>
      <c r="BZ26" s="19"/>
      <c r="CA26" s="19">
        <f t="shared" si="1"/>
        <v>21</v>
      </c>
    </row>
    <row r="27" spans="1:79" s="6" customFormat="1" x14ac:dyDescent="0.25">
      <c r="A27" s="54" t="str">
        <f>Leyendas!$C$2</f>
        <v>Honduras</v>
      </c>
      <c r="B27" s="76">
        <v>2020</v>
      </c>
      <c r="C27" s="56">
        <v>22</v>
      </c>
      <c r="D27" s="65"/>
      <c r="E27" s="65"/>
      <c r="F27" s="68"/>
      <c r="G27" s="68"/>
      <c r="H27" s="101"/>
      <c r="I27" s="104"/>
      <c r="J27" s="105" t="str">
        <f t="shared" si="0"/>
        <v/>
      </c>
      <c r="K27" s="7"/>
      <c r="BZ27" s="19"/>
      <c r="CA27" s="19">
        <f t="shared" si="1"/>
        <v>22</v>
      </c>
    </row>
    <row r="28" spans="1:79" s="6" customFormat="1" x14ac:dyDescent="0.25">
      <c r="A28" s="54" t="str">
        <f>Leyendas!$C$2</f>
        <v>Honduras</v>
      </c>
      <c r="B28" s="76">
        <v>2020</v>
      </c>
      <c r="C28" s="56">
        <v>23</v>
      </c>
      <c r="D28" s="65"/>
      <c r="E28" s="65"/>
      <c r="F28" s="68"/>
      <c r="G28" s="68"/>
      <c r="H28" s="101"/>
      <c r="I28" s="104"/>
      <c r="J28" s="105" t="str">
        <f t="shared" si="0"/>
        <v/>
      </c>
      <c r="K28" s="7"/>
      <c r="BZ28" s="19"/>
      <c r="CA28" s="19">
        <f t="shared" si="1"/>
        <v>23</v>
      </c>
    </row>
    <row r="29" spans="1:79" s="6" customFormat="1" x14ac:dyDescent="0.25">
      <c r="A29" s="54" t="str">
        <f>Leyendas!$C$2</f>
        <v>Honduras</v>
      </c>
      <c r="B29" s="76">
        <v>2020</v>
      </c>
      <c r="C29" s="56">
        <v>24</v>
      </c>
      <c r="D29" s="65"/>
      <c r="E29" s="65"/>
      <c r="F29" s="68"/>
      <c r="G29" s="68"/>
      <c r="H29" s="101"/>
      <c r="I29" s="104"/>
      <c r="J29" s="105" t="str">
        <f t="shared" si="0"/>
        <v/>
      </c>
      <c r="K29" s="7"/>
      <c r="BZ29" s="19"/>
      <c r="CA29" s="19">
        <f t="shared" si="1"/>
        <v>24</v>
      </c>
    </row>
    <row r="30" spans="1:79" s="6" customFormat="1" x14ac:dyDescent="0.25">
      <c r="A30" s="54" t="str">
        <f>Leyendas!$C$2</f>
        <v>Honduras</v>
      </c>
      <c r="B30" s="76">
        <v>2020</v>
      </c>
      <c r="C30" s="56">
        <v>25</v>
      </c>
      <c r="D30" s="65"/>
      <c r="E30" s="65"/>
      <c r="F30" s="68"/>
      <c r="G30" s="68"/>
      <c r="H30" s="101"/>
      <c r="I30" s="104"/>
      <c r="J30" s="105" t="str">
        <f t="shared" si="0"/>
        <v/>
      </c>
      <c r="K30" s="7"/>
      <c r="BZ30" s="19"/>
      <c r="CA30" s="19">
        <f t="shared" si="1"/>
        <v>25</v>
      </c>
    </row>
    <row r="31" spans="1:79" s="6" customFormat="1" x14ac:dyDescent="0.25">
      <c r="A31" s="54" t="str">
        <f>Leyendas!$C$2</f>
        <v>Honduras</v>
      </c>
      <c r="B31" s="76">
        <v>2020</v>
      </c>
      <c r="C31" s="56">
        <v>26</v>
      </c>
      <c r="D31" s="65"/>
      <c r="E31" s="65"/>
      <c r="F31" s="68"/>
      <c r="G31" s="68"/>
      <c r="H31" s="101"/>
      <c r="I31" s="104"/>
      <c r="J31" s="105" t="str">
        <f t="shared" si="0"/>
        <v/>
      </c>
      <c r="K31" s="7"/>
      <c r="BZ31" s="19"/>
      <c r="CA31" s="19">
        <f t="shared" si="1"/>
        <v>26</v>
      </c>
    </row>
    <row r="32" spans="1:79" s="6" customFormat="1" x14ac:dyDescent="0.25">
      <c r="A32" s="54" t="str">
        <f>Leyendas!$C$2</f>
        <v>Honduras</v>
      </c>
      <c r="B32" s="76">
        <v>2020</v>
      </c>
      <c r="C32" s="56">
        <v>27</v>
      </c>
      <c r="D32" s="65"/>
      <c r="E32" s="65"/>
      <c r="F32" s="68" t="s">
        <v>3</v>
      </c>
      <c r="G32" s="68" t="s">
        <v>3</v>
      </c>
      <c r="H32" s="101"/>
      <c r="I32" s="104"/>
      <c r="J32" s="105" t="str">
        <f t="shared" si="0"/>
        <v/>
      </c>
      <c r="K32" s="7"/>
      <c r="BZ32" s="19"/>
      <c r="CA32" s="19">
        <f t="shared" si="1"/>
        <v>27</v>
      </c>
    </row>
    <row r="33" spans="1:79" x14ac:dyDescent="0.25">
      <c r="A33" s="54" t="str">
        <f>Leyendas!$C$2</f>
        <v>Honduras</v>
      </c>
      <c r="B33" s="76">
        <v>2020</v>
      </c>
      <c r="C33" s="56">
        <v>28</v>
      </c>
      <c r="D33" s="65"/>
      <c r="E33" s="65"/>
      <c r="F33" s="68" t="s">
        <v>3</v>
      </c>
      <c r="G33" s="68" t="s">
        <v>3</v>
      </c>
      <c r="H33" s="101"/>
      <c r="I33" s="104"/>
      <c r="J33" s="105" t="str">
        <f t="shared" si="0"/>
        <v/>
      </c>
      <c r="K33" s="7"/>
      <c r="BZ33" s="19"/>
      <c r="CA33" s="19">
        <f t="shared" si="1"/>
        <v>28</v>
      </c>
    </row>
    <row r="34" spans="1:79" x14ac:dyDescent="0.25">
      <c r="A34" s="54" t="str">
        <f>Leyendas!$C$2</f>
        <v>Honduras</v>
      </c>
      <c r="B34" s="76">
        <v>2020</v>
      </c>
      <c r="C34" s="56">
        <v>29</v>
      </c>
      <c r="D34" s="65"/>
      <c r="E34" s="65"/>
      <c r="F34" s="68" t="s">
        <v>3</v>
      </c>
      <c r="G34" s="68" t="s">
        <v>3</v>
      </c>
      <c r="H34" s="101"/>
      <c r="I34" s="104"/>
      <c r="J34" s="105" t="str">
        <f t="shared" si="0"/>
        <v/>
      </c>
      <c r="K34" s="7"/>
      <c r="BZ34" s="19"/>
      <c r="CA34" s="19">
        <f t="shared" si="1"/>
        <v>29</v>
      </c>
    </row>
    <row r="35" spans="1:79" x14ac:dyDescent="0.25">
      <c r="A35" s="54" t="str">
        <f>Leyendas!$C$2</f>
        <v>Honduras</v>
      </c>
      <c r="B35" s="76">
        <v>2020</v>
      </c>
      <c r="C35" s="56">
        <v>30</v>
      </c>
      <c r="D35" s="65"/>
      <c r="E35" s="65"/>
      <c r="F35" s="68" t="s">
        <v>3</v>
      </c>
      <c r="G35" s="68" t="s">
        <v>3</v>
      </c>
      <c r="H35" s="101"/>
      <c r="I35" s="104"/>
      <c r="J35" s="105" t="str">
        <f t="shared" si="0"/>
        <v/>
      </c>
      <c r="K35" s="7"/>
      <c r="BZ35" s="19"/>
      <c r="CA35" s="19">
        <f t="shared" si="1"/>
        <v>30</v>
      </c>
    </row>
    <row r="36" spans="1:79" x14ac:dyDescent="0.25">
      <c r="A36" s="54" t="str">
        <f>Leyendas!$C$2</f>
        <v>Honduras</v>
      </c>
      <c r="B36" s="76">
        <v>2020</v>
      </c>
      <c r="C36" s="56">
        <v>31</v>
      </c>
      <c r="D36" s="65"/>
      <c r="E36" s="65"/>
      <c r="F36" s="68" t="s">
        <v>3</v>
      </c>
      <c r="G36" s="68" t="s">
        <v>3</v>
      </c>
      <c r="H36" s="101"/>
      <c r="I36" s="104"/>
      <c r="J36" s="105" t="str">
        <f t="shared" si="0"/>
        <v/>
      </c>
      <c r="K36" s="7"/>
      <c r="BZ36" s="19"/>
      <c r="CA36" s="19">
        <f t="shared" si="1"/>
        <v>31</v>
      </c>
    </row>
    <row r="37" spans="1:79" x14ac:dyDescent="0.25">
      <c r="A37" s="54" t="str">
        <f>Leyendas!$C$2</f>
        <v>Honduras</v>
      </c>
      <c r="B37" s="76">
        <v>2020</v>
      </c>
      <c r="C37" s="56">
        <v>32</v>
      </c>
      <c r="D37" s="65"/>
      <c r="E37" s="65"/>
      <c r="F37" s="68" t="s">
        <v>3</v>
      </c>
      <c r="G37" s="68" t="s">
        <v>3</v>
      </c>
      <c r="H37" s="101"/>
      <c r="I37" s="104"/>
      <c r="J37" s="105" t="str">
        <f t="shared" si="0"/>
        <v/>
      </c>
      <c r="K37" s="7"/>
      <c r="BZ37" s="19"/>
      <c r="CA37" s="19">
        <f t="shared" si="1"/>
        <v>32</v>
      </c>
    </row>
    <row r="38" spans="1:79" x14ac:dyDescent="0.25">
      <c r="A38" s="54" t="str">
        <f>Leyendas!$C$2</f>
        <v>Honduras</v>
      </c>
      <c r="B38" s="76">
        <v>2020</v>
      </c>
      <c r="C38" s="56">
        <v>33</v>
      </c>
      <c r="D38" s="65"/>
      <c r="E38" s="65"/>
      <c r="F38" s="68" t="s">
        <v>3</v>
      </c>
      <c r="G38" s="68" t="s">
        <v>3</v>
      </c>
      <c r="H38" s="101"/>
      <c r="I38" s="104"/>
      <c r="J38" s="105" t="str">
        <f t="shared" ref="J38:J59" si="2">IF(OR($I38=0, $I38=""),"",F38/$I38)</f>
        <v/>
      </c>
      <c r="K38" s="7"/>
      <c r="BZ38" s="19"/>
      <c r="CA38" s="19">
        <f t="shared" si="1"/>
        <v>33</v>
      </c>
    </row>
    <row r="39" spans="1:79" x14ac:dyDescent="0.25">
      <c r="A39" s="54" t="str">
        <f>Leyendas!$C$2</f>
        <v>Honduras</v>
      </c>
      <c r="B39" s="76">
        <v>2020</v>
      </c>
      <c r="C39" s="56">
        <v>34</v>
      </c>
      <c r="D39" s="65"/>
      <c r="E39" s="65"/>
      <c r="F39" s="68" t="s">
        <v>3</v>
      </c>
      <c r="G39" s="68" t="s">
        <v>3</v>
      </c>
      <c r="H39" s="101"/>
      <c r="I39" s="104"/>
      <c r="J39" s="105" t="str">
        <f t="shared" si="2"/>
        <v/>
      </c>
      <c r="K39" s="7"/>
      <c r="BZ39" s="19"/>
      <c r="CA39" s="19">
        <f t="shared" si="1"/>
        <v>34</v>
      </c>
    </row>
    <row r="40" spans="1:79" x14ac:dyDescent="0.25">
      <c r="A40" s="54" t="str">
        <f>Leyendas!$C$2</f>
        <v>Honduras</v>
      </c>
      <c r="B40" s="76">
        <v>2020</v>
      </c>
      <c r="C40" s="56">
        <v>35</v>
      </c>
      <c r="D40" s="65"/>
      <c r="E40" s="65"/>
      <c r="F40" s="68" t="s">
        <v>3</v>
      </c>
      <c r="G40" s="68" t="s">
        <v>3</v>
      </c>
      <c r="H40" s="101"/>
      <c r="I40" s="104"/>
      <c r="J40" s="105" t="str">
        <f t="shared" si="2"/>
        <v/>
      </c>
      <c r="K40" s="7"/>
      <c r="BZ40" s="19"/>
      <c r="CA40" s="19">
        <f t="shared" si="1"/>
        <v>35</v>
      </c>
    </row>
    <row r="41" spans="1:79" x14ac:dyDescent="0.25">
      <c r="A41" s="54" t="str">
        <f>Leyendas!$C$2</f>
        <v>Honduras</v>
      </c>
      <c r="B41" s="76">
        <v>2020</v>
      </c>
      <c r="C41" s="56">
        <v>36</v>
      </c>
      <c r="D41" s="65"/>
      <c r="E41" s="65"/>
      <c r="F41" s="68" t="s">
        <v>3</v>
      </c>
      <c r="G41" s="68" t="s">
        <v>3</v>
      </c>
      <c r="H41" s="101"/>
      <c r="I41" s="104"/>
      <c r="J41" s="105" t="str">
        <f t="shared" si="2"/>
        <v/>
      </c>
      <c r="K41" s="7"/>
      <c r="BZ41" s="19"/>
      <c r="CA41" s="19">
        <f t="shared" si="1"/>
        <v>36</v>
      </c>
    </row>
    <row r="42" spans="1:79" x14ac:dyDescent="0.25">
      <c r="A42" s="54" t="str">
        <f>Leyendas!$C$2</f>
        <v>Honduras</v>
      </c>
      <c r="B42" s="76">
        <v>2020</v>
      </c>
      <c r="C42" s="56">
        <v>37</v>
      </c>
      <c r="D42" s="65"/>
      <c r="E42" s="65"/>
      <c r="F42" s="68" t="s">
        <v>3</v>
      </c>
      <c r="G42" s="68" t="s">
        <v>3</v>
      </c>
      <c r="H42" s="101"/>
      <c r="I42" s="104"/>
      <c r="J42" s="105" t="str">
        <f t="shared" si="2"/>
        <v/>
      </c>
      <c r="K42" s="7"/>
      <c r="BZ42" s="19"/>
      <c r="CA42" s="19">
        <f t="shared" si="1"/>
        <v>37</v>
      </c>
    </row>
    <row r="43" spans="1:79" x14ac:dyDescent="0.25">
      <c r="A43" s="54" t="str">
        <f>Leyendas!$C$2</f>
        <v>Honduras</v>
      </c>
      <c r="B43" s="76">
        <v>2020</v>
      </c>
      <c r="C43" s="56">
        <v>38</v>
      </c>
      <c r="D43" s="65"/>
      <c r="E43" s="65"/>
      <c r="F43" s="68" t="s">
        <v>3</v>
      </c>
      <c r="G43" s="68" t="s">
        <v>3</v>
      </c>
      <c r="H43" s="101"/>
      <c r="I43" s="104"/>
      <c r="J43" s="105" t="str">
        <f t="shared" si="2"/>
        <v/>
      </c>
      <c r="K43" s="7"/>
      <c r="BZ43" s="19"/>
      <c r="CA43" s="19">
        <f t="shared" si="1"/>
        <v>38</v>
      </c>
    </row>
    <row r="44" spans="1:79" x14ac:dyDescent="0.25">
      <c r="A44" s="54" t="str">
        <f>Leyendas!$C$2</f>
        <v>Honduras</v>
      </c>
      <c r="B44" s="76">
        <v>2020</v>
      </c>
      <c r="C44" s="56">
        <v>39</v>
      </c>
      <c r="D44" s="65"/>
      <c r="E44" s="65"/>
      <c r="F44" s="68" t="s">
        <v>3</v>
      </c>
      <c r="G44" s="68" t="s">
        <v>3</v>
      </c>
      <c r="H44" s="101"/>
      <c r="I44" s="104"/>
      <c r="J44" s="105" t="str">
        <f t="shared" si="2"/>
        <v/>
      </c>
      <c r="K44" s="7"/>
      <c r="BZ44" s="19"/>
      <c r="CA44" s="19">
        <f t="shared" si="1"/>
        <v>39</v>
      </c>
    </row>
    <row r="45" spans="1:79" x14ac:dyDescent="0.25">
      <c r="A45" s="54" t="str">
        <f>Leyendas!$C$2</f>
        <v>Honduras</v>
      </c>
      <c r="B45" s="76">
        <v>2020</v>
      </c>
      <c r="C45" s="56">
        <v>40</v>
      </c>
      <c r="D45" s="65"/>
      <c r="E45" s="65"/>
      <c r="F45" s="68" t="s">
        <v>3</v>
      </c>
      <c r="G45" s="68" t="s">
        <v>3</v>
      </c>
      <c r="H45" s="101"/>
      <c r="I45" s="104"/>
      <c r="J45" s="105" t="str">
        <f t="shared" si="2"/>
        <v/>
      </c>
      <c r="K45" s="7"/>
      <c r="BZ45" s="19"/>
      <c r="CA45" s="19">
        <f t="shared" si="1"/>
        <v>40</v>
      </c>
    </row>
    <row r="46" spans="1:79" x14ac:dyDescent="0.25">
      <c r="A46" s="54" t="str">
        <f>Leyendas!$C$2</f>
        <v>Honduras</v>
      </c>
      <c r="B46" s="76">
        <v>2020</v>
      </c>
      <c r="C46" s="56">
        <v>41</v>
      </c>
      <c r="D46" s="65"/>
      <c r="E46" s="65"/>
      <c r="F46" s="68" t="s">
        <v>3</v>
      </c>
      <c r="G46" s="68" t="s">
        <v>3</v>
      </c>
      <c r="H46" s="101"/>
      <c r="I46" s="104"/>
      <c r="J46" s="105" t="str">
        <f t="shared" si="2"/>
        <v/>
      </c>
      <c r="K46" s="7"/>
      <c r="BZ46" s="19"/>
      <c r="CA46" s="19">
        <f t="shared" si="1"/>
        <v>41</v>
      </c>
    </row>
    <row r="47" spans="1:79" x14ac:dyDescent="0.25">
      <c r="A47" s="54" t="str">
        <f>Leyendas!$C$2</f>
        <v>Honduras</v>
      </c>
      <c r="B47" s="76">
        <v>2020</v>
      </c>
      <c r="C47" s="56">
        <v>42</v>
      </c>
      <c r="D47" s="65"/>
      <c r="E47" s="65"/>
      <c r="F47" s="68" t="s">
        <v>3</v>
      </c>
      <c r="G47" s="68" t="s">
        <v>3</v>
      </c>
      <c r="H47" s="101"/>
      <c r="I47" s="104"/>
      <c r="J47" s="105" t="str">
        <f t="shared" si="2"/>
        <v/>
      </c>
      <c r="K47" s="7"/>
      <c r="BZ47" s="19"/>
      <c r="CA47" s="19">
        <f t="shared" si="1"/>
        <v>42</v>
      </c>
    </row>
    <row r="48" spans="1:79" x14ac:dyDescent="0.25">
      <c r="A48" s="54" t="str">
        <f>Leyendas!$C$2</f>
        <v>Honduras</v>
      </c>
      <c r="B48" s="76">
        <v>2020</v>
      </c>
      <c r="C48" s="56">
        <v>43</v>
      </c>
      <c r="D48" s="65"/>
      <c r="E48" s="65"/>
      <c r="F48" s="68" t="s">
        <v>3</v>
      </c>
      <c r="G48" s="68" t="s">
        <v>3</v>
      </c>
      <c r="H48" s="101"/>
      <c r="I48" s="104"/>
      <c r="J48" s="105" t="str">
        <f t="shared" si="2"/>
        <v/>
      </c>
      <c r="K48" s="7"/>
      <c r="BZ48" s="19"/>
      <c r="CA48" s="19">
        <f t="shared" si="1"/>
        <v>43</v>
      </c>
    </row>
    <row r="49" spans="1:79" x14ac:dyDescent="0.25">
      <c r="A49" s="54" t="str">
        <f>Leyendas!$C$2</f>
        <v>Honduras</v>
      </c>
      <c r="B49" s="76">
        <v>2020</v>
      </c>
      <c r="C49" s="56">
        <v>44</v>
      </c>
      <c r="D49" s="65"/>
      <c r="E49" s="65"/>
      <c r="F49" s="68" t="s">
        <v>3</v>
      </c>
      <c r="G49" s="68" t="s">
        <v>3</v>
      </c>
      <c r="H49" s="101"/>
      <c r="I49" s="104"/>
      <c r="J49" s="105" t="str">
        <f t="shared" si="2"/>
        <v/>
      </c>
      <c r="K49" s="7"/>
      <c r="BZ49" s="19"/>
      <c r="CA49" s="19">
        <f t="shared" si="1"/>
        <v>44</v>
      </c>
    </row>
    <row r="50" spans="1:79" x14ac:dyDescent="0.25">
      <c r="A50" s="54" t="str">
        <f>Leyendas!$C$2</f>
        <v>Honduras</v>
      </c>
      <c r="B50" s="76">
        <v>2020</v>
      </c>
      <c r="C50" s="56">
        <v>45</v>
      </c>
      <c r="D50" s="65"/>
      <c r="E50" s="65"/>
      <c r="F50" s="68" t="s">
        <v>3</v>
      </c>
      <c r="G50" s="68" t="s">
        <v>3</v>
      </c>
      <c r="H50" s="101"/>
      <c r="I50" s="104"/>
      <c r="J50" s="105" t="str">
        <f t="shared" si="2"/>
        <v/>
      </c>
      <c r="K50" s="7"/>
      <c r="BZ50" s="19"/>
      <c r="CA50" s="19">
        <f t="shared" si="1"/>
        <v>45</v>
      </c>
    </row>
    <row r="51" spans="1:79" x14ac:dyDescent="0.25">
      <c r="A51" s="54" t="str">
        <f>Leyendas!$C$2</f>
        <v>Honduras</v>
      </c>
      <c r="B51" s="76">
        <v>2020</v>
      </c>
      <c r="C51" s="56">
        <v>46</v>
      </c>
      <c r="D51" s="65"/>
      <c r="E51" s="65"/>
      <c r="F51" s="68" t="s">
        <v>3</v>
      </c>
      <c r="G51" s="68" t="s">
        <v>3</v>
      </c>
      <c r="H51" s="101"/>
      <c r="I51" s="104"/>
      <c r="J51" s="105" t="str">
        <f t="shared" si="2"/>
        <v/>
      </c>
      <c r="K51" s="7"/>
      <c r="BZ51" s="19"/>
      <c r="CA51" s="19">
        <f t="shared" si="1"/>
        <v>46</v>
      </c>
    </row>
    <row r="52" spans="1:79" x14ac:dyDescent="0.25">
      <c r="A52" s="54" t="str">
        <f>Leyendas!$C$2</f>
        <v>Honduras</v>
      </c>
      <c r="B52" s="76">
        <v>2020</v>
      </c>
      <c r="C52" s="56">
        <v>47</v>
      </c>
      <c r="D52" s="65"/>
      <c r="E52" s="65"/>
      <c r="F52" s="68" t="s">
        <v>3</v>
      </c>
      <c r="G52" s="68" t="s">
        <v>3</v>
      </c>
      <c r="H52" s="101"/>
      <c r="I52" s="104"/>
      <c r="J52" s="105" t="str">
        <f t="shared" si="2"/>
        <v/>
      </c>
      <c r="K52" s="7"/>
      <c r="N52" s="18"/>
      <c r="O52" s="18"/>
      <c r="P52" s="18"/>
      <c r="Q52" s="18"/>
      <c r="R52" s="18"/>
      <c r="S52" s="18"/>
      <c r="T52" s="18"/>
      <c r="U52" s="18"/>
      <c r="V52" s="18"/>
      <c r="BZ52" s="19"/>
      <c r="CA52" s="19">
        <f t="shared" si="1"/>
        <v>47</v>
      </c>
    </row>
    <row r="53" spans="1:79" ht="16.5" customHeight="1" x14ac:dyDescent="0.25">
      <c r="A53" s="54" t="str">
        <f>Leyendas!$C$2</f>
        <v>Honduras</v>
      </c>
      <c r="B53" s="76">
        <v>2020</v>
      </c>
      <c r="C53" s="56">
        <v>48</v>
      </c>
      <c r="D53" s="65"/>
      <c r="E53" s="65"/>
      <c r="F53" s="68" t="s">
        <v>3</v>
      </c>
      <c r="G53" s="68" t="s">
        <v>3</v>
      </c>
      <c r="H53" s="101"/>
      <c r="I53" s="104"/>
      <c r="J53" s="105" t="str">
        <f t="shared" si="2"/>
        <v/>
      </c>
      <c r="K53" s="7"/>
      <c r="N53" s="18"/>
      <c r="O53" s="18"/>
      <c r="P53" s="18"/>
      <c r="Q53" s="18"/>
      <c r="R53" s="18"/>
      <c r="S53" s="18"/>
      <c r="T53" s="18"/>
      <c r="U53" s="18"/>
      <c r="V53" s="18"/>
      <c r="BZ53" s="19"/>
      <c r="CA53" s="19">
        <f t="shared" si="1"/>
        <v>48</v>
      </c>
    </row>
    <row r="54" spans="1:79" x14ac:dyDescent="0.25">
      <c r="A54" s="54" t="str">
        <f>Leyendas!$C$2</f>
        <v>Honduras</v>
      </c>
      <c r="B54" s="76">
        <v>2020</v>
      </c>
      <c r="C54" s="56">
        <v>49</v>
      </c>
      <c r="D54" s="65"/>
      <c r="E54" s="65"/>
      <c r="F54" s="68" t="s">
        <v>3</v>
      </c>
      <c r="G54" s="68" t="s">
        <v>3</v>
      </c>
      <c r="H54" s="101"/>
      <c r="I54" s="104"/>
      <c r="J54" s="105" t="str">
        <f t="shared" si="2"/>
        <v/>
      </c>
      <c r="K54" s="7"/>
      <c r="N54" s="18"/>
      <c r="O54" s="18"/>
      <c r="P54" s="18"/>
      <c r="Q54" s="18"/>
      <c r="R54" s="18"/>
      <c r="S54" s="18"/>
      <c r="T54" s="18"/>
      <c r="U54" s="18"/>
      <c r="V54" s="18"/>
      <c r="BZ54" s="19"/>
      <c r="CA54" s="19">
        <f t="shared" si="1"/>
        <v>49</v>
      </c>
    </row>
    <row r="55" spans="1:79" x14ac:dyDescent="0.25">
      <c r="A55" s="54" t="str">
        <f>Leyendas!$C$2</f>
        <v>Honduras</v>
      </c>
      <c r="B55" s="76">
        <v>2020</v>
      </c>
      <c r="C55" s="56">
        <v>50</v>
      </c>
      <c r="D55" s="65"/>
      <c r="E55" s="65"/>
      <c r="F55" s="68" t="s">
        <v>3</v>
      </c>
      <c r="G55" s="68" t="s">
        <v>3</v>
      </c>
      <c r="H55" s="101"/>
      <c r="I55" s="104"/>
      <c r="J55" s="105" t="str">
        <f t="shared" si="2"/>
        <v/>
      </c>
      <c r="K55" s="7"/>
      <c r="N55" s="18"/>
      <c r="O55" s="18"/>
      <c r="P55" s="18"/>
      <c r="Q55" s="18"/>
      <c r="R55" s="18"/>
      <c r="S55" s="18"/>
      <c r="T55" s="18"/>
      <c r="U55" s="18"/>
      <c r="V55" s="18"/>
      <c r="BZ55" s="19"/>
      <c r="CA55" s="19">
        <f t="shared" si="1"/>
        <v>50</v>
      </c>
    </row>
    <row r="56" spans="1:79" x14ac:dyDescent="0.25">
      <c r="A56" s="54" t="str">
        <f>Leyendas!$C$2</f>
        <v>Honduras</v>
      </c>
      <c r="B56" s="76">
        <v>2020</v>
      </c>
      <c r="C56" s="56">
        <v>51</v>
      </c>
      <c r="D56" s="65"/>
      <c r="E56" s="65"/>
      <c r="F56" s="68" t="s">
        <v>3</v>
      </c>
      <c r="G56" s="68" t="s">
        <v>3</v>
      </c>
      <c r="H56" s="101"/>
      <c r="I56" s="104"/>
      <c r="J56" s="105" t="str">
        <f t="shared" si="2"/>
        <v/>
      </c>
      <c r="K56" s="7"/>
      <c r="N56" s="18"/>
      <c r="O56" s="18"/>
      <c r="P56" s="18"/>
      <c r="Q56" s="18"/>
      <c r="R56" s="18"/>
      <c r="S56" s="18"/>
      <c r="T56" s="18"/>
      <c r="U56" s="18"/>
      <c r="V56" s="18"/>
      <c r="BZ56" s="19"/>
      <c r="CA56" s="19">
        <f t="shared" si="1"/>
        <v>51</v>
      </c>
    </row>
    <row r="57" spans="1:79" ht="18" customHeight="1" x14ac:dyDescent="0.25">
      <c r="A57" s="54" t="str">
        <f>Leyendas!$C$2</f>
        <v>Honduras</v>
      </c>
      <c r="B57" s="76">
        <v>2020</v>
      </c>
      <c r="C57" s="56">
        <v>52</v>
      </c>
      <c r="D57" s="65"/>
      <c r="E57" s="65"/>
      <c r="F57" s="68" t="s">
        <v>3</v>
      </c>
      <c r="G57" s="68" t="s">
        <v>3</v>
      </c>
      <c r="H57" s="101"/>
      <c r="I57" s="104"/>
      <c r="J57" s="105" t="str">
        <f t="shared" si="2"/>
        <v/>
      </c>
      <c r="K57" s="7"/>
      <c r="N57" s="18"/>
      <c r="O57" s="18"/>
      <c r="P57" s="18"/>
      <c r="Q57" s="18"/>
      <c r="R57" s="18"/>
      <c r="S57" s="18"/>
      <c r="T57" s="18"/>
      <c r="U57" s="18"/>
      <c r="V57" s="18"/>
      <c r="BZ57" s="19"/>
      <c r="CA57" s="19">
        <f t="shared" si="1"/>
        <v>52</v>
      </c>
    </row>
    <row r="58" spans="1:79" s="18" customFormat="1" ht="18" customHeight="1" x14ac:dyDescent="0.25">
      <c r="A58" s="54" t="str">
        <f>Leyendas!$C$2</f>
        <v>Honduras</v>
      </c>
      <c r="B58" s="76">
        <v>2020</v>
      </c>
      <c r="C58" s="82">
        <v>53</v>
      </c>
      <c r="D58" s="65"/>
      <c r="E58" s="65"/>
      <c r="F58" s="83"/>
      <c r="G58" s="83"/>
      <c r="H58" s="101"/>
      <c r="I58" s="104"/>
      <c r="J58" s="105" t="str">
        <f t="shared" si="2"/>
        <v/>
      </c>
      <c r="K58" s="7"/>
      <c r="BZ58" s="28"/>
      <c r="CA58" s="28">
        <f t="shared" si="1"/>
        <v>53</v>
      </c>
    </row>
    <row r="59" spans="1:79" s="8" customFormat="1" ht="18" customHeight="1" x14ac:dyDescent="0.25">
      <c r="A59" s="57"/>
      <c r="B59" s="77"/>
      <c r="C59" s="58" t="s">
        <v>5</v>
      </c>
      <c r="D59" s="69">
        <f>SUM(D$6:D58)</f>
        <v>80</v>
      </c>
      <c r="E59" s="69">
        <f>SUM(E$6:E58)</f>
        <v>42</v>
      </c>
      <c r="F59" s="69">
        <f>SUM(F$6:F58)</f>
        <v>122</v>
      </c>
      <c r="G59" s="69">
        <f>SUM(G$6:G58)</f>
        <v>290</v>
      </c>
      <c r="H59" s="69">
        <f>SUM(H$6:H58)</f>
        <v>9</v>
      </c>
      <c r="I59" s="69">
        <f>SUM(I$6:I58)</f>
        <v>412</v>
      </c>
      <c r="J59" s="59">
        <f t="shared" si="2"/>
        <v>0.29611650485436891</v>
      </c>
      <c r="N59" s="18"/>
      <c r="O59" s="18"/>
      <c r="P59" s="18"/>
      <c r="Q59" s="18"/>
      <c r="R59" s="18"/>
      <c r="S59" s="18"/>
      <c r="T59" s="18"/>
      <c r="U59" s="18"/>
      <c r="V59" s="18"/>
      <c r="BZ59" s="20"/>
      <c r="CA59" s="20"/>
    </row>
    <row r="60" spans="1:79" ht="18" customHeight="1" x14ac:dyDescent="0.25">
      <c r="J60" s="61"/>
      <c r="N60" s="18"/>
      <c r="O60" s="18"/>
      <c r="P60" s="18"/>
      <c r="Q60" s="18"/>
      <c r="R60" s="18"/>
      <c r="S60" s="18"/>
      <c r="T60" s="18"/>
      <c r="U60" s="18"/>
      <c r="V60" s="18"/>
    </row>
    <row r="61" spans="1:79" ht="18" customHeight="1" x14ac:dyDescent="0.25"/>
    <row r="62" spans="1:79" s="9" customFormat="1" ht="18" customHeight="1" x14ac:dyDescent="0.25">
      <c r="A62" s="63"/>
      <c r="B62" s="79"/>
      <c r="C62" s="63"/>
      <c r="D62" s="71"/>
      <c r="E62" s="71"/>
      <c r="F62" s="71"/>
      <c r="G62" s="71"/>
      <c r="H62" s="71"/>
      <c r="I62" s="72"/>
      <c r="J62" s="64"/>
      <c r="BZ62" s="21"/>
      <c r="CA62" s="21"/>
    </row>
    <row r="63" spans="1:79" s="9" customFormat="1" ht="18" customHeight="1" x14ac:dyDescent="0.25">
      <c r="A63" s="63"/>
      <c r="B63" s="79"/>
      <c r="C63" s="63"/>
      <c r="D63" s="71"/>
      <c r="E63" s="71"/>
      <c r="F63" s="71"/>
      <c r="G63" s="71"/>
      <c r="H63" s="71"/>
      <c r="I63" s="72"/>
      <c r="J63" s="64"/>
      <c r="BZ63" s="21"/>
      <c r="CA63" s="21"/>
    </row>
    <row r="64" spans="1:79" s="9" customFormat="1" ht="18" customHeight="1" x14ac:dyDescent="0.25">
      <c r="A64" s="63"/>
      <c r="B64" s="79"/>
      <c r="C64" s="63"/>
      <c r="D64" s="71"/>
      <c r="E64" s="71"/>
      <c r="F64" s="71"/>
      <c r="G64" s="71"/>
      <c r="H64" s="71"/>
      <c r="I64" s="72"/>
      <c r="J64" s="64"/>
      <c r="BZ64" s="21"/>
      <c r="CA64" s="21"/>
    </row>
    <row r="65" spans="1:79" s="9" customFormat="1" ht="18" customHeight="1" x14ac:dyDescent="0.25">
      <c r="A65" s="63"/>
      <c r="B65" s="79"/>
      <c r="C65" s="63"/>
      <c r="D65" s="71"/>
      <c r="E65" s="71"/>
      <c r="F65" s="71"/>
      <c r="G65" s="71"/>
      <c r="H65" s="71"/>
      <c r="I65" s="72"/>
      <c r="J65" s="64"/>
      <c r="BZ65" s="21"/>
      <c r="CA65" s="21"/>
    </row>
    <row r="66" spans="1:79" ht="18" customHeight="1" x14ac:dyDescent="0.25"/>
    <row r="67" spans="1:79" ht="18" customHeight="1" x14ac:dyDescent="0.25"/>
    <row r="68" spans="1:79" ht="18" customHeight="1" x14ac:dyDescent="0.25"/>
    <row r="69" spans="1:79" ht="18" customHeight="1" x14ac:dyDescent="0.25"/>
    <row r="70" spans="1:79" ht="18" customHeight="1" x14ac:dyDescent="0.25"/>
    <row r="71" spans="1:79" ht="18" customHeight="1" x14ac:dyDescent="0.25"/>
    <row r="72" spans="1:79" ht="18" customHeight="1" x14ac:dyDescent="0.25"/>
    <row r="73" spans="1:79" ht="18" customHeight="1" x14ac:dyDescent="0.25"/>
    <row r="74" spans="1:79" ht="18" customHeight="1" x14ac:dyDescent="0.25"/>
    <row r="75" spans="1:79" ht="18" customHeight="1" x14ac:dyDescent="0.25"/>
    <row r="76" spans="1:79" ht="18" customHeight="1" x14ac:dyDescent="0.25"/>
    <row r="77" spans="1:79" ht="18" customHeight="1" x14ac:dyDescent="0.25"/>
    <row r="78" spans="1:79" ht="18" customHeight="1" x14ac:dyDescent="0.25"/>
    <row r="79" spans="1:79" ht="18" customHeight="1" x14ac:dyDescent="0.25"/>
    <row r="80" spans="1:79" ht="18" customHeight="1" x14ac:dyDescent="0.25"/>
  </sheetData>
  <mergeCells count="15">
    <mergeCell ref="L3:M3"/>
    <mergeCell ref="L4:M4"/>
    <mergeCell ref="N3:O3"/>
    <mergeCell ref="N4:O4"/>
    <mergeCell ref="L2:Q2"/>
    <mergeCell ref="A2:J2"/>
    <mergeCell ref="A3:J3"/>
    <mergeCell ref="D4:F4"/>
    <mergeCell ref="G4:G5"/>
    <mergeCell ref="A4:A5"/>
    <mergeCell ref="B4:B5"/>
    <mergeCell ref="C4:C5"/>
    <mergeCell ref="I4:I5"/>
    <mergeCell ref="J4:J5"/>
    <mergeCell ref="H4:H5"/>
  </mergeCells>
  <pageMargins left="0.7" right="0.7" top="0.75" bottom="0.75" header="0.3" footer="0.3"/>
  <pageSetup paperSize="9"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BZ80"/>
  <sheetViews>
    <sheetView zoomScale="80" zoomScaleNormal="80" zoomScalePageLayoutView="60" workbookViewId="0">
      <pane ySplit="5" topLeftCell="A6" activePane="bottomLeft" state="frozen"/>
      <selection pane="bottomLeft" activeCell="A6" sqref="A6"/>
    </sheetView>
  </sheetViews>
  <sheetFormatPr defaultColWidth="11.42578125" defaultRowHeight="15.75" x14ac:dyDescent="0.25"/>
  <cols>
    <col min="1" max="1" width="19.85546875" style="60" customWidth="1"/>
    <col min="2" max="2" width="8.140625" style="78" customWidth="1"/>
    <col min="3" max="3" width="8.140625" style="60" customWidth="1"/>
    <col min="4" max="9" width="15.28515625" style="70" customWidth="1"/>
    <col min="10" max="10" width="6.7109375" style="18" customWidth="1"/>
    <col min="11" max="14" width="11.42578125" style="18"/>
    <col min="15" max="16" width="11.28515625" style="18" customWidth="1"/>
    <col min="17" max="76" width="11.42578125" style="18"/>
    <col min="77" max="78" width="11.42578125" style="53" customWidth="1"/>
    <col min="79" max="258" width="11.42578125" style="18"/>
    <col min="259" max="259" width="1.7109375" style="18" customWidth="1"/>
    <col min="260" max="260" width="9.140625" style="18" customWidth="1"/>
    <col min="261" max="261" width="9.42578125" style="18" customWidth="1"/>
    <col min="262" max="262" width="12.42578125" style="18" customWidth="1"/>
    <col min="263" max="263" width="13.140625" style="18" customWidth="1"/>
    <col min="264" max="264" width="9.42578125" style="18" customWidth="1"/>
    <col min="265" max="265" width="12.140625" style="18" customWidth="1"/>
    <col min="266" max="267" width="9.42578125" style="18" customWidth="1"/>
    <col min="268" max="268" width="13.140625" style="18" customWidth="1"/>
    <col min="269" max="269" width="13.140625" style="18" bestFit="1" customWidth="1"/>
    <col min="270" max="270" width="9.42578125" style="18" customWidth="1"/>
    <col min="271" max="271" width="11.42578125" style="18" bestFit="1" customWidth="1"/>
    <col min="272" max="274" width="9.42578125" style="18" customWidth="1"/>
    <col min="275" max="275" width="10.42578125" style="18" customWidth="1"/>
    <col min="276" max="277" width="9.42578125" style="18" customWidth="1"/>
    <col min="278" max="278" width="12.7109375" style="18" customWidth="1"/>
    <col min="279" max="279" width="11" style="18" customWidth="1"/>
    <col min="280" max="280" width="13.42578125" style="18" customWidth="1"/>
    <col min="281" max="282" width="13.7109375" style="18" customWidth="1"/>
    <col min="283" max="284" width="15" style="18" customWidth="1"/>
    <col min="285" max="291" width="13.7109375" style="18" customWidth="1"/>
    <col min="292" max="299" width="15" style="18" customWidth="1"/>
    <col min="300" max="514" width="11.42578125" style="18"/>
    <col min="515" max="515" width="1.7109375" style="18" customWidth="1"/>
    <col min="516" max="516" width="9.140625" style="18" customWidth="1"/>
    <col min="517" max="517" width="9.42578125" style="18" customWidth="1"/>
    <col min="518" max="518" width="12.42578125" style="18" customWidth="1"/>
    <col min="519" max="519" width="13.140625" style="18" customWidth="1"/>
    <col min="520" max="520" width="9.42578125" style="18" customWidth="1"/>
    <col min="521" max="521" width="12.140625" style="18" customWidth="1"/>
    <col min="522" max="523" width="9.42578125" style="18" customWidth="1"/>
    <col min="524" max="524" width="13.140625" style="18" customWidth="1"/>
    <col min="525" max="525" width="13.140625" style="18" bestFit="1" customWidth="1"/>
    <col min="526" max="526" width="9.42578125" style="18" customWidth="1"/>
    <col min="527" max="527" width="11.42578125" style="18" bestFit="1" customWidth="1"/>
    <col min="528" max="530" width="9.42578125" style="18" customWidth="1"/>
    <col min="531" max="531" width="10.42578125" style="18" customWidth="1"/>
    <col min="532" max="533" width="9.42578125" style="18" customWidth="1"/>
    <col min="534" max="534" width="12.7109375" style="18" customWidth="1"/>
    <col min="535" max="535" width="11" style="18" customWidth="1"/>
    <col min="536" max="536" width="13.42578125" style="18" customWidth="1"/>
    <col min="537" max="538" width="13.7109375" style="18" customWidth="1"/>
    <col min="539" max="540" width="15" style="18" customWidth="1"/>
    <col min="541" max="547" width="13.7109375" style="18" customWidth="1"/>
    <col min="548" max="555" width="15" style="18" customWidth="1"/>
    <col min="556" max="770" width="11.42578125" style="18"/>
    <col min="771" max="771" width="1.7109375" style="18" customWidth="1"/>
    <col min="772" max="772" width="9.140625" style="18" customWidth="1"/>
    <col min="773" max="773" width="9.42578125" style="18" customWidth="1"/>
    <col min="774" max="774" width="12.42578125" style="18" customWidth="1"/>
    <col min="775" max="775" width="13.140625" style="18" customWidth="1"/>
    <col min="776" max="776" width="9.42578125" style="18" customWidth="1"/>
    <col min="777" max="777" width="12.140625" style="18" customWidth="1"/>
    <col min="778" max="779" width="9.42578125" style="18" customWidth="1"/>
    <col min="780" max="780" width="13.140625" style="18" customWidth="1"/>
    <col min="781" max="781" width="13.140625" style="18" bestFit="1" customWidth="1"/>
    <col min="782" max="782" width="9.42578125" style="18" customWidth="1"/>
    <col min="783" max="783" width="11.42578125" style="18" bestFit="1" customWidth="1"/>
    <col min="784" max="786" width="9.42578125" style="18" customWidth="1"/>
    <col min="787" max="787" width="10.42578125" style="18" customWidth="1"/>
    <col min="788" max="789" width="9.42578125" style="18" customWidth="1"/>
    <col min="790" max="790" width="12.7109375" style="18" customWidth="1"/>
    <col min="791" max="791" width="11" style="18" customWidth="1"/>
    <col min="792" max="792" width="13.42578125" style="18" customWidth="1"/>
    <col min="793" max="794" width="13.7109375" style="18" customWidth="1"/>
    <col min="795" max="796" width="15" style="18" customWidth="1"/>
    <col min="797" max="803" width="13.7109375" style="18" customWidth="1"/>
    <col min="804" max="811" width="15" style="18" customWidth="1"/>
    <col min="812" max="1026" width="11.42578125" style="18"/>
    <col min="1027" max="1027" width="1.7109375" style="18" customWidth="1"/>
    <col min="1028" max="1028" width="9.140625" style="18" customWidth="1"/>
    <col min="1029" max="1029" width="9.42578125" style="18" customWidth="1"/>
    <col min="1030" max="1030" width="12.42578125" style="18" customWidth="1"/>
    <col min="1031" max="1031" width="13.140625" style="18" customWidth="1"/>
    <col min="1032" max="1032" width="9.42578125" style="18" customWidth="1"/>
    <col min="1033" max="1033" width="12.140625" style="18" customWidth="1"/>
    <col min="1034" max="1035" width="9.42578125" style="18" customWidth="1"/>
    <col min="1036" max="1036" width="13.140625" style="18" customWidth="1"/>
    <col min="1037" max="1037" width="13.140625" style="18" bestFit="1" customWidth="1"/>
    <col min="1038" max="1038" width="9.42578125" style="18" customWidth="1"/>
    <col min="1039" max="1039" width="11.42578125" style="18" bestFit="1" customWidth="1"/>
    <col min="1040" max="1042" width="9.42578125" style="18" customWidth="1"/>
    <col min="1043" max="1043" width="10.42578125" style="18" customWidth="1"/>
    <col min="1044" max="1045" width="9.42578125" style="18" customWidth="1"/>
    <col min="1046" max="1046" width="12.7109375" style="18" customWidth="1"/>
    <col min="1047" max="1047" width="11" style="18" customWidth="1"/>
    <col min="1048" max="1048" width="13.42578125" style="18" customWidth="1"/>
    <col min="1049" max="1050" width="13.7109375" style="18" customWidth="1"/>
    <col min="1051" max="1052" width="15" style="18" customWidth="1"/>
    <col min="1053" max="1059" width="13.7109375" style="18" customWidth="1"/>
    <col min="1060" max="1067" width="15" style="18" customWidth="1"/>
    <col min="1068" max="1282" width="11.42578125" style="18"/>
    <col min="1283" max="1283" width="1.7109375" style="18" customWidth="1"/>
    <col min="1284" max="1284" width="9.140625" style="18" customWidth="1"/>
    <col min="1285" max="1285" width="9.42578125" style="18" customWidth="1"/>
    <col min="1286" max="1286" width="12.42578125" style="18" customWidth="1"/>
    <col min="1287" max="1287" width="13.140625" style="18" customWidth="1"/>
    <col min="1288" max="1288" width="9.42578125" style="18" customWidth="1"/>
    <col min="1289" max="1289" width="12.140625" style="18" customWidth="1"/>
    <col min="1290" max="1291" width="9.42578125" style="18" customWidth="1"/>
    <col min="1292" max="1292" width="13.140625" style="18" customWidth="1"/>
    <col min="1293" max="1293" width="13.140625" style="18" bestFit="1" customWidth="1"/>
    <col min="1294" max="1294" width="9.42578125" style="18" customWidth="1"/>
    <col min="1295" max="1295" width="11.42578125" style="18" bestFit="1" customWidth="1"/>
    <col min="1296" max="1298" width="9.42578125" style="18" customWidth="1"/>
    <col min="1299" max="1299" width="10.42578125" style="18" customWidth="1"/>
    <col min="1300" max="1301" width="9.42578125" style="18" customWidth="1"/>
    <col min="1302" max="1302" width="12.7109375" style="18" customWidth="1"/>
    <col min="1303" max="1303" width="11" style="18" customWidth="1"/>
    <col min="1304" max="1304" width="13.42578125" style="18" customWidth="1"/>
    <col min="1305" max="1306" width="13.7109375" style="18" customWidth="1"/>
    <col min="1307" max="1308" width="15" style="18" customWidth="1"/>
    <col min="1309" max="1315" width="13.7109375" style="18" customWidth="1"/>
    <col min="1316" max="1323" width="15" style="18" customWidth="1"/>
    <col min="1324" max="1538" width="11.42578125" style="18"/>
    <col min="1539" max="1539" width="1.7109375" style="18" customWidth="1"/>
    <col min="1540" max="1540" width="9.140625" style="18" customWidth="1"/>
    <col min="1541" max="1541" width="9.42578125" style="18" customWidth="1"/>
    <col min="1542" max="1542" width="12.42578125" style="18" customWidth="1"/>
    <col min="1543" max="1543" width="13.140625" style="18" customWidth="1"/>
    <col min="1544" max="1544" width="9.42578125" style="18" customWidth="1"/>
    <col min="1545" max="1545" width="12.140625" style="18" customWidth="1"/>
    <col min="1546" max="1547" width="9.42578125" style="18" customWidth="1"/>
    <col min="1548" max="1548" width="13.140625" style="18" customWidth="1"/>
    <col min="1549" max="1549" width="13.140625" style="18" bestFit="1" customWidth="1"/>
    <col min="1550" max="1550" width="9.42578125" style="18" customWidth="1"/>
    <col min="1551" max="1551" width="11.42578125" style="18" bestFit="1" customWidth="1"/>
    <col min="1552" max="1554" width="9.42578125" style="18" customWidth="1"/>
    <col min="1555" max="1555" width="10.42578125" style="18" customWidth="1"/>
    <col min="1556" max="1557" width="9.42578125" style="18" customWidth="1"/>
    <col min="1558" max="1558" width="12.7109375" style="18" customWidth="1"/>
    <col min="1559" max="1559" width="11" style="18" customWidth="1"/>
    <col min="1560" max="1560" width="13.42578125" style="18" customWidth="1"/>
    <col min="1561" max="1562" width="13.7109375" style="18" customWidth="1"/>
    <col min="1563" max="1564" width="15" style="18" customWidth="1"/>
    <col min="1565" max="1571" width="13.7109375" style="18" customWidth="1"/>
    <col min="1572" max="1579" width="15" style="18" customWidth="1"/>
    <col min="1580" max="1794" width="11.42578125" style="18"/>
    <col min="1795" max="1795" width="1.7109375" style="18" customWidth="1"/>
    <col min="1796" max="1796" width="9.140625" style="18" customWidth="1"/>
    <col min="1797" max="1797" width="9.42578125" style="18" customWidth="1"/>
    <col min="1798" max="1798" width="12.42578125" style="18" customWidth="1"/>
    <col min="1799" max="1799" width="13.140625" style="18" customWidth="1"/>
    <col min="1800" max="1800" width="9.42578125" style="18" customWidth="1"/>
    <col min="1801" max="1801" width="12.140625" style="18" customWidth="1"/>
    <col min="1802" max="1803" width="9.42578125" style="18" customWidth="1"/>
    <col min="1804" max="1804" width="13.140625" style="18" customWidth="1"/>
    <col min="1805" max="1805" width="13.140625" style="18" bestFit="1" customWidth="1"/>
    <col min="1806" max="1806" width="9.42578125" style="18" customWidth="1"/>
    <col min="1807" max="1807" width="11.42578125" style="18" bestFit="1" customWidth="1"/>
    <col min="1808" max="1810" width="9.42578125" style="18" customWidth="1"/>
    <col min="1811" max="1811" width="10.42578125" style="18" customWidth="1"/>
    <col min="1812" max="1813" width="9.42578125" style="18" customWidth="1"/>
    <col min="1814" max="1814" width="12.7109375" style="18" customWidth="1"/>
    <col min="1815" max="1815" width="11" style="18" customWidth="1"/>
    <col min="1816" max="1816" width="13.42578125" style="18" customWidth="1"/>
    <col min="1817" max="1818" width="13.7109375" style="18" customWidth="1"/>
    <col min="1819" max="1820" width="15" style="18" customWidth="1"/>
    <col min="1821" max="1827" width="13.7109375" style="18" customWidth="1"/>
    <col min="1828" max="1835" width="15" style="18" customWidth="1"/>
    <col min="1836" max="2050" width="11.42578125" style="18"/>
    <col min="2051" max="2051" width="1.7109375" style="18" customWidth="1"/>
    <col min="2052" max="2052" width="9.140625" style="18" customWidth="1"/>
    <col min="2053" max="2053" width="9.42578125" style="18" customWidth="1"/>
    <col min="2054" max="2054" width="12.42578125" style="18" customWidth="1"/>
    <col min="2055" max="2055" width="13.140625" style="18" customWidth="1"/>
    <col min="2056" max="2056" width="9.42578125" style="18" customWidth="1"/>
    <col min="2057" max="2057" width="12.140625" style="18" customWidth="1"/>
    <col min="2058" max="2059" width="9.42578125" style="18" customWidth="1"/>
    <col min="2060" max="2060" width="13.140625" style="18" customWidth="1"/>
    <col min="2061" max="2061" width="13.140625" style="18" bestFit="1" customWidth="1"/>
    <col min="2062" max="2062" width="9.42578125" style="18" customWidth="1"/>
    <col min="2063" max="2063" width="11.42578125" style="18" bestFit="1" customWidth="1"/>
    <col min="2064" max="2066" width="9.42578125" style="18" customWidth="1"/>
    <col min="2067" max="2067" width="10.42578125" style="18" customWidth="1"/>
    <col min="2068" max="2069" width="9.42578125" style="18" customWidth="1"/>
    <col min="2070" max="2070" width="12.7109375" style="18" customWidth="1"/>
    <col min="2071" max="2071" width="11" style="18" customWidth="1"/>
    <col min="2072" max="2072" width="13.42578125" style="18" customWidth="1"/>
    <col min="2073" max="2074" width="13.7109375" style="18" customWidth="1"/>
    <col min="2075" max="2076" width="15" style="18" customWidth="1"/>
    <col min="2077" max="2083" width="13.7109375" style="18" customWidth="1"/>
    <col min="2084" max="2091" width="15" style="18" customWidth="1"/>
    <col min="2092" max="2306" width="11.42578125" style="18"/>
    <col min="2307" max="2307" width="1.7109375" style="18" customWidth="1"/>
    <col min="2308" max="2308" width="9.140625" style="18" customWidth="1"/>
    <col min="2309" max="2309" width="9.42578125" style="18" customWidth="1"/>
    <col min="2310" max="2310" width="12.42578125" style="18" customWidth="1"/>
    <col min="2311" max="2311" width="13.140625" style="18" customWidth="1"/>
    <col min="2312" max="2312" width="9.42578125" style="18" customWidth="1"/>
    <col min="2313" max="2313" width="12.140625" style="18" customWidth="1"/>
    <col min="2314" max="2315" width="9.42578125" style="18" customWidth="1"/>
    <col min="2316" max="2316" width="13.140625" style="18" customWidth="1"/>
    <col min="2317" max="2317" width="13.140625" style="18" bestFit="1" customWidth="1"/>
    <col min="2318" max="2318" width="9.42578125" style="18" customWidth="1"/>
    <col min="2319" max="2319" width="11.42578125" style="18" bestFit="1" customWidth="1"/>
    <col min="2320" max="2322" width="9.42578125" style="18" customWidth="1"/>
    <col min="2323" max="2323" width="10.42578125" style="18" customWidth="1"/>
    <col min="2324" max="2325" width="9.42578125" style="18" customWidth="1"/>
    <col min="2326" max="2326" width="12.7109375" style="18" customWidth="1"/>
    <col min="2327" max="2327" width="11" style="18" customWidth="1"/>
    <col min="2328" max="2328" width="13.42578125" style="18" customWidth="1"/>
    <col min="2329" max="2330" width="13.7109375" style="18" customWidth="1"/>
    <col min="2331" max="2332" width="15" style="18" customWidth="1"/>
    <col min="2333" max="2339" width="13.7109375" style="18" customWidth="1"/>
    <col min="2340" max="2347" width="15" style="18" customWidth="1"/>
    <col min="2348" max="2562" width="11.42578125" style="18"/>
    <col min="2563" max="2563" width="1.7109375" style="18" customWidth="1"/>
    <col min="2564" max="2564" width="9.140625" style="18" customWidth="1"/>
    <col min="2565" max="2565" width="9.42578125" style="18" customWidth="1"/>
    <col min="2566" max="2566" width="12.42578125" style="18" customWidth="1"/>
    <col min="2567" max="2567" width="13.140625" style="18" customWidth="1"/>
    <col min="2568" max="2568" width="9.42578125" style="18" customWidth="1"/>
    <col min="2569" max="2569" width="12.140625" style="18" customWidth="1"/>
    <col min="2570" max="2571" width="9.42578125" style="18" customWidth="1"/>
    <col min="2572" max="2572" width="13.140625" style="18" customWidth="1"/>
    <col min="2573" max="2573" width="13.140625" style="18" bestFit="1" customWidth="1"/>
    <col min="2574" max="2574" width="9.42578125" style="18" customWidth="1"/>
    <col min="2575" max="2575" width="11.42578125" style="18" bestFit="1" customWidth="1"/>
    <col min="2576" max="2578" width="9.42578125" style="18" customWidth="1"/>
    <col min="2579" max="2579" width="10.42578125" style="18" customWidth="1"/>
    <col min="2580" max="2581" width="9.42578125" style="18" customWidth="1"/>
    <col min="2582" max="2582" width="12.7109375" style="18" customWidth="1"/>
    <col min="2583" max="2583" width="11" style="18" customWidth="1"/>
    <col min="2584" max="2584" width="13.42578125" style="18" customWidth="1"/>
    <col min="2585" max="2586" width="13.7109375" style="18" customWidth="1"/>
    <col min="2587" max="2588" width="15" style="18" customWidth="1"/>
    <col min="2589" max="2595" width="13.7109375" style="18" customWidth="1"/>
    <col min="2596" max="2603" width="15" style="18" customWidth="1"/>
    <col min="2604" max="2818" width="11.42578125" style="18"/>
    <col min="2819" max="2819" width="1.7109375" style="18" customWidth="1"/>
    <col min="2820" max="2820" width="9.140625" style="18" customWidth="1"/>
    <col min="2821" max="2821" width="9.42578125" style="18" customWidth="1"/>
    <col min="2822" max="2822" width="12.42578125" style="18" customWidth="1"/>
    <col min="2823" max="2823" width="13.140625" style="18" customWidth="1"/>
    <col min="2824" max="2824" width="9.42578125" style="18" customWidth="1"/>
    <col min="2825" max="2825" width="12.140625" style="18" customWidth="1"/>
    <col min="2826" max="2827" width="9.42578125" style="18" customWidth="1"/>
    <col min="2828" max="2828" width="13.140625" style="18" customWidth="1"/>
    <col min="2829" max="2829" width="13.140625" style="18" bestFit="1" customWidth="1"/>
    <col min="2830" max="2830" width="9.42578125" style="18" customWidth="1"/>
    <col min="2831" max="2831" width="11.42578125" style="18" bestFit="1" customWidth="1"/>
    <col min="2832" max="2834" width="9.42578125" style="18" customWidth="1"/>
    <col min="2835" max="2835" width="10.42578125" style="18" customWidth="1"/>
    <col min="2836" max="2837" width="9.42578125" style="18" customWidth="1"/>
    <col min="2838" max="2838" width="12.7109375" style="18" customWidth="1"/>
    <col min="2839" max="2839" width="11" style="18" customWidth="1"/>
    <col min="2840" max="2840" width="13.42578125" style="18" customWidth="1"/>
    <col min="2841" max="2842" width="13.7109375" style="18" customWidth="1"/>
    <col min="2843" max="2844" width="15" style="18" customWidth="1"/>
    <col min="2845" max="2851" width="13.7109375" style="18" customWidth="1"/>
    <col min="2852" max="2859" width="15" style="18" customWidth="1"/>
    <col min="2860" max="3074" width="11.42578125" style="18"/>
    <col min="3075" max="3075" width="1.7109375" style="18" customWidth="1"/>
    <col min="3076" max="3076" width="9.140625" style="18" customWidth="1"/>
    <col min="3077" max="3077" width="9.42578125" style="18" customWidth="1"/>
    <col min="3078" max="3078" width="12.42578125" style="18" customWidth="1"/>
    <col min="3079" max="3079" width="13.140625" style="18" customWidth="1"/>
    <col min="3080" max="3080" width="9.42578125" style="18" customWidth="1"/>
    <col min="3081" max="3081" width="12.140625" style="18" customWidth="1"/>
    <col min="3082" max="3083" width="9.42578125" style="18" customWidth="1"/>
    <col min="3084" max="3084" width="13.140625" style="18" customWidth="1"/>
    <col min="3085" max="3085" width="13.140625" style="18" bestFit="1" customWidth="1"/>
    <col min="3086" max="3086" width="9.42578125" style="18" customWidth="1"/>
    <col min="3087" max="3087" width="11.42578125" style="18" bestFit="1" customWidth="1"/>
    <col min="3088" max="3090" width="9.42578125" style="18" customWidth="1"/>
    <col min="3091" max="3091" width="10.42578125" style="18" customWidth="1"/>
    <col min="3092" max="3093" width="9.42578125" style="18" customWidth="1"/>
    <col min="3094" max="3094" width="12.7109375" style="18" customWidth="1"/>
    <col min="3095" max="3095" width="11" style="18" customWidth="1"/>
    <col min="3096" max="3096" width="13.42578125" style="18" customWidth="1"/>
    <col min="3097" max="3098" width="13.7109375" style="18" customWidth="1"/>
    <col min="3099" max="3100" width="15" style="18" customWidth="1"/>
    <col min="3101" max="3107" width="13.7109375" style="18" customWidth="1"/>
    <col min="3108" max="3115" width="15" style="18" customWidth="1"/>
    <col min="3116" max="3330" width="11.42578125" style="18"/>
    <col min="3331" max="3331" width="1.7109375" style="18" customWidth="1"/>
    <col min="3332" max="3332" width="9.140625" style="18" customWidth="1"/>
    <col min="3333" max="3333" width="9.42578125" style="18" customWidth="1"/>
    <col min="3334" max="3334" width="12.42578125" style="18" customWidth="1"/>
    <col min="3335" max="3335" width="13.140625" style="18" customWidth="1"/>
    <col min="3336" max="3336" width="9.42578125" style="18" customWidth="1"/>
    <col min="3337" max="3337" width="12.140625" style="18" customWidth="1"/>
    <col min="3338" max="3339" width="9.42578125" style="18" customWidth="1"/>
    <col min="3340" max="3340" width="13.140625" style="18" customWidth="1"/>
    <col min="3341" max="3341" width="13.140625" style="18" bestFit="1" customWidth="1"/>
    <col min="3342" max="3342" width="9.42578125" style="18" customWidth="1"/>
    <col min="3343" max="3343" width="11.42578125" style="18" bestFit="1" customWidth="1"/>
    <col min="3344" max="3346" width="9.42578125" style="18" customWidth="1"/>
    <col min="3347" max="3347" width="10.42578125" style="18" customWidth="1"/>
    <col min="3348" max="3349" width="9.42578125" style="18" customWidth="1"/>
    <col min="3350" max="3350" width="12.7109375" style="18" customWidth="1"/>
    <col min="3351" max="3351" width="11" style="18" customWidth="1"/>
    <col min="3352" max="3352" width="13.42578125" style="18" customWidth="1"/>
    <col min="3353" max="3354" width="13.7109375" style="18" customWidth="1"/>
    <col min="3355" max="3356" width="15" style="18" customWidth="1"/>
    <col min="3357" max="3363" width="13.7109375" style="18" customWidth="1"/>
    <col min="3364" max="3371" width="15" style="18" customWidth="1"/>
    <col min="3372" max="3586" width="11.42578125" style="18"/>
    <col min="3587" max="3587" width="1.7109375" style="18" customWidth="1"/>
    <col min="3588" max="3588" width="9.140625" style="18" customWidth="1"/>
    <col min="3589" max="3589" width="9.42578125" style="18" customWidth="1"/>
    <col min="3590" max="3590" width="12.42578125" style="18" customWidth="1"/>
    <col min="3591" max="3591" width="13.140625" style="18" customWidth="1"/>
    <col min="3592" max="3592" width="9.42578125" style="18" customWidth="1"/>
    <col min="3593" max="3593" width="12.140625" style="18" customWidth="1"/>
    <col min="3594" max="3595" width="9.42578125" style="18" customWidth="1"/>
    <col min="3596" max="3596" width="13.140625" style="18" customWidth="1"/>
    <col min="3597" max="3597" width="13.140625" style="18" bestFit="1" customWidth="1"/>
    <col min="3598" max="3598" width="9.42578125" style="18" customWidth="1"/>
    <col min="3599" max="3599" width="11.42578125" style="18" bestFit="1" customWidth="1"/>
    <col min="3600" max="3602" width="9.42578125" style="18" customWidth="1"/>
    <col min="3603" max="3603" width="10.42578125" style="18" customWidth="1"/>
    <col min="3604" max="3605" width="9.42578125" style="18" customWidth="1"/>
    <col min="3606" max="3606" width="12.7109375" style="18" customWidth="1"/>
    <col min="3607" max="3607" width="11" style="18" customWidth="1"/>
    <col min="3608" max="3608" width="13.42578125" style="18" customWidth="1"/>
    <col min="3609" max="3610" width="13.7109375" style="18" customWidth="1"/>
    <col min="3611" max="3612" width="15" style="18" customWidth="1"/>
    <col min="3613" max="3619" width="13.7109375" style="18" customWidth="1"/>
    <col min="3620" max="3627" width="15" style="18" customWidth="1"/>
    <col min="3628" max="3842" width="11.42578125" style="18"/>
    <col min="3843" max="3843" width="1.7109375" style="18" customWidth="1"/>
    <col min="3844" max="3844" width="9.140625" style="18" customWidth="1"/>
    <col min="3845" max="3845" width="9.42578125" style="18" customWidth="1"/>
    <col min="3846" max="3846" width="12.42578125" style="18" customWidth="1"/>
    <col min="3847" max="3847" width="13.140625" style="18" customWidth="1"/>
    <col min="3848" max="3848" width="9.42578125" style="18" customWidth="1"/>
    <col min="3849" max="3849" width="12.140625" style="18" customWidth="1"/>
    <col min="3850" max="3851" width="9.42578125" style="18" customWidth="1"/>
    <col min="3852" max="3852" width="13.140625" style="18" customWidth="1"/>
    <col min="3853" max="3853" width="13.140625" style="18" bestFit="1" customWidth="1"/>
    <col min="3854" max="3854" width="9.42578125" style="18" customWidth="1"/>
    <col min="3855" max="3855" width="11.42578125" style="18" bestFit="1" customWidth="1"/>
    <col min="3856" max="3858" width="9.42578125" style="18" customWidth="1"/>
    <col min="3859" max="3859" width="10.42578125" style="18" customWidth="1"/>
    <col min="3860" max="3861" width="9.42578125" style="18" customWidth="1"/>
    <col min="3862" max="3862" width="12.7109375" style="18" customWidth="1"/>
    <col min="3863" max="3863" width="11" style="18" customWidth="1"/>
    <col min="3864" max="3864" width="13.42578125" style="18" customWidth="1"/>
    <col min="3865" max="3866" width="13.7109375" style="18" customWidth="1"/>
    <col min="3867" max="3868" width="15" style="18" customWidth="1"/>
    <col min="3869" max="3875" width="13.7109375" style="18" customWidth="1"/>
    <col min="3876" max="3883" width="15" style="18" customWidth="1"/>
    <col min="3884" max="4098" width="11.42578125" style="18"/>
    <col min="4099" max="4099" width="1.7109375" style="18" customWidth="1"/>
    <col min="4100" max="4100" width="9.140625" style="18" customWidth="1"/>
    <col min="4101" max="4101" width="9.42578125" style="18" customWidth="1"/>
    <col min="4102" max="4102" width="12.42578125" style="18" customWidth="1"/>
    <col min="4103" max="4103" width="13.140625" style="18" customWidth="1"/>
    <col min="4104" max="4104" width="9.42578125" style="18" customWidth="1"/>
    <col min="4105" max="4105" width="12.140625" style="18" customWidth="1"/>
    <col min="4106" max="4107" width="9.42578125" style="18" customWidth="1"/>
    <col min="4108" max="4108" width="13.140625" style="18" customWidth="1"/>
    <col min="4109" max="4109" width="13.140625" style="18" bestFit="1" customWidth="1"/>
    <col min="4110" max="4110" width="9.42578125" style="18" customWidth="1"/>
    <col min="4111" max="4111" width="11.42578125" style="18" bestFit="1" customWidth="1"/>
    <col min="4112" max="4114" width="9.42578125" style="18" customWidth="1"/>
    <col min="4115" max="4115" width="10.42578125" style="18" customWidth="1"/>
    <col min="4116" max="4117" width="9.42578125" style="18" customWidth="1"/>
    <col min="4118" max="4118" width="12.7109375" style="18" customWidth="1"/>
    <col min="4119" max="4119" width="11" style="18" customWidth="1"/>
    <col min="4120" max="4120" width="13.42578125" style="18" customWidth="1"/>
    <col min="4121" max="4122" width="13.7109375" style="18" customWidth="1"/>
    <col min="4123" max="4124" width="15" style="18" customWidth="1"/>
    <col min="4125" max="4131" width="13.7109375" style="18" customWidth="1"/>
    <col min="4132" max="4139" width="15" style="18" customWidth="1"/>
    <col min="4140" max="4354" width="11.42578125" style="18"/>
    <col min="4355" max="4355" width="1.7109375" style="18" customWidth="1"/>
    <col min="4356" max="4356" width="9.140625" style="18" customWidth="1"/>
    <col min="4357" max="4357" width="9.42578125" style="18" customWidth="1"/>
    <col min="4358" max="4358" width="12.42578125" style="18" customWidth="1"/>
    <col min="4359" max="4359" width="13.140625" style="18" customWidth="1"/>
    <col min="4360" max="4360" width="9.42578125" style="18" customWidth="1"/>
    <col min="4361" max="4361" width="12.140625" style="18" customWidth="1"/>
    <col min="4362" max="4363" width="9.42578125" style="18" customWidth="1"/>
    <col min="4364" max="4364" width="13.140625" style="18" customWidth="1"/>
    <col min="4365" max="4365" width="13.140625" style="18" bestFit="1" customWidth="1"/>
    <col min="4366" max="4366" width="9.42578125" style="18" customWidth="1"/>
    <col min="4367" max="4367" width="11.42578125" style="18" bestFit="1" customWidth="1"/>
    <col min="4368" max="4370" width="9.42578125" style="18" customWidth="1"/>
    <col min="4371" max="4371" width="10.42578125" style="18" customWidth="1"/>
    <col min="4372" max="4373" width="9.42578125" style="18" customWidth="1"/>
    <col min="4374" max="4374" width="12.7109375" style="18" customWidth="1"/>
    <col min="4375" max="4375" width="11" style="18" customWidth="1"/>
    <col min="4376" max="4376" width="13.42578125" style="18" customWidth="1"/>
    <col min="4377" max="4378" width="13.7109375" style="18" customWidth="1"/>
    <col min="4379" max="4380" width="15" style="18" customWidth="1"/>
    <col min="4381" max="4387" width="13.7109375" style="18" customWidth="1"/>
    <col min="4388" max="4395" width="15" style="18" customWidth="1"/>
    <col min="4396" max="4610" width="11.42578125" style="18"/>
    <col min="4611" max="4611" width="1.7109375" style="18" customWidth="1"/>
    <col min="4612" max="4612" width="9.140625" style="18" customWidth="1"/>
    <col min="4613" max="4613" width="9.42578125" style="18" customWidth="1"/>
    <col min="4614" max="4614" width="12.42578125" style="18" customWidth="1"/>
    <col min="4615" max="4615" width="13.140625" style="18" customWidth="1"/>
    <col min="4616" max="4616" width="9.42578125" style="18" customWidth="1"/>
    <col min="4617" max="4617" width="12.140625" style="18" customWidth="1"/>
    <col min="4618" max="4619" width="9.42578125" style="18" customWidth="1"/>
    <col min="4620" max="4620" width="13.140625" style="18" customWidth="1"/>
    <col min="4621" max="4621" width="13.140625" style="18" bestFit="1" customWidth="1"/>
    <col min="4622" max="4622" width="9.42578125" style="18" customWidth="1"/>
    <col min="4623" max="4623" width="11.42578125" style="18" bestFit="1" customWidth="1"/>
    <col min="4624" max="4626" width="9.42578125" style="18" customWidth="1"/>
    <col min="4627" max="4627" width="10.42578125" style="18" customWidth="1"/>
    <col min="4628" max="4629" width="9.42578125" style="18" customWidth="1"/>
    <col min="4630" max="4630" width="12.7109375" style="18" customWidth="1"/>
    <col min="4631" max="4631" width="11" style="18" customWidth="1"/>
    <col min="4632" max="4632" width="13.42578125" style="18" customWidth="1"/>
    <col min="4633" max="4634" width="13.7109375" style="18" customWidth="1"/>
    <col min="4635" max="4636" width="15" style="18" customWidth="1"/>
    <col min="4637" max="4643" width="13.7109375" style="18" customWidth="1"/>
    <col min="4644" max="4651" width="15" style="18" customWidth="1"/>
    <col min="4652" max="4866" width="11.42578125" style="18"/>
    <col min="4867" max="4867" width="1.7109375" style="18" customWidth="1"/>
    <col min="4868" max="4868" width="9.140625" style="18" customWidth="1"/>
    <col min="4869" max="4869" width="9.42578125" style="18" customWidth="1"/>
    <col min="4870" max="4870" width="12.42578125" style="18" customWidth="1"/>
    <col min="4871" max="4871" width="13.140625" style="18" customWidth="1"/>
    <col min="4872" max="4872" width="9.42578125" style="18" customWidth="1"/>
    <col min="4873" max="4873" width="12.140625" style="18" customWidth="1"/>
    <col min="4874" max="4875" width="9.42578125" style="18" customWidth="1"/>
    <col min="4876" max="4876" width="13.140625" style="18" customWidth="1"/>
    <col min="4877" max="4877" width="13.140625" style="18" bestFit="1" customWidth="1"/>
    <col min="4878" max="4878" width="9.42578125" style="18" customWidth="1"/>
    <col min="4879" max="4879" width="11.42578125" style="18" bestFit="1" customWidth="1"/>
    <col min="4880" max="4882" width="9.42578125" style="18" customWidth="1"/>
    <col min="4883" max="4883" width="10.42578125" style="18" customWidth="1"/>
    <col min="4884" max="4885" width="9.42578125" style="18" customWidth="1"/>
    <col min="4886" max="4886" width="12.7109375" style="18" customWidth="1"/>
    <col min="4887" max="4887" width="11" style="18" customWidth="1"/>
    <col min="4888" max="4888" width="13.42578125" style="18" customWidth="1"/>
    <col min="4889" max="4890" width="13.7109375" style="18" customWidth="1"/>
    <col min="4891" max="4892" width="15" style="18" customWidth="1"/>
    <col min="4893" max="4899" width="13.7109375" style="18" customWidth="1"/>
    <col min="4900" max="4907" width="15" style="18" customWidth="1"/>
    <col min="4908" max="5122" width="11.42578125" style="18"/>
    <col min="5123" max="5123" width="1.7109375" style="18" customWidth="1"/>
    <col min="5124" max="5124" width="9.140625" style="18" customWidth="1"/>
    <col min="5125" max="5125" width="9.42578125" style="18" customWidth="1"/>
    <col min="5126" max="5126" width="12.42578125" style="18" customWidth="1"/>
    <col min="5127" max="5127" width="13.140625" style="18" customWidth="1"/>
    <col min="5128" max="5128" width="9.42578125" style="18" customWidth="1"/>
    <col min="5129" max="5129" width="12.140625" style="18" customWidth="1"/>
    <col min="5130" max="5131" width="9.42578125" style="18" customWidth="1"/>
    <col min="5132" max="5132" width="13.140625" style="18" customWidth="1"/>
    <col min="5133" max="5133" width="13.140625" style="18" bestFit="1" customWidth="1"/>
    <col min="5134" max="5134" width="9.42578125" style="18" customWidth="1"/>
    <col min="5135" max="5135" width="11.42578125" style="18" bestFit="1" customWidth="1"/>
    <col min="5136" max="5138" width="9.42578125" style="18" customWidth="1"/>
    <col min="5139" max="5139" width="10.42578125" style="18" customWidth="1"/>
    <col min="5140" max="5141" width="9.42578125" style="18" customWidth="1"/>
    <col min="5142" max="5142" width="12.7109375" style="18" customWidth="1"/>
    <col min="5143" max="5143" width="11" style="18" customWidth="1"/>
    <col min="5144" max="5144" width="13.42578125" style="18" customWidth="1"/>
    <col min="5145" max="5146" width="13.7109375" style="18" customWidth="1"/>
    <col min="5147" max="5148" width="15" style="18" customWidth="1"/>
    <col min="5149" max="5155" width="13.7109375" style="18" customWidth="1"/>
    <col min="5156" max="5163" width="15" style="18" customWidth="1"/>
    <col min="5164" max="5378" width="11.42578125" style="18"/>
    <col min="5379" max="5379" width="1.7109375" style="18" customWidth="1"/>
    <col min="5380" max="5380" width="9.140625" style="18" customWidth="1"/>
    <col min="5381" max="5381" width="9.42578125" style="18" customWidth="1"/>
    <col min="5382" max="5382" width="12.42578125" style="18" customWidth="1"/>
    <col min="5383" max="5383" width="13.140625" style="18" customWidth="1"/>
    <col min="5384" max="5384" width="9.42578125" style="18" customWidth="1"/>
    <col min="5385" max="5385" width="12.140625" style="18" customWidth="1"/>
    <col min="5386" max="5387" width="9.42578125" style="18" customWidth="1"/>
    <col min="5388" max="5388" width="13.140625" style="18" customWidth="1"/>
    <col min="5389" max="5389" width="13.140625" style="18" bestFit="1" customWidth="1"/>
    <col min="5390" max="5390" width="9.42578125" style="18" customWidth="1"/>
    <col min="5391" max="5391" width="11.42578125" style="18" bestFit="1" customWidth="1"/>
    <col min="5392" max="5394" width="9.42578125" style="18" customWidth="1"/>
    <col min="5395" max="5395" width="10.42578125" style="18" customWidth="1"/>
    <col min="5396" max="5397" width="9.42578125" style="18" customWidth="1"/>
    <col min="5398" max="5398" width="12.7109375" style="18" customWidth="1"/>
    <col min="5399" max="5399" width="11" style="18" customWidth="1"/>
    <col min="5400" max="5400" width="13.42578125" style="18" customWidth="1"/>
    <col min="5401" max="5402" width="13.7109375" style="18" customWidth="1"/>
    <col min="5403" max="5404" width="15" style="18" customWidth="1"/>
    <col min="5405" max="5411" width="13.7109375" style="18" customWidth="1"/>
    <col min="5412" max="5419" width="15" style="18" customWidth="1"/>
    <col min="5420" max="5634" width="11.42578125" style="18"/>
    <col min="5635" max="5635" width="1.7109375" style="18" customWidth="1"/>
    <col min="5636" max="5636" width="9.140625" style="18" customWidth="1"/>
    <col min="5637" max="5637" width="9.42578125" style="18" customWidth="1"/>
    <col min="5638" max="5638" width="12.42578125" style="18" customWidth="1"/>
    <col min="5639" max="5639" width="13.140625" style="18" customWidth="1"/>
    <col min="5640" max="5640" width="9.42578125" style="18" customWidth="1"/>
    <col min="5641" max="5641" width="12.140625" style="18" customWidth="1"/>
    <col min="5642" max="5643" width="9.42578125" style="18" customWidth="1"/>
    <col min="5644" max="5644" width="13.140625" style="18" customWidth="1"/>
    <col min="5645" max="5645" width="13.140625" style="18" bestFit="1" customWidth="1"/>
    <col min="5646" max="5646" width="9.42578125" style="18" customWidth="1"/>
    <col min="5647" max="5647" width="11.42578125" style="18" bestFit="1" customWidth="1"/>
    <col min="5648" max="5650" width="9.42578125" style="18" customWidth="1"/>
    <col min="5651" max="5651" width="10.42578125" style="18" customWidth="1"/>
    <col min="5652" max="5653" width="9.42578125" style="18" customWidth="1"/>
    <col min="5654" max="5654" width="12.7109375" style="18" customWidth="1"/>
    <col min="5655" max="5655" width="11" style="18" customWidth="1"/>
    <col min="5656" max="5656" width="13.42578125" style="18" customWidth="1"/>
    <col min="5657" max="5658" width="13.7109375" style="18" customWidth="1"/>
    <col min="5659" max="5660" width="15" style="18" customWidth="1"/>
    <col min="5661" max="5667" width="13.7109375" style="18" customWidth="1"/>
    <col min="5668" max="5675" width="15" style="18" customWidth="1"/>
    <col min="5676" max="5890" width="11.42578125" style="18"/>
    <col min="5891" max="5891" width="1.7109375" style="18" customWidth="1"/>
    <col min="5892" max="5892" width="9.140625" style="18" customWidth="1"/>
    <col min="5893" max="5893" width="9.42578125" style="18" customWidth="1"/>
    <col min="5894" max="5894" width="12.42578125" style="18" customWidth="1"/>
    <col min="5895" max="5895" width="13.140625" style="18" customWidth="1"/>
    <col min="5896" max="5896" width="9.42578125" style="18" customWidth="1"/>
    <col min="5897" max="5897" width="12.140625" style="18" customWidth="1"/>
    <col min="5898" max="5899" width="9.42578125" style="18" customWidth="1"/>
    <col min="5900" max="5900" width="13.140625" style="18" customWidth="1"/>
    <col min="5901" max="5901" width="13.140625" style="18" bestFit="1" customWidth="1"/>
    <col min="5902" max="5902" width="9.42578125" style="18" customWidth="1"/>
    <col min="5903" max="5903" width="11.42578125" style="18" bestFit="1" customWidth="1"/>
    <col min="5904" max="5906" width="9.42578125" style="18" customWidth="1"/>
    <col min="5907" max="5907" width="10.42578125" style="18" customWidth="1"/>
    <col min="5908" max="5909" width="9.42578125" style="18" customWidth="1"/>
    <col min="5910" max="5910" width="12.7109375" style="18" customWidth="1"/>
    <col min="5911" max="5911" width="11" style="18" customWidth="1"/>
    <col min="5912" max="5912" width="13.42578125" style="18" customWidth="1"/>
    <col min="5913" max="5914" width="13.7109375" style="18" customWidth="1"/>
    <col min="5915" max="5916" width="15" style="18" customWidth="1"/>
    <col min="5917" max="5923" width="13.7109375" style="18" customWidth="1"/>
    <col min="5924" max="5931" width="15" style="18" customWidth="1"/>
    <col min="5932" max="6146" width="11.42578125" style="18"/>
    <col min="6147" max="6147" width="1.7109375" style="18" customWidth="1"/>
    <col min="6148" max="6148" width="9.140625" style="18" customWidth="1"/>
    <col min="6149" max="6149" width="9.42578125" style="18" customWidth="1"/>
    <col min="6150" max="6150" width="12.42578125" style="18" customWidth="1"/>
    <col min="6151" max="6151" width="13.140625" style="18" customWidth="1"/>
    <col min="6152" max="6152" width="9.42578125" style="18" customWidth="1"/>
    <col min="6153" max="6153" width="12.140625" style="18" customWidth="1"/>
    <col min="6154" max="6155" width="9.42578125" style="18" customWidth="1"/>
    <col min="6156" max="6156" width="13.140625" style="18" customWidth="1"/>
    <col min="6157" max="6157" width="13.140625" style="18" bestFit="1" customWidth="1"/>
    <col min="6158" max="6158" width="9.42578125" style="18" customWidth="1"/>
    <col min="6159" max="6159" width="11.42578125" style="18" bestFit="1" customWidth="1"/>
    <col min="6160" max="6162" width="9.42578125" style="18" customWidth="1"/>
    <col min="6163" max="6163" width="10.42578125" style="18" customWidth="1"/>
    <col min="6164" max="6165" width="9.42578125" style="18" customWidth="1"/>
    <col min="6166" max="6166" width="12.7109375" style="18" customWidth="1"/>
    <col min="6167" max="6167" width="11" style="18" customWidth="1"/>
    <col min="6168" max="6168" width="13.42578125" style="18" customWidth="1"/>
    <col min="6169" max="6170" width="13.7109375" style="18" customWidth="1"/>
    <col min="6171" max="6172" width="15" style="18" customWidth="1"/>
    <col min="6173" max="6179" width="13.7109375" style="18" customWidth="1"/>
    <col min="6180" max="6187" width="15" style="18" customWidth="1"/>
    <col min="6188" max="6402" width="11.42578125" style="18"/>
    <col min="6403" max="6403" width="1.7109375" style="18" customWidth="1"/>
    <col min="6404" max="6404" width="9.140625" style="18" customWidth="1"/>
    <col min="6405" max="6405" width="9.42578125" style="18" customWidth="1"/>
    <col min="6406" max="6406" width="12.42578125" style="18" customWidth="1"/>
    <col min="6407" max="6407" width="13.140625" style="18" customWidth="1"/>
    <col min="6408" max="6408" width="9.42578125" style="18" customWidth="1"/>
    <col min="6409" max="6409" width="12.140625" style="18" customWidth="1"/>
    <col min="6410" max="6411" width="9.42578125" style="18" customWidth="1"/>
    <col min="6412" max="6412" width="13.140625" style="18" customWidth="1"/>
    <col min="6413" max="6413" width="13.140625" style="18" bestFit="1" customWidth="1"/>
    <col min="6414" max="6414" width="9.42578125" style="18" customWidth="1"/>
    <col min="6415" max="6415" width="11.42578125" style="18" bestFit="1" customWidth="1"/>
    <col min="6416" max="6418" width="9.42578125" style="18" customWidth="1"/>
    <col min="6419" max="6419" width="10.42578125" style="18" customWidth="1"/>
    <col min="6420" max="6421" width="9.42578125" style="18" customWidth="1"/>
    <col min="6422" max="6422" width="12.7109375" style="18" customWidth="1"/>
    <col min="6423" max="6423" width="11" style="18" customWidth="1"/>
    <col min="6424" max="6424" width="13.42578125" style="18" customWidth="1"/>
    <col min="6425" max="6426" width="13.7109375" style="18" customWidth="1"/>
    <col min="6427" max="6428" width="15" style="18" customWidth="1"/>
    <col min="6429" max="6435" width="13.7109375" style="18" customWidth="1"/>
    <col min="6436" max="6443" width="15" style="18" customWidth="1"/>
    <col min="6444" max="6658" width="11.42578125" style="18"/>
    <col min="6659" max="6659" width="1.7109375" style="18" customWidth="1"/>
    <col min="6660" max="6660" width="9.140625" style="18" customWidth="1"/>
    <col min="6661" max="6661" width="9.42578125" style="18" customWidth="1"/>
    <col min="6662" max="6662" width="12.42578125" style="18" customWidth="1"/>
    <col min="6663" max="6663" width="13.140625" style="18" customWidth="1"/>
    <col min="6664" max="6664" width="9.42578125" style="18" customWidth="1"/>
    <col min="6665" max="6665" width="12.140625" style="18" customWidth="1"/>
    <col min="6666" max="6667" width="9.42578125" style="18" customWidth="1"/>
    <col min="6668" max="6668" width="13.140625" style="18" customWidth="1"/>
    <col min="6669" max="6669" width="13.140625" style="18" bestFit="1" customWidth="1"/>
    <col min="6670" max="6670" width="9.42578125" style="18" customWidth="1"/>
    <col min="6671" max="6671" width="11.42578125" style="18" bestFit="1" customWidth="1"/>
    <col min="6672" max="6674" width="9.42578125" style="18" customWidth="1"/>
    <col min="6675" max="6675" width="10.42578125" style="18" customWidth="1"/>
    <col min="6676" max="6677" width="9.42578125" style="18" customWidth="1"/>
    <col min="6678" max="6678" width="12.7109375" style="18" customWidth="1"/>
    <col min="6679" max="6679" width="11" style="18" customWidth="1"/>
    <col min="6680" max="6680" width="13.42578125" style="18" customWidth="1"/>
    <col min="6681" max="6682" width="13.7109375" style="18" customWidth="1"/>
    <col min="6683" max="6684" width="15" style="18" customWidth="1"/>
    <col min="6685" max="6691" width="13.7109375" style="18" customWidth="1"/>
    <col min="6692" max="6699" width="15" style="18" customWidth="1"/>
    <col min="6700" max="6914" width="11.42578125" style="18"/>
    <col min="6915" max="6915" width="1.7109375" style="18" customWidth="1"/>
    <col min="6916" max="6916" width="9.140625" style="18" customWidth="1"/>
    <col min="6917" max="6917" width="9.42578125" style="18" customWidth="1"/>
    <col min="6918" max="6918" width="12.42578125" style="18" customWidth="1"/>
    <col min="6919" max="6919" width="13.140625" style="18" customWidth="1"/>
    <col min="6920" max="6920" width="9.42578125" style="18" customWidth="1"/>
    <col min="6921" max="6921" width="12.140625" style="18" customWidth="1"/>
    <col min="6922" max="6923" width="9.42578125" style="18" customWidth="1"/>
    <col min="6924" max="6924" width="13.140625" style="18" customWidth="1"/>
    <col min="6925" max="6925" width="13.140625" style="18" bestFit="1" customWidth="1"/>
    <col min="6926" max="6926" width="9.42578125" style="18" customWidth="1"/>
    <col min="6927" max="6927" width="11.42578125" style="18" bestFit="1" customWidth="1"/>
    <col min="6928" max="6930" width="9.42578125" style="18" customWidth="1"/>
    <col min="6931" max="6931" width="10.42578125" style="18" customWidth="1"/>
    <col min="6932" max="6933" width="9.42578125" style="18" customWidth="1"/>
    <col min="6934" max="6934" width="12.7109375" style="18" customWidth="1"/>
    <col min="6935" max="6935" width="11" style="18" customWidth="1"/>
    <col min="6936" max="6936" width="13.42578125" style="18" customWidth="1"/>
    <col min="6937" max="6938" width="13.7109375" style="18" customWidth="1"/>
    <col min="6939" max="6940" width="15" style="18" customWidth="1"/>
    <col min="6941" max="6947" width="13.7109375" style="18" customWidth="1"/>
    <col min="6948" max="6955" width="15" style="18" customWidth="1"/>
    <col min="6956" max="7170" width="11.42578125" style="18"/>
    <col min="7171" max="7171" width="1.7109375" style="18" customWidth="1"/>
    <col min="7172" max="7172" width="9.140625" style="18" customWidth="1"/>
    <col min="7173" max="7173" width="9.42578125" style="18" customWidth="1"/>
    <col min="7174" max="7174" width="12.42578125" style="18" customWidth="1"/>
    <col min="7175" max="7175" width="13.140625" style="18" customWidth="1"/>
    <col min="7176" max="7176" width="9.42578125" style="18" customWidth="1"/>
    <col min="7177" max="7177" width="12.140625" style="18" customWidth="1"/>
    <col min="7178" max="7179" width="9.42578125" style="18" customWidth="1"/>
    <col min="7180" max="7180" width="13.140625" style="18" customWidth="1"/>
    <col min="7181" max="7181" width="13.140625" style="18" bestFit="1" customWidth="1"/>
    <col min="7182" max="7182" width="9.42578125" style="18" customWidth="1"/>
    <col min="7183" max="7183" width="11.42578125" style="18" bestFit="1" customWidth="1"/>
    <col min="7184" max="7186" width="9.42578125" style="18" customWidth="1"/>
    <col min="7187" max="7187" width="10.42578125" style="18" customWidth="1"/>
    <col min="7188" max="7189" width="9.42578125" style="18" customWidth="1"/>
    <col min="7190" max="7190" width="12.7109375" style="18" customWidth="1"/>
    <col min="7191" max="7191" width="11" style="18" customWidth="1"/>
    <col min="7192" max="7192" width="13.42578125" style="18" customWidth="1"/>
    <col min="7193" max="7194" width="13.7109375" style="18" customWidth="1"/>
    <col min="7195" max="7196" width="15" style="18" customWidth="1"/>
    <col min="7197" max="7203" width="13.7109375" style="18" customWidth="1"/>
    <col min="7204" max="7211" width="15" style="18" customWidth="1"/>
    <col min="7212" max="7426" width="11.42578125" style="18"/>
    <col min="7427" max="7427" width="1.7109375" style="18" customWidth="1"/>
    <col min="7428" max="7428" width="9.140625" style="18" customWidth="1"/>
    <col min="7429" max="7429" width="9.42578125" style="18" customWidth="1"/>
    <col min="7430" max="7430" width="12.42578125" style="18" customWidth="1"/>
    <col min="7431" max="7431" width="13.140625" style="18" customWidth="1"/>
    <col min="7432" max="7432" width="9.42578125" style="18" customWidth="1"/>
    <col min="7433" max="7433" width="12.140625" style="18" customWidth="1"/>
    <col min="7434" max="7435" width="9.42578125" style="18" customWidth="1"/>
    <col min="7436" max="7436" width="13.140625" style="18" customWidth="1"/>
    <col min="7437" max="7437" width="13.140625" style="18" bestFit="1" customWidth="1"/>
    <col min="7438" max="7438" width="9.42578125" style="18" customWidth="1"/>
    <col min="7439" max="7439" width="11.42578125" style="18" bestFit="1" customWidth="1"/>
    <col min="7440" max="7442" width="9.42578125" style="18" customWidth="1"/>
    <col min="7443" max="7443" width="10.42578125" style="18" customWidth="1"/>
    <col min="7444" max="7445" width="9.42578125" style="18" customWidth="1"/>
    <col min="7446" max="7446" width="12.7109375" style="18" customWidth="1"/>
    <col min="7447" max="7447" width="11" style="18" customWidth="1"/>
    <col min="7448" max="7448" width="13.42578125" style="18" customWidth="1"/>
    <col min="7449" max="7450" width="13.7109375" style="18" customWidth="1"/>
    <col min="7451" max="7452" width="15" style="18" customWidth="1"/>
    <col min="7453" max="7459" width="13.7109375" style="18" customWidth="1"/>
    <col min="7460" max="7467" width="15" style="18" customWidth="1"/>
    <col min="7468" max="7682" width="11.42578125" style="18"/>
    <col min="7683" max="7683" width="1.7109375" style="18" customWidth="1"/>
    <col min="7684" max="7684" width="9.140625" style="18" customWidth="1"/>
    <col min="7685" max="7685" width="9.42578125" style="18" customWidth="1"/>
    <col min="7686" max="7686" width="12.42578125" style="18" customWidth="1"/>
    <col min="7687" max="7687" width="13.140625" style="18" customWidth="1"/>
    <col min="7688" max="7688" width="9.42578125" style="18" customWidth="1"/>
    <col min="7689" max="7689" width="12.140625" style="18" customWidth="1"/>
    <col min="7690" max="7691" width="9.42578125" style="18" customWidth="1"/>
    <col min="7692" max="7692" width="13.140625" style="18" customWidth="1"/>
    <col min="7693" max="7693" width="13.140625" style="18" bestFit="1" customWidth="1"/>
    <col min="7694" max="7694" width="9.42578125" style="18" customWidth="1"/>
    <col min="7695" max="7695" width="11.42578125" style="18" bestFit="1" customWidth="1"/>
    <col min="7696" max="7698" width="9.42578125" style="18" customWidth="1"/>
    <col min="7699" max="7699" width="10.42578125" style="18" customWidth="1"/>
    <col min="7700" max="7701" width="9.42578125" style="18" customWidth="1"/>
    <col min="7702" max="7702" width="12.7109375" style="18" customWidth="1"/>
    <col min="7703" max="7703" width="11" style="18" customWidth="1"/>
    <col min="7704" max="7704" width="13.42578125" style="18" customWidth="1"/>
    <col min="7705" max="7706" width="13.7109375" style="18" customWidth="1"/>
    <col min="7707" max="7708" width="15" style="18" customWidth="1"/>
    <col min="7709" max="7715" width="13.7109375" style="18" customWidth="1"/>
    <col min="7716" max="7723" width="15" style="18" customWidth="1"/>
    <col min="7724" max="7938" width="11.42578125" style="18"/>
    <col min="7939" max="7939" width="1.7109375" style="18" customWidth="1"/>
    <col min="7940" max="7940" width="9.140625" style="18" customWidth="1"/>
    <col min="7941" max="7941" width="9.42578125" style="18" customWidth="1"/>
    <col min="7942" max="7942" width="12.42578125" style="18" customWidth="1"/>
    <col min="7943" max="7943" width="13.140625" style="18" customWidth="1"/>
    <col min="7944" max="7944" width="9.42578125" style="18" customWidth="1"/>
    <col min="7945" max="7945" width="12.140625" style="18" customWidth="1"/>
    <col min="7946" max="7947" width="9.42578125" style="18" customWidth="1"/>
    <col min="7948" max="7948" width="13.140625" style="18" customWidth="1"/>
    <col min="7949" max="7949" width="13.140625" style="18" bestFit="1" customWidth="1"/>
    <col min="7950" max="7950" width="9.42578125" style="18" customWidth="1"/>
    <col min="7951" max="7951" width="11.42578125" style="18" bestFit="1" customWidth="1"/>
    <col min="7952" max="7954" width="9.42578125" style="18" customWidth="1"/>
    <col min="7955" max="7955" width="10.42578125" style="18" customWidth="1"/>
    <col min="7956" max="7957" width="9.42578125" style="18" customWidth="1"/>
    <col min="7958" max="7958" width="12.7109375" style="18" customWidth="1"/>
    <col min="7959" max="7959" width="11" style="18" customWidth="1"/>
    <col min="7960" max="7960" width="13.42578125" style="18" customWidth="1"/>
    <col min="7961" max="7962" width="13.7109375" style="18" customWidth="1"/>
    <col min="7963" max="7964" width="15" style="18" customWidth="1"/>
    <col min="7965" max="7971" width="13.7109375" style="18" customWidth="1"/>
    <col min="7972" max="7979" width="15" style="18" customWidth="1"/>
    <col min="7980" max="8194" width="11.42578125" style="18"/>
    <col min="8195" max="8195" width="1.7109375" style="18" customWidth="1"/>
    <col min="8196" max="8196" width="9.140625" style="18" customWidth="1"/>
    <col min="8197" max="8197" width="9.42578125" style="18" customWidth="1"/>
    <col min="8198" max="8198" width="12.42578125" style="18" customWidth="1"/>
    <col min="8199" max="8199" width="13.140625" style="18" customWidth="1"/>
    <col min="8200" max="8200" width="9.42578125" style="18" customWidth="1"/>
    <col min="8201" max="8201" width="12.140625" style="18" customWidth="1"/>
    <col min="8202" max="8203" width="9.42578125" style="18" customWidth="1"/>
    <col min="8204" max="8204" width="13.140625" style="18" customWidth="1"/>
    <col min="8205" max="8205" width="13.140625" style="18" bestFit="1" customWidth="1"/>
    <col min="8206" max="8206" width="9.42578125" style="18" customWidth="1"/>
    <col min="8207" max="8207" width="11.42578125" style="18" bestFit="1" customWidth="1"/>
    <col min="8208" max="8210" width="9.42578125" style="18" customWidth="1"/>
    <col min="8211" max="8211" width="10.42578125" style="18" customWidth="1"/>
    <col min="8212" max="8213" width="9.42578125" style="18" customWidth="1"/>
    <col min="8214" max="8214" width="12.7109375" style="18" customWidth="1"/>
    <col min="8215" max="8215" width="11" style="18" customWidth="1"/>
    <col min="8216" max="8216" width="13.42578125" style="18" customWidth="1"/>
    <col min="8217" max="8218" width="13.7109375" style="18" customWidth="1"/>
    <col min="8219" max="8220" width="15" style="18" customWidth="1"/>
    <col min="8221" max="8227" width="13.7109375" style="18" customWidth="1"/>
    <col min="8228" max="8235" width="15" style="18" customWidth="1"/>
    <col min="8236" max="8450" width="11.42578125" style="18"/>
    <col min="8451" max="8451" width="1.7109375" style="18" customWidth="1"/>
    <col min="8452" max="8452" width="9.140625" style="18" customWidth="1"/>
    <col min="8453" max="8453" width="9.42578125" style="18" customWidth="1"/>
    <col min="8454" max="8454" width="12.42578125" style="18" customWidth="1"/>
    <col min="8455" max="8455" width="13.140625" style="18" customWidth="1"/>
    <col min="8456" max="8456" width="9.42578125" style="18" customWidth="1"/>
    <col min="8457" max="8457" width="12.140625" style="18" customWidth="1"/>
    <col min="8458" max="8459" width="9.42578125" style="18" customWidth="1"/>
    <col min="8460" max="8460" width="13.140625" style="18" customWidth="1"/>
    <col min="8461" max="8461" width="13.140625" style="18" bestFit="1" customWidth="1"/>
    <col min="8462" max="8462" width="9.42578125" style="18" customWidth="1"/>
    <col min="8463" max="8463" width="11.42578125" style="18" bestFit="1" customWidth="1"/>
    <col min="8464" max="8466" width="9.42578125" style="18" customWidth="1"/>
    <col min="8467" max="8467" width="10.42578125" style="18" customWidth="1"/>
    <col min="8468" max="8469" width="9.42578125" style="18" customWidth="1"/>
    <col min="8470" max="8470" width="12.7109375" style="18" customWidth="1"/>
    <col min="8471" max="8471" width="11" style="18" customWidth="1"/>
    <col min="8472" max="8472" width="13.42578125" style="18" customWidth="1"/>
    <col min="8473" max="8474" width="13.7109375" style="18" customWidth="1"/>
    <col min="8475" max="8476" width="15" style="18" customWidth="1"/>
    <col min="8477" max="8483" width="13.7109375" style="18" customWidth="1"/>
    <col min="8484" max="8491" width="15" style="18" customWidth="1"/>
    <col min="8492" max="8706" width="11.42578125" style="18"/>
    <col min="8707" max="8707" width="1.7109375" style="18" customWidth="1"/>
    <col min="8708" max="8708" width="9.140625" style="18" customWidth="1"/>
    <col min="8709" max="8709" width="9.42578125" style="18" customWidth="1"/>
    <col min="8710" max="8710" width="12.42578125" style="18" customWidth="1"/>
    <col min="8711" max="8711" width="13.140625" style="18" customWidth="1"/>
    <col min="8712" max="8712" width="9.42578125" style="18" customWidth="1"/>
    <col min="8713" max="8713" width="12.140625" style="18" customWidth="1"/>
    <col min="8714" max="8715" width="9.42578125" style="18" customWidth="1"/>
    <col min="8716" max="8716" width="13.140625" style="18" customWidth="1"/>
    <col min="8717" max="8717" width="13.140625" style="18" bestFit="1" customWidth="1"/>
    <col min="8718" max="8718" width="9.42578125" style="18" customWidth="1"/>
    <col min="8719" max="8719" width="11.42578125" style="18" bestFit="1" customWidth="1"/>
    <col min="8720" max="8722" width="9.42578125" style="18" customWidth="1"/>
    <col min="8723" max="8723" width="10.42578125" style="18" customWidth="1"/>
    <col min="8724" max="8725" width="9.42578125" style="18" customWidth="1"/>
    <col min="8726" max="8726" width="12.7109375" style="18" customWidth="1"/>
    <col min="8727" max="8727" width="11" style="18" customWidth="1"/>
    <col min="8728" max="8728" width="13.42578125" style="18" customWidth="1"/>
    <col min="8729" max="8730" width="13.7109375" style="18" customWidth="1"/>
    <col min="8731" max="8732" width="15" style="18" customWidth="1"/>
    <col min="8733" max="8739" width="13.7109375" style="18" customWidth="1"/>
    <col min="8740" max="8747" width="15" style="18" customWidth="1"/>
    <col min="8748" max="8962" width="11.42578125" style="18"/>
    <col min="8963" max="8963" width="1.7109375" style="18" customWidth="1"/>
    <col min="8964" max="8964" width="9.140625" style="18" customWidth="1"/>
    <col min="8965" max="8965" width="9.42578125" style="18" customWidth="1"/>
    <col min="8966" max="8966" width="12.42578125" style="18" customWidth="1"/>
    <col min="8967" max="8967" width="13.140625" style="18" customWidth="1"/>
    <col min="8968" max="8968" width="9.42578125" style="18" customWidth="1"/>
    <col min="8969" max="8969" width="12.140625" style="18" customWidth="1"/>
    <col min="8970" max="8971" width="9.42578125" style="18" customWidth="1"/>
    <col min="8972" max="8972" width="13.140625" style="18" customWidth="1"/>
    <col min="8973" max="8973" width="13.140625" style="18" bestFit="1" customWidth="1"/>
    <col min="8974" max="8974" width="9.42578125" style="18" customWidth="1"/>
    <col min="8975" max="8975" width="11.42578125" style="18" bestFit="1" customWidth="1"/>
    <col min="8976" max="8978" width="9.42578125" style="18" customWidth="1"/>
    <col min="8979" max="8979" width="10.42578125" style="18" customWidth="1"/>
    <col min="8980" max="8981" width="9.42578125" style="18" customWidth="1"/>
    <col min="8982" max="8982" width="12.7109375" style="18" customWidth="1"/>
    <col min="8983" max="8983" width="11" style="18" customWidth="1"/>
    <col min="8984" max="8984" width="13.42578125" style="18" customWidth="1"/>
    <col min="8985" max="8986" width="13.7109375" style="18" customWidth="1"/>
    <col min="8987" max="8988" width="15" style="18" customWidth="1"/>
    <col min="8989" max="8995" width="13.7109375" style="18" customWidth="1"/>
    <col min="8996" max="9003" width="15" style="18" customWidth="1"/>
    <col min="9004" max="9218" width="11.42578125" style="18"/>
    <col min="9219" max="9219" width="1.7109375" style="18" customWidth="1"/>
    <col min="9220" max="9220" width="9.140625" style="18" customWidth="1"/>
    <col min="9221" max="9221" width="9.42578125" style="18" customWidth="1"/>
    <col min="9222" max="9222" width="12.42578125" style="18" customWidth="1"/>
    <col min="9223" max="9223" width="13.140625" style="18" customWidth="1"/>
    <col min="9224" max="9224" width="9.42578125" style="18" customWidth="1"/>
    <col min="9225" max="9225" width="12.140625" style="18" customWidth="1"/>
    <col min="9226" max="9227" width="9.42578125" style="18" customWidth="1"/>
    <col min="9228" max="9228" width="13.140625" style="18" customWidth="1"/>
    <col min="9229" max="9229" width="13.140625" style="18" bestFit="1" customWidth="1"/>
    <col min="9230" max="9230" width="9.42578125" style="18" customWidth="1"/>
    <col min="9231" max="9231" width="11.42578125" style="18" bestFit="1" customWidth="1"/>
    <col min="9232" max="9234" width="9.42578125" style="18" customWidth="1"/>
    <col min="9235" max="9235" width="10.42578125" style="18" customWidth="1"/>
    <col min="9236" max="9237" width="9.42578125" style="18" customWidth="1"/>
    <col min="9238" max="9238" width="12.7109375" style="18" customWidth="1"/>
    <col min="9239" max="9239" width="11" style="18" customWidth="1"/>
    <col min="9240" max="9240" width="13.42578125" style="18" customWidth="1"/>
    <col min="9241" max="9242" width="13.7109375" style="18" customWidth="1"/>
    <col min="9243" max="9244" width="15" style="18" customWidth="1"/>
    <col min="9245" max="9251" width="13.7109375" style="18" customWidth="1"/>
    <col min="9252" max="9259" width="15" style="18" customWidth="1"/>
    <col min="9260" max="9474" width="11.42578125" style="18"/>
    <col min="9475" max="9475" width="1.7109375" style="18" customWidth="1"/>
    <col min="9476" max="9476" width="9.140625" style="18" customWidth="1"/>
    <col min="9477" max="9477" width="9.42578125" style="18" customWidth="1"/>
    <col min="9478" max="9478" width="12.42578125" style="18" customWidth="1"/>
    <col min="9479" max="9479" width="13.140625" style="18" customWidth="1"/>
    <col min="9480" max="9480" width="9.42578125" style="18" customWidth="1"/>
    <col min="9481" max="9481" width="12.140625" style="18" customWidth="1"/>
    <col min="9482" max="9483" width="9.42578125" style="18" customWidth="1"/>
    <col min="9484" max="9484" width="13.140625" style="18" customWidth="1"/>
    <col min="9485" max="9485" width="13.140625" style="18" bestFit="1" customWidth="1"/>
    <col min="9486" max="9486" width="9.42578125" style="18" customWidth="1"/>
    <col min="9487" max="9487" width="11.42578125" style="18" bestFit="1" customWidth="1"/>
    <col min="9488" max="9490" width="9.42578125" style="18" customWidth="1"/>
    <col min="9491" max="9491" width="10.42578125" style="18" customWidth="1"/>
    <col min="9492" max="9493" width="9.42578125" style="18" customWidth="1"/>
    <col min="9494" max="9494" width="12.7109375" style="18" customWidth="1"/>
    <col min="9495" max="9495" width="11" style="18" customWidth="1"/>
    <col min="9496" max="9496" width="13.42578125" style="18" customWidth="1"/>
    <col min="9497" max="9498" width="13.7109375" style="18" customWidth="1"/>
    <col min="9499" max="9500" width="15" style="18" customWidth="1"/>
    <col min="9501" max="9507" width="13.7109375" style="18" customWidth="1"/>
    <col min="9508" max="9515" width="15" style="18" customWidth="1"/>
    <col min="9516" max="9730" width="11.42578125" style="18"/>
    <col min="9731" max="9731" width="1.7109375" style="18" customWidth="1"/>
    <col min="9732" max="9732" width="9.140625" style="18" customWidth="1"/>
    <col min="9733" max="9733" width="9.42578125" style="18" customWidth="1"/>
    <col min="9734" max="9734" width="12.42578125" style="18" customWidth="1"/>
    <col min="9735" max="9735" width="13.140625" style="18" customWidth="1"/>
    <col min="9736" max="9736" width="9.42578125" style="18" customWidth="1"/>
    <col min="9737" max="9737" width="12.140625" style="18" customWidth="1"/>
    <col min="9738" max="9739" width="9.42578125" style="18" customWidth="1"/>
    <col min="9740" max="9740" width="13.140625" style="18" customWidth="1"/>
    <col min="9741" max="9741" width="13.140625" style="18" bestFit="1" customWidth="1"/>
    <col min="9742" max="9742" width="9.42578125" style="18" customWidth="1"/>
    <col min="9743" max="9743" width="11.42578125" style="18" bestFit="1" customWidth="1"/>
    <col min="9744" max="9746" width="9.42578125" style="18" customWidth="1"/>
    <col min="9747" max="9747" width="10.42578125" style="18" customWidth="1"/>
    <col min="9748" max="9749" width="9.42578125" style="18" customWidth="1"/>
    <col min="9750" max="9750" width="12.7109375" style="18" customWidth="1"/>
    <col min="9751" max="9751" width="11" style="18" customWidth="1"/>
    <col min="9752" max="9752" width="13.42578125" style="18" customWidth="1"/>
    <col min="9753" max="9754" width="13.7109375" style="18" customWidth="1"/>
    <col min="9755" max="9756" width="15" style="18" customWidth="1"/>
    <col min="9757" max="9763" width="13.7109375" style="18" customWidth="1"/>
    <col min="9764" max="9771" width="15" style="18" customWidth="1"/>
    <col min="9772" max="9986" width="11.42578125" style="18"/>
    <col min="9987" max="9987" width="1.7109375" style="18" customWidth="1"/>
    <col min="9988" max="9988" width="9.140625" style="18" customWidth="1"/>
    <col min="9989" max="9989" width="9.42578125" style="18" customWidth="1"/>
    <col min="9990" max="9990" width="12.42578125" style="18" customWidth="1"/>
    <col min="9991" max="9991" width="13.140625" style="18" customWidth="1"/>
    <col min="9992" max="9992" width="9.42578125" style="18" customWidth="1"/>
    <col min="9993" max="9993" width="12.140625" style="18" customWidth="1"/>
    <col min="9994" max="9995" width="9.42578125" style="18" customWidth="1"/>
    <col min="9996" max="9996" width="13.140625" style="18" customWidth="1"/>
    <col min="9997" max="9997" width="13.140625" style="18" bestFit="1" customWidth="1"/>
    <col min="9998" max="9998" width="9.42578125" style="18" customWidth="1"/>
    <col min="9999" max="9999" width="11.42578125" style="18" bestFit="1" customWidth="1"/>
    <col min="10000" max="10002" width="9.42578125" style="18" customWidth="1"/>
    <col min="10003" max="10003" width="10.42578125" style="18" customWidth="1"/>
    <col min="10004" max="10005" width="9.42578125" style="18" customWidth="1"/>
    <col min="10006" max="10006" width="12.7109375" style="18" customWidth="1"/>
    <col min="10007" max="10007" width="11" style="18" customWidth="1"/>
    <col min="10008" max="10008" width="13.42578125" style="18" customWidth="1"/>
    <col min="10009" max="10010" width="13.7109375" style="18" customWidth="1"/>
    <col min="10011" max="10012" width="15" style="18" customWidth="1"/>
    <col min="10013" max="10019" width="13.7109375" style="18" customWidth="1"/>
    <col min="10020" max="10027" width="15" style="18" customWidth="1"/>
    <col min="10028" max="10242" width="11.42578125" style="18"/>
    <col min="10243" max="10243" width="1.7109375" style="18" customWidth="1"/>
    <col min="10244" max="10244" width="9.140625" style="18" customWidth="1"/>
    <col min="10245" max="10245" width="9.42578125" style="18" customWidth="1"/>
    <col min="10246" max="10246" width="12.42578125" style="18" customWidth="1"/>
    <col min="10247" max="10247" width="13.140625" style="18" customWidth="1"/>
    <col min="10248" max="10248" width="9.42578125" style="18" customWidth="1"/>
    <col min="10249" max="10249" width="12.140625" style="18" customWidth="1"/>
    <col min="10250" max="10251" width="9.42578125" style="18" customWidth="1"/>
    <col min="10252" max="10252" width="13.140625" style="18" customWidth="1"/>
    <col min="10253" max="10253" width="13.140625" style="18" bestFit="1" customWidth="1"/>
    <col min="10254" max="10254" width="9.42578125" style="18" customWidth="1"/>
    <col min="10255" max="10255" width="11.42578125" style="18" bestFit="1" customWidth="1"/>
    <col min="10256" max="10258" width="9.42578125" style="18" customWidth="1"/>
    <col min="10259" max="10259" width="10.42578125" style="18" customWidth="1"/>
    <col min="10260" max="10261" width="9.42578125" style="18" customWidth="1"/>
    <col min="10262" max="10262" width="12.7109375" style="18" customWidth="1"/>
    <col min="10263" max="10263" width="11" style="18" customWidth="1"/>
    <col min="10264" max="10264" width="13.42578125" style="18" customWidth="1"/>
    <col min="10265" max="10266" width="13.7109375" style="18" customWidth="1"/>
    <col min="10267" max="10268" width="15" style="18" customWidth="1"/>
    <col min="10269" max="10275" width="13.7109375" style="18" customWidth="1"/>
    <col min="10276" max="10283" width="15" style="18" customWidth="1"/>
    <col min="10284" max="10498" width="11.42578125" style="18"/>
    <col min="10499" max="10499" width="1.7109375" style="18" customWidth="1"/>
    <col min="10500" max="10500" width="9.140625" style="18" customWidth="1"/>
    <col min="10501" max="10501" width="9.42578125" style="18" customWidth="1"/>
    <col min="10502" max="10502" width="12.42578125" style="18" customWidth="1"/>
    <col min="10503" max="10503" width="13.140625" style="18" customWidth="1"/>
    <col min="10504" max="10504" width="9.42578125" style="18" customWidth="1"/>
    <col min="10505" max="10505" width="12.140625" style="18" customWidth="1"/>
    <col min="10506" max="10507" width="9.42578125" style="18" customWidth="1"/>
    <col min="10508" max="10508" width="13.140625" style="18" customWidth="1"/>
    <col min="10509" max="10509" width="13.140625" style="18" bestFit="1" customWidth="1"/>
    <col min="10510" max="10510" width="9.42578125" style="18" customWidth="1"/>
    <col min="10511" max="10511" width="11.42578125" style="18" bestFit="1" customWidth="1"/>
    <col min="10512" max="10514" width="9.42578125" style="18" customWidth="1"/>
    <col min="10515" max="10515" width="10.42578125" style="18" customWidth="1"/>
    <col min="10516" max="10517" width="9.42578125" style="18" customWidth="1"/>
    <col min="10518" max="10518" width="12.7109375" style="18" customWidth="1"/>
    <col min="10519" max="10519" width="11" style="18" customWidth="1"/>
    <col min="10520" max="10520" width="13.42578125" style="18" customWidth="1"/>
    <col min="10521" max="10522" width="13.7109375" style="18" customWidth="1"/>
    <col min="10523" max="10524" width="15" style="18" customWidth="1"/>
    <col min="10525" max="10531" width="13.7109375" style="18" customWidth="1"/>
    <col min="10532" max="10539" width="15" style="18" customWidth="1"/>
    <col min="10540" max="10754" width="11.42578125" style="18"/>
    <col min="10755" max="10755" width="1.7109375" style="18" customWidth="1"/>
    <col min="10756" max="10756" width="9.140625" style="18" customWidth="1"/>
    <col min="10757" max="10757" width="9.42578125" style="18" customWidth="1"/>
    <col min="10758" max="10758" width="12.42578125" style="18" customWidth="1"/>
    <col min="10759" max="10759" width="13.140625" style="18" customWidth="1"/>
    <col min="10760" max="10760" width="9.42578125" style="18" customWidth="1"/>
    <col min="10761" max="10761" width="12.140625" style="18" customWidth="1"/>
    <col min="10762" max="10763" width="9.42578125" style="18" customWidth="1"/>
    <col min="10764" max="10764" width="13.140625" style="18" customWidth="1"/>
    <col min="10765" max="10765" width="13.140625" style="18" bestFit="1" customWidth="1"/>
    <col min="10766" max="10766" width="9.42578125" style="18" customWidth="1"/>
    <col min="10767" max="10767" width="11.42578125" style="18" bestFit="1" customWidth="1"/>
    <col min="10768" max="10770" width="9.42578125" style="18" customWidth="1"/>
    <col min="10771" max="10771" width="10.42578125" style="18" customWidth="1"/>
    <col min="10772" max="10773" width="9.42578125" style="18" customWidth="1"/>
    <col min="10774" max="10774" width="12.7109375" style="18" customWidth="1"/>
    <col min="10775" max="10775" width="11" style="18" customWidth="1"/>
    <col min="10776" max="10776" width="13.42578125" style="18" customWidth="1"/>
    <col min="10777" max="10778" width="13.7109375" style="18" customWidth="1"/>
    <col min="10779" max="10780" width="15" style="18" customWidth="1"/>
    <col min="10781" max="10787" width="13.7109375" style="18" customWidth="1"/>
    <col min="10788" max="10795" width="15" style="18" customWidth="1"/>
    <col min="10796" max="11010" width="11.42578125" style="18"/>
    <col min="11011" max="11011" width="1.7109375" style="18" customWidth="1"/>
    <col min="11012" max="11012" width="9.140625" style="18" customWidth="1"/>
    <col min="11013" max="11013" width="9.42578125" style="18" customWidth="1"/>
    <col min="11014" max="11014" width="12.42578125" style="18" customWidth="1"/>
    <col min="11015" max="11015" width="13.140625" style="18" customWidth="1"/>
    <col min="11016" max="11016" width="9.42578125" style="18" customWidth="1"/>
    <col min="11017" max="11017" width="12.140625" style="18" customWidth="1"/>
    <col min="11018" max="11019" width="9.42578125" style="18" customWidth="1"/>
    <col min="11020" max="11020" width="13.140625" style="18" customWidth="1"/>
    <col min="11021" max="11021" width="13.140625" style="18" bestFit="1" customWidth="1"/>
    <col min="11022" max="11022" width="9.42578125" style="18" customWidth="1"/>
    <col min="11023" max="11023" width="11.42578125" style="18" bestFit="1" customWidth="1"/>
    <col min="11024" max="11026" width="9.42578125" style="18" customWidth="1"/>
    <col min="11027" max="11027" width="10.42578125" style="18" customWidth="1"/>
    <col min="11028" max="11029" width="9.42578125" style="18" customWidth="1"/>
    <col min="11030" max="11030" width="12.7109375" style="18" customWidth="1"/>
    <col min="11031" max="11031" width="11" style="18" customWidth="1"/>
    <col min="11032" max="11032" width="13.42578125" style="18" customWidth="1"/>
    <col min="11033" max="11034" width="13.7109375" style="18" customWidth="1"/>
    <col min="11035" max="11036" width="15" style="18" customWidth="1"/>
    <col min="11037" max="11043" width="13.7109375" style="18" customWidth="1"/>
    <col min="11044" max="11051" width="15" style="18" customWidth="1"/>
    <col min="11052" max="11266" width="11.42578125" style="18"/>
    <col min="11267" max="11267" width="1.7109375" style="18" customWidth="1"/>
    <col min="11268" max="11268" width="9.140625" style="18" customWidth="1"/>
    <col min="11269" max="11269" width="9.42578125" style="18" customWidth="1"/>
    <col min="11270" max="11270" width="12.42578125" style="18" customWidth="1"/>
    <col min="11271" max="11271" width="13.140625" style="18" customWidth="1"/>
    <col min="11272" max="11272" width="9.42578125" style="18" customWidth="1"/>
    <col min="11273" max="11273" width="12.140625" style="18" customWidth="1"/>
    <col min="11274" max="11275" width="9.42578125" style="18" customWidth="1"/>
    <col min="11276" max="11276" width="13.140625" style="18" customWidth="1"/>
    <col min="11277" max="11277" width="13.140625" style="18" bestFit="1" customWidth="1"/>
    <col min="11278" max="11278" width="9.42578125" style="18" customWidth="1"/>
    <col min="11279" max="11279" width="11.42578125" style="18" bestFit="1" customWidth="1"/>
    <col min="11280" max="11282" width="9.42578125" style="18" customWidth="1"/>
    <col min="11283" max="11283" width="10.42578125" style="18" customWidth="1"/>
    <col min="11284" max="11285" width="9.42578125" style="18" customWidth="1"/>
    <col min="11286" max="11286" width="12.7109375" style="18" customWidth="1"/>
    <col min="11287" max="11287" width="11" style="18" customWidth="1"/>
    <col min="11288" max="11288" width="13.42578125" style="18" customWidth="1"/>
    <col min="11289" max="11290" width="13.7109375" style="18" customWidth="1"/>
    <col min="11291" max="11292" width="15" style="18" customWidth="1"/>
    <col min="11293" max="11299" width="13.7109375" style="18" customWidth="1"/>
    <col min="11300" max="11307" width="15" style="18" customWidth="1"/>
    <col min="11308" max="11522" width="11.42578125" style="18"/>
    <col min="11523" max="11523" width="1.7109375" style="18" customWidth="1"/>
    <col min="11524" max="11524" width="9.140625" style="18" customWidth="1"/>
    <col min="11525" max="11525" width="9.42578125" style="18" customWidth="1"/>
    <col min="11526" max="11526" width="12.42578125" style="18" customWidth="1"/>
    <col min="11527" max="11527" width="13.140625" style="18" customWidth="1"/>
    <col min="11528" max="11528" width="9.42578125" style="18" customWidth="1"/>
    <col min="11529" max="11529" width="12.140625" style="18" customWidth="1"/>
    <col min="11530" max="11531" width="9.42578125" style="18" customWidth="1"/>
    <col min="11532" max="11532" width="13.140625" style="18" customWidth="1"/>
    <col min="11533" max="11533" width="13.140625" style="18" bestFit="1" customWidth="1"/>
    <col min="11534" max="11534" width="9.42578125" style="18" customWidth="1"/>
    <col min="11535" max="11535" width="11.42578125" style="18" bestFit="1" customWidth="1"/>
    <col min="11536" max="11538" width="9.42578125" style="18" customWidth="1"/>
    <col min="11539" max="11539" width="10.42578125" style="18" customWidth="1"/>
    <col min="11540" max="11541" width="9.42578125" style="18" customWidth="1"/>
    <col min="11542" max="11542" width="12.7109375" style="18" customWidth="1"/>
    <col min="11543" max="11543" width="11" style="18" customWidth="1"/>
    <col min="11544" max="11544" width="13.42578125" style="18" customWidth="1"/>
    <col min="11545" max="11546" width="13.7109375" style="18" customWidth="1"/>
    <col min="11547" max="11548" width="15" style="18" customWidth="1"/>
    <col min="11549" max="11555" width="13.7109375" style="18" customWidth="1"/>
    <col min="11556" max="11563" width="15" style="18" customWidth="1"/>
    <col min="11564" max="11778" width="11.42578125" style="18"/>
    <col min="11779" max="11779" width="1.7109375" style="18" customWidth="1"/>
    <col min="11780" max="11780" width="9.140625" style="18" customWidth="1"/>
    <col min="11781" max="11781" width="9.42578125" style="18" customWidth="1"/>
    <col min="11782" max="11782" width="12.42578125" style="18" customWidth="1"/>
    <col min="11783" max="11783" width="13.140625" style="18" customWidth="1"/>
    <col min="11784" max="11784" width="9.42578125" style="18" customWidth="1"/>
    <col min="11785" max="11785" width="12.140625" style="18" customWidth="1"/>
    <col min="11786" max="11787" width="9.42578125" style="18" customWidth="1"/>
    <col min="11788" max="11788" width="13.140625" style="18" customWidth="1"/>
    <col min="11789" max="11789" width="13.140625" style="18" bestFit="1" customWidth="1"/>
    <col min="11790" max="11790" width="9.42578125" style="18" customWidth="1"/>
    <col min="11791" max="11791" width="11.42578125" style="18" bestFit="1" customWidth="1"/>
    <col min="11792" max="11794" width="9.42578125" style="18" customWidth="1"/>
    <col min="11795" max="11795" width="10.42578125" style="18" customWidth="1"/>
    <col min="11796" max="11797" width="9.42578125" style="18" customWidth="1"/>
    <col min="11798" max="11798" width="12.7109375" style="18" customWidth="1"/>
    <col min="11799" max="11799" width="11" style="18" customWidth="1"/>
    <col min="11800" max="11800" width="13.42578125" style="18" customWidth="1"/>
    <col min="11801" max="11802" width="13.7109375" style="18" customWidth="1"/>
    <col min="11803" max="11804" width="15" style="18" customWidth="1"/>
    <col min="11805" max="11811" width="13.7109375" style="18" customWidth="1"/>
    <col min="11812" max="11819" width="15" style="18" customWidth="1"/>
    <col min="11820" max="12034" width="11.42578125" style="18"/>
    <col min="12035" max="12035" width="1.7109375" style="18" customWidth="1"/>
    <col min="12036" max="12036" width="9.140625" style="18" customWidth="1"/>
    <col min="12037" max="12037" width="9.42578125" style="18" customWidth="1"/>
    <col min="12038" max="12038" width="12.42578125" style="18" customWidth="1"/>
    <col min="12039" max="12039" width="13.140625" style="18" customWidth="1"/>
    <col min="12040" max="12040" width="9.42578125" style="18" customWidth="1"/>
    <col min="12041" max="12041" width="12.140625" style="18" customWidth="1"/>
    <col min="12042" max="12043" width="9.42578125" style="18" customWidth="1"/>
    <col min="12044" max="12044" width="13.140625" style="18" customWidth="1"/>
    <col min="12045" max="12045" width="13.140625" style="18" bestFit="1" customWidth="1"/>
    <col min="12046" max="12046" width="9.42578125" style="18" customWidth="1"/>
    <col min="12047" max="12047" width="11.42578125" style="18" bestFit="1" customWidth="1"/>
    <col min="12048" max="12050" width="9.42578125" style="18" customWidth="1"/>
    <col min="12051" max="12051" width="10.42578125" style="18" customWidth="1"/>
    <col min="12052" max="12053" width="9.42578125" style="18" customWidth="1"/>
    <col min="12054" max="12054" width="12.7109375" style="18" customWidth="1"/>
    <col min="12055" max="12055" width="11" style="18" customWidth="1"/>
    <col min="12056" max="12056" width="13.42578125" style="18" customWidth="1"/>
    <col min="12057" max="12058" width="13.7109375" style="18" customWidth="1"/>
    <col min="12059" max="12060" width="15" style="18" customWidth="1"/>
    <col min="12061" max="12067" width="13.7109375" style="18" customWidth="1"/>
    <col min="12068" max="12075" width="15" style="18" customWidth="1"/>
    <col min="12076" max="12290" width="11.42578125" style="18"/>
    <col min="12291" max="12291" width="1.7109375" style="18" customWidth="1"/>
    <col min="12292" max="12292" width="9.140625" style="18" customWidth="1"/>
    <col min="12293" max="12293" width="9.42578125" style="18" customWidth="1"/>
    <col min="12294" max="12294" width="12.42578125" style="18" customWidth="1"/>
    <col min="12295" max="12295" width="13.140625" style="18" customWidth="1"/>
    <col min="12296" max="12296" width="9.42578125" style="18" customWidth="1"/>
    <col min="12297" max="12297" width="12.140625" style="18" customWidth="1"/>
    <col min="12298" max="12299" width="9.42578125" style="18" customWidth="1"/>
    <col min="12300" max="12300" width="13.140625" style="18" customWidth="1"/>
    <col min="12301" max="12301" width="13.140625" style="18" bestFit="1" customWidth="1"/>
    <col min="12302" max="12302" width="9.42578125" style="18" customWidth="1"/>
    <col min="12303" max="12303" width="11.42578125" style="18" bestFit="1" customWidth="1"/>
    <col min="12304" max="12306" width="9.42578125" style="18" customWidth="1"/>
    <col min="12307" max="12307" width="10.42578125" style="18" customWidth="1"/>
    <col min="12308" max="12309" width="9.42578125" style="18" customWidth="1"/>
    <col min="12310" max="12310" width="12.7109375" style="18" customWidth="1"/>
    <col min="12311" max="12311" width="11" style="18" customWidth="1"/>
    <col min="12312" max="12312" width="13.42578125" style="18" customWidth="1"/>
    <col min="12313" max="12314" width="13.7109375" style="18" customWidth="1"/>
    <col min="12315" max="12316" width="15" style="18" customWidth="1"/>
    <col min="12317" max="12323" width="13.7109375" style="18" customWidth="1"/>
    <col min="12324" max="12331" width="15" style="18" customWidth="1"/>
    <col min="12332" max="12546" width="11.42578125" style="18"/>
    <col min="12547" max="12547" width="1.7109375" style="18" customWidth="1"/>
    <col min="12548" max="12548" width="9.140625" style="18" customWidth="1"/>
    <col min="12549" max="12549" width="9.42578125" style="18" customWidth="1"/>
    <col min="12550" max="12550" width="12.42578125" style="18" customWidth="1"/>
    <col min="12551" max="12551" width="13.140625" style="18" customWidth="1"/>
    <col min="12552" max="12552" width="9.42578125" style="18" customWidth="1"/>
    <col min="12553" max="12553" width="12.140625" style="18" customWidth="1"/>
    <col min="12554" max="12555" width="9.42578125" style="18" customWidth="1"/>
    <col min="12556" max="12556" width="13.140625" style="18" customWidth="1"/>
    <col min="12557" max="12557" width="13.140625" style="18" bestFit="1" customWidth="1"/>
    <col min="12558" max="12558" width="9.42578125" style="18" customWidth="1"/>
    <col min="12559" max="12559" width="11.42578125" style="18" bestFit="1" customWidth="1"/>
    <col min="12560" max="12562" width="9.42578125" style="18" customWidth="1"/>
    <col min="12563" max="12563" width="10.42578125" style="18" customWidth="1"/>
    <col min="12564" max="12565" width="9.42578125" style="18" customWidth="1"/>
    <col min="12566" max="12566" width="12.7109375" style="18" customWidth="1"/>
    <col min="12567" max="12567" width="11" style="18" customWidth="1"/>
    <col min="12568" max="12568" width="13.42578125" style="18" customWidth="1"/>
    <col min="12569" max="12570" width="13.7109375" style="18" customWidth="1"/>
    <col min="12571" max="12572" width="15" style="18" customWidth="1"/>
    <col min="12573" max="12579" width="13.7109375" style="18" customWidth="1"/>
    <col min="12580" max="12587" width="15" style="18" customWidth="1"/>
    <col min="12588" max="12802" width="11.42578125" style="18"/>
    <col min="12803" max="12803" width="1.7109375" style="18" customWidth="1"/>
    <col min="12804" max="12804" width="9.140625" style="18" customWidth="1"/>
    <col min="12805" max="12805" width="9.42578125" style="18" customWidth="1"/>
    <col min="12806" max="12806" width="12.42578125" style="18" customWidth="1"/>
    <col min="12807" max="12807" width="13.140625" style="18" customWidth="1"/>
    <col min="12808" max="12808" width="9.42578125" style="18" customWidth="1"/>
    <col min="12809" max="12809" width="12.140625" style="18" customWidth="1"/>
    <col min="12810" max="12811" width="9.42578125" style="18" customWidth="1"/>
    <col min="12812" max="12812" width="13.140625" style="18" customWidth="1"/>
    <col min="12813" max="12813" width="13.140625" style="18" bestFit="1" customWidth="1"/>
    <col min="12814" max="12814" width="9.42578125" style="18" customWidth="1"/>
    <col min="12815" max="12815" width="11.42578125" style="18" bestFit="1" customWidth="1"/>
    <col min="12816" max="12818" width="9.42578125" style="18" customWidth="1"/>
    <col min="12819" max="12819" width="10.42578125" style="18" customWidth="1"/>
    <col min="12820" max="12821" width="9.42578125" style="18" customWidth="1"/>
    <col min="12822" max="12822" width="12.7109375" style="18" customWidth="1"/>
    <col min="12823" max="12823" width="11" style="18" customWidth="1"/>
    <col min="12824" max="12824" width="13.42578125" style="18" customWidth="1"/>
    <col min="12825" max="12826" width="13.7109375" style="18" customWidth="1"/>
    <col min="12827" max="12828" width="15" style="18" customWidth="1"/>
    <col min="12829" max="12835" width="13.7109375" style="18" customWidth="1"/>
    <col min="12836" max="12843" width="15" style="18" customWidth="1"/>
    <col min="12844" max="13058" width="11.42578125" style="18"/>
    <col min="13059" max="13059" width="1.7109375" style="18" customWidth="1"/>
    <col min="13060" max="13060" width="9.140625" style="18" customWidth="1"/>
    <col min="13061" max="13061" width="9.42578125" style="18" customWidth="1"/>
    <col min="13062" max="13062" width="12.42578125" style="18" customWidth="1"/>
    <col min="13063" max="13063" width="13.140625" style="18" customWidth="1"/>
    <col min="13064" max="13064" width="9.42578125" style="18" customWidth="1"/>
    <col min="13065" max="13065" width="12.140625" style="18" customWidth="1"/>
    <col min="13066" max="13067" width="9.42578125" style="18" customWidth="1"/>
    <col min="13068" max="13068" width="13.140625" style="18" customWidth="1"/>
    <col min="13069" max="13069" width="13.140625" style="18" bestFit="1" customWidth="1"/>
    <col min="13070" max="13070" width="9.42578125" style="18" customWidth="1"/>
    <col min="13071" max="13071" width="11.42578125" style="18" bestFit="1" customWidth="1"/>
    <col min="13072" max="13074" width="9.42578125" style="18" customWidth="1"/>
    <col min="13075" max="13075" width="10.42578125" style="18" customWidth="1"/>
    <col min="13076" max="13077" width="9.42578125" style="18" customWidth="1"/>
    <col min="13078" max="13078" width="12.7109375" style="18" customWidth="1"/>
    <col min="13079" max="13079" width="11" style="18" customWidth="1"/>
    <col min="13080" max="13080" width="13.42578125" style="18" customWidth="1"/>
    <col min="13081" max="13082" width="13.7109375" style="18" customWidth="1"/>
    <col min="13083" max="13084" width="15" style="18" customWidth="1"/>
    <col min="13085" max="13091" width="13.7109375" style="18" customWidth="1"/>
    <col min="13092" max="13099" width="15" style="18" customWidth="1"/>
    <col min="13100" max="13314" width="11.42578125" style="18"/>
    <col min="13315" max="13315" width="1.7109375" style="18" customWidth="1"/>
    <col min="13316" max="13316" width="9.140625" style="18" customWidth="1"/>
    <col min="13317" max="13317" width="9.42578125" style="18" customWidth="1"/>
    <col min="13318" max="13318" width="12.42578125" style="18" customWidth="1"/>
    <col min="13319" max="13319" width="13.140625" style="18" customWidth="1"/>
    <col min="13320" max="13320" width="9.42578125" style="18" customWidth="1"/>
    <col min="13321" max="13321" width="12.140625" style="18" customWidth="1"/>
    <col min="13322" max="13323" width="9.42578125" style="18" customWidth="1"/>
    <col min="13324" max="13324" width="13.140625" style="18" customWidth="1"/>
    <col min="13325" max="13325" width="13.140625" style="18" bestFit="1" customWidth="1"/>
    <col min="13326" max="13326" width="9.42578125" style="18" customWidth="1"/>
    <col min="13327" max="13327" width="11.42578125" style="18" bestFit="1" customWidth="1"/>
    <col min="13328" max="13330" width="9.42578125" style="18" customWidth="1"/>
    <col min="13331" max="13331" width="10.42578125" style="18" customWidth="1"/>
    <col min="13332" max="13333" width="9.42578125" style="18" customWidth="1"/>
    <col min="13334" max="13334" width="12.7109375" style="18" customWidth="1"/>
    <col min="13335" max="13335" width="11" style="18" customWidth="1"/>
    <col min="13336" max="13336" width="13.42578125" style="18" customWidth="1"/>
    <col min="13337" max="13338" width="13.7109375" style="18" customWidth="1"/>
    <col min="13339" max="13340" width="15" style="18" customWidth="1"/>
    <col min="13341" max="13347" width="13.7109375" style="18" customWidth="1"/>
    <col min="13348" max="13355" width="15" style="18" customWidth="1"/>
    <col min="13356" max="13570" width="11.42578125" style="18"/>
    <col min="13571" max="13571" width="1.7109375" style="18" customWidth="1"/>
    <col min="13572" max="13572" width="9.140625" style="18" customWidth="1"/>
    <col min="13573" max="13573" width="9.42578125" style="18" customWidth="1"/>
    <col min="13574" max="13574" width="12.42578125" style="18" customWidth="1"/>
    <col min="13575" max="13575" width="13.140625" style="18" customWidth="1"/>
    <col min="13576" max="13576" width="9.42578125" style="18" customWidth="1"/>
    <col min="13577" max="13577" width="12.140625" style="18" customWidth="1"/>
    <col min="13578" max="13579" width="9.42578125" style="18" customWidth="1"/>
    <col min="13580" max="13580" width="13.140625" style="18" customWidth="1"/>
    <col min="13581" max="13581" width="13.140625" style="18" bestFit="1" customWidth="1"/>
    <col min="13582" max="13582" width="9.42578125" style="18" customWidth="1"/>
    <col min="13583" max="13583" width="11.42578125" style="18" bestFit="1" customWidth="1"/>
    <col min="13584" max="13586" width="9.42578125" style="18" customWidth="1"/>
    <col min="13587" max="13587" width="10.42578125" style="18" customWidth="1"/>
    <col min="13588" max="13589" width="9.42578125" style="18" customWidth="1"/>
    <col min="13590" max="13590" width="12.7109375" style="18" customWidth="1"/>
    <col min="13591" max="13591" width="11" style="18" customWidth="1"/>
    <col min="13592" max="13592" width="13.42578125" style="18" customWidth="1"/>
    <col min="13593" max="13594" width="13.7109375" style="18" customWidth="1"/>
    <col min="13595" max="13596" width="15" style="18" customWidth="1"/>
    <col min="13597" max="13603" width="13.7109375" style="18" customWidth="1"/>
    <col min="13604" max="13611" width="15" style="18" customWidth="1"/>
    <col min="13612" max="13826" width="11.42578125" style="18"/>
    <col min="13827" max="13827" width="1.7109375" style="18" customWidth="1"/>
    <col min="13828" max="13828" width="9.140625" style="18" customWidth="1"/>
    <col min="13829" max="13829" width="9.42578125" style="18" customWidth="1"/>
    <col min="13830" max="13830" width="12.42578125" style="18" customWidth="1"/>
    <col min="13831" max="13831" width="13.140625" style="18" customWidth="1"/>
    <col min="13832" max="13832" width="9.42578125" style="18" customWidth="1"/>
    <col min="13833" max="13833" width="12.140625" style="18" customWidth="1"/>
    <col min="13834" max="13835" width="9.42578125" style="18" customWidth="1"/>
    <col min="13836" max="13836" width="13.140625" style="18" customWidth="1"/>
    <col min="13837" max="13837" width="13.140625" style="18" bestFit="1" customWidth="1"/>
    <col min="13838" max="13838" width="9.42578125" style="18" customWidth="1"/>
    <col min="13839" max="13839" width="11.42578125" style="18" bestFit="1" customWidth="1"/>
    <col min="13840" max="13842" width="9.42578125" style="18" customWidth="1"/>
    <col min="13843" max="13843" width="10.42578125" style="18" customWidth="1"/>
    <col min="13844" max="13845" width="9.42578125" style="18" customWidth="1"/>
    <col min="13846" max="13846" width="12.7109375" style="18" customWidth="1"/>
    <col min="13847" max="13847" width="11" style="18" customWidth="1"/>
    <col min="13848" max="13848" width="13.42578125" style="18" customWidth="1"/>
    <col min="13849" max="13850" width="13.7109375" style="18" customWidth="1"/>
    <col min="13851" max="13852" width="15" style="18" customWidth="1"/>
    <col min="13853" max="13859" width="13.7109375" style="18" customWidth="1"/>
    <col min="13860" max="13867" width="15" style="18" customWidth="1"/>
    <col min="13868" max="14082" width="11.42578125" style="18"/>
    <col min="14083" max="14083" width="1.7109375" style="18" customWidth="1"/>
    <col min="14084" max="14084" width="9.140625" style="18" customWidth="1"/>
    <col min="14085" max="14085" width="9.42578125" style="18" customWidth="1"/>
    <col min="14086" max="14086" width="12.42578125" style="18" customWidth="1"/>
    <col min="14087" max="14087" width="13.140625" style="18" customWidth="1"/>
    <col min="14088" max="14088" width="9.42578125" style="18" customWidth="1"/>
    <col min="14089" max="14089" width="12.140625" style="18" customWidth="1"/>
    <col min="14090" max="14091" width="9.42578125" style="18" customWidth="1"/>
    <col min="14092" max="14092" width="13.140625" style="18" customWidth="1"/>
    <col min="14093" max="14093" width="13.140625" style="18" bestFit="1" customWidth="1"/>
    <col min="14094" max="14094" width="9.42578125" style="18" customWidth="1"/>
    <col min="14095" max="14095" width="11.42578125" style="18" bestFit="1" customWidth="1"/>
    <col min="14096" max="14098" width="9.42578125" style="18" customWidth="1"/>
    <col min="14099" max="14099" width="10.42578125" style="18" customWidth="1"/>
    <col min="14100" max="14101" width="9.42578125" style="18" customWidth="1"/>
    <col min="14102" max="14102" width="12.7109375" style="18" customWidth="1"/>
    <col min="14103" max="14103" width="11" style="18" customWidth="1"/>
    <col min="14104" max="14104" width="13.42578125" style="18" customWidth="1"/>
    <col min="14105" max="14106" width="13.7109375" style="18" customWidth="1"/>
    <col min="14107" max="14108" width="15" style="18" customWidth="1"/>
    <col min="14109" max="14115" width="13.7109375" style="18" customWidth="1"/>
    <col min="14116" max="14123" width="15" style="18" customWidth="1"/>
    <col min="14124" max="14338" width="11.42578125" style="18"/>
    <col min="14339" max="14339" width="1.7109375" style="18" customWidth="1"/>
    <col min="14340" max="14340" width="9.140625" style="18" customWidth="1"/>
    <col min="14341" max="14341" width="9.42578125" style="18" customWidth="1"/>
    <col min="14342" max="14342" width="12.42578125" style="18" customWidth="1"/>
    <col min="14343" max="14343" width="13.140625" style="18" customWidth="1"/>
    <col min="14344" max="14344" width="9.42578125" style="18" customWidth="1"/>
    <col min="14345" max="14345" width="12.140625" style="18" customWidth="1"/>
    <col min="14346" max="14347" width="9.42578125" style="18" customWidth="1"/>
    <col min="14348" max="14348" width="13.140625" style="18" customWidth="1"/>
    <col min="14349" max="14349" width="13.140625" style="18" bestFit="1" customWidth="1"/>
    <col min="14350" max="14350" width="9.42578125" style="18" customWidth="1"/>
    <col min="14351" max="14351" width="11.42578125" style="18" bestFit="1" customWidth="1"/>
    <col min="14352" max="14354" width="9.42578125" style="18" customWidth="1"/>
    <col min="14355" max="14355" width="10.42578125" style="18" customWidth="1"/>
    <col min="14356" max="14357" width="9.42578125" style="18" customWidth="1"/>
    <col min="14358" max="14358" width="12.7109375" style="18" customWidth="1"/>
    <col min="14359" max="14359" width="11" style="18" customWidth="1"/>
    <col min="14360" max="14360" width="13.42578125" style="18" customWidth="1"/>
    <col min="14361" max="14362" width="13.7109375" style="18" customWidth="1"/>
    <col min="14363" max="14364" width="15" style="18" customWidth="1"/>
    <col min="14365" max="14371" width="13.7109375" style="18" customWidth="1"/>
    <col min="14372" max="14379" width="15" style="18" customWidth="1"/>
    <col min="14380" max="14594" width="11.42578125" style="18"/>
    <col min="14595" max="14595" width="1.7109375" style="18" customWidth="1"/>
    <col min="14596" max="14596" width="9.140625" style="18" customWidth="1"/>
    <col min="14597" max="14597" width="9.42578125" style="18" customWidth="1"/>
    <col min="14598" max="14598" width="12.42578125" style="18" customWidth="1"/>
    <col min="14599" max="14599" width="13.140625" style="18" customWidth="1"/>
    <col min="14600" max="14600" width="9.42578125" style="18" customWidth="1"/>
    <col min="14601" max="14601" width="12.140625" style="18" customWidth="1"/>
    <col min="14602" max="14603" width="9.42578125" style="18" customWidth="1"/>
    <col min="14604" max="14604" width="13.140625" style="18" customWidth="1"/>
    <col min="14605" max="14605" width="13.140625" style="18" bestFit="1" customWidth="1"/>
    <col min="14606" max="14606" width="9.42578125" style="18" customWidth="1"/>
    <col min="14607" max="14607" width="11.42578125" style="18" bestFit="1" customWidth="1"/>
    <col min="14608" max="14610" width="9.42578125" style="18" customWidth="1"/>
    <col min="14611" max="14611" width="10.42578125" style="18" customWidth="1"/>
    <col min="14612" max="14613" width="9.42578125" style="18" customWidth="1"/>
    <col min="14614" max="14614" width="12.7109375" style="18" customWidth="1"/>
    <col min="14615" max="14615" width="11" style="18" customWidth="1"/>
    <col min="14616" max="14616" width="13.42578125" style="18" customWidth="1"/>
    <col min="14617" max="14618" width="13.7109375" style="18" customWidth="1"/>
    <col min="14619" max="14620" width="15" style="18" customWidth="1"/>
    <col min="14621" max="14627" width="13.7109375" style="18" customWidth="1"/>
    <col min="14628" max="14635" width="15" style="18" customWidth="1"/>
    <col min="14636" max="14850" width="11.42578125" style="18"/>
    <col min="14851" max="14851" width="1.7109375" style="18" customWidth="1"/>
    <col min="14852" max="14852" width="9.140625" style="18" customWidth="1"/>
    <col min="14853" max="14853" width="9.42578125" style="18" customWidth="1"/>
    <col min="14854" max="14854" width="12.42578125" style="18" customWidth="1"/>
    <col min="14855" max="14855" width="13.140625" style="18" customWidth="1"/>
    <col min="14856" max="14856" width="9.42578125" style="18" customWidth="1"/>
    <col min="14857" max="14857" width="12.140625" style="18" customWidth="1"/>
    <col min="14858" max="14859" width="9.42578125" style="18" customWidth="1"/>
    <col min="14860" max="14860" width="13.140625" style="18" customWidth="1"/>
    <col min="14861" max="14861" width="13.140625" style="18" bestFit="1" customWidth="1"/>
    <col min="14862" max="14862" width="9.42578125" style="18" customWidth="1"/>
    <col min="14863" max="14863" width="11.42578125" style="18" bestFit="1" customWidth="1"/>
    <col min="14864" max="14866" width="9.42578125" style="18" customWidth="1"/>
    <col min="14867" max="14867" width="10.42578125" style="18" customWidth="1"/>
    <col min="14868" max="14869" width="9.42578125" style="18" customWidth="1"/>
    <col min="14870" max="14870" width="12.7109375" style="18" customWidth="1"/>
    <col min="14871" max="14871" width="11" style="18" customWidth="1"/>
    <col min="14872" max="14872" width="13.42578125" style="18" customWidth="1"/>
    <col min="14873" max="14874" width="13.7109375" style="18" customWidth="1"/>
    <col min="14875" max="14876" width="15" style="18" customWidth="1"/>
    <col min="14877" max="14883" width="13.7109375" style="18" customWidth="1"/>
    <col min="14884" max="14891" width="15" style="18" customWidth="1"/>
    <col min="14892" max="15106" width="11.42578125" style="18"/>
    <col min="15107" max="15107" width="1.7109375" style="18" customWidth="1"/>
    <col min="15108" max="15108" width="9.140625" style="18" customWidth="1"/>
    <col min="15109" max="15109" width="9.42578125" style="18" customWidth="1"/>
    <col min="15110" max="15110" width="12.42578125" style="18" customWidth="1"/>
    <col min="15111" max="15111" width="13.140625" style="18" customWidth="1"/>
    <col min="15112" max="15112" width="9.42578125" style="18" customWidth="1"/>
    <col min="15113" max="15113" width="12.140625" style="18" customWidth="1"/>
    <col min="15114" max="15115" width="9.42578125" style="18" customWidth="1"/>
    <col min="15116" max="15116" width="13.140625" style="18" customWidth="1"/>
    <col min="15117" max="15117" width="13.140625" style="18" bestFit="1" customWidth="1"/>
    <col min="15118" max="15118" width="9.42578125" style="18" customWidth="1"/>
    <col min="15119" max="15119" width="11.42578125" style="18" bestFit="1" customWidth="1"/>
    <col min="15120" max="15122" width="9.42578125" style="18" customWidth="1"/>
    <col min="15123" max="15123" width="10.42578125" style="18" customWidth="1"/>
    <col min="15124" max="15125" width="9.42578125" style="18" customWidth="1"/>
    <col min="15126" max="15126" width="12.7109375" style="18" customWidth="1"/>
    <col min="15127" max="15127" width="11" style="18" customWidth="1"/>
    <col min="15128" max="15128" width="13.42578125" style="18" customWidth="1"/>
    <col min="15129" max="15130" width="13.7109375" style="18" customWidth="1"/>
    <col min="15131" max="15132" width="15" style="18" customWidth="1"/>
    <col min="15133" max="15139" width="13.7109375" style="18" customWidth="1"/>
    <col min="15140" max="15147" width="15" style="18" customWidth="1"/>
    <col min="15148" max="15362" width="11.42578125" style="18"/>
    <col min="15363" max="15363" width="1.7109375" style="18" customWidth="1"/>
    <col min="15364" max="15364" width="9.140625" style="18" customWidth="1"/>
    <col min="15365" max="15365" width="9.42578125" style="18" customWidth="1"/>
    <col min="15366" max="15366" width="12.42578125" style="18" customWidth="1"/>
    <col min="15367" max="15367" width="13.140625" style="18" customWidth="1"/>
    <col min="15368" max="15368" width="9.42578125" style="18" customWidth="1"/>
    <col min="15369" max="15369" width="12.140625" style="18" customWidth="1"/>
    <col min="15370" max="15371" width="9.42578125" style="18" customWidth="1"/>
    <col min="15372" max="15372" width="13.140625" style="18" customWidth="1"/>
    <col min="15373" max="15373" width="13.140625" style="18" bestFit="1" customWidth="1"/>
    <col min="15374" max="15374" width="9.42578125" style="18" customWidth="1"/>
    <col min="15375" max="15375" width="11.42578125" style="18" bestFit="1" customWidth="1"/>
    <col min="15376" max="15378" width="9.42578125" style="18" customWidth="1"/>
    <col min="15379" max="15379" width="10.42578125" style="18" customWidth="1"/>
    <col min="15380" max="15381" width="9.42578125" style="18" customWidth="1"/>
    <col min="15382" max="15382" width="12.7109375" style="18" customWidth="1"/>
    <col min="15383" max="15383" width="11" style="18" customWidth="1"/>
    <col min="15384" max="15384" width="13.42578125" style="18" customWidth="1"/>
    <col min="15385" max="15386" width="13.7109375" style="18" customWidth="1"/>
    <col min="15387" max="15388" width="15" style="18" customWidth="1"/>
    <col min="15389" max="15395" width="13.7109375" style="18" customWidth="1"/>
    <col min="15396" max="15403" width="15" style="18" customWidth="1"/>
    <col min="15404" max="15618" width="11.42578125" style="18"/>
    <col min="15619" max="15619" width="1.7109375" style="18" customWidth="1"/>
    <col min="15620" max="15620" width="9.140625" style="18" customWidth="1"/>
    <col min="15621" max="15621" width="9.42578125" style="18" customWidth="1"/>
    <col min="15622" max="15622" width="12.42578125" style="18" customWidth="1"/>
    <col min="15623" max="15623" width="13.140625" style="18" customWidth="1"/>
    <col min="15624" max="15624" width="9.42578125" style="18" customWidth="1"/>
    <col min="15625" max="15625" width="12.140625" style="18" customWidth="1"/>
    <col min="15626" max="15627" width="9.42578125" style="18" customWidth="1"/>
    <col min="15628" max="15628" width="13.140625" style="18" customWidth="1"/>
    <col min="15629" max="15629" width="13.140625" style="18" bestFit="1" customWidth="1"/>
    <col min="15630" max="15630" width="9.42578125" style="18" customWidth="1"/>
    <col min="15631" max="15631" width="11.42578125" style="18" bestFit="1" customWidth="1"/>
    <col min="15632" max="15634" width="9.42578125" style="18" customWidth="1"/>
    <col min="15635" max="15635" width="10.42578125" style="18" customWidth="1"/>
    <col min="15636" max="15637" width="9.42578125" style="18" customWidth="1"/>
    <col min="15638" max="15638" width="12.7109375" style="18" customWidth="1"/>
    <col min="15639" max="15639" width="11" style="18" customWidth="1"/>
    <col min="15640" max="15640" width="13.42578125" style="18" customWidth="1"/>
    <col min="15641" max="15642" width="13.7109375" style="18" customWidth="1"/>
    <col min="15643" max="15644" width="15" style="18" customWidth="1"/>
    <col min="15645" max="15651" width="13.7109375" style="18" customWidth="1"/>
    <col min="15652" max="15659" width="15" style="18" customWidth="1"/>
    <col min="15660" max="15874" width="11.42578125" style="18"/>
    <col min="15875" max="15875" width="1.7109375" style="18" customWidth="1"/>
    <col min="15876" max="15876" width="9.140625" style="18" customWidth="1"/>
    <col min="15877" max="15877" width="9.42578125" style="18" customWidth="1"/>
    <col min="15878" max="15878" width="12.42578125" style="18" customWidth="1"/>
    <col min="15879" max="15879" width="13.140625" style="18" customWidth="1"/>
    <col min="15880" max="15880" width="9.42578125" style="18" customWidth="1"/>
    <col min="15881" max="15881" width="12.140625" style="18" customWidth="1"/>
    <col min="15882" max="15883" width="9.42578125" style="18" customWidth="1"/>
    <col min="15884" max="15884" width="13.140625" style="18" customWidth="1"/>
    <col min="15885" max="15885" width="13.140625" style="18" bestFit="1" customWidth="1"/>
    <col min="15886" max="15886" width="9.42578125" style="18" customWidth="1"/>
    <col min="15887" max="15887" width="11.42578125" style="18" bestFit="1" customWidth="1"/>
    <col min="15888" max="15890" width="9.42578125" style="18" customWidth="1"/>
    <col min="15891" max="15891" width="10.42578125" style="18" customWidth="1"/>
    <col min="15892" max="15893" width="9.42578125" style="18" customWidth="1"/>
    <col min="15894" max="15894" width="12.7109375" style="18" customWidth="1"/>
    <col min="15895" max="15895" width="11" style="18" customWidth="1"/>
    <col min="15896" max="15896" width="13.42578125" style="18" customWidth="1"/>
    <col min="15897" max="15898" width="13.7109375" style="18" customWidth="1"/>
    <col min="15899" max="15900" width="15" style="18" customWidth="1"/>
    <col min="15901" max="15907" width="13.7109375" style="18" customWidth="1"/>
    <col min="15908" max="15915" width="15" style="18" customWidth="1"/>
    <col min="15916" max="16130" width="11.42578125" style="18"/>
    <col min="16131" max="16131" width="1.7109375" style="18" customWidth="1"/>
    <col min="16132" max="16132" width="9.140625" style="18" customWidth="1"/>
    <col min="16133" max="16133" width="9.42578125" style="18" customWidth="1"/>
    <col min="16134" max="16134" width="12.42578125" style="18" customWidth="1"/>
    <col min="16135" max="16135" width="13.140625" style="18" customWidth="1"/>
    <col min="16136" max="16136" width="9.42578125" style="18" customWidth="1"/>
    <col min="16137" max="16137" width="12.140625" style="18" customWidth="1"/>
    <col min="16138" max="16139" width="9.42578125" style="18" customWidth="1"/>
    <col min="16140" max="16140" width="13.140625" style="18" customWidth="1"/>
    <col min="16141" max="16141" width="13.140625" style="18" bestFit="1" customWidth="1"/>
    <col min="16142" max="16142" width="9.42578125" style="18" customWidth="1"/>
    <col min="16143" max="16143" width="11.42578125" style="18" bestFit="1" customWidth="1"/>
    <col min="16144" max="16146" width="9.42578125" style="18" customWidth="1"/>
    <col min="16147" max="16147" width="10.42578125" style="18" customWidth="1"/>
    <col min="16148" max="16149" width="9.42578125" style="18" customWidth="1"/>
    <col min="16150" max="16150" width="12.7109375" style="18" customWidth="1"/>
    <col min="16151" max="16151" width="11" style="18" customWidth="1"/>
    <col min="16152" max="16152" width="13.42578125" style="18" customWidth="1"/>
    <col min="16153" max="16154" width="13.7109375" style="18" customWidth="1"/>
    <col min="16155" max="16156" width="15" style="18" customWidth="1"/>
    <col min="16157" max="16163" width="13.7109375" style="18" customWidth="1"/>
    <col min="16164" max="16171" width="15" style="18" customWidth="1"/>
    <col min="16172" max="16384" width="11.42578125" style="18"/>
  </cols>
  <sheetData>
    <row r="1" spans="1:78" ht="11.25" customHeight="1" x14ac:dyDescent="0.25">
      <c r="A1" s="62"/>
      <c r="B1" s="80"/>
      <c r="C1" s="62"/>
      <c r="D1" s="81"/>
      <c r="E1" s="81"/>
      <c r="F1" s="81"/>
      <c r="G1" s="81"/>
      <c r="H1" s="81"/>
      <c r="I1" s="81"/>
    </row>
    <row r="2" spans="1:78" ht="28.5" customHeight="1" x14ac:dyDescent="0.25">
      <c r="A2" s="171" t="str">
        <f>"SARS-CoV-2 CONFIRMADOS POR GRUPO DE EDAD"</f>
        <v>SARS-CoV-2 CONFIRMADOS POR GRUPO DE EDAD</v>
      </c>
      <c r="B2" s="171"/>
      <c r="C2" s="171"/>
      <c r="D2" s="171"/>
      <c r="E2" s="171"/>
      <c r="F2" s="171"/>
      <c r="G2" s="171"/>
      <c r="H2" s="171"/>
      <c r="I2" s="171"/>
    </row>
    <row r="3" spans="1:78" ht="22.5" customHeight="1" x14ac:dyDescent="0.25">
      <c r="A3" s="172" t="str">
        <f>Leyendas!$T$3 &amp; Leyendas!$T$5 &amp; Leyendas!$T1</f>
        <v>Honduras - Mi establecimiento, 2020</v>
      </c>
      <c r="B3" s="172"/>
      <c r="C3" s="172"/>
      <c r="D3" s="172"/>
      <c r="E3" s="172"/>
      <c r="F3" s="172"/>
      <c r="G3" s="172"/>
      <c r="H3" s="172"/>
      <c r="I3" s="172"/>
    </row>
    <row r="4" spans="1:78" ht="13.5" customHeight="1" thickBot="1" x14ac:dyDescent="0.3">
      <c r="A4" s="116"/>
      <c r="B4" s="116"/>
      <c r="C4" s="116"/>
      <c r="D4" s="117"/>
      <c r="E4" s="117"/>
      <c r="F4" s="117"/>
      <c r="G4" s="117"/>
      <c r="H4" s="117"/>
      <c r="I4" s="117"/>
    </row>
    <row r="5" spans="1:78" s="53" customFormat="1" ht="29.25" customHeight="1" thickBot="1" x14ac:dyDescent="0.3">
      <c r="A5" s="107" t="str">
        <f>IF(Leyendas!$E$2&lt;&gt;"",Leyendas!$E$1,IF(Leyendas!$D$2&lt;&gt;"",Leyendas!$D$1,Leyendas!$C$1))</f>
        <v>Establecimiento</v>
      </c>
      <c r="B5" s="108" t="str">
        <f>Leyendas!$C$8</f>
        <v>Año</v>
      </c>
      <c r="C5" s="109" t="str">
        <f>Leyendas!$C$9</f>
        <v>SE</v>
      </c>
      <c r="D5" s="123" t="s">
        <v>87</v>
      </c>
      <c r="E5" s="123" t="s">
        <v>88</v>
      </c>
      <c r="F5" s="123" t="s">
        <v>89</v>
      </c>
      <c r="G5" s="123" t="s">
        <v>90</v>
      </c>
      <c r="H5" s="123" t="s">
        <v>91</v>
      </c>
      <c r="I5" s="124" t="s">
        <v>92</v>
      </c>
      <c r="K5" s="18"/>
      <c r="L5" s="18"/>
      <c r="M5" s="18"/>
      <c r="N5" s="18"/>
      <c r="O5" s="18"/>
      <c r="P5" s="18"/>
    </row>
    <row r="6" spans="1:78" s="6" customFormat="1" ht="16.5" customHeight="1" x14ac:dyDescent="0.25">
      <c r="A6" s="54" t="s">
        <v>2</v>
      </c>
      <c r="B6" s="76">
        <v>2020</v>
      </c>
      <c r="C6" s="55">
        <v>1</v>
      </c>
      <c r="D6" s="66"/>
      <c r="E6" s="66"/>
      <c r="F6" s="118"/>
      <c r="G6" s="118"/>
      <c r="H6" s="118"/>
      <c r="I6" s="102"/>
      <c r="J6" s="7"/>
      <c r="BY6" s="28">
        <f>$B6</f>
        <v>2020</v>
      </c>
      <c r="BZ6" s="28">
        <f>$C6</f>
        <v>1</v>
      </c>
    </row>
    <row r="7" spans="1:78" s="6" customFormat="1" ht="16.5" customHeight="1" x14ac:dyDescent="0.25">
      <c r="A7" s="54" t="s">
        <v>2</v>
      </c>
      <c r="B7" s="76">
        <v>2020</v>
      </c>
      <c r="C7" s="56">
        <v>2</v>
      </c>
      <c r="D7" s="65"/>
      <c r="E7" s="65"/>
      <c r="F7" s="119"/>
      <c r="G7" s="119"/>
      <c r="H7" s="120"/>
      <c r="I7" s="104"/>
      <c r="J7" s="7"/>
      <c r="BY7" s="28"/>
      <c r="BZ7" s="28">
        <f t="shared" ref="BZ7:BZ58" si="0">$C7</f>
        <v>2</v>
      </c>
    </row>
    <row r="8" spans="1:78" s="6" customFormat="1" ht="16.5" customHeight="1" x14ac:dyDescent="0.25">
      <c r="A8" s="54" t="s">
        <v>2</v>
      </c>
      <c r="B8" s="76">
        <v>2020</v>
      </c>
      <c r="C8" s="56">
        <v>3</v>
      </c>
      <c r="D8" s="65">
        <v>3</v>
      </c>
      <c r="E8" s="65">
        <v>8</v>
      </c>
      <c r="F8" s="119">
        <v>11</v>
      </c>
      <c r="G8" s="119">
        <v>10</v>
      </c>
      <c r="H8" s="120">
        <v>3</v>
      </c>
      <c r="I8" s="104">
        <v>21</v>
      </c>
      <c r="J8" s="7"/>
      <c r="BY8" s="28"/>
      <c r="BZ8" s="28">
        <f t="shared" si="0"/>
        <v>3</v>
      </c>
    </row>
    <row r="9" spans="1:78" s="6" customFormat="1" ht="16.5" customHeight="1" x14ac:dyDescent="0.25">
      <c r="A9" s="54" t="s">
        <v>2</v>
      </c>
      <c r="B9" s="76">
        <v>2020</v>
      </c>
      <c r="C9" s="56">
        <v>4</v>
      </c>
      <c r="D9" s="65">
        <v>4</v>
      </c>
      <c r="E9" s="65">
        <v>5</v>
      </c>
      <c r="F9" s="119">
        <v>6</v>
      </c>
      <c r="G9" s="119">
        <v>7</v>
      </c>
      <c r="H9" s="120">
        <v>4</v>
      </c>
      <c r="I9" s="104">
        <v>12</v>
      </c>
      <c r="J9" s="7"/>
      <c r="BY9" s="28"/>
      <c r="BZ9" s="28">
        <f t="shared" si="0"/>
        <v>4</v>
      </c>
    </row>
    <row r="10" spans="1:78" s="6" customFormat="1" ht="16.5" customHeight="1" x14ac:dyDescent="0.25">
      <c r="A10" s="54" t="s">
        <v>2</v>
      </c>
      <c r="B10" s="76">
        <v>2020</v>
      </c>
      <c r="C10" s="56">
        <v>5</v>
      </c>
      <c r="D10" s="65">
        <v>6</v>
      </c>
      <c r="E10" s="65">
        <v>20</v>
      </c>
      <c r="F10" s="119">
        <v>26</v>
      </c>
      <c r="G10" s="119">
        <v>10</v>
      </c>
      <c r="H10" s="120">
        <v>5</v>
      </c>
      <c r="I10" s="104">
        <v>11</v>
      </c>
      <c r="J10" s="7"/>
      <c r="BY10" s="28"/>
      <c r="BZ10" s="28">
        <f t="shared" si="0"/>
        <v>5</v>
      </c>
    </row>
    <row r="11" spans="1:78" s="6" customFormat="1" ht="16.5" customHeight="1" x14ac:dyDescent="0.25">
      <c r="A11" s="54" t="s">
        <v>2</v>
      </c>
      <c r="B11" s="76">
        <v>2020</v>
      </c>
      <c r="C11" s="56">
        <v>6</v>
      </c>
      <c r="D11" s="65">
        <v>4</v>
      </c>
      <c r="E11" s="65">
        <v>9</v>
      </c>
      <c r="F11" s="119">
        <v>13</v>
      </c>
      <c r="G11" s="119">
        <v>11</v>
      </c>
      <c r="H11" s="120">
        <v>6</v>
      </c>
      <c r="I11" s="104">
        <v>28</v>
      </c>
      <c r="J11" s="7"/>
      <c r="BY11" s="28"/>
      <c r="BZ11" s="28">
        <f t="shared" si="0"/>
        <v>6</v>
      </c>
    </row>
    <row r="12" spans="1:78" s="6" customFormat="1" ht="16.5" customHeight="1" x14ac:dyDescent="0.25">
      <c r="A12" s="54" t="s">
        <v>2</v>
      </c>
      <c r="B12" s="76">
        <v>2020</v>
      </c>
      <c r="C12" s="56">
        <v>7</v>
      </c>
      <c r="D12" s="65">
        <v>2</v>
      </c>
      <c r="E12" s="65">
        <v>29</v>
      </c>
      <c r="F12" s="119">
        <v>31</v>
      </c>
      <c r="G12" s="119">
        <v>10</v>
      </c>
      <c r="H12" s="120">
        <v>7</v>
      </c>
      <c r="I12" s="104">
        <v>25</v>
      </c>
      <c r="J12" s="7"/>
      <c r="BY12" s="28"/>
      <c r="BZ12" s="28">
        <f t="shared" si="0"/>
        <v>7</v>
      </c>
    </row>
    <row r="13" spans="1:78" s="6" customFormat="1" ht="16.5" customHeight="1" x14ac:dyDescent="0.25">
      <c r="A13" s="54" t="s">
        <v>2</v>
      </c>
      <c r="B13" s="76">
        <v>2020</v>
      </c>
      <c r="C13" s="56">
        <v>8</v>
      </c>
      <c r="D13" s="65"/>
      <c r="E13" s="65"/>
      <c r="F13" s="119"/>
      <c r="G13" s="119"/>
      <c r="H13" s="120"/>
      <c r="I13" s="104"/>
      <c r="J13" s="7"/>
      <c r="BY13" s="28"/>
      <c r="BZ13" s="28">
        <f t="shared" si="0"/>
        <v>8</v>
      </c>
    </row>
    <row r="14" spans="1:78" s="6" customFormat="1" ht="16.5" customHeight="1" x14ac:dyDescent="0.25">
      <c r="A14" s="54" t="s">
        <v>2</v>
      </c>
      <c r="B14" s="76">
        <v>2020</v>
      </c>
      <c r="C14" s="56">
        <v>9</v>
      </c>
      <c r="D14" s="65"/>
      <c r="E14" s="65"/>
      <c r="F14" s="119"/>
      <c r="G14" s="119"/>
      <c r="H14" s="120"/>
      <c r="I14" s="104"/>
      <c r="J14" s="7"/>
      <c r="BY14" s="28"/>
      <c r="BZ14" s="28">
        <f t="shared" si="0"/>
        <v>9</v>
      </c>
    </row>
    <row r="15" spans="1:78" s="6" customFormat="1" ht="16.5" customHeight="1" x14ac:dyDescent="0.25">
      <c r="A15" s="54" t="s">
        <v>2</v>
      </c>
      <c r="B15" s="76">
        <v>2020</v>
      </c>
      <c r="C15" s="56">
        <v>10</v>
      </c>
      <c r="D15" s="65"/>
      <c r="E15" s="65"/>
      <c r="F15" s="119"/>
      <c r="G15" s="119"/>
      <c r="H15" s="120"/>
      <c r="I15" s="104"/>
      <c r="J15" s="7"/>
      <c r="BY15" s="28"/>
      <c r="BZ15" s="28">
        <f t="shared" si="0"/>
        <v>10</v>
      </c>
    </row>
    <row r="16" spans="1:78" s="6" customFormat="1" ht="16.5" customHeight="1" x14ac:dyDescent="0.25">
      <c r="A16" s="54" t="s">
        <v>2</v>
      </c>
      <c r="B16" s="76">
        <v>2020</v>
      </c>
      <c r="C16" s="56">
        <v>11</v>
      </c>
      <c r="D16" s="65"/>
      <c r="E16" s="65"/>
      <c r="F16" s="119"/>
      <c r="G16" s="119"/>
      <c r="H16" s="120"/>
      <c r="I16" s="104"/>
      <c r="J16" s="7"/>
      <c r="BY16" s="28"/>
      <c r="BZ16" s="28">
        <f t="shared" si="0"/>
        <v>11</v>
      </c>
    </row>
    <row r="17" spans="1:78" s="6" customFormat="1" ht="16.5" customHeight="1" x14ac:dyDescent="0.25">
      <c r="A17" s="54" t="s">
        <v>2</v>
      </c>
      <c r="B17" s="76">
        <v>2020</v>
      </c>
      <c r="C17" s="56">
        <v>12</v>
      </c>
      <c r="D17" s="65"/>
      <c r="E17" s="65"/>
      <c r="F17" s="119"/>
      <c r="G17" s="119"/>
      <c r="H17" s="120"/>
      <c r="I17" s="104"/>
      <c r="J17" s="7"/>
      <c r="BY17" s="28"/>
      <c r="BZ17" s="28">
        <f t="shared" si="0"/>
        <v>12</v>
      </c>
    </row>
    <row r="18" spans="1:78" s="6" customFormat="1" ht="16.5" customHeight="1" x14ac:dyDescent="0.25">
      <c r="A18" s="54" t="s">
        <v>2</v>
      </c>
      <c r="B18" s="76">
        <v>2020</v>
      </c>
      <c r="C18" s="56">
        <v>13</v>
      </c>
      <c r="D18" s="65"/>
      <c r="E18" s="65"/>
      <c r="F18" s="119"/>
      <c r="G18" s="119"/>
      <c r="H18" s="120"/>
      <c r="I18" s="104"/>
      <c r="J18" s="7"/>
      <c r="BY18" s="28"/>
      <c r="BZ18" s="28">
        <f t="shared" si="0"/>
        <v>13</v>
      </c>
    </row>
    <row r="19" spans="1:78" s="6" customFormat="1" ht="16.5" customHeight="1" x14ac:dyDescent="0.25">
      <c r="A19" s="54" t="s">
        <v>2</v>
      </c>
      <c r="B19" s="76">
        <v>2020</v>
      </c>
      <c r="C19" s="56">
        <v>14</v>
      </c>
      <c r="D19" s="65"/>
      <c r="E19" s="65"/>
      <c r="F19" s="119"/>
      <c r="G19" s="119"/>
      <c r="H19" s="120"/>
      <c r="I19" s="104"/>
      <c r="J19" s="7"/>
      <c r="BY19" s="28"/>
      <c r="BZ19" s="28">
        <f t="shared" si="0"/>
        <v>14</v>
      </c>
    </row>
    <row r="20" spans="1:78" s="6" customFormat="1" ht="16.5" customHeight="1" x14ac:dyDescent="0.25">
      <c r="A20" s="54" t="s">
        <v>2</v>
      </c>
      <c r="B20" s="76">
        <v>2020</v>
      </c>
      <c r="C20" s="56">
        <v>15</v>
      </c>
      <c r="D20" s="65"/>
      <c r="E20" s="65"/>
      <c r="F20" s="119"/>
      <c r="G20" s="119"/>
      <c r="H20" s="120"/>
      <c r="I20" s="104"/>
      <c r="J20" s="7"/>
      <c r="BY20" s="28"/>
      <c r="BZ20" s="28">
        <f t="shared" si="0"/>
        <v>15</v>
      </c>
    </row>
    <row r="21" spans="1:78" s="12" customFormat="1" ht="16.5" customHeight="1" x14ac:dyDescent="0.25">
      <c r="A21" s="54" t="s">
        <v>2</v>
      </c>
      <c r="B21" s="76">
        <v>2020</v>
      </c>
      <c r="C21" s="56">
        <v>16</v>
      </c>
      <c r="D21" s="65"/>
      <c r="E21" s="65"/>
      <c r="F21" s="119"/>
      <c r="G21" s="119"/>
      <c r="H21" s="120"/>
      <c r="I21" s="104"/>
      <c r="J21" s="11"/>
      <c r="BY21" s="22"/>
      <c r="BZ21" s="28">
        <f t="shared" si="0"/>
        <v>16</v>
      </c>
    </row>
    <row r="22" spans="1:78" s="6" customFormat="1" ht="16.5" customHeight="1" x14ac:dyDescent="0.25">
      <c r="A22" s="54" t="s">
        <v>2</v>
      </c>
      <c r="B22" s="76">
        <v>2020</v>
      </c>
      <c r="C22" s="56">
        <v>17</v>
      </c>
      <c r="D22" s="65"/>
      <c r="E22" s="65"/>
      <c r="F22" s="119"/>
      <c r="G22" s="119"/>
      <c r="H22" s="120"/>
      <c r="I22" s="104"/>
      <c r="J22" s="7"/>
      <c r="BY22" s="28"/>
      <c r="BZ22" s="28">
        <f t="shared" si="0"/>
        <v>17</v>
      </c>
    </row>
    <row r="23" spans="1:78" s="6" customFormat="1" ht="16.5" customHeight="1" x14ac:dyDescent="0.25">
      <c r="A23" s="54" t="s">
        <v>2</v>
      </c>
      <c r="B23" s="76">
        <v>2020</v>
      </c>
      <c r="C23" s="56">
        <v>18</v>
      </c>
      <c r="D23" s="65"/>
      <c r="E23" s="65"/>
      <c r="F23" s="119"/>
      <c r="G23" s="119"/>
      <c r="H23" s="120"/>
      <c r="I23" s="104"/>
      <c r="J23" s="7"/>
      <c r="BY23" s="28"/>
      <c r="BZ23" s="28">
        <f t="shared" si="0"/>
        <v>18</v>
      </c>
    </row>
    <row r="24" spans="1:78" s="6" customFormat="1" ht="16.5" customHeight="1" x14ac:dyDescent="0.25">
      <c r="A24" s="54" t="s">
        <v>2</v>
      </c>
      <c r="B24" s="76">
        <v>2020</v>
      </c>
      <c r="C24" s="56">
        <v>19</v>
      </c>
      <c r="D24" s="65"/>
      <c r="E24" s="65"/>
      <c r="F24" s="119"/>
      <c r="G24" s="119"/>
      <c r="H24" s="120"/>
      <c r="I24" s="104"/>
      <c r="J24" s="7"/>
      <c r="BY24" s="28"/>
      <c r="BZ24" s="28">
        <f t="shared" si="0"/>
        <v>19</v>
      </c>
    </row>
    <row r="25" spans="1:78" s="6" customFormat="1" ht="16.5" customHeight="1" x14ac:dyDescent="0.25">
      <c r="A25" s="54" t="s">
        <v>2</v>
      </c>
      <c r="B25" s="76">
        <v>2020</v>
      </c>
      <c r="C25" s="56">
        <v>20</v>
      </c>
      <c r="D25" s="65"/>
      <c r="E25" s="65"/>
      <c r="F25" s="119"/>
      <c r="G25" s="119"/>
      <c r="H25" s="120"/>
      <c r="I25" s="104"/>
      <c r="J25" s="7"/>
      <c r="BY25" s="28"/>
      <c r="BZ25" s="28">
        <f t="shared" si="0"/>
        <v>20</v>
      </c>
    </row>
    <row r="26" spans="1:78" s="6" customFormat="1" x14ac:dyDescent="0.25">
      <c r="A26" s="54" t="s">
        <v>2</v>
      </c>
      <c r="B26" s="76">
        <v>2020</v>
      </c>
      <c r="C26" s="56">
        <v>21</v>
      </c>
      <c r="D26" s="65"/>
      <c r="E26" s="65"/>
      <c r="F26" s="119"/>
      <c r="G26" s="119"/>
      <c r="H26" s="120"/>
      <c r="I26" s="104"/>
      <c r="J26" s="7"/>
      <c r="BY26" s="28"/>
      <c r="BZ26" s="28">
        <f t="shared" si="0"/>
        <v>21</v>
      </c>
    </row>
    <row r="27" spans="1:78" s="6" customFormat="1" x14ac:dyDescent="0.25">
      <c r="A27" s="54" t="s">
        <v>2</v>
      </c>
      <c r="B27" s="76">
        <v>2020</v>
      </c>
      <c r="C27" s="56">
        <v>22</v>
      </c>
      <c r="D27" s="65"/>
      <c r="E27" s="65"/>
      <c r="F27" s="119"/>
      <c r="G27" s="119"/>
      <c r="H27" s="120"/>
      <c r="I27" s="104"/>
      <c r="J27" s="7"/>
      <c r="BY27" s="28"/>
      <c r="BZ27" s="28">
        <f t="shared" si="0"/>
        <v>22</v>
      </c>
    </row>
    <row r="28" spans="1:78" s="6" customFormat="1" x14ac:dyDescent="0.25">
      <c r="A28" s="54" t="s">
        <v>2</v>
      </c>
      <c r="B28" s="76">
        <v>2020</v>
      </c>
      <c r="C28" s="56">
        <v>23</v>
      </c>
      <c r="D28" s="65"/>
      <c r="E28" s="65"/>
      <c r="F28" s="119"/>
      <c r="G28" s="119"/>
      <c r="H28" s="120"/>
      <c r="I28" s="104"/>
      <c r="J28" s="7"/>
      <c r="BY28" s="28"/>
      <c r="BZ28" s="28">
        <f t="shared" si="0"/>
        <v>23</v>
      </c>
    </row>
    <row r="29" spans="1:78" s="6" customFormat="1" x14ac:dyDescent="0.25">
      <c r="A29" s="54" t="s">
        <v>2</v>
      </c>
      <c r="B29" s="76">
        <v>2020</v>
      </c>
      <c r="C29" s="56">
        <v>24</v>
      </c>
      <c r="D29" s="65"/>
      <c r="E29" s="65"/>
      <c r="F29" s="119"/>
      <c r="G29" s="119"/>
      <c r="H29" s="120"/>
      <c r="I29" s="104"/>
      <c r="J29" s="7"/>
      <c r="BY29" s="28"/>
      <c r="BZ29" s="28">
        <f t="shared" si="0"/>
        <v>24</v>
      </c>
    </row>
    <row r="30" spans="1:78" s="6" customFormat="1" x14ac:dyDescent="0.25">
      <c r="A30" s="54" t="s">
        <v>2</v>
      </c>
      <c r="B30" s="76">
        <v>2020</v>
      </c>
      <c r="C30" s="56">
        <v>25</v>
      </c>
      <c r="D30" s="65"/>
      <c r="E30" s="65"/>
      <c r="F30" s="119"/>
      <c r="G30" s="119"/>
      <c r="H30" s="120"/>
      <c r="I30" s="104"/>
      <c r="J30" s="7"/>
      <c r="BY30" s="28"/>
      <c r="BZ30" s="28">
        <f t="shared" si="0"/>
        <v>25</v>
      </c>
    </row>
    <row r="31" spans="1:78" s="6" customFormat="1" x14ac:dyDescent="0.25">
      <c r="A31" s="54" t="s">
        <v>2</v>
      </c>
      <c r="B31" s="76">
        <v>2020</v>
      </c>
      <c r="C31" s="56">
        <v>26</v>
      </c>
      <c r="D31" s="65"/>
      <c r="E31" s="65"/>
      <c r="F31" s="119"/>
      <c r="G31" s="119"/>
      <c r="H31" s="120"/>
      <c r="I31" s="104"/>
      <c r="J31" s="7"/>
      <c r="BY31" s="28"/>
      <c r="BZ31" s="28">
        <f t="shared" si="0"/>
        <v>26</v>
      </c>
    </row>
    <row r="32" spans="1:78" s="6" customFormat="1" x14ac:dyDescent="0.25">
      <c r="A32" s="54" t="s">
        <v>2</v>
      </c>
      <c r="B32" s="76">
        <v>2020</v>
      </c>
      <c r="C32" s="56">
        <v>27</v>
      </c>
      <c r="D32" s="65"/>
      <c r="E32" s="65"/>
      <c r="F32" s="119"/>
      <c r="G32" s="119"/>
      <c r="H32" s="120"/>
      <c r="I32" s="104"/>
      <c r="J32" s="7"/>
      <c r="BY32" s="28"/>
      <c r="BZ32" s="28">
        <f t="shared" si="0"/>
        <v>27</v>
      </c>
    </row>
    <row r="33" spans="1:78" x14ac:dyDescent="0.25">
      <c r="A33" s="54" t="s">
        <v>2</v>
      </c>
      <c r="B33" s="76">
        <v>2020</v>
      </c>
      <c r="C33" s="56">
        <v>28</v>
      </c>
      <c r="D33" s="65"/>
      <c r="E33" s="65"/>
      <c r="F33" s="119"/>
      <c r="G33" s="119"/>
      <c r="H33" s="120"/>
      <c r="I33" s="104"/>
      <c r="J33" s="7"/>
      <c r="BY33" s="28"/>
      <c r="BZ33" s="28">
        <f t="shared" si="0"/>
        <v>28</v>
      </c>
    </row>
    <row r="34" spans="1:78" x14ac:dyDescent="0.25">
      <c r="A34" s="54" t="s">
        <v>2</v>
      </c>
      <c r="B34" s="76">
        <v>2020</v>
      </c>
      <c r="C34" s="56">
        <v>29</v>
      </c>
      <c r="D34" s="65"/>
      <c r="E34" s="65"/>
      <c r="F34" s="119"/>
      <c r="G34" s="119"/>
      <c r="H34" s="120"/>
      <c r="I34" s="104"/>
      <c r="J34" s="7"/>
      <c r="BY34" s="28"/>
      <c r="BZ34" s="28">
        <f t="shared" si="0"/>
        <v>29</v>
      </c>
    </row>
    <row r="35" spans="1:78" x14ac:dyDescent="0.25">
      <c r="A35" s="54" t="s">
        <v>2</v>
      </c>
      <c r="B35" s="76">
        <v>2020</v>
      </c>
      <c r="C35" s="56">
        <v>30</v>
      </c>
      <c r="D35" s="65"/>
      <c r="E35" s="65"/>
      <c r="F35" s="119"/>
      <c r="G35" s="119"/>
      <c r="H35" s="120"/>
      <c r="I35" s="104"/>
      <c r="J35" s="7"/>
      <c r="BY35" s="28"/>
      <c r="BZ35" s="28">
        <f t="shared" si="0"/>
        <v>30</v>
      </c>
    </row>
    <row r="36" spans="1:78" x14ac:dyDescent="0.25">
      <c r="A36" s="54" t="s">
        <v>2</v>
      </c>
      <c r="B36" s="76">
        <v>2020</v>
      </c>
      <c r="C36" s="56">
        <v>31</v>
      </c>
      <c r="D36" s="65"/>
      <c r="E36" s="65"/>
      <c r="F36" s="119"/>
      <c r="G36" s="119"/>
      <c r="H36" s="120"/>
      <c r="I36" s="104"/>
      <c r="J36" s="7"/>
      <c r="BY36" s="28"/>
      <c r="BZ36" s="28">
        <f t="shared" si="0"/>
        <v>31</v>
      </c>
    </row>
    <row r="37" spans="1:78" x14ac:dyDescent="0.25">
      <c r="A37" s="54" t="s">
        <v>2</v>
      </c>
      <c r="B37" s="76">
        <v>2020</v>
      </c>
      <c r="C37" s="56">
        <v>32</v>
      </c>
      <c r="D37" s="65"/>
      <c r="E37" s="65"/>
      <c r="F37" s="119"/>
      <c r="G37" s="119"/>
      <c r="H37" s="120"/>
      <c r="I37" s="104"/>
      <c r="J37" s="7"/>
      <c r="BY37" s="28"/>
      <c r="BZ37" s="28">
        <f t="shared" si="0"/>
        <v>32</v>
      </c>
    </row>
    <row r="38" spans="1:78" x14ac:dyDescent="0.25">
      <c r="A38" s="54" t="s">
        <v>2</v>
      </c>
      <c r="B38" s="76">
        <v>2020</v>
      </c>
      <c r="C38" s="56">
        <v>33</v>
      </c>
      <c r="D38" s="65"/>
      <c r="E38" s="65"/>
      <c r="F38" s="119"/>
      <c r="G38" s="119"/>
      <c r="H38" s="120"/>
      <c r="I38" s="104"/>
      <c r="J38" s="7"/>
      <c r="BY38" s="28"/>
      <c r="BZ38" s="28">
        <f t="shared" si="0"/>
        <v>33</v>
      </c>
    </row>
    <row r="39" spans="1:78" x14ac:dyDescent="0.25">
      <c r="A39" s="54" t="s">
        <v>2</v>
      </c>
      <c r="B39" s="76">
        <v>2020</v>
      </c>
      <c r="C39" s="56">
        <v>34</v>
      </c>
      <c r="D39" s="65"/>
      <c r="E39" s="65"/>
      <c r="F39" s="119"/>
      <c r="G39" s="119"/>
      <c r="H39" s="120"/>
      <c r="I39" s="104"/>
      <c r="J39" s="7"/>
      <c r="BY39" s="28"/>
      <c r="BZ39" s="28">
        <f t="shared" si="0"/>
        <v>34</v>
      </c>
    </row>
    <row r="40" spans="1:78" x14ac:dyDescent="0.25">
      <c r="A40" s="54" t="s">
        <v>2</v>
      </c>
      <c r="B40" s="76">
        <v>2020</v>
      </c>
      <c r="C40" s="56">
        <v>35</v>
      </c>
      <c r="D40" s="65"/>
      <c r="E40" s="65"/>
      <c r="F40" s="119"/>
      <c r="G40" s="119"/>
      <c r="H40" s="120"/>
      <c r="I40" s="104"/>
      <c r="J40" s="7"/>
      <c r="BY40" s="28"/>
      <c r="BZ40" s="28">
        <f t="shared" si="0"/>
        <v>35</v>
      </c>
    </row>
    <row r="41" spans="1:78" x14ac:dyDescent="0.25">
      <c r="A41" s="54" t="s">
        <v>2</v>
      </c>
      <c r="B41" s="76">
        <v>2020</v>
      </c>
      <c r="C41" s="56">
        <v>36</v>
      </c>
      <c r="D41" s="65"/>
      <c r="E41" s="65"/>
      <c r="F41" s="119"/>
      <c r="G41" s="119"/>
      <c r="H41" s="120"/>
      <c r="I41" s="104"/>
      <c r="J41" s="7"/>
      <c r="BY41" s="28"/>
      <c r="BZ41" s="28">
        <f t="shared" si="0"/>
        <v>36</v>
      </c>
    </row>
    <row r="42" spans="1:78" x14ac:dyDescent="0.25">
      <c r="A42" s="54" t="s">
        <v>2</v>
      </c>
      <c r="B42" s="76">
        <v>2020</v>
      </c>
      <c r="C42" s="56">
        <v>37</v>
      </c>
      <c r="D42" s="65"/>
      <c r="E42" s="65"/>
      <c r="F42" s="119"/>
      <c r="G42" s="119"/>
      <c r="H42" s="120"/>
      <c r="I42" s="104"/>
      <c r="J42" s="7"/>
      <c r="BY42" s="28"/>
      <c r="BZ42" s="28">
        <f t="shared" si="0"/>
        <v>37</v>
      </c>
    </row>
    <row r="43" spans="1:78" x14ac:dyDescent="0.25">
      <c r="A43" s="54" t="s">
        <v>2</v>
      </c>
      <c r="B43" s="76">
        <v>2020</v>
      </c>
      <c r="C43" s="56">
        <v>38</v>
      </c>
      <c r="D43" s="65"/>
      <c r="E43" s="65"/>
      <c r="F43" s="119"/>
      <c r="G43" s="119"/>
      <c r="H43" s="120"/>
      <c r="I43" s="104"/>
      <c r="J43" s="7"/>
      <c r="BY43" s="28"/>
      <c r="BZ43" s="28">
        <f t="shared" si="0"/>
        <v>38</v>
      </c>
    </row>
    <row r="44" spans="1:78" x14ac:dyDescent="0.25">
      <c r="A44" s="54" t="s">
        <v>2</v>
      </c>
      <c r="B44" s="76">
        <v>2020</v>
      </c>
      <c r="C44" s="56">
        <v>39</v>
      </c>
      <c r="D44" s="65"/>
      <c r="E44" s="65"/>
      <c r="F44" s="119"/>
      <c r="G44" s="119"/>
      <c r="H44" s="120"/>
      <c r="I44" s="104"/>
      <c r="J44" s="7"/>
      <c r="BY44" s="28"/>
      <c r="BZ44" s="28">
        <f t="shared" si="0"/>
        <v>39</v>
      </c>
    </row>
    <row r="45" spans="1:78" x14ac:dyDescent="0.25">
      <c r="A45" s="54" t="s">
        <v>2</v>
      </c>
      <c r="B45" s="76">
        <v>2020</v>
      </c>
      <c r="C45" s="56">
        <v>40</v>
      </c>
      <c r="D45" s="65"/>
      <c r="E45" s="65"/>
      <c r="F45" s="119"/>
      <c r="G45" s="119"/>
      <c r="H45" s="120"/>
      <c r="I45" s="104"/>
      <c r="J45" s="7"/>
      <c r="BY45" s="28"/>
      <c r="BZ45" s="28">
        <f t="shared" si="0"/>
        <v>40</v>
      </c>
    </row>
    <row r="46" spans="1:78" x14ac:dyDescent="0.25">
      <c r="A46" s="54" t="s">
        <v>2</v>
      </c>
      <c r="B46" s="76">
        <v>2020</v>
      </c>
      <c r="C46" s="56">
        <v>41</v>
      </c>
      <c r="D46" s="65"/>
      <c r="E46" s="65"/>
      <c r="F46" s="119"/>
      <c r="G46" s="119"/>
      <c r="H46" s="120"/>
      <c r="I46" s="104"/>
      <c r="J46" s="7"/>
      <c r="BY46" s="28"/>
      <c r="BZ46" s="28">
        <f t="shared" si="0"/>
        <v>41</v>
      </c>
    </row>
    <row r="47" spans="1:78" x14ac:dyDescent="0.25">
      <c r="A47" s="54" t="s">
        <v>2</v>
      </c>
      <c r="B47" s="76">
        <v>2020</v>
      </c>
      <c r="C47" s="56">
        <v>42</v>
      </c>
      <c r="D47" s="65"/>
      <c r="E47" s="65"/>
      <c r="F47" s="119"/>
      <c r="G47" s="119"/>
      <c r="H47" s="120"/>
      <c r="I47" s="104"/>
      <c r="J47" s="7"/>
      <c r="BY47" s="28"/>
      <c r="BZ47" s="28">
        <f t="shared" si="0"/>
        <v>42</v>
      </c>
    </row>
    <row r="48" spans="1:78" x14ac:dyDescent="0.25">
      <c r="A48" s="54" t="s">
        <v>2</v>
      </c>
      <c r="B48" s="76">
        <v>2020</v>
      </c>
      <c r="C48" s="56">
        <v>43</v>
      </c>
      <c r="D48" s="65"/>
      <c r="E48" s="65"/>
      <c r="F48" s="119"/>
      <c r="G48" s="119"/>
      <c r="H48" s="120"/>
      <c r="I48" s="104"/>
      <c r="J48" s="7"/>
      <c r="BY48" s="28"/>
      <c r="BZ48" s="28">
        <f t="shared" si="0"/>
        <v>43</v>
      </c>
    </row>
    <row r="49" spans="1:78" x14ac:dyDescent="0.25">
      <c r="A49" s="54" t="s">
        <v>2</v>
      </c>
      <c r="B49" s="76">
        <v>2020</v>
      </c>
      <c r="C49" s="56">
        <v>44</v>
      </c>
      <c r="D49" s="65"/>
      <c r="E49" s="65"/>
      <c r="F49" s="119"/>
      <c r="G49" s="119"/>
      <c r="H49" s="120"/>
      <c r="I49" s="104"/>
      <c r="J49" s="7"/>
      <c r="BY49" s="28"/>
      <c r="BZ49" s="28">
        <f t="shared" si="0"/>
        <v>44</v>
      </c>
    </row>
    <row r="50" spans="1:78" x14ac:dyDescent="0.25">
      <c r="A50" s="54" t="s">
        <v>2</v>
      </c>
      <c r="B50" s="76">
        <v>2020</v>
      </c>
      <c r="C50" s="56">
        <v>45</v>
      </c>
      <c r="D50" s="65"/>
      <c r="E50" s="65"/>
      <c r="F50" s="119"/>
      <c r="G50" s="119"/>
      <c r="H50" s="120"/>
      <c r="I50" s="104"/>
      <c r="J50" s="7"/>
      <c r="BY50" s="28"/>
      <c r="BZ50" s="28">
        <f t="shared" si="0"/>
        <v>45</v>
      </c>
    </row>
    <row r="51" spans="1:78" x14ac:dyDescent="0.25">
      <c r="A51" s="54" t="s">
        <v>2</v>
      </c>
      <c r="B51" s="76">
        <v>2020</v>
      </c>
      <c r="C51" s="56">
        <v>46</v>
      </c>
      <c r="D51" s="65"/>
      <c r="E51" s="65"/>
      <c r="F51" s="119"/>
      <c r="G51" s="119"/>
      <c r="H51" s="120"/>
      <c r="I51" s="104"/>
      <c r="J51" s="7"/>
      <c r="BY51" s="28"/>
      <c r="BZ51" s="28">
        <f t="shared" si="0"/>
        <v>46</v>
      </c>
    </row>
    <row r="52" spans="1:78" x14ac:dyDescent="0.25">
      <c r="A52" s="54" t="s">
        <v>2</v>
      </c>
      <c r="B52" s="76">
        <v>2020</v>
      </c>
      <c r="C52" s="56">
        <v>47</v>
      </c>
      <c r="D52" s="65"/>
      <c r="E52" s="65"/>
      <c r="F52" s="119"/>
      <c r="G52" s="119"/>
      <c r="H52" s="120"/>
      <c r="I52" s="104"/>
      <c r="J52" s="7"/>
      <c r="BY52" s="28"/>
      <c r="BZ52" s="28">
        <f t="shared" si="0"/>
        <v>47</v>
      </c>
    </row>
    <row r="53" spans="1:78" ht="16.5" customHeight="1" x14ac:dyDescent="0.25">
      <c r="A53" s="54" t="s">
        <v>2</v>
      </c>
      <c r="B53" s="76">
        <v>2020</v>
      </c>
      <c r="C53" s="56">
        <v>48</v>
      </c>
      <c r="D53" s="65"/>
      <c r="E53" s="65"/>
      <c r="F53" s="119"/>
      <c r="G53" s="119"/>
      <c r="H53" s="120"/>
      <c r="I53" s="104"/>
      <c r="J53" s="7"/>
      <c r="BY53" s="28"/>
      <c r="BZ53" s="28">
        <f t="shared" si="0"/>
        <v>48</v>
      </c>
    </row>
    <row r="54" spans="1:78" x14ac:dyDescent="0.25">
      <c r="A54" s="54" t="s">
        <v>2</v>
      </c>
      <c r="B54" s="76">
        <v>2020</v>
      </c>
      <c r="C54" s="56">
        <v>49</v>
      </c>
      <c r="D54" s="65"/>
      <c r="E54" s="65"/>
      <c r="F54" s="119"/>
      <c r="G54" s="119"/>
      <c r="H54" s="120"/>
      <c r="I54" s="104"/>
      <c r="J54" s="7"/>
      <c r="BY54" s="28"/>
      <c r="BZ54" s="28">
        <f t="shared" si="0"/>
        <v>49</v>
      </c>
    </row>
    <row r="55" spans="1:78" x14ac:dyDescent="0.25">
      <c r="A55" s="54" t="s">
        <v>2</v>
      </c>
      <c r="B55" s="76">
        <v>2020</v>
      </c>
      <c r="C55" s="56">
        <v>50</v>
      </c>
      <c r="D55" s="65"/>
      <c r="E55" s="65"/>
      <c r="F55" s="119"/>
      <c r="G55" s="119"/>
      <c r="H55" s="120"/>
      <c r="I55" s="104"/>
      <c r="J55" s="7"/>
      <c r="BY55" s="28"/>
      <c r="BZ55" s="28">
        <f t="shared" si="0"/>
        <v>50</v>
      </c>
    </row>
    <row r="56" spans="1:78" x14ac:dyDescent="0.25">
      <c r="A56" s="54" t="s">
        <v>2</v>
      </c>
      <c r="B56" s="76">
        <v>2020</v>
      </c>
      <c r="C56" s="56">
        <v>51</v>
      </c>
      <c r="D56" s="65"/>
      <c r="E56" s="65"/>
      <c r="F56" s="119"/>
      <c r="G56" s="119"/>
      <c r="H56" s="120"/>
      <c r="I56" s="104"/>
      <c r="J56" s="7"/>
      <c r="BY56" s="28"/>
      <c r="BZ56" s="28">
        <f t="shared" si="0"/>
        <v>51</v>
      </c>
    </row>
    <row r="57" spans="1:78" ht="18" customHeight="1" x14ac:dyDescent="0.25">
      <c r="A57" s="54" t="s">
        <v>2</v>
      </c>
      <c r="B57" s="76">
        <v>2020</v>
      </c>
      <c r="C57" s="56">
        <v>52</v>
      </c>
      <c r="D57" s="65"/>
      <c r="E57" s="65"/>
      <c r="F57" s="119"/>
      <c r="G57" s="119"/>
      <c r="H57" s="120"/>
      <c r="I57" s="104"/>
      <c r="J57" s="7"/>
      <c r="BY57" s="28"/>
      <c r="BZ57" s="28">
        <f t="shared" si="0"/>
        <v>52</v>
      </c>
    </row>
    <row r="58" spans="1:78" ht="18" customHeight="1" x14ac:dyDescent="0.25">
      <c r="A58" s="54" t="s">
        <v>2</v>
      </c>
      <c r="B58" s="76">
        <v>2020</v>
      </c>
      <c r="C58" s="82">
        <v>53</v>
      </c>
      <c r="D58" s="65"/>
      <c r="E58" s="65"/>
      <c r="F58" s="121"/>
      <c r="G58" s="121"/>
      <c r="H58" s="120"/>
      <c r="I58" s="104"/>
      <c r="J58" s="7"/>
      <c r="BY58" s="28"/>
      <c r="BZ58" s="28">
        <f t="shared" si="0"/>
        <v>53</v>
      </c>
    </row>
    <row r="59" spans="1:78" s="8" customFormat="1" ht="18" customHeight="1" x14ac:dyDescent="0.25">
      <c r="A59" s="57"/>
      <c r="B59" s="77"/>
      <c r="C59" s="58" t="s">
        <v>5</v>
      </c>
      <c r="D59" s="69">
        <f>SUM(D$6:D58)</f>
        <v>19</v>
      </c>
      <c r="E59" s="69">
        <f>SUM(E$6:E58)</f>
        <v>71</v>
      </c>
      <c r="F59" s="69">
        <f>SUM(F$6:F58)</f>
        <v>87</v>
      </c>
      <c r="G59" s="69">
        <f>SUM(G$6:G58)</f>
        <v>48</v>
      </c>
      <c r="H59" s="69">
        <f>SUM(H$6:H58)</f>
        <v>25</v>
      </c>
      <c r="I59" s="69">
        <f>SUM(I$6:I58)</f>
        <v>97</v>
      </c>
      <c r="M59" s="18"/>
      <c r="N59" s="18"/>
      <c r="O59" s="18"/>
      <c r="P59" s="18"/>
      <c r="Q59" s="18"/>
      <c r="R59" s="18"/>
      <c r="S59" s="18"/>
      <c r="T59" s="18"/>
      <c r="U59" s="18"/>
      <c r="BY59" s="20"/>
      <c r="BZ59" s="20"/>
    </row>
    <row r="60" spans="1:78" ht="18" customHeight="1" x14ac:dyDescent="0.25"/>
    <row r="61" spans="1:78" ht="18" customHeight="1" x14ac:dyDescent="0.25"/>
    <row r="62" spans="1:78" s="9" customFormat="1" ht="18" customHeight="1" x14ac:dyDescent="0.25">
      <c r="A62" s="63"/>
      <c r="B62" s="79"/>
      <c r="C62" s="63"/>
      <c r="D62" s="71"/>
      <c r="E62" s="71"/>
      <c r="F62" s="71"/>
      <c r="G62" s="71"/>
      <c r="H62" s="71"/>
      <c r="I62" s="72"/>
      <c r="BY62" s="21"/>
      <c r="BZ62" s="21"/>
    </row>
    <row r="63" spans="1:78" s="9" customFormat="1" ht="18" customHeight="1" x14ac:dyDescent="0.25">
      <c r="A63" s="63"/>
      <c r="B63" s="79"/>
      <c r="C63" s="63"/>
      <c r="D63" s="71"/>
      <c r="E63" s="71"/>
      <c r="F63" s="71"/>
      <c r="G63" s="71"/>
      <c r="H63" s="71"/>
      <c r="I63" s="72"/>
      <c r="BY63" s="21"/>
      <c r="BZ63" s="21"/>
    </row>
    <row r="64" spans="1:78" s="9" customFormat="1" ht="18" customHeight="1" x14ac:dyDescent="0.25">
      <c r="A64" s="63"/>
      <c r="B64" s="79"/>
      <c r="C64" s="63"/>
      <c r="D64" s="71"/>
      <c r="E64" s="71"/>
      <c r="F64" s="71"/>
      <c r="G64" s="71"/>
      <c r="H64" s="71"/>
      <c r="I64" s="72"/>
      <c r="BY64" s="21"/>
      <c r="BZ64" s="21"/>
    </row>
    <row r="65" spans="1:78" s="9" customFormat="1" ht="18" customHeight="1" x14ac:dyDescent="0.25">
      <c r="A65" s="63"/>
      <c r="B65" s="79"/>
      <c r="C65" s="63"/>
      <c r="D65" s="71"/>
      <c r="E65" s="71"/>
      <c r="F65" s="71"/>
      <c r="G65" s="71"/>
      <c r="H65" s="71"/>
      <c r="I65" s="72"/>
      <c r="BY65" s="21"/>
      <c r="BZ65" s="21"/>
    </row>
    <row r="66" spans="1:78" ht="18" customHeight="1" x14ac:dyDescent="0.25"/>
    <row r="67" spans="1:78" ht="18" customHeight="1" x14ac:dyDescent="0.25"/>
    <row r="68" spans="1:78" ht="18" customHeight="1" x14ac:dyDescent="0.25"/>
    <row r="69" spans="1:78" ht="18" customHeight="1" x14ac:dyDescent="0.25"/>
    <row r="70" spans="1:78" ht="18" customHeight="1" x14ac:dyDescent="0.25"/>
    <row r="71" spans="1:78" ht="18" customHeight="1" x14ac:dyDescent="0.25"/>
    <row r="72" spans="1:78" ht="18" customHeight="1" x14ac:dyDescent="0.25"/>
    <row r="73" spans="1:78" ht="18" customHeight="1" x14ac:dyDescent="0.25"/>
    <row r="74" spans="1:78" ht="18" customHeight="1" x14ac:dyDescent="0.25"/>
    <row r="75" spans="1:78" ht="18" customHeight="1" x14ac:dyDescent="0.25"/>
    <row r="76" spans="1:78" ht="18" customHeight="1" x14ac:dyDescent="0.25"/>
    <row r="77" spans="1:78" ht="18" customHeight="1" x14ac:dyDescent="0.25"/>
    <row r="78" spans="1:78" ht="18" customHeight="1" x14ac:dyDescent="0.25"/>
    <row r="79" spans="1:78" ht="18" customHeight="1" x14ac:dyDescent="0.25"/>
    <row r="80" spans="1:78" ht="18" customHeight="1" x14ac:dyDescent="0.25"/>
  </sheetData>
  <mergeCells count="2">
    <mergeCell ref="A2:I2"/>
    <mergeCell ref="A3:I3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tabColor theme="5"/>
  </sheetPr>
  <dimension ref="A1:BK64"/>
  <sheetViews>
    <sheetView showGridLines="0" zoomScale="70" zoomScaleNormal="70" zoomScalePageLayoutView="66" workbookViewId="0">
      <pane ySplit="6" topLeftCell="A7" activePane="bottomLeft" state="frozen"/>
      <selection pane="bottomLeft" activeCell="A7" sqref="A7"/>
    </sheetView>
  </sheetViews>
  <sheetFormatPr defaultColWidth="11.42578125" defaultRowHeight="15" outlineLevelCol="1" x14ac:dyDescent="0.25"/>
  <cols>
    <col min="1" max="1" width="28.5703125" customWidth="1"/>
    <col min="2" max="2" width="10" customWidth="1"/>
    <col min="3" max="3" width="8.140625" style="53" customWidth="1"/>
    <col min="4" max="4" width="12" style="18" customWidth="1"/>
    <col min="5" max="5" width="12" style="4" customWidth="1"/>
    <col min="6" max="7" width="12" style="18" customWidth="1"/>
    <col min="8" max="8" width="12" style="4" customWidth="1"/>
    <col min="9" max="10" width="12" style="18" customWidth="1"/>
    <col min="11" max="11" width="12" style="4" customWidth="1"/>
    <col min="12" max="13" width="12" style="18" customWidth="1"/>
    <col min="14" max="14" width="12" style="4" customWidth="1"/>
    <col min="15" max="15" width="12" style="18" customWidth="1"/>
    <col min="16" max="17" width="12" style="4" customWidth="1" outlineLevel="1"/>
    <col min="18" max="18" width="12" style="18" customWidth="1" outlineLevel="1"/>
    <col min="19" max="20" width="12" style="4" customWidth="1" outlineLevel="1"/>
    <col min="21" max="21" width="12" style="18" customWidth="1" outlineLevel="1"/>
    <col min="22" max="23" width="12" style="4" customWidth="1" outlineLevel="1"/>
    <col min="24" max="24" width="12" style="18" customWidth="1" outlineLevel="1"/>
    <col min="25" max="26" width="12" style="4" customWidth="1" outlineLevel="1"/>
    <col min="27" max="27" width="12" style="18" customWidth="1" outlineLevel="1"/>
    <col min="28" max="29" width="12" style="4" customWidth="1" outlineLevel="1"/>
    <col min="30" max="30" width="12" style="18" customWidth="1" outlineLevel="1"/>
    <col min="31" max="32" width="12" style="4" customWidth="1" outlineLevel="1"/>
    <col min="33" max="33" width="12" style="18" customWidth="1" outlineLevel="1"/>
    <col min="34" max="35" width="12" style="4" customWidth="1" outlineLevel="1"/>
    <col min="36" max="36" width="12" style="18" customWidth="1" outlineLevel="1"/>
    <col min="37" max="38" width="12" style="4" customWidth="1" outlineLevel="1"/>
    <col min="39" max="39" width="12" style="18" customWidth="1" outlineLevel="1"/>
    <col min="40" max="41" width="12" style="4" customWidth="1" outlineLevel="1"/>
    <col min="42" max="42" width="12" style="18" customWidth="1" outlineLevel="1"/>
    <col min="43" max="44" width="12" style="26" customWidth="1" outlineLevel="1"/>
    <col min="45" max="45" width="12" style="53" customWidth="1" outlineLevel="1"/>
    <col min="46" max="47" width="12" style="4" customWidth="1" outlineLevel="1"/>
    <col min="48" max="48" width="12" style="18" customWidth="1" outlineLevel="1"/>
    <col min="49" max="50" width="12" style="4" customWidth="1" outlineLevel="1"/>
    <col min="51" max="51" width="12" style="18" customWidth="1" outlineLevel="1"/>
    <col min="52" max="53" width="12" style="4" customWidth="1" outlineLevel="1"/>
    <col min="54" max="54" width="12" style="18" customWidth="1" outlineLevel="1"/>
    <col min="55" max="55" width="12" style="4" customWidth="1" outlineLevel="1"/>
    <col min="56" max="56" width="12" style="18" customWidth="1" outlineLevel="1"/>
    <col min="57" max="57" width="12" style="4" customWidth="1" outlineLevel="1"/>
    <col min="58" max="58" width="26.5703125" style="4" customWidth="1"/>
    <col min="59" max="61" width="14.7109375" style="4" customWidth="1"/>
    <col min="62" max="62" width="15.5703125" style="4" customWidth="1"/>
    <col min="63" max="63" width="16.5703125" style="4" customWidth="1"/>
    <col min="64" max="16384" width="11.42578125" style="4"/>
  </cols>
  <sheetData>
    <row r="1" spans="1:63" ht="6.75" customHeight="1" x14ac:dyDescent="0.35">
      <c r="A1" s="14"/>
      <c r="B1" s="2"/>
      <c r="C1" s="91"/>
      <c r="D1" s="15"/>
    </row>
    <row r="2" spans="1:63" ht="28.5" customHeight="1" x14ac:dyDescent="0.25">
      <c r="A2" s="201" t="str">
        <f>"REPORTE SITUACIONAL SARS-CoV-2 POR " &amp; UPPER(Leyendas!F2)</f>
        <v>REPORTE SITUACIONAL SARS-CoV-2 POR DEPARTAMENTO</v>
      </c>
      <c r="B2" s="201"/>
      <c r="C2" s="201"/>
      <c r="D2" s="201"/>
      <c r="E2" s="201"/>
      <c r="F2" s="201"/>
      <c r="G2" s="201"/>
      <c r="H2" s="201"/>
      <c r="I2" s="201"/>
      <c r="J2" s="201"/>
      <c r="K2" s="201"/>
      <c r="L2" s="201"/>
      <c r="M2" s="201"/>
      <c r="N2" s="201"/>
      <c r="O2" s="201"/>
      <c r="P2" s="201"/>
      <c r="Q2" s="201"/>
      <c r="R2" s="201"/>
      <c r="S2" s="201"/>
      <c r="T2" s="201"/>
      <c r="U2" s="201"/>
      <c r="V2" s="201"/>
      <c r="W2" s="201"/>
      <c r="X2" s="141"/>
    </row>
    <row r="3" spans="1:63" ht="37.5" customHeight="1" x14ac:dyDescent="0.25">
      <c r="A3" s="202" t="str">
        <f>Leyendas!$T$3 &amp; Leyendas!$T$5 &amp; Leyendas!$T1</f>
        <v>Honduras - Mi establecimiento, 2020</v>
      </c>
      <c r="B3" s="202"/>
      <c r="C3" s="202"/>
      <c r="D3" s="202"/>
      <c r="E3" s="202"/>
      <c r="F3" s="202"/>
      <c r="G3" s="202"/>
      <c r="H3" s="202"/>
      <c r="I3" s="202"/>
      <c r="J3" s="202"/>
      <c r="K3" s="202"/>
      <c r="L3" s="202"/>
      <c r="M3" s="202"/>
      <c r="N3" s="202"/>
      <c r="O3" s="202"/>
      <c r="P3" s="202"/>
      <c r="Q3" s="202"/>
      <c r="R3" s="202"/>
      <c r="S3" s="202"/>
      <c r="T3" s="202"/>
      <c r="U3" s="202"/>
      <c r="V3" s="202"/>
      <c r="W3" s="202"/>
      <c r="X3" s="142"/>
    </row>
    <row r="4" spans="1:63" s="17" customFormat="1" ht="10.5" customHeight="1" thickBot="1" x14ac:dyDescent="0.3">
      <c r="A4" s="196"/>
      <c r="B4" s="196"/>
      <c r="C4" s="196"/>
      <c r="D4" s="196"/>
      <c r="E4" s="196"/>
      <c r="F4" s="196"/>
      <c r="G4" s="196"/>
      <c r="H4" s="196"/>
      <c r="I4" s="196"/>
      <c r="J4" s="196"/>
      <c r="K4" s="196"/>
      <c r="L4" s="196"/>
      <c r="M4" s="196"/>
      <c r="N4" s="196"/>
      <c r="O4" s="196"/>
      <c r="P4" s="196"/>
      <c r="Q4" s="196"/>
      <c r="R4" s="196"/>
      <c r="S4" s="196"/>
      <c r="T4" s="196"/>
      <c r="U4" s="196"/>
      <c r="V4" s="196"/>
      <c r="W4" s="196"/>
      <c r="X4" s="144"/>
      <c r="AQ4" s="27"/>
      <c r="AR4" s="27"/>
      <c r="AS4" s="27"/>
    </row>
    <row r="5" spans="1:63" ht="39.75" customHeight="1" thickBot="1" x14ac:dyDescent="0.3">
      <c r="A5" s="203" t="str">
        <f>IF(Leyendas!$E$2&lt;&gt;"",Leyendas!$E$1,IF(Leyendas!$D$2&lt;&gt;"",Leyendas!$D$1,Leyendas!$C$1))</f>
        <v>Establecimiento</v>
      </c>
      <c r="B5" s="205" t="str">
        <f>Leyendas!$C$8</f>
        <v>Año</v>
      </c>
      <c r="C5" s="207" t="str">
        <f>Leyendas!$C$9</f>
        <v>SE</v>
      </c>
      <c r="D5" s="197" t="s">
        <v>60</v>
      </c>
      <c r="E5" s="198"/>
      <c r="F5" s="199"/>
      <c r="G5" s="200" t="s">
        <v>61</v>
      </c>
      <c r="H5" s="198"/>
      <c r="I5" s="199"/>
      <c r="J5" s="200" t="s">
        <v>62</v>
      </c>
      <c r="K5" s="198"/>
      <c r="L5" s="199"/>
      <c r="M5" s="200" t="s">
        <v>63</v>
      </c>
      <c r="N5" s="198"/>
      <c r="O5" s="199"/>
      <c r="P5" s="200" t="s">
        <v>64</v>
      </c>
      <c r="Q5" s="198"/>
      <c r="R5" s="199"/>
      <c r="S5" s="200" t="s">
        <v>65</v>
      </c>
      <c r="T5" s="198"/>
      <c r="U5" s="199"/>
      <c r="V5" s="200" t="s">
        <v>66</v>
      </c>
      <c r="W5" s="198"/>
      <c r="X5" s="199"/>
      <c r="Y5" s="200" t="s">
        <v>67</v>
      </c>
      <c r="Z5" s="198"/>
      <c r="AA5" s="199"/>
      <c r="AB5" s="200" t="s">
        <v>68</v>
      </c>
      <c r="AC5" s="198"/>
      <c r="AD5" s="199"/>
      <c r="AE5" s="200" t="s">
        <v>69</v>
      </c>
      <c r="AF5" s="198"/>
      <c r="AG5" s="199"/>
      <c r="AH5" s="200" t="s">
        <v>70</v>
      </c>
      <c r="AI5" s="198"/>
      <c r="AJ5" s="199"/>
      <c r="AK5" s="200" t="s">
        <v>71</v>
      </c>
      <c r="AL5" s="198"/>
      <c r="AM5" s="199"/>
      <c r="AN5" s="200" t="s">
        <v>72</v>
      </c>
      <c r="AO5" s="198"/>
      <c r="AP5" s="199"/>
      <c r="AQ5" s="200" t="s">
        <v>73</v>
      </c>
      <c r="AR5" s="198"/>
      <c r="AS5" s="199"/>
      <c r="AT5" s="200" t="s">
        <v>74</v>
      </c>
      <c r="AU5" s="198"/>
      <c r="AV5" s="199"/>
      <c r="AW5" s="200" t="s">
        <v>75</v>
      </c>
      <c r="AX5" s="198"/>
      <c r="AY5" s="199"/>
      <c r="AZ5" s="200" t="s">
        <v>76</v>
      </c>
      <c r="BA5" s="198"/>
      <c r="BB5" s="199"/>
      <c r="BC5" s="193" t="s">
        <v>77</v>
      </c>
      <c r="BD5" s="194"/>
      <c r="BE5" s="195"/>
    </row>
    <row r="6" spans="1:63" ht="33.75" customHeight="1" thickBot="1" x14ac:dyDescent="0.3">
      <c r="A6" s="204"/>
      <c r="B6" s="206"/>
      <c r="C6" s="208"/>
      <c r="D6" s="98" t="s">
        <v>33</v>
      </c>
      <c r="E6" s="110" t="s">
        <v>6</v>
      </c>
      <c r="F6" s="143" t="s">
        <v>100</v>
      </c>
      <c r="G6" s="99" t="s">
        <v>33</v>
      </c>
      <c r="H6" s="110" t="s">
        <v>6</v>
      </c>
      <c r="I6" s="143" t="s">
        <v>100</v>
      </c>
      <c r="J6" s="99" t="s">
        <v>33</v>
      </c>
      <c r="K6" s="110" t="s">
        <v>6</v>
      </c>
      <c r="L6" s="143" t="s">
        <v>100</v>
      </c>
      <c r="M6" s="99" t="s">
        <v>33</v>
      </c>
      <c r="N6" s="110" t="s">
        <v>6</v>
      </c>
      <c r="O6" s="143" t="s">
        <v>100</v>
      </c>
      <c r="P6" s="99" t="s">
        <v>33</v>
      </c>
      <c r="Q6" s="110" t="s">
        <v>6</v>
      </c>
      <c r="R6" s="143" t="s">
        <v>100</v>
      </c>
      <c r="S6" s="99" t="s">
        <v>33</v>
      </c>
      <c r="T6" s="110" t="s">
        <v>6</v>
      </c>
      <c r="U6" s="143" t="s">
        <v>100</v>
      </c>
      <c r="V6" s="99" t="s">
        <v>33</v>
      </c>
      <c r="W6" s="110" t="s">
        <v>6</v>
      </c>
      <c r="X6" s="143" t="s">
        <v>100</v>
      </c>
      <c r="Y6" s="99" t="s">
        <v>33</v>
      </c>
      <c r="Z6" s="110" t="s">
        <v>6</v>
      </c>
      <c r="AA6" s="143" t="s">
        <v>100</v>
      </c>
      <c r="AB6" s="99" t="s">
        <v>33</v>
      </c>
      <c r="AC6" s="110" t="s">
        <v>6</v>
      </c>
      <c r="AD6" s="143" t="s">
        <v>100</v>
      </c>
      <c r="AE6" s="99" t="s">
        <v>33</v>
      </c>
      <c r="AF6" s="110" t="s">
        <v>6</v>
      </c>
      <c r="AG6" s="143" t="s">
        <v>100</v>
      </c>
      <c r="AH6" s="99" t="s">
        <v>33</v>
      </c>
      <c r="AI6" s="110" t="s">
        <v>6</v>
      </c>
      <c r="AJ6" s="143" t="s">
        <v>100</v>
      </c>
      <c r="AK6" s="99" t="s">
        <v>33</v>
      </c>
      <c r="AL6" s="110" t="s">
        <v>6</v>
      </c>
      <c r="AM6" s="143" t="s">
        <v>100</v>
      </c>
      <c r="AN6" s="99" t="s">
        <v>33</v>
      </c>
      <c r="AO6" s="110" t="s">
        <v>6</v>
      </c>
      <c r="AP6" s="143" t="s">
        <v>100</v>
      </c>
      <c r="AQ6" s="99" t="s">
        <v>33</v>
      </c>
      <c r="AR6" s="110" t="s">
        <v>6</v>
      </c>
      <c r="AS6" s="143" t="s">
        <v>100</v>
      </c>
      <c r="AT6" s="99" t="s">
        <v>33</v>
      </c>
      <c r="AU6" s="110" t="s">
        <v>6</v>
      </c>
      <c r="AV6" s="143" t="s">
        <v>100</v>
      </c>
      <c r="AW6" s="99" t="s">
        <v>33</v>
      </c>
      <c r="AX6" s="110" t="s">
        <v>6</v>
      </c>
      <c r="AY6" s="143" t="s">
        <v>100</v>
      </c>
      <c r="AZ6" s="99" t="s">
        <v>33</v>
      </c>
      <c r="BA6" s="110" t="s">
        <v>6</v>
      </c>
      <c r="BB6" s="143" t="s">
        <v>100</v>
      </c>
      <c r="BC6" s="99" t="s">
        <v>33</v>
      </c>
      <c r="BD6" s="111" t="s">
        <v>6</v>
      </c>
      <c r="BE6" s="145" t="s">
        <v>100</v>
      </c>
      <c r="BF6" s="160" t="str">
        <f>"Resumen por " &amp;Leyendas!F2</f>
        <v>Resumen por departamento</v>
      </c>
      <c r="BG6" s="161" t="s">
        <v>33</v>
      </c>
      <c r="BH6" s="162" t="s">
        <v>6</v>
      </c>
      <c r="BI6" s="163" t="s">
        <v>100</v>
      </c>
      <c r="BJ6" s="164" t="s">
        <v>101</v>
      </c>
      <c r="BK6" s="163" t="s">
        <v>102</v>
      </c>
    </row>
    <row r="7" spans="1:63" x14ac:dyDescent="0.25">
      <c r="A7" s="114" t="s">
        <v>2</v>
      </c>
      <c r="B7" s="93">
        <v>2020</v>
      </c>
      <c r="C7" s="94">
        <v>1</v>
      </c>
      <c r="D7" s="9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0"/>
      <c r="T7" s="100"/>
      <c r="U7" s="100"/>
      <c r="V7" s="100"/>
      <c r="W7" s="100"/>
      <c r="X7" s="100"/>
      <c r="Y7" s="100"/>
      <c r="Z7" s="100"/>
      <c r="AA7" s="100"/>
      <c r="AB7" s="100"/>
      <c r="AC7" s="100"/>
      <c r="AD7" s="100"/>
      <c r="AE7" s="100"/>
      <c r="AF7" s="100"/>
      <c r="AG7" s="100"/>
      <c r="AH7" s="100"/>
      <c r="AI7" s="100"/>
      <c r="AJ7" s="100"/>
      <c r="AK7" s="100"/>
      <c r="AL7" s="100"/>
      <c r="AM7" s="100"/>
      <c r="AN7" s="100"/>
      <c r="AO7" s="100"/>
      <c r="AP7" s="100"/>
      <c r="AQ7" s="100"/>
      <c r="AR7" s="100"/>
      <c r="AS7" s="100"/>
      <c r="AT7" s="100"/>
      <c r="AU7" s="100"/>
      <c r="AV7" s="100"/>
      <c r="AW7" s="100"/>
      <c r="AX7" s="100"/>
      <c r="AY7" s="100"/>
      <c r="AZ7" s="100"/>
      <c r="BA7" s="100"/>
      <c r="BB7" s="100"/>
      <c r="BC7" s="100"/>
      <c r="BD7" s="100"/>
      <c r="BE7" s="146"/>
      <c r="BF7" s="148" t="str">
        <f ca="1">OFFSET($D$5, 0, (ROW(BF7) - ROW($BF$7)) * 3)</f>
        <v>ATLANTIDA</v>
      </c>
      <c r="BG7" s="152">
        <f ca="1">OFFSET($D$5, 55, (ROW(BG7) - ROW($BF$7)) * 3)</f>
        <v>15</v>
      </c>
      <c r="BH7" s="152">
        <f ca="1">OFFSET($D$5, 55, (ROW(BH7) - ROW($BF$7)) * 3 + 1)</f>
        <v>12</v>
      </c>
      <c r="BI7" s="152">
        <f ca="1">OFFSET($D$5, 55, (ROW(BI7) - ROW($BF$7)) * 3 + 2)</f>
        <v>5</v>
      </c>
      <c r="BJ7" s="152">
        <f ca="1">BG7 + BH7</f>
        <v>27</v>
      </c>
      <c r="BK7" s="153">
        <f ca="1">IF(BJ7 = 0, "", BG7 / BJ7)</f>
        <v>0.55555555555555558</v>
      </c>
    </row>
    <row r="8" spans="1:63" x14ac:dyDescent="0.25">
      <c r="A8" s="115" t="s">
        <v>2</v>
      </c>
      <c r="B8" s="3">
        <v>2020</v>
      </c>
      <c r="C8" s="92">
        <v>2</v>
      </c>
      <c r="D8" s="90"/>
      <c r="E8" s="100"/>
      <c r="F8" s="100"/>
      <c r="G8" s="100"/>
      <c r="H8" s="100"/>
      <c r="I8" s="100"/>
      <c r="J8" s="100"/>
      <c r="K8" s="100"/>
      <c r="L8" s="100"/>
      <c r="M8" s="100"/>
      <c r="N8" s="100"/>
      <c r="O8" s="100"/>
      <c r="P8" s="100"/>
      <c r="Q8" s="100"/>
      <c r="R8" s="100"/>
      <c r="S8" s="100"/>
      <c r="T8" s="100"/>
      <c r="U8" s="100"/>
      <c r="V8" s="100"/>
      <c r="W8" s="100"/>
      <c r="X8" s="100"/>
      <c r="Y8" s="100"/>
      <c r="Z8" s="100"/>
      <c r="AA8" s="100"/>
      <c r="AB8" s="100"/>
      <c r="AC8" s="100"/>
      <c r="AD8" s="100"/>
      <c r="AE8" s="100"/>
      <c r="AF8" s="100"/>
      <c r="AG8" s="100"/>
      <c r="AH8" s="100"/>
      <c r="AI8" s="100"/>
      <c r="AJ8" s="100"/>
      <c r="AK8" s="100"/>
      <c r="AL8" s="100"/>
      <c r="AM8" s="100"/>
      <c r="AN8" s="100"/>
      <c r="AO8" s="100"/>
      <c r="AP8" s="100"/>
      <c r="AQ8" s="100"/>
      <c r="AR8" s="100"/>
      <c r="AS8" s="100"/>
      <c r="AT8" s="100"/>
      <c r="AU8" s="100"/>
      <c r="AV8" s="100"/>
      <c r="AW8" s="100"/>
      <c r="AX8" s="100"/>
      <c r="AY8" s="100"/>
      <c r="AZ8" s="100"/>
      <c r="BA8" s="100"/>
      <c r="BB8" s="100"/>
      <c r="BC8" s="100"/>
      <c r="BD8" s="100"/>
      <c r="BE8" s="146"/>
      <c r="BF8" s="149" t="str">
        <f t="shared" ref="BF8:BF24" ca="1" si="0">OFFSET($D$5, 0, (ROW(BF8) - ROW($BF$7)) * 3)</f>
        <v>CHOLUTECA</v>
      </c>
      <c r="BG8" s="154">
        <f t="shared" ref="BG8:BG24" ca="1" si="1">OFFSET($D$5, 55, (ROW(BG8) - ROW($BF$7)) * 3)</f>
        <v>35</v>
      </c>
      <c r="BH8" s="154">
        <f t="shared" ref="BH8:BH24" ca="1" si="2">OFFSET($D$5, 55, (ROW(BH8) - ROW($BF$7)) * 3 + 1)</f>
        <v>81</v>
      </c>
      <c r="BI8" s="154">
        <f t="shared" ref="BI8:BI24" ca="1" si="3">OFFSET($D$5, 55, (ROW(BI8) - ROW($BF$7)) * 3 + 2)</f>
        <v>9</v>
      </c>
      <c r="BJ8" s="154">
        <f t="shared" ref="BJ8:BJ24" ca="1" si="4">BG8 + BH8</f>
        <v>116</v>
      </c>
      <c r="BK8" s="155">
        <f t="shared" ref="BK8:BK24" ca="1" si="5">IF(BJ8 = 0, "", BG8 / BJ8)</f>
        <v>0.30172413793103448</v>
      </c>
    </row>
    <row r="9" spans="1:63" x14ac:dyDescent="0.25">
      <c r="A9" s="115" t="s">
        <v>2</v>
      </c>
      <c r="B9" s="3">
        <v>2020</v>
      </c>
      <c r="C9" s="92">
        <v>3</v>
      </c>
      <c r="D9" s="90"/>
      <c r="E9" s="100"/>
      <c r="F9" s="100"/>
      <c r="G9" s="100"/>
      <c r="H9" s="100"/>
      <c r="I9" s="100"/>
      <c r="J9" s="100"/>
      <c r="K9" s="100"/>
      <c r="L9" s="100"/>
      <c r="M9" s="100"/>
      <c r="N9" s="100"/>
      <c r="O9" s="100"/>
      <c r="P9" s="100"/>
      <c r="Q9" s="100"/>
      <c r="R9" s="100"/>
      <c r="S9" s="100"/>
      <c r="T9" s="100"/>
      <c r="U9" s="100"/>
      <c r="V9" s="100"/>
      <c r="W9" s="100"/>
      <c r="X9" s="100"/>
      <c r="Y9" s="100"/>
      <c r="Z9" s="100"/>
      <c r="AA9" s="100"/>
      <c r="AB9" s="100"/>
      <c r="AC9" s="100"/>
      <c r="AD9" s="100"/>
      <c r="AE9" s="100"/>
      <c r="AF9" s="100"/>
      <c r="AG9" s="100"/>
      <c r="AH9" s="100"/>
      <c r="AI9" s="100"/>
      <c r="AJ9" s="100"/>
      <c r="AK9" s="100"/>
      <c r="AL9" s="100"/>
      <c r="AM9" s="100"/>
      <c r="AN9" s="100"/>
      <c r="AO9" s="100"/>
      <c r="AP9" s="100"/>
      <c r="AQ9" s="100"/>
      <c r="AR9" s="100"/>
      <c r="AS9" s="100"/>
      <c r="AT9" s="100"/>
      <c r="AU9" s="100"/>
      <c r="AV9" s="100"/>
      <c r="AW9" s="100"/>
      <c r="AX9" s="100"/>
      <c r="AY9" s="100"/>
      <c r="AZ9" s="100"/>
      <c r="BA9" s="100"/>
      <c r="BB9" s="100"/>
      <c r="BC9" s="100"/>
      <c r="BD9" s="100"/>
      <c r="BE9" s="146"/>
      <c r="BF9" s="149" t="str">
        <f t="shared" ca="1" si="0"/>
        <v>COLON</v>
      </c>
      <c r="BG9" s="154">
        <f t="shared" ca="1" si="1"/>
        <v>20</v>
      </c>
      <c r="BH9" s="154">
        <f t="shared" ca="1" si="2"/>
        <v>31</v>
      </c>
      <c r="BI9" s="154">
        <f t="shared" ca="1" si="3"/>
        <v>5</v>
      </c>
      <c r="BJ9" s="154">
        <f t="shared" ca="1" si="4"/>
        <v>51</v>
      </c>
      <c r="BK9" s="155">
        <f t="shared" ca="1" si="5"/>
        <v>0.39215686274509803</v>
      </c>
    </row>
    <row r="10" spans="1:63" x14ac:dyDescent="0.25">
      <c r="A10" s="115" t="s">
        <v>2</v>
      </c>
      <c r="B10" s="3">
        <v>2020</v>
      </c>
      <c r="C10" s="92">
        <v>4</v>
      </c>
      <c r="D10" s="90"/>
      <c r="E10" s="100"/>
      <c r="F10" s="100"/>
      <c r="G10" s="100"/>
      <c r="H10" s="100"/>
      <c r="I10" s="100"/>
      <c r="J10" s="100"/>
      <c r="K10" s="100"/>
      <c r="L10" s="100"/>
      <c r="M10" s="100"/>
      <c r="N10" s="100"/>
      <c r="O10" s="100"/>
      <c r="P10" s="100"/>
      <c r="Q10" s="100"/>
      <c r="R10" s="100"/>
      <c r="S10" s="100"/>
      <c r="T10" s="100"/>
      <c r="U10" s="100"/>
      <c r="V10" s="100"/>
      <c r="W10" s="100"/>
      <c r="X10" s="100"/>
      <c r="Y10" s="100"/>
      <c r="Z10" s="100"/>
      <c r="AA10" s="100"/>
      <c r="AB10" s="100"/>
      <c r="AC10" s="100"/>
      <c r="AD10" s="100"/>
      <c r="AE10" s="100"/>
      <c r="AF10" s="100"/>
      <c r="AG10" s="100"/>
      <c r="AH10" s="100"/>
      <c r="AI10" s="100"/>
      <c r="AJ10" s="100"/>
      <c r="AK10" s="100"/>
      <c r="AL10" s="100"/>
      <c r="AM10" s="100"/>
      <c r="AN10" s="100"/>
      <c r="AO10" s="100"/>
      <c r="AP10" s="100"/>
      <c r="AQ10" s="100"/>
      <c r="AR10" s="100"/>
      <c r="AS10" s="100"/>
      <c r="AT10" s="100"/>
      <c r="AU10" s="100"/>
      <c r="AV10" s="100"/>
      <c r="AW10" s="100"/>
      <c r="AX10" s="100"/>
      <c r="AY10" s="100"/>
      <c r="AZ10" s="100"/>
      <c r="BA10" s="100"/>
      <c r="BB10" s="100"/>
      <c r="BC10" s="100"/>
      <c r="BD10" s="100"/>
      <c r="BE10" s="146"/>
      <c r="BF10" s="149" t="str">
        <f t="shared" ca="1" si="0"/>
        <v>COMAYAGUA</v>
      </c>
      <c r="BG10" s="154">
        <f t="shared" ca="1" si="1"/>
        <v>79</v>
      </c>
      <c r="BH10" s="154">
        <f t="shared" ca="1" si="2"/>
        <v>25</v>
      </c>
      <c r="BI10" s="154">
        <f t="shared" ca="1" si="3"/>
        <v>4</v>
      </c>
      <c r="BJ10" s="154">
        <f t="shared" ca="1" si="4"/>
        <v>104</v>
      </c>
      <c r="BK10" s="155">
        <f t="shared" ca="1" si="5"/>
        <v>0.75961538461538458</v>
      </c>
    </row>
    <row r="11" spans="1:63" x14ac:dyDescent="0.25">
      <c r="A11" s="115" t="s">
        <v>2</v>
      </c>
      <c r="B11" s="3">
        <v>2020</v>
      </c>
      <c r="C11" s="92">
        <v>5</v>
      </c>
      <c r="D11" s="90"/>
      <c r="E11" s="100"/>
      <c r="F11" s="100"/>
      <c r="G11" s="100"/>
      <c r="H11" s="100"/>
      <c r="I11" s="100"/>
      <c r="J11" s="100"/>
      <c r="K11" s="100">
        <v>1</v>
      </c>
      <c r="L11" s="100"/>
      <c r="M11" s="100"/>
      <c r="N11" s="100"/>
      <c r="O11" s="100"/>
      <c r="P11" s="100"/>
      <c r="Q11" s="100"/>
      <c r="R11" s="100"/>
      <c r="S11" s="100"/>
      <c r="T11" s="100"/>
      <c r="U11" s="100"/>
      <c r="V11" s="100"/>
      <c r="W11" s="100"/>
      <c r="X11" s="100"/>
      <c r="Y11" s="100"/>
      <c r="Z11" s="100"/>
      <c r="AA11" s="100"/>
      <c r="AB11" s="100"/>
      <c r="AC11" s="100"/>
      <c r="AD11" s="100"/>
      <c r="AE11" s="100"/>
      <c r="AF11" s="100"/>
      <c r="AG11" s="100"/>
      <c r="AH11" s="100"/>
      <c r="AI11" s="100"/>
      <c r="AJ11" s="100"/>
      <c r="AK11" s="100"/>
      <c r="AL11" s="100"/>
      <c r="AM11" s="100"/>
      <c r="AN11" s="100"/>
      <c r="AO11" s="100"/>
      <c r="AP11" s="100"/>
      <c r="AQ11" s="100"/>
      <c r="AR11" s="100"/>
      <c r="AS11" s="100"/>
      <c r="AT11" s="100"/>
      <c r="AU11" s="100"/>
      <c r="AV11" s="100"/>
      <c r="AW11" s="100"/>
      <c r="AX11" s="100"/>
      <c r="AY11" s="100"/>
      <c r="AZ11" s="100"/>
      <c r="BA11" s="100"/>
      <c r="BB11" s="100"/>
      <c r="BC11" s="100"/>
      <c r="BD11" s="100"/>
      <c r="BE11" s="146"/>
      <c r="BF11" s="149" t="str">
        <f t="shared" ca="1" si="0"/>
        <v>COPAN</v>
      </c>
      <c r="BG11" s="154">
        <f t="shared" ca="1" si="1"/>
        <v>0</v>
      </c>
      <c r="BH11" s="154">
        <f t="shared" ca="1" si="2"/>
        <v>0</v>
      </c>
      <c r="BI11" s="154">
        <f t="shared" ca="1" si="3"/>
        <v>0</v>
      </c>
      <c r="BJ11" s="154">
        <f t="shared" ca="1" si="4"/>
        <v>0</v>
      </c>
      <c r="BK11" s="155" t="str">
        <f t="shared" ca="1" si="5"/>
        <v/>
      </c>
    </row>
    <row r="12" spans="1:63" x14ac:dyDescent="0.25">
      <c r="A12" s="115" t="s">
        <v>2</v>
      </c>
      <c r="B12" s="3">
        <v>2020</v>
      </c>
      <c r="C12" s="92">
        <v>6</v>
      </c>
      <c r="D12" s="90">
        <v>10</v>
      </c>
      <c r="E12" s="100">
        <v>2</v>
      </c>
      <c r="F12" s="100">
        <v>2</v>
      </c>
      <c r="G12" s="100">
        <v>25</v>
      </c>
      <c r="H12" s="100">
        <v>56</v>
      </c>
      <c r="I12" s="100">
        <v>3</v>
      </c>
      <c r="J12" s="100">
        <v>8</v>
      </c>
      <c r="K12" s="100"/>
      <c r="L12" s="100"/>
      <c r="M12" s="100"/>
      <c r="N12" s="100"/>
      <c r="O12" s="100"/>
      <c r="P12" s="100"/>
      <c r="Q12" s="100"/>
      <c r="R12" s="100"/>
      <c r="S12" s="100"/>
      <c r="T12" s="100"/>
      <c r="U12" s="100"/>
      <c r="V12" s="100"/>
      <c r="W12" s="100"/>
      <c r="X12" s="100"/>
      <c r="Y12" s="100"/>
      <c r="Z12" s="100"/>
      <c r="AA12" s="100"/>
      <c r="AB12" s="100"/>
      <c r="AC12" s="100"/>
      <c r="AD12" s="100"/>
      <c r="AE12" s="100"/>
      <c r="AF12" s="100"/>
      <c r="AG12" s="100"/>
      <c r="AH12" s="100"/>
      <c r="AI12" s="100"/>
      <c r="AJ12" s="100"/>
      <c r="AK12" s="100"/>
      <c r="AL12" s="100"/>
      <c r="AM12" s="100"/>
      <c r="AN12" s="100"/>
      <c r="AO12" s="100"/>
      <c r="AP12" s="100"/>
      <c r="AQ12" s="100"/>
      <c r="AR12" s="100"/>
      <c r="AS12" s="100"/>
      <c r="AT12" s="100"/>
      <c r="AU12" s="100"/>
      <c r="AV12" s="100"/>
      <c r="AW12" s="100"/>
      <c r="AX12" s="100"/>
      <c r="AY12" s="100"/>
      <c r="AZ12" s="100"/>
      <c r="BA12" s="100"/>
      <c r="BB12" s="100"/>
      <c r="BC12" s="100"/>
      <c r="BD12" s="100"/>
      <c r="BE12" s="146"/>
      <c r="BF12" s="149" t="str">
        <f t="shared" ca="1" si="0"/>
        <v>CORTES</v>
      </c>
      <c r="BG12" s="154">
        <f t="shared" ca="1" si="1"/>
        <v>0</v>
      </c>
      <c r="BH12" s="154">
        <f t="shared" ca="1" si="2"/>
        <v>0</v>
      </c>
      <c r="BI12" s="154">
        <f t="shared" ca="1" si="3"/>
        <v>0</v>
      </c>
      <c r="BJ12" s="154">
        <f t="shared" ca="1" si="4"/>
        <v>0</v>
      </c>
      <c r="BK12" s="155" t="str">
        <f t="shared" ca="1" si="5"/>
        <v/>
      </c>
    </row>
    <row r="13" spans="1:63" x14ac:dyDescent="0.25">
      <c r="A13" s="115" t="s">
        <v>2</v>
      </c>
      <c r="B13" s="3">
        <v>2020</v>
      </c>
      <c r="C13" s="92">
        <v>7</v>
      </c>
      <c r="D13" s="90">
        <v>5</v>
      </c>
      <c r="E13" s="100">
        <v>10</v>
      </c>
      <c r="F13" s="100">
        <v>3</v>
      </c>
      <c r="G13" s="100">
        <v>10</v>
      </c>
      <c r="H13" s="100">
        <v>25</v>
      </c>
      <c r="I13" s="100">
        <v>6</v>
      </c>
      <c r="J13" s="100">
        <v>7</v>
      </c>
      <c r="K13" s="100"/>
      <c r="L13" s="100"/>
      <c r="M13" s="100">
        <v>9</v>
      </c>
      <c r="N13" s="100">
        <v>25</v>
      </c>
      <c r="O13" s="100">
        <v>4</v>
      </c>
      <c r="P13" s="100"/>
      <c r="Q13" s="100"/>
      <c r="R13" s="100"/>
      <c r="S13" s="100"/>
      <c r="T13" s="100"/>
      <c r="U13" s="100"/>
      <c r="V13" s="100"/>
      <c r="W13" s="100"/>
      <c r="X13" s="100"/>
      <c r="Y13" s="100"/>
      <c r="Z13" s="100"/>
      <c r="AA13" s="100"/>
      <c r="AB13" s="100"/>
      <c r="AC13" s="100"/>
      <c r="AD13" s="100"/>
      <c r="AE13" s="100"/>
      <c r="AF13" s="100"/>
      <c r="AG13" s="100"/>
      <c r="AH13" s="100"/>
      <c r="AI13" s="100"/>
      <c r="AJ13" s="100"/>
      <c r="AK13" s="100"/>
      <c r="AL13" s="100"/>
      <c r="AM13" s="100"/>
      <c r="AN13" s="100"/>
      <c r="AO13" s="100"/>
      <c r="AP13" s="100"/>
      <c r="AQ13" s="100"/>
      <c r="AR13" s="100"/>
      <c r="AS13" s="100"/>
      <c r="AT13" s="100"/>
      <c r="AU13" s="100"/>
      <c r="AV13" s="100"/>
      <c r="AW13" s="100"/>
      <c r="AX13" s="100"/>
      <c r="AY13" s="100"/>
      <c r="AZ13" s="100"/>
      <c r="BA13" s="100"/>
      <c r="BB13" s="100"/>
      <c r="BC13" s="100"/>
      <c r="BD13" s="100"/>
      <c r="BE13" s="146"/>
      <c r="BF13" s="149" t="str">
        <f t="shared" ca="1" si="0"/>
        <v>EL PARAISO</v>
      </c>
      <c r="BG13" s="154">
        <f t="shared" ca="1" si="1"/>
        <v>0</v>
      </c>
      <c r="BH13" s="154">
        <f t="shared" ca="1" si="2"/>
        <v>0</v>
      </c>
      <c r="BI13" s="154">
        <f t="shared" ca="1" si="3"/>
        <v>0</v>
      </c>
      <c r="BJ13" s="154">
        <f t="shared" ca="1" si="4"/>
        <v>0</v>
      </c>
      <c r="BK13" s="155" t="str">
        <f t="shared" ca="1" si="5"/>
        <v/>
      </c>
    </row>
    <row r="14" spans="1:63" x14ac:dyDescent="0.25">
      <c r="A14" s="115" t="s">
        <v>2</v>
      </c>
      <c r="B14" s="3">
        <v>2020</v>
      </c>
      <c r="C14" s="92">
        <v>8</v>
      </c>
      <c r="D14" s="90"/>
      <c r="E14" s="100"/>
      <c r="F14" s="100"/>
      <c r="G14" s="100"/>
      <c r="H14" s="100"/>
      <c r="I14" s="100"/>
      <c r="J14" s="100"/>
      <c r="K14" s="100"/>
      <c r="L14" s="100"/>
      <c r="M14" s="100">
        <v>50</v>
      </c>
      <c r="N14" s="100"/>
      <c r="O14" s="100"/>
      <c r="P14" s="100"/>
      <c r="Q14" s="100"/>
      <c r="R14" s="100"/>
      <c r="S14" s="100"/>
      <c r="T14" s="100"/>
      <c r="U14" s="100"/>
      <c r="V14" s="100"/>
      <c r="W14" s="100"/>
      <c r="X14" s="100"/>
      <c r="Y14" s="100"/>
      <c r="Z14" s="100"/>
      <c r="AA14" s="100"/>
      <c r="AB14" s="100"/>
      <c r="AC14" s="100"/>
      <c r="AD14" s="100"/>
      <c r="AE14" s="100"/>
      <c r="AF14" s="100"/>
      <c r="AG14" s="100"/>
      <c r="AH14" s="100"/>
      <c r="AI14" s="100"/>
      <c r="AJ14" s="100"/>
      <c r="AK14" s="100"/>
      <c r="AL14" s="100"/>
      <c r="AM14" s="100"/>
      <c r="AN14" s="100"/>
      <c r="AO14" s="100"/>
      <c r="AP14" s="100"/>
      <c r="AQ14" s="100"/>
      <c r="AR14" s="100"/>
      <c r="AS14" s="100"/>
      <c r="AT14" s="100"/>
      <c r="AU14" s="100"/>
      <c r="AV14" s="100"/>
      <c r="AW14" s="100"/>
      <c r="AX14" s="100"/>
      <c r="AY14" s="100"/>
      <c r="AZ14" s="100"/>
      <c r="BA14" s="100"/>
      <c r="BB14" s="100"/>
      <c r="BC14" s="100"/>
      <c r="BD14" s="100">
        <v>1</v>
      </c>
      <c r="BE14" s="146"/>
      <c r="BF14" s="149" t="str">
        <f t="shared" ca="1" si="0"/>
        <v>FRANCISCO MORAZAN</v>
      </c>
      <c r="BG14" s="154">
        <f t="shared" ca="1" si="1"/>
        <v>0</v>
      </c>
      <c r="BH14" s="154">
        <f t="shared" ca="1" si="2"/>
        <v>0</v>
      </c>
      <c r="BI14" s="154">
        <f t="shared" ca="1" si="3"/>
        <v>0</v>
      </c>
      <c r="BJ14" s="154">
        <f t="shared" ca="1" si="4"/>
        <v>0</v>
      </c>
      <c r="BK14" s="155" t="str">
        <f t="shared" ca="1" si="5"/>
        <v/>
      </c>
    </row>
    <row r="15" spans="1:63" x14ac:dyDescent="0.25">
      <c r="A15" s="115" t="s">
        <v>2</v>
      </c>
      <c r="B15" s="3">
        <v>2020</v>
      </c>
      <c r="C15" s="92">
        <v>9</v>
      </c>
      <c r="D15" s="9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  <c r="Q15" s="100"/>
      <c r="R15" s="100"/>
      <c r="S15" s="100"/>
      <c r="T15" s="100"/>
      <c r="U15" s="100"/>
      <c r="V15" s="100"/>
      <c r="W15" s="100"/>
      <c r="X15" s="100"/>
      <c r="Y15" s="100"/>
      <c r="Z15" s="100"/>
      <c r="AA15" s="100"/>
      <c r="AB15" s="100"/>
      <c r="AC15" s="100"/>
      <c r="AD15" s="100"/>
      <c r="AE15" s="100"/>
      <c r="AF15" s="100"/>
      <c r="AG15" s="100"/>
      <c r="AH15" s="100"/>
      <c r="AI15" s="100"/>
      <c r="AJ15" s="100"/>
      <c r="AK15" s="100"/>
      <c r="AL15" s="100"/>
      <c r="AM15" s="100"/>
      <c r="AN15" s="100"/>
      <c r="AO15" s="100"/>
      <c r="AP15" s="100"/>
      <c r="AQ15" s="100"/>
      <c r="AR15" s="100"/>
      <c r="AS15" s="100"/>
      <c r="AT15" s="100"/>
      <c r="AU15" s="100"/>
      <c r="AV15" s="100"/>
      <c r="AW15" s="100"/>
      <c r="AX15" s="100"/>
      <c r="AY15" s="100"/>
      <c r="AZ15" s="100"/>
      <c r="BA15" s="100"/>
      <c r="BB15" s="100"/>
      <c r="BC15" s="100">
        <v>5</v>
      </c>
      <c r="BD15" s="100"/>
      <c r="BE15" s="146"/>
      <c r="BF15" s="149" t="str">
        <f t="shared" ca="1" si="0"/>
        <v>GRACIAS A DIOS</v>
      </c>
      <c r="BG15" s="154">
        <f t="shared" ca="1" si="1"/>
        <v>0</v>
      </c>
      <c r="BH15" s="154">
        <f t="shared" ca="1" si="2"/>
        <v>0</v>
      </c>
      <c r="BI15" s="154">
        <f t="shared" ca="1" si="3"/>
        <v>0</v>
      </c>
      <c r="BJ15" s="154">
        <f t="shared" ca="1" si="4"/>
        <v>0</v>
      </c>
      <c r="BK15" s="155" t="str">
        <f t="shared" ca="1" si="5"/>
        <v/>
      </c>
    </row>
    <row r="16" spans="1:63" x14ac:dyDescent="0.25">
      <c r="A16" s="115" t="s">
        <v>2</v>
      </c>
      <c r="B16" s="3">
        <v>2020</v>
      </c>
      <c r="C16" s="92">
        <v>10</v>
      </c>
      <c r="D16" s="9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  <c r="Q16" s="100"/>
      <c r="R16" s="100"/>
      <c r="S16" s="100"/>
      <c r="T16" s="100"/>
      <c r="U16" s="100"/>
      <c r="V16" s="100"/>
      <c r="W16" s="100"/>
      <c r="X16" s="100"/>
      <c r="Y16" s="100"/>
      <c r="Z16" s="100"/>
      <c r="AA16" s="100"/>
      <c r="AB16" s="100"/>
      <c r="AC16" s="100"/>
      <c r="AD16" s="100"/>
      <c r="AE16" s="100"/>
      <c r="AF16" s="100"/>
      <c r="AG16" s="100"/>
      <c r="AH16" s="100"/>
      <c r="AI16" s="100"/>
      <c r="AJ16" s="100"/>
      <c r="AK16" s="100"/>
      <c r="AL16" s="100"/>
      <c r="AM16" s="100"/>
      <c r="AN16" s="100"/>
      <c r="AO16" s="100"/>
      <c r="AP16" s="100"/>
      <c r="AQ16" s="100"/>
      <c r="AR16" s="100"/>
      <c r="AS16" s="100"/>
      <c r="AT16" s="100"/>
      <c r="AU16" s="100"/>
      <c r="AV16" s="100"/>
      <c r="AW16" s="100"/>
      <c r="AX16" s="100"/>
      <c r="AY16" s="100"/>
      <c r="AZ16" s="100"/>
      <c r="BA16" s="100"/>
      <c r="BB16" s="100"/>
      <c r="BC16" s="100">
        <v>4</v>
      </c>
      <c r="BD16" s="100"/>
      <c r="BE16" s="146"/>
      <c r="BF16" s="149" t="str">
        <f t="shared" ca="1" si="0"/>
        <v>INTIBUCA</v>
      </c>
      <c r="BG16" s="154">
        <f t="shared" ca="1" si="1"/>
        <v>0</v>
      </c>
      <c r="BH16" s="154">
        <f t="shared" ca="1" si="2"/>
        <v>0</v>
      </c>
      <c r="BI16" s="154">
        <f t="shared" ca="1" si="3"/>
        <v>0</v>
      </c>
      <c r="BJ16" s="154">
        <f t="shared" ca="1" si="4"/>
        <v>0</v>
      </c>
      <c r="BK16" s="155" t="str">
        <f t="shared" ca="1" si="5"/>
        <v/>
      </c>
    </row>
    <row r="17" spans="1:63" x14ac:dyDescent="0.25">
      <c r="A17" s="115" t="s">
        <v>2</v>
      </c>
      <c r="B17" s="3">
        <v>2020</v>
      </c>
      <c r="C17" s="92">
        <v>11</v>
      </c>
      <c r="D17" s="9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  <c r="Q17" s="100"/>
      <c r="R17" s="100"/>
      <c r="S17" s="100"/>
      <c r="T17" s="100"/>
      <c r="U17" s="100"/>
      <c r="V17" s="100"/>
      <c r="W17" s="100"/>
      <c r="X17" s="100"/>
      <c r="Y17" s="100"/>
      <c r="Z17" s="100"/>
      <c r="AA17" s="100"/>
      <c r="AB17" s="100"/>
      <c r="AC17" s="100"/>
      <c r="AD17" s="100"/>
      <c r="AE17" s="100"/>
      <c r="AF17" s="100"/>
      <c r="AG17" s="100"/>
      <c r="AH17" s="100"/>
      <c r="AI17" s="100"/>
      <c r="AJ17" s="100"/>
      <c r="AK17" s="100"/>
      <c r="AL17" s="100"/>
      <c r="AM17" s="100"/>
      <c r="AN17" s="100"/>
      <c r="AO17" s="100"/>
      <c r="AP17" s="100"/>
      <c r="AQ17" s="100"/>
      <c r="AR17" s="100"/>
      <c r="AS17" s="100"/>
      <c r="AT17" s="100"/>
      <c r="AU17" s="100"/>
      <c r="AV17" s="100"/>
      <c r="AW17" s="100"/>
      <c r="AX17" s="100"/>
      <c r="AY17" s="100"/>
      <c r="AZ17" s="100"/>
      <c r="BA17" s="100"/>
      <c r="BB17" s="100"/>
      <c r="BC17" s="100"/>
      <c r="BD17" s="100"/>
      <c r="BE17" s="146"/>
      <c r="BF17" s="149" t="str">
        <f t="shared" ca="1" si="0"/>
        <v>ISLAS DE LA BAHIA</v>
      </c>
      <c r="BG17" s="154">
        <f t="shared" ca="1" si="1"/>
        <v>0</v>
      </c>
      <c r="BH17" s="154">
        <f t="shared" ca="1" si="2"/>
        <v>0</v>
      </c>
      <c r="BI17" s="154">
        <f t="shared" ca="1" si="3"/>
        <v>0</v>
      </c>
      <c r="BJ17" s="154">
        <f t="shared" ca="1" si="4"/>
        <v>0</v>
      </c>
      <c r="BK17" s="155" t="str">
        <f t="shared" ca="1" si="5"/>
        <v/>
      </c>
    </row>
    <row r="18" spans="1:63" x14ac:dyDescent="0.25">
      <c r="A18" s="115" t="s">
        <v>2</v>
      </c>
      <c r="B18" s="3">
        <v>2020</v>
      </c>
      <c r="C18" s="92">
        <v>12</v>
      </c>
      <c r="D18" s="9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  <c r="Q18" s="100"/>
      <c r="R18" s="100"/>
      <c r="S18" s="100"/>
      <c r="T18" s="100"/>
      <c r="U18" s="100"/>
      <c r="V18" s="100"/>
      <c r="W18" s="100"/>
      <c r="X18" s="100"/>
      <c r="Y18" s="100"/>
      <c r="Z18" s="100"/>
      <c r="AA18" s="100"/>
      <c r="AB18" s="100"/>
      <c r="AC18" s="100"/>
      <c r="AD18" s="100"/>
      <c r="AE18" s="100"/>
      <c r="AF18" s="100"/>
      <c r="AG18" s="100"/>
      <c r="AH18" s="100"/>
      <c r="AI18" s="100"/>
      <c r="AJ18" s="100"/>
      <c r="AK18" s="100"/>
      <c r="AL18" s="100"/>
      <c r="AM18" s="100"/>
      <c r="AN18" s="100"/>
      <c r="AO18" s="100"/>
      <c r="AP18" s="100"/>
      <c r="AQ18" s="100"/>
      <c r="AR18" s="100"/>
      <c r="AS18" s="100"/>
      <c r="AT18" s="100"/>
      <c r="AU18" s="100"/>
      <c r="AV18" s="100"/>
      <c r="AW18" s="100"/>
      <c r="AX18" s="100"/>
      <c r="AY18" s="100"/>
      <c r="AZ18" s="100"/>
      <c r="BA18" s="100"/>
      <c r="BB18" s="100"/>
      <c r="BC18" s="100"/>
      <c r="BD18" s="100"/>
      <c r="BE18" s="146"/>
      <c r="BF18" s="149" t="str">
        <f t="shared" ca="1" si="0"/>
        <v>LA PAZ</v>
      </c>
      <c r="BG18" s="154">
        <f t="shared" ca="1" si="1"/>
        <v>0</v>
      </c>
      <c r="BH18" s="154">
        <f t="shared" ca="1" si="2"/>
        <v>0</v>
      </c>
      <c r="BI18" s="154">
        <f t="shared" ca="1" si="3"/>
        <v>0</v>
      </c>
      <c r="BJ18" s="154">
        <f t="shared" ca="1" si="4"/>
        <v>0</v>
      </c>
      <c r="BK18" s="155" t="str">
        <f t="shared" ca="1" si="5"/>
        <v/>
      </c>
    </row>
    <row r="19" spans="1:63" x14ac:dyDescent="0.25">
      <c r="A19" s="115" t="s">
        <v>2</v>
      </c>
      <c r="B19" s="3">
        <v>2020</v>
      </c>
      <c r="C19" s="92">
        <v>13</v>
      </c>
      <c r="D19" s="9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  <c r="Q19" s="100"/>
      <c r="R19" s="100"/>
      <c r="S19" s="100"/>
      <c r="T19" s="100"/>
      <c r="U19" s="100"/>
      <c r="V19" s="100"/>
      <c r="W19" s="100"/>
      <c r="X19" s="100"/>
      <c r="Y19" s="100"/>
      <c r="Z19" s="100"/>
      <c r="AA19" s="100"/>
      <c r="AB19" s="100"/>
      <c r="AC19" s="100"/>
      <c r="AD19" s="100"/>
      <c r="AE19" s="100"/>
      <c r="AF19" s="100"/>
      <c r="AG19" s="100"/>
      <c r="AH19" s="100"/>
      <c r="AI19" s="100"/>
      <c r="AJ19" s="100"/>
      <c r="AK19" s="100"/>
      <c r="AL19" s="100"/>
      <c r="AM19" s="100"/>
      <c r="AN19" s="100"/>
      <c r="AO19" s="100"/>
      <c r="AP19" s="100"/>
      <c r="AQ19" s="100"/>
      <c r="AR19" s="100"/>
      <c r="AS19" s="100"/>
      <c r="AT19" s="100"/>
      <c r="AU19" s="100"/>
      <c r="AV19" s="100"/>
      <c r="AW19" s="100"/>
      <c r="AX19" s="100"/>
      <c r="AY19" s="100"/>
      <c r="AZ19" s="100"/>
      <c r="BA19" s="100"/>
      <c r="BB19" s="100"/>
      <c r="BC19" s="100"/>
      <c r="BD19" s="100"/>
      <c r="BE19" s="146"/>
      <c r="BF19" s="149" t="str">
        <f t="shared" ca="1" si="0"/>
        <v>LEMPIRA</v>
      </c>
      <c r="BG19" s="154">
        <f t="shared" ca="1" si="1"/>
        <v>0</v>
      </c>
      <c r="BH19" s="154">
        <f t="shared" ca="1" si="2"/>
        <v>0</v>
      </c>
      <c r="BI19" s="154">
        <f t="shared" ca="1" si="3"/>
        <v>0</v>
      </c>
      <c r="BJ19" s="154">
        <f t="shared" ca="1" si="4"/>
        <v>0</v>
      </c>
      <c r="BK19" s="155" t="str">
        <f t="shared" ca="1" si="5"/>
        <v/>
      </c>
    </row>
    <row r="20" spans="1:63" x14ac:dyDescent="0.25">
      <c r="A20" s="115" t="s">
        <v>2</v>
      </c>
      <c r="B20" s="3">
        <v>2020</v>
      </c>
      <c r="C20" s="92">
        <v>14</v>
      </c>
      <c r="D20" s="9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  <c r="Q20" s="100"/>
      <c r="R20" s="100"/>
      <c r="S20" s="100"/>
      <c r="T20" s="100"/>
      <c r="U20" s="100"/>
      <c r="V20" s="100"/>
      <c r="W20" s="100"/>
      <c r="X20" s="100"/>
      <c r="Y20" s="100"/>
      <c r="Z20" s="100"/>
      <c r="AA20" s="100"/>
      <c r="AB20" s="100"/>
      <c r="AC20" s="100"/>
      <c r="AD20" s="100"/>
      <c r="AE20" s="100"/>
      <c r="AF20" s="100"/>
      <c r="AG20" s="100"/>
      <c r="AH20" s="100"/>
      <c r="AI20" s="100"/>
      <c r="AJ20" s="100"/>
      <c r="AK20" s="100"/>
      <c r="AL20" s="100"/>
      <c r="AM20" s="100"/>
      <c r="AN20" s="100"/>
      <c r="AO20" s="100"/>
      <c r="AP20" s="100"/>
      <c r="AQ20" s="100"/>
      <c r="AR20" s="100"/>
      <c r="AS20" s="100"/>
      <c r="AT20" s="100"/>
      <c r="AU20" s="100"/>
      <c r="AV20" s="100"/>
      <c r="AW20" s="100"/>
      <c r="AX20" s="100"/>
      <c r="AY20" s="100"/>
      <c r="AZ20" s="100"/>
      <c r="BA20" s="100"/>
      <c r="BB20" s="100"/>
      <c r="BC20" s="100"/>
      <c r="BD20" s="100"/>
      <c r="BE20" s="146"/>
      <c r="BF20" s="149" t="str">
        <f t="shared" ca="1" si="0"/>
        <v>OCOTEPEQUE</v>
      </c>
      <c r="BG20" s="154">
        <f t="shared" ca="1" si="1"/>
        <v>0</v>
      </c>
      <c r="BH20" s="154">
        <f t="shared" ca="1" si="2"/>
        <v>0</v>
      </c>
      <c r="BI20" s="154">
        <f t="shared" ca="1" si="3"/>
        <v>0</v>
      </c>
      <c r="BJ20" s="154">
        <f t="shared" ca="1" si="4"/>
        <v>0</v>
      </c>
      <c r="BK20" s="155" t="str">
        <f t="shared" ca="1" si="5"/>
        <v/>
      </c>
    </row>
    <row r="21" spans="1:63" x14ac:dyDescent="0.25">
      <c r="A21" s="115" t="s">
        <v>2</v>
      </c>
      <c r="B21" s="3">
        <v>2020</v>
      </c>
      <c r="C21" s="92">
        <v>15</v>
      </c>
      <c r="D21" s="9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  <c r="Q21" s="100"/>
      <c r="R21" s="100"/>
      <c r="S21" s="100"/>
      <c r="T21" s="100"/>
      <c r="U21" s="100"/>
      <c r="V21" s="100"/>
      <c r="W21" s="100"/>
      <c r="X21" s="100"/>
      <c r="Y21" s="100"/>
      <c r="Z21" s="100"/>
      <c r="AA21" s="100"/>
      <c r="AB21" s="100"/>
      <c r="AC21" s="100"/>
      <c r="AD21" s="100"/>
      <c r="AE21" s="100"/>
      <c r="AF21" s="100"/>
      <c r="AG21" s="100"/>
      <c r="AH21" s="100"/>
      <c r="AI21" s="100"/>
      <c r="AJ21" s="100"/>
      <c r="AK21" s="100"/>
      <c r="AL21" s="100"/>
      <c r="AM21" s="100"/>
      <c r="AN21" s="100"/>
      <c r="AO21" s="100"/>
      <c r="AP21" s="100"/>
      <c r="AQ21" s="100"/>
      <c r="AR21" s="100"/>
      <c r="AS21" s="100"/>
      <c r="AT21" s="100"/>
      <c r="AU21" s="100"/>
      <c r="AV21" s="100"/>
      <c r="AW21" s="100"/>
      <c r="AX21" s="100"/>
      <c r="AY21" s="100"/>
      <c r="AZ21" s="100"/>
      <c r="BA21" s="100"/>
      <c r="BB21" s="100"/>
      <c r="BC21" s="100"/>
      <c r="BD21" s="100"/>
      <c r="BE21" s="146"/>
      <c r="BF21" s="149" t="str">
        <f t="shared" ca="1" si="0"/>
        <v>OLANCHO</v>
      </c>
      <c r="BG21" s="154">
        <f t="shared" ca="1" si="1"/>
        <v>0</v>
      </c>
      <c r="BH21" s="154">
        <f t="shared" ca="1" si="2"/>
        <v>0</v>
      </c>
      <c r="BI21" s="154">
        <f t="shared" ca="1" si="3"/>
        <v>0</v>
      </c>
      <c r="BJ21" s="154">
        <f t="shared" ca="1" si="4"/>
        <v>0</v>
      </c>
      <c r="BK21" s="155" t="str">
        <f t="shared" ca="1" si="5"/>
        <v/>
      </c>
    </row>
    <row r="22" spans="1:63" x14ac:dyDescent="0.25">
      <c r="A22" s="115" t="s">
        <v>2</v>
      </c>
      <c r="B22" s="3">
        <v>2020</v>
      </c>
      <c r="C22" s="92">
        <v>16</v>
      </c>
      <c r="D22" s="9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  <c r="Q22" s="100"/>
      <c r="R22" s="100"/>
      <c r="S22" s="100"/>
      <c r="T22" s="100"/>
      <c r="U22" s="100"/>
      <c r="V22" s="100"/>
      <c r="W22" s="100"/>
      <c r="X22" s="100"/>
      <c r="Y22" s="100"/>
      <c r="Z22" s="100"/>
      <c r="AA22" s="100"/>
      <c r="AB22" s="100"/>
      <c r="AC22" s="100"/>
      <c r="AD22" s="100"/>
      <c r="AE22" s="100"/>
      <c r="AF22" s="100"/>
      <c r="AG22" s="100"/>
      <c r="AH22" s="100"/>
      <c r="AI22" s="100"/>
      <c r="AJ22" s="100"/>
      <c r="AK22" s="100"/>
      <c r="AL22" s="100"/>
      <c r="AM22" s="100"/>
      <c r="AN22" s="100"/>
      <c r="AO22" s="100"/>
      <c r="AP22" s="100"/>
      <c r="AQ22" s="100"/>
      <c r="AR22" s="100"/>
      <c r="AS22" s="100"/>
      <c r="AT22" s="100"/>
      <c r="AU22" s="100"/>
      <c r="AV22" s="100"/>
      <c r="AW22" s="100"/>
      <c r="AX22" s="100"/>
      <c r="AY22" s="100"/>
      <c r="AZ22" s="100"/>
      <c r="BA22" s="100"/>
      <c r="BB22" s="100"/>
      <c r="BC22" s="100"/>
      <c r="BD22" s="100"/>
      <c r="BE22" s="146"/>
      <c r="BF22" s="149" t="str">
        <f t="shared" ca="1" si="0"/>
        <v>SANTA BARBARA</v>
      </c>
      <c r="BG22" s="154">
        <f t="shared" ca="1" si="1"/>
        <v>0</v>
      </c>
      <c r="BH22" s="154">
        <f t="shared" ca="1" si="2"/>
        <v>0</v>
      </c>
      <c r="BI22" s="154">
        <f t="shared" ca="1" si="3"/>
        <v>0</v>
      </c>
      <c r="BJ22" s="154">
        <f t="shared" ca="1" si="4"/>
        <v>0</v>
      </c>
      <c r="BK22" s="155" t="str">
        <f t="shared" ca="1" si="5"/>
        <v/>
      </c>
    </row>
    <row r="23" spans="1:63" x14ac:dyDescent="0.25">
      <c r="A23" s="115" t="s">
        <v>2</v>
      </c>
      <c r="B23" s="3">
        <v>2020</v>
      </c>
      <c r="C23" s="92">
        <v>17</v>
      </c>
      <c r="D23" s="90"/>
      <c r="E23" s="100"/>
      <c r="F23" s="100"/>
      <c r="G23" s="100"/>
      <c r="H23" s="100"/>
      <c r="I23" s="100"/>
      <c r="J23" s="100">
        <v>5</v>
      </c>
      <c r="K23" s="100">
        <v>30</v>
      </c>
      <c r="L23" s="100">
        <v>5</v>
      </c>
      <c r="M23" s="100">
        <v>20</v>
      </c>
      <c r="N23" s="100"/>
      <c r="O23" s="100"/>
      <c r="P23" s="100"/>
      <c r="Q23" s="100"/>
      <c r="R23" s="100"/>
      <c r="S23" s="100"/>
      <c r="T23" s="100"/>
      <c r="U23" s="100"/>
      <c r="V23" s="100"/>
      <c r="W23" s="100"/>
      <c r="X23" s="100"/>
      <c r="Y23" s="100"/>
      <c r="Z23" s="100"/>
      <c r="AA23" s="100"/>
      <c r="AB23" s="100"/>
      <c r="AC23" s="100"/>
      <c r="AD23" s="100"/>
      <c r="AE23" s="100"/>
      <c r="AF23" s="100"/>
      <c r="AG23" s="100"/>
      <c r="AH23" s="100"/>
      <c r="AI23" s="100"/>
      <c r="AJ23" s="100"/>
      <c r="AK23" s="100"/>
      <c r="AL23" s="100"/>
      <c r="AM23" s="100"/>
      <c r="AN23" s="100"/>
      <c r="AO23" s="100"/>
      <c r="AP23" s="100"/>
      <c r="AQ23" s="100"/>
      <c r="AR23" s="100"/>
      <c r="AS23" s="100"/>
      <c r="AT23" s="100"/>
      <c r="AU23" s="100"/>
      <c r="AV23" s="100"/>
      <c r="AW23" s="100"/>
      <c r="AX23" s="100"/>
      <c r="AY23" s="100"/>
      <c r="AZ23" s="100"/>
      <c r="BA23" s="100"/>
      <c r="BB23" s="100"/>
      <c r="BC23" s="100"/>
      <c r="BD23" s="100"/>
      <c r="BE23" s="146"/>
      <c r="BF23" s="149" t="str">
        <f t="shared" ca="1" si="0"/>
        <v>VALLE</v>
      </c>
      <c r="BG23" s="154">
        <f t="shared" ca="1" si="1"/>
        <v>0</v>
      </c>
      <c r="BH23" s="154">
        <f t="shared" ca="1" si="2"/>
        <v>0</v>
      </c>
      <c r="BI23" s="154">
        <f t="shared" ca="1" si="3"/>
        <v>0</v>
      </c>
      <c r="BJ23" s="154">
        <f t="shared" ca="1" si="4"/>
        <v>0</v>
      </c>
      <c r="BK23" s="155" t="str">
        <f t="shared" ca="1" si="5"/>
        <v/>
      </c>
    </row>
    <row r="24" spans="1:63" ht="15.75" thickBot="1" x14ac:dyDescent="0.3">
      <c r="A24" s="115" t="s">
        <v>2</v>
      </c>
      <c r="B24" s="3">
        <v>2020</v>
      </c>
      <c r="C24" s="92">
        <v>18</v>
      </c>
      <c r="D24" s="9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  <c r="Q24" s="100"/>
      <c r="R24" s="100"/>
      <c r="S24" s="100"/>
      <c r="T24" s="100"/>
      <c r="U24" s="100"/>
      <c r="V24" s="100"/>
      <c r="W24" s="100"/>
      <c r="X24" s="100"/>
      <c r="Y24" s="100"/>
      <c r="Z24" s="100"/>
      <c r="AA24" s="100"/>
      <c r="AB24" s="100"/>
      <c r="AC24" s="100"/>
      <c r="AD24" s="100"/>
      <c r="AE24" s="100"/>
      <c r="AF24" s="100"/>
      <c r="AG24" s="100"/>
      <c r="AH24" s="100"/>
      <c r="AI24" s="100"/>
      <c r="AJ24" s="100"/>
      <c r="AK24" s="100"/>
      <c r="AL24" s="100"/>
      <c r="AM24" s="100"/>
      <c r="AN24" s="100"/>
      <c r="AO24" s="100"/>
      <c r="AP24" s="100"/>
      <c r="AQ24" s="100"/>
      <c r="AR24" s="100"/>
      <c r="AS24" s="100"/>
      <c r="AT24" s="100"/>
      <c r="AU24" s="100"/>
      <c r="AV24" s="100"/>
      <c r="AW24" s="100"/>
      <c r="AX24" s="100"/>
      <c r="AY24" s="100"/>
      <c r="AZ24" s="100"/>
      <c r="BA24" s="100"/>
      <c r="BB24" s="100"/>
      <c r="BC24" s="100"/>
      <c r="BD24" s="100"/>
      <c r="BE24" s="146"/>
      <c r="BF24" s="150" t="str">
        <f t="shared" ca="1" si="0"/>
        <v>YORO</v>
      </c>
      <c r="BG24" s="165">
        <f t="shared" ca="1" si="1"/>
        <v>9</v>
      </c>
      <c r="BH24" s="165">
        <f t="shared" ca="1" si="2"/>
        <v>1</v>
      </c>
      <c r="BI24" s="165">
        <f t="shared" ca="1" si="3"/>
        <v>0</v>
      </c>
      <c r="BJ24" s="165">
        <f t="shared" ca="1" si="4"/>
        <v>10</v>
      </c>
      <c r="BK24" s="166">
        <f t="shared" ca="1" si="5"/>
        <v>0.9</v>
      </c>
    </row>
    <row r="25" spans="1:63" s="17" customFormat="1" x14ac:dyDescent="0.25">
      <c r="A25" s="115" t="s">
        <v>2</v>
      </c>
      <c r="B25" s="3">
        <v>2020</v>
      </c>
      <c r="C25" s="92">
        <v>19</v>
      </c>
      <c r="D25" s="9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  <c r="AM25" s="100"/>
      <c r="AN25" s="100"/>
      <c r="AO25" s="100"/>
      <c r="AP25" s="100"/>
      <c r="AQ25" s="100"/>
      <c r="AR25" s="100"/>
      <c r="AS25" s="100"/>
      <c r="AT25" s="100"/>
      <c r="AU25" s="100"/>
      <c r="AV25" s="100"/>
      <c r="AW25" s="100"/>
      <c r="AX25" s="100"/>
      <c r="AY25" s="100"/>
      <c r="AZ25" s="100"/>
      <c r="BA25" s="100"/>
      <c r="BB25" s="100"/>
      <c r="BC25" s="100"/>
      <c r="BD25" s="100"/>
      <c r="BE25" s="100"/>
      <c r="BF25" s="18"/>
    </row>
    <row r="26" spans="1:63" s="17" customFormat="1" x14ac:dyDescent="0.25">
      <c r="A26" s="115" t="s">
        <v>2</v>
      </c>
      <c r="B26" s="3">
        <v>2020</v>
      </c>
      <c r="C26" s="92">
        <v>20</v>
      </c>
      <c r="D26" s="9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  <c r="Q26" s="100"/>
      <c r="R26" s="100"/>
      <c r="S26" s="100"/>
      <c r="T26" s="100"/>
      <c r="U26" s="100"/>
      <c r="V26" s="100"/>
      <c r="W26" s="100"/>
      <c r="X26" s="100"/>
      <c r="Y26" s="100"/>
      <c r="Z26" s="100"/>
      <c r="AA26" s="100"/>
      <c r="AB26" s="100"/>
      <c r="AC26" s="100"/>
      <c r="AD26" s="100"/>
      <c r="AE26" s="100"/>
      <c r="AF26" s="100"/>
      <c r="AG26" s="100"/>
      <c r="AH26" s="100"/>
      <c r="AI26" s="100"/>
      <c r="AJ26" s="100"/>
      <c r="AK26" s="100"/>
      <c r="AL26" s="100"/>
      <c r="AM26" s="100"/>
      <c r="AN26" s="100"/>
      <c r="AO26" s="100"/>
      <c r="AP26" s="100"/>
      <c r="AQ26" s="100"/>
      <c r="AR26" s="100"/>
      <c r="AS26" s="100"/>
      <c r="AT26" s="100"/>
      <c r="AU26" s="100"/>
      <c r="AV26" s="100"/>
      <c r="AW26" s="100"/>
      <c r="AX26" s="100"/>
      <c r="AY26" s="100"/>
      <c r="AZ26" s="100"/>
      <c r="BA26" s="100"/>
      <c r="BB26" s="100"/>
      <c r="BC26" s="100"/>
      <c r="BD26" s="100"/>
      <c r="BE26" s="100"/>
    </row>
    <row r="27" spans="1:63" s="17" customFormat="1" x14ac:dyDescent="0.25">
      <c r="A27" s="115" t="s">
        <v>2</v>
      </c>
      <c r="B27" s="3">
        <v>2020</v>
      </c>
      <c r="C27" s="92">
        <v>21</v>
      </c>
      <c r="D27" s="9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  <c r="Q27" s="100"/>
      <c r="R27" s="100"/>
      <c r="S27" s="100"/>
      <c r="T27" s="100"/>
      <c r="U27" s="100"/>
      <c r="V27" s="100"/>
      <c r="W27" s="100"/>
      <c r="X27" s="100"/>
      <c r="Y27" s="100"/>
      <c r="Z27" s="100"/>
      <c r="AA27" s="100"/>
      <c r="AB27" s="100"/>
      <c r="AC27" s="100"/>
      <c r="AD27" s="100"/>
      <c r="AE27" s="100"/>
      <c r="AF27" s="100"/>
      <c r="AG27" s="100"/>
      <c r="AH27" s="100"/>
      <c r="AI27" s="100"/>
      <c r="AJ27" s="100"/>
      <c r="AK27" s="100"/>
      <c r="AL27" s="100"/>
      <c r="AM27" s="100"/>
      <c r="AN27" s="100"/>
      <c r="AO27" s="100"/>
      <c r="AP27" s="100"/>
      <c r="AQ27" s="100"/>
      <c r="AR27" s="100"/>
      <c r="AS27" s="100"/>
      <c r="AT27" s="100"/>
      <c r="AU27" s="100"/>
      <c r="AV27" s="100"/>
      <c r="AW27" s="100"/>
      <c r="AX27" s="100"/>
      <c r="AY27" s="100"/>
      <c r="AZ27" s="100"/>
      <c r="BA27" s="100"/>
      <c r="BB27" s="100"/>
      <c r="BC27" s="100"/>
      <c r="BD27" s="100"/>
      <c r="BE27" s="100"/>
    </row>
    <row r="28" spans="1:63" s="17" customFormat="1" x14ac:dyDescent="0.25">
      <c r="A28" s="115" t="s">
        <v>2</v>
      </c>
      <c r="B28" s="3">
        <v>2020</v>
      </c>
      <c r="C28" s="92">
        <v>22</v>
      </c>
      <c r="D28" s="9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  <c r="Q28" s="100"/>
      <c r="R28" s="100"/>
      <c r="S28" s="100"/>
      <c r="T28" s="100"/>
      <c r="U28" s="100"/>
      <c r="V28" s="100"/>
      <c r="W28" s="100"/>
      <c r="X28" s="100"/>
      <c r="Y28" s="100"/>
      <c r="Z28" s="100"/>
      <c r="AA28" s="100"/>
      <c r="AB28" s="100"/>
      <c r="AC28" s="100"/>
      <c r="AD28" s="100"/>
      <c r="AE28" s="100"/>
      <c r="AF28" s="100"/>
      <c r="AG28" s="100"/>
      <c r="AH28" s="100"/>
      <c r="AI28" s="100"/>
      <c r="AJ28" s="100"/>
      <c r="AK28" s="100"/>
      <c r="AL28" s="100"/>
      <c r="AM28" s="100"/>
      <c r="AN28" s="100"/>
      <c r="AO28" s="100"/>
      <c r="AP28" s="100"/>
      <c r="AQ28" s="100"/>
      <c r="AR28" s="100"/>
      <c r="AS28" s="100"/>
      <c r="AT28" s="100"/>
      <c r="AU28" s="100"/>
      <c r="AV28" s="100"/>
      <c r="AW28" s="100"/>
      <c r="AX28" s="100"/>
      <c r="AY28" s="100"/>
      <c r="AZ28" s="100"/>
      <c r="BA28" s="100"/>
      <c r="BB28" s="100"/>
      <c r="BC28" s="100"/>
      <c r="BD28" s="100"/>
      <c r="BE28" s="100"/>
    </row>
    <row r="29" spans="1:63" s="17" customFormat="1" x14ac:dyDescent="0.25">
      <c r="A29" s="115" t="s">
        <v>2</v>
      </c>
      <c r="B29" s="3">
        <v>2020</v>
      </c>
      <c r="C29" s="92">
        <v>23</v>
      </c>
      <c r="D29" s="9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  <c r="Q29" s="100"/>
      <c r="R29" s="100"/>
      <c r="S29" s="100"/>
      <c r="T29" s="100"/>
      <c r="U29" s="100"/>
      <c r="V29" s="100"/>
      <c r="W29" s="100"/>
      <c r="X29" s="100"/>
      <c r="Y29" s="100"/>
      <c r="Z29" s="100"/>
      <c r="AA29" s="100"/>
      <c r="AB29" s="100"/>
      <c r="AC29" s="100"/>
      <c r="AD29" s="100"/>
      <c r="AE29" s="100"/>
      <c r="AF29" s="100"/>
      <c r="AG29" s="100"/>
      <c r="AH29" s="100"/>
      <c r="AI29" s="100"/>
      <c r="AJ29" s="100"/>
      <c r="AK29" s="100"/>
      <c r="AL29" s="100"/>
      <c r="AM29" s="100"/>
      <c r="AN29" s="100"/>
      <c r="AO29" s="100"/>
      <c r="AP29" s="100"/>
      <c r="AQ29" s="100"/>
      <c r="AR29" s="100"/>
      <c r="AS29" s="100"/>
      <c r="AT29" s="100"/>
      <c r="AU29" s="100"/>
      <c r="AV29" s="100"/>
      <c r="AW29" s="100"/>
      <c r="AX29" s="100"/>
      <c r="AY29" s="100"/>
      <c r="AZ29" s="100"/>
      <c r="BA29" s="100"/>
      <c r="BB29" s="100"/>
      <c r="BC29" s="100"/>
      <c r="BD29" s="100"/>
      <c r="BE29" s="100"/>
    </row>
    <row r="30" spans="1:63" x14ac:dyDescent="0.25">
      <c r="A30" s="115" t="s">
        <v>2</v>
      </c>
      <c r="B30" s="3">
        <v>2020</v>
      </c>
      <c r="C30" s="92">
        <v>24</v>
      </c>
      <c r="D30" s="9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  <c r="R30" s="100"/>
      <c r="S30" s="100"/>
      <c r="T30" s="100"/>
      <c r="U30" s="100"/>
      <c r="V30" s="100"/>
      <c r="W30" s="100"/>
      <c r="X30" s="100"/>
      <c r="Y30" s="100"/>
      <c r="Z30" s="100"/>
      <c r="AA30" s="100"/>
      <c r="AB30" s="100"/>
      <c r="AC30" s="100"/>
      <c r="AD30" s="100"/>
      <c r="AE30" s="100"/>
      <c r="AF30" s="100"/>
      <c r="AG30" s="100"/>
      <c r="AH30" s="100"/>
      <c r="AI30" s="100"/>
      <c r="AJ30" s="100"/>
      <c r="AK30" s="100"/>
      <c r="AL30" s="100"/>
      <c r="AM30" s="100"/>
      <c r="AN30" s="100"/>
      <c r="AO30" s="100"/>
      <c r="AP30" s="100"/>
      <c r="AQ30" s="100"/>
      <c r="AR30" s="100"/>
      <c r="AS30" s="100"/>
      <c r="AT30" s="100"/>
      <c r="AU30" s="100"/>
      <c r="AV30" s="100"/>
      <c r="AW30" s="100"/>
      <c r="AX30" s="100"/>
      <c r="AY30" s="100"/>
      <c r="AZ30" s="100"/>
      <c r="BA30" s="100"/>
      <c r="BB30" s="100"/>
      <c r="BC30" s="100"/>
      <c r="BD30" s="100"/>
      <c r="BE30" s="100"/>
    </row>
    <row r="31" spans="1:63" x14ac:dyDescent="0.25">
      <c r="A31" s="115" t="s">
        <v>2</v>
      </c>
      <c r="B31" s="3">
        <v>2020</v>
      </c>
      <c r="C31" s="92">
        <v>25</v>
      </c>
      <c r="D31" s="9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100"/>
      <c r="R31" s="100"/>
      <c r="S31" s="100"/>
      <c r="T31" s="100"/>
      <c r="U31" s="100"/>
      <c r="V31" s="100"/>
      <c r="W31" s="100"/>
      <c r="X31" s="100"/>
      <c r="Y31" s="100"/>
      <c r="Z31" s="100"/>
      <c r="AA31" s="100"/>
      <c r="AB31" s="100"/>
      <c r="AC31" s="100"/>
      <c r="AD31" s="100"/>
      <c r="AE31" s="100"/>
      <c r="AF31" s="100"/>
      <c r="AG31" s="100"/>
      <c r="AH31" s="100"/>
      <c r="AI31" s="100"/>
      <c r="AJ31" s="100"/>
      <c r="AK31" s="100"/>
      <c r="AL31" s="100"/>
      <c r="AM31" s="100"/>
      <c r="AN31" s="100"/>
      <c r="AO31" s="100"/>
      <c r="AP31" s="100"/>
      <c r="AQ31" s="100"/>
      <c r="AR31" s="100"/>
      <c r="AS31" s="100"/>
      <c r="AT31" s="100"/>
      <c r="AU31" s="100"/>
      <c r="AV31" s="100"/>
      <c r="AW31" s="100"/>
      <c r="AX31" s="100"/>
      <c r="AY31" s="100"/>
      <c r="AZ31" s="100"/>
      <c r="BA31" s="100"/>
      <c r="BB31" s="100"/>
      <c r="BC31" s="100"/>
      <c r="BD31" s="100"/>
      <c r="BE31" s="100"/>
    </row>
    <row r="32" spans="1:63" x14ac:dyDescent="0.25">
      <c r="A32" s="115" t="s">
        <v>2</v>
      </c>
      <c r="B32" s="3">
        <v>2020</v>
      </c>
      <c r="C32" s="92">
        <v>26</v>
      </c>
      <c r="D32" s="9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0"/>
      <c r="R32" s="100"/>
      <c r="S32" s="100"/>
      <c r="T32" s="100"/>
      <c r="U32" s="100"/>
      <c r="V32" s="100"/>
      <c r="W32" s="100"/>
      <c r="X32" s="100"/>
      <c r="Y32" s="100"/>
      <c r="Z32" s="100"/>
      <c r="AA32" s="100"/>
      <c r="AB32" s="100"/>
      <c r="AC32" s="100"/>
      <c r="AD32" s="100"/>
      <c r="AE32" s="100"/>
      <c r="AF32" s="100"/>
      <c r="AG32" s="100"/>
      <c r="AH32" s="100"/>
      <c r="AI32" s="100"/>
      <c r="AJ32" s="100"/>
      <c r="AK32" s="100"/>
      <c r="AL32" s="100"/>
      <c r="AM32" s="100"/>
      <c r="AN32" s="100"/>
      <c r="AO32" s="100"/>
      <c r="AP32" s="100"/>
      <c r="AQ32" s="100"/>
      <c r="AR32" s="100"/>
      <c r="AS32" s="100"/>
      <c r="AT32" s="100"/>
      <c r="AU32" s="100"/>
      <c r="AV32" s="100"/>
      <c r="AW32" s="100"/>
      <c r="AX32" s="100"/>
      <c r="AY32" s="100"/>
      <c r="AZ32" s="100"/>
      <c r="BA32" s="100"/>
      <c r="BB32" s="100"/>
      <c r="BC32" s="100"/>
      <c r="BD32" s="100"/>
      <c r="BE32" s="100"/>
    </row>
    <row r="33" spans="1:57" x14ac:dyDescent="0.25">
      <c r="A33" s="115" t="s">
        <v>2</v>
      </c>
      <c r="B33" s="3">
        <v>2020</v>
      </c>
      <c r="C33" s="92">
        <v>27</v>
      </c>
      <c r="D33" s="9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100"/>
      <c r="R33" s="100"/>
      <c r="S33" s="100"/>
      <c r="T33" s="100"/>
      <c r="U33" s="100"/>
      <c r="V33" s="100"/>
      <c r="W33" s="100"/>
      <c r="X33" s="100"/>
      <c r="Y33" s="100"/>
      <c r="Z33" s="100"/>
      <c r="AA33" s="100"/>
      <c r="AB33" s="100"/>
      <c r="AC33" s="100"/>
      <c r="AD33" s="100"/>
      <c r="AE33" s="100"/>
      <c r="AF33" s="100"/>
      <c r="AG33" s="100"/>
      <c r="AH33" s="100"/>
      <c r="AI33" s="100"/>
      <c r="AJ33" s="100"/>
      <c r="AK33" s="100"/>
      <c r="AL33" s="100"/>
      <c r="AM33" s="100"/>
      <c r="AN33" s="100"/>
      <c r="AO33" s="100"/>
      <c r="AP33" s="100"/>
      <c r="AQ33" s="100"/>
      <c r="AR33" s="100"/>
      <c r="AS33" s="100"/>
      <c r="AT33" s="100"/>
      <c r="AU33" s="100"/>
      <c r="AV33" s="100"/>
      <c r="AW33" s="100"/>
      <c r="AX33" s="100"/>
      <c r="AY33" s="100"/>
      <c r="AZ33" s="100"/>
      <c r="BA33" s="100"/>
      <c r="BB33" s="100"/>
      <c r="BC33" s="100"/>
      <c r="BD33" s="100"/>
      <c r="BE33" s="100"/>
    </row>
    <row r="34" spans="1:57" x14ac:dyDescent="0.25">
      <c r="A34" s="115" t="s">
        <v>2</v>
      </c>
      <c r="B34" s="3">
        <v>2020</v>
      </c>
      <c r="C34" s="92">
        <v>28</v>
      </c>
      <c r="D34" s="9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100"/>
      <c r="R34" s="100"/>
      <c r="S34" s="100"/>
      <c r="T34" s="100"/>
      <c r="U34" s="100"/>
      <c r="V34" s="100"/>
      <c r="W34" s="100"/>
      <c r="X34" s="100"/>
      <c r="Y34" s="100"/>
      <c r="Z34" s="100"/>
      <c r="AA34" s="100"/>
      <c r="AB34" s="100"/>
      <c r="AC34" s="100"/>
      <c r="AD34" s="100"/>
      <c r="AE34" s="100"/>
      <c r="AF34" s="100"/>
      <c r="AG34" s="100"/>
      <c r="AH34" s="100"/>
      <c r="AI34" s="100"/>
      <c r="AJ34" s="100"/>
      <c r="AK34" s="100"/>
      <c r="AL34" s="100"/>
      <c r="AM34" s="100"/>
      <c r="AN34" s="100"/>
      <c r="AO34" s="100"/>
      <c r="AP34" s="100"/>
      <c r="AQ34" s="100"/>
      <c r="AR34" s="100"/>
      <c r="AS34" s="100"/>
      <c r="AT34" s="100"/>
      <c r="AU34" s="100"/>
      <c r="AV34" s="100"/>
      <c r="AW34" s="100"/>
      <c r="AX34" s="100"/>
      <c r="AY34" s="100"/>
      <c r="AZ34" s="100"/>
      <c r="BA34" s="100"/>
      <c r="BB34" s="100"/>
      <c r="BC34" s="100"/>
      <c r="BD34" s="100"/>
      <c r="BE34" s="100"/>
    </row>
    <row r="35" spans="1:57" x14ac:dyDescent="0.25">
      <c r="A35" s="115" t="s">
        <v>2</v>
      </c>
      <c r="B35" s="3">
        <v>2020</v>
      </c>
      <c r="C35" s="92">
        <v>29</v>
      </c>
      <c r="D35" s="9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100"/>
      <c r="R35" s="100"/>
      <c r="S35" s="100"/>
      <c r="T35" s="100"/>
      <c r="U35" s="100"/>
      <c r="V35" s="100"/>
      <c r="W35" s="100"/>
      <c r="X35" s="100"/>
      <c r="Y35" s="100"/>
      <c r="Z35" s="100"/>
      <c r="AA35" s="100"/>
      <c r="AB35" s="100"/>
      <c r="AC35" s="100"/>
      <c r="AD35" s="100"/>
      <c r="AE35" s="100"/>
      <c r="AF35" s="100"/>
      <c r="AG35" s="100"/>
      <c r="AH35" s="100"/>
      <c r="AI35" s="100"/>
      <c r="AJ35" s="100"/>
      <c r="AK35" s="100"/>
      <c r="AL35" s="100"/>
      <c r="AM35" s="100"/>
      <c r="AN35" s="100"/>
      <c r="AO35" s="100"/>
      <c r="AP35" s="100"/>
      <c r="AQ35" s="100"/>
      <c r="AR35" s="100"/>
      <c r="AS35" s="100"/>
      <c r="AT35" s="100"/>
      <c r="AU35" s="100"/>
      <c r="AV35" s="100"/>
      <c r="AW35" s="100"/>
      <c r="AX35" s="100"/>
      <c r="AY35" s="100"/>
      <c r="AZ35" s="100"/>
      <c r="BA35" s="100"/>
      <c r="BB35" s="100"/>
      <c r="BC35" s="100"/>
      <c r="BD35" s="100"/>
      <c r="BE35" s="100"/>
    </row>
    <row r="36" spans="1:57" x14ac:dyDescent="0.25">
      <c r="A36" s="115" t="s">
        <v>2</v>
      </c>
      <c r="B36" s="3">
        <v>2020</v>
      </c>
      <c r="C36" s="92">
        <v>30</v>
      </c>
      <c r="D36" s="9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  <c r="R36" s="100"/>
      <c r="S36" s="100"/>
      <c r="T36" s="100"/>
      <c r="U36" s="100"/>
      <c r="V36" s="100"/>
      <c r="W36" s="100"/>
      <c r="X36" s="100"/>
      <c r="Y36" s="100"/>
      <c r="Z36" s="100"/>
      <c r="AA36" s="100"/>
      <c r="AB36" s="100"/>
      <c r="AC36" s="100"/>
      <c r="AD36" s="100"/>
      <c r="AE36" s="100"/>
      <c r="AF36" s="100"/>
      <c r="AG36" s="100"/>
      <c r="AH36" s="100"/>
      <c r="AI36" s="100"/>
      <c r="AJ36" s="100"/>
      <c r="AK36" s="100"/>
      <c r="AL36" s="100"/>
      <c r="AM36" s="100"/>
      <c r="AN36" s="100"/>
      <c r="AO36" s="100"/>
      <c r="AP36" s="100"/>
      <c r="AQ36" s="100"/>
      <c r="AR36" s="100"/>
      <c r="AS36" s="100"/>
      <c r="AT36" s="100"/>
      <c r="AU36" s="100"/>
      <c r="AV36" s="100"/>
      <c r="AW36" s="100"/>
      <c r="AX36" s="100"/>
      <c r="AY36" s="100"/>
      <c r="AZ36" s="100"/>
      <c r="BA36" s="100"/>
      <c r="BB36" s="100"/>
      <c r="BC36" s="100"/>
      <c r="BD36" s="100"/>
      <c r="BE36" s="100"/>
    </row>
    <row r="37" spans="1:57" x14ac:dyDescent="0.25">
      <c r="A37" s="115" t="s">
        <v>2</v>
      </c>
      <c r="B37" s="3">
        <v>2020</v>
      </c>
      <c r="C37" s="92">
        <v>31</v>
      </c>
      <c r="D37" s="9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0"/>
      <c r="S37" s="100"/>
      <c r="T37" s="100"/>
      <c r="U37" s="100"/>
      <c r="V37" s="100"/>
      <c r="W37" s="100"/>
      <c r="X37" s="100"/>
      <c r="Y37" s="100"/>
      <c r="Z37" s="100"/>
      <c r="AA37" s="100"/>
      <c r="AB37" s="100"/>
      <c r="AC37" s="100"/>
      <c r="AD37" s="100"/>
      <c r="AE37" s="100"/>
      <c r="AF37" s="100"/>
      <c r="AG37" s="100"/>
      <c r="AH37" s="100"/>
      <c r="AI37" s="100"/>
      <c r="AJ37" s="100"/>
      <c r="AK37" s="100"/>
      <c r="AL37" s="100"/>
      <c r="AM37" s="100"/>
      <c r="AN37" s="100"/>
      <c r="AO37" s="100"/>
      <c r="AP37" s="100"/>
      <c r="AQ37" s="100"/>
      <c r="AR37" s="100"/>
      <c r="AS37" s="100"/>
      <c r="AT37" s="100"/>
      <c r="AU37" s="100"/>
      <c r="AV37" s="100"/>
      <c r="AW37" s="100"/>
      <c r="AX37" s="100"/>
      <c r="AY37" s="100"/>
      <c r="AZ37" s="100"/>
      <c r="BA37" s="100"/>
      <c r="BB37" s="100"/>
      <c r="BC37" s="100"/>
      <c r="BD37" s="100"/>
      <c r="BE37" s="100"/>
    </row>
    <row r="38" spans="1:57" x14ac:dyDescent="0.25">
      <c r="A38" s="115" t="s">
        <v>2</v>
      </c>
      <c r="B38" s="3">
        <v>2020</v>
      </c>
      <c r="C38" s="92">
        <v>32</v>
      </c>
      <c r="D38" s="9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0"/>
      <c r="S38" s="100"/>
      <c r="T38" s="100"/>
      <c r="U38" s="100"/>
      <c r="V38" s="100"/>
      <c r="W38" s="100"/>
      <c r="X38" s="100"/>
      <c r="Y38" s="100"/>
      <c r="Z38" s="100"/>
      <c r="AA38" s="100"/>
      <c r="AB38" s="100"/>
      <c r="AC38" s="100"/>
      <c r="AD38" s="100"/>
      <c r="AE38" s="100"/>
      <c r="AF38" s="100"/>
      <c r="AG38" s="100"/>
      <c r="AH38" s="100"/>
      <c r="AI38" s="100"/>
      <c r="AJ38" s="100"/>
      <c r="AK38" s="100"/>
      <c r="AL38" s="100"/>
      <c r="AM38" s="100"/>
      <c r="AN38" s="100"/>
      <c r="AO38" s="100"/>
      <c r="AP38" s="100"/>
      <c r="AQ38" s="100"/>
      <c r="AR38" s="100"/>
      <c r="AS38" s="100"/>
      <c r="AT38" s="100"/>
      <c r="AU38" s="100"/>
      <c r="AV38" s="100"/>
      <c r="AW38" s="100"/>
      <c r="AX38" s="100"/>
      <c r="AY38" s="100"/>
      <c r="AZ38" s="100"/>
      <c r="BA38" s="100"/>
      <c r="BB38" s="100"/>
      <c r="BC38" s="100"/>
      <c r="BD38" s="100"/>
      <c r="BE38" s="100"/>
    </row>
    <row r="39" spans="1:57" x14ac:dyDescent="0.25">
      <c r="A39" s="115" t="s">
        <v>2</v>
      </c>
      <c r="B39" s="3">
        <v>2020</v>
      </c>
      <c r="C39" s="92">
        <v>33</v>
      </c>
      <c r="D39" s="9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100"/>
      <c r="T39" s="100"/>
      <c r="U39" s="100"/>
      <c r="V39" s="100"/>
      <c r="W39" s="100"/>
      <c r="X39" s="100"/>
      <c r="Y39" s="100"/>
      <c r="Z39" s="100"/>
      <c r="AA39" s="100"/>
      <c r="AB39" s="100"/>
      <c r="AC39" s="100"/>
      <c r="AD39" s="100"/>
      <c r="AE39" s="100"/>
      <c r="AF39" s="100"/>
      <c r="AG39" s="100"/>
      <c r="AH39" s="100"/>
      <c r="AI39" s="100"/>
      <c r="AJ39" s="100"/>
      <c r="AK39" s="100"/>
      <c r="AL39" s="100"/>
      <c r="AM39" s="100"/>
      <c r="AN39" s="100"/>
      <c r="AO39" s="100"/>
      <c r="AP39" s="100"/>
      <c r="AQ39" s="100"/>
      <c r="AR39" s="100"/>
      <c r="AS39" s="100"/>
      <c r="AT39" s="100"/>
      <c r="AU39" s="100"/>
      <c r="AV39" s="100"/>
      <c r="AW39" s="100"/>
      <c r="AX39" s="100"/>
      <c r="AY39" s="100"/>
      <c r="AZ39" s="100"/>
      <c r="BA39" s="100"/>
      <c r="BB39" s="100"/>
      <c r="BC39" s="100"/>
      <c r="BD39" s="100"/>
      <c r="BE39" s="100"/>
    </row>
    <row r="40" spans="1:57" x14ac:dyDescent="0.25">
      <c r="A40" s="115" t="s">
        <v>2</v>
      </c>
      <c r="B40" s="3">
        <v>2020</v>
      </c>
      <c r="C40" s="92">
        <v>34</v>
      </c>
      <c r="D40" s="9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100"/>
      <c r="T40" s="100"/>
      <c r="U40" s="100"/>
      <c r="V40" s="100"/>
      <c r="W40" s="100"/>
      <c r="X40" s="100"/>
      <c r="Y40" s="100"/>
      <c r="Z40" s="100"/>
      <c r="AA40" s="100"/>
      <c r="AB40" s="100"/>
      <c r="AC40" s="100"/>
      <c r="AD40" s="100"/>
      <c r="AE40" s="100"/>
      <c r="AF40" s="100"/>
      <c r="AG40" s="100"/>
      <c r="AH40" s="100"/>
      <c r="AI40" s="100"/>
      <c r="AJ40" s="100"/>
      <c r="AK40" s="100"/>
      <c r="AL40" s="100"/>
      <c r="AM40" s="100"/>
      <c r="AN40" s="100"/>
      <c r="AO40" s="100"/>
      <c r="AP40" s="100"/>
      <c r="AQ40" s="100"/>
      <c r="AR40" s="100"/>
      <c r="AS40" s="100"/>
      <c r="AT40" s="100"/>
      <c r="AU40" s="100"/>
      <c r="AV40" s="100"/>
      <c r="AW40" s="100"/>
      <c r="AX40" s="100"/>
      <c r="AY40" s="100"/>
      <c r="AZ40" s="100"/>
      <c r="BA40" s="100"/>
      <c r="BB40" s="100"/>
      <c r="BC40" s="100"/>
      <c r="BD40" s="100"/>
      <c r="BE40" s="100"/>
    </row>
    <row r="41" spans="1:57" x14ac:dyDescent="0.25">
      <c r="A41" s="115" t="s">
        <v>2</v>
      </c>
      <c r="B41" s="3">
        <v>2020</v>
      </c>
      <c r="C41" s="92">
        <v>35</v>
      </c>
      <c r="D41" s="9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  <c r="R41" s="100"/>
      <c r="S41" s="100"/>
      <c r="T41" s="100"/>
      <c r="U41" s="100"/>
      <c r="V41" s="100"/>
      <c r="W41" s="100"/>
      <c r="X41" s="100"/>
      <c r="Y41" s="100"/>
      <c r="Z41" s="100"/>
      <c r="AA41" s="100"/>
      <c r="AB41" s="100"/>
      <c r="AC41" s="100"/>
      <c r="AD41" s="100"/>
      <c r="AE41" s="100"/>
      <c r="AF41" s="100"/>
      <c r="AG41" s="100"/>
      <c r="AH41" s="100"/>
      <c r="AI41" s="100"/>
      <c r="AJ41" s="100"/>
      <c r="AK41" s="100"/>
      <c r="AL41" s="100"/>
      <c r="AM41" s="100"/>
      <c r="AN41" s="100"/>
      <c r="AO41" s="100"/>
      <c r="AP41" s="100"/>
      <c r="AQ41" s="100"/>
      <c r="AR41" s="100"/>
      <c r="AS41" s="100"/>
      <c r="AT41" s="100"/>
      <c r="AU41" s="100"/>
      <c r="AV41" s="100"/>
      <c r="AW41" s="100"/>
      <c r="AX41" s="100"/>
      <c r="AY41" s="100"/>
      <c r="AZ41" s="100"/>
      <c r="BA41" s="100"/>
      <c r="BB41" s="100"/>
      <c r="BC41" s="100"/>
      <c r="BD41" s="100"/>
      <c r="BE41" s="100"/>
    </row>
    <row r="42" spans="1:57" x14ac:dyDescent="0.25">
      <c r="A42" s="115" t="s">
        <v>2</v>
      </c>
      <c r="B42" s="3">
        <v>2020</v>
      </c>
      <c r="C42" s="92">
        <v>36</v>
      </c>
      <c r="D42" s="9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100"/>
      <c r="T42" s="100"/>
      <c r="U42" s="100"/>
      <c r="V42" s="100"/>
      <c r="W42" s="100"/>
      <c r="X42" s="100"/>
      <c r="Y42" s="100"/>
      <c r="Z42" s="100"/>
      <c r="AA42" s="100"/>
      <c r="AB42" s="100"/>
      <c r="AC42" s="100"/>
      <c r="AD42" s="100"/>
      <c r="AE42" s="100"/>
      <c r="AF42" s="100"/>
      <c r="AG42" s="100"/>
      <c r="AH42" s="100"/>
      <c r="AI42" s="100"/>
      <c r="AJ42" s="100"/>
      <c r="AK42" s="100"/>
      <c r="AL42" s="100"/>
      <c r="AM42" s="100"/>
      <c r="AN42" s="100"/>
      <c r="AO42" s="100"/>
      <c r="AP42" s="100"/>
      <c r="AQ42" s="100"/>
      <c r="AR42" s="100"/>
      <c r="AS42" s="100"/>
      <c r="AT42" s="100"/>
      <c r="AU42" s="100"/>
      <c r="AV42" s="100"/>
      <c r="AW42" s="100"/>
      <c r="AX42" s="100"/>
      <c r="AY42" s="100"/>
      <c r="AZ42" s="100"/>
      <c r="BA42" s="100"/>
      <c r="BB42" s="100"/>
      <c r="BC42" s="100"/>
      <c r="BD42" s="100"/>
      <c r="BE42" s="100"/>
    </row>
    <row r="43" spans="1:57" x14ac:dyDescent="0.25">
      <c r="A43" s="115" t="s">
        <v>2</v>
      </c>
      <c r="B43" s="3">
        <v>2020</v>
      </c>
      <c r="C43" s="92">
        <v>37</v>
      </c>
      <c r="D43" s="9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100"/>
      <c r="T43" s="100"/>
      <c r="U43" s="100"/>
      <c r="V43" s="100"/>
      <c r="W43" s="100"/>
      <c r="X43" s="100"/>
      <c r="Y43" s="100"/>
      <c r="Z43" s="100"/>
      <c r="AA43" s="100"/>
      <c r="AB43" s="100"/>
      <c r="AC43" s="100"/>
      <c r="AD43" s="100"/>
      <c r="AE43" s="100"/>
      <c r="AF43" s="100"/>
      <c r="AG43" s="100"/>
      <c r="AH43" s="100"/>
      <c r="AI43" s="100"/>
      <c r="AJ43" s="100"/>
      <c r="AK43" s="100"/>
      <c r="AL43" s="100"/>
      <c r="AM43" s="100"/>
      <c r="AN43" s="100"/>
      <c r="AO43" s="100"/>
      <c r="AP43" s="100"/>
      <c r="AQ43" s="100"/>
      <c r="AR43" s="100"/>
      <c r="AS43" s="100"/>
      <c r="AT43" s="100"/>
      <c r="AU43" s="100"/>
      <c r="AV43" s="100"/>
      <c r="AW43" s="100"/>
      <c r="AX43" s="100"/>
      <c r="AY43" s="100"/>
      <c r="AZ43" s="100"/>
      <c r="BA43" s="100"/>
      <c r="BB43" s="100"/>
      <c r="BC43" s="100"/>
      <c r="BD43" s="100"/>
      <c r="BE43" s="100"/>
    </row>
    <row r="44" spans="1:57" x14ac:dyDescent="0.25">
      <c r="A44" s="115" t="s">
        <v>2</v>
      </c>
      <c r="B44" s="3">
        <v>2020</v>
      </c>
      <c r="C44" s="92">
        <v>38</v>
      </c>
      <c r="D44" s="9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  <c r="Q44" s="100"/>
      <c r="R44" s="100"/>
      <c r="S44" s="100"/>
      <c r="T44" s="100"/>
      <c r="U44" s="100"/>
      <c r="V44" s="100"/>
      <c r="W44" s="100"/>
      <c r="X44" s="100"/>
      <c r="Y44" s="100"/>
      <c r="Z44" s="100"/>
      <c r="AA44" s="100"/>
      <c r="AB44" s="100"/>
      <c r="AC44" s="100"/>
      <c r="AD44" s="100"/>
      <c r="AE44" s="100"/>
      <c r="AF44" s="100"/>
      <c r="AG44" s="100"/>
      <c r="AH44" s="100"/>
      <c r="AI44" s="100"/>
      <c r="AJ44" s="100"/>
      <c r="AK44" s="100"/>
      <c r="AL44" s="100"/>
      <c r="AM44" s="100"/>
      <c r="AN44" s="100"/>
      <c r="AO44" s="100"/>
      <c r="AP44" s="100"/>
      <c r="AQ44" s="100"/>
      <c r="AR44" s="100"/>
      <c r="AS44" s="100"/>
      <c r="AT44" s="100"/>
      <c r="AU44" s="100"/>
      <c r="AV44" s="100"/>
      <c r="AW44" s="100"/>
      <c r="AX44" s="100"/>
      <c r="AY44" s="100"/>
      <c r="AZ44" s="100"/>
      <c r="BA44" s="100"/>
      <c r="BB44" s="100"/>
      <c r="BC44" s="100"/>
      <c r="BD44" s="100"/>
      <c r="BE44" s="100"/>
    </row>
    <row r="45" spans="1:57" x14ac:dyDescent="0.25">
      <c r="A45" s="115" t="s">
        <v>2</v>
      </c>
      <c r="B45" s="3">
        <v>2020</v>
      </c>
      <c r="C45" s="92">
        <v>39</v>
      </c>
      <c r="D45" s="9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  <c r="Q45" s="100"/>
      <c r="R45" s="100"/>
      <c r="S45" s="100"/>
      <c r="T45" s="100"/>
      <c r="U45" s="100"/>
      <c r="V45" s="100"/>
      <c r="W45" s="100"/>
      <c r="X45" s="100"/>
      <c r="Y45" s="100"/>
      <c r="Z45" s="100"/>
      <c r="AA45" s="100"/>
      <c r="AB45" s="100"/>
      <c r="AC45" s="100"/>
      <c r="AD45" s="100"/>
      <c r="AE45" s="100"/>
      <c r="AF45" s="100"/>
      <c r="AG45" s="100"/>
      <c r="AH45" s="100"/>
      <c r="AI45" s="100"/>
      <c r="AJ45" s="100"/>
      <c r="AK45" s="100"/>
      <c r="AL45" s="100"/>
      <c r="AM45" s="100"/>
      <c r="AN45" s="100"/>
      <c r="AO45" s="100"/>
      <c r="AP45" s="100"/>
      <c r="AQ45" s="100"/>
      <c r="AR45" s="100"/>
      <c r="AS45" s="100"/>
      <c r="AT45" s="100"/>
      <c r="AU45" s="100"/>
      <c r="AV45" s="100"/>
      <c r="AW45" s="100"/>
      <c r="AX45" s="100"/>
      <c r="AY45" s="100"/>
      <c r="AZ45" s="100"/>
      <c r="BA45" s="100"/>
      <c r="BB45" s="100"/>
      <c r="BC45" s="100"/>
      <c r="BD45" s="100"/>
      <c r="BE45" s="100"/>
    </row>
    <row r="46" spans="1:57" x14ac:dyDescent="0.25">
      <c r="A46" s="115" t="s">
        <v>2</v>
      </c>
      <c r="B46" s="3">
        <v>2020</v>
      </c>
      <c r="C46" s="92">
        <v>40</v>
      </c>
      <c r="D46" s="9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  <c r="Q46" s="100"/>
      <c r="R46" s="100"/>
      <c r="S46" s="100"/>
      <c r="T46" s="100"/>
      <c r="U46" s="100"/>
      <c r="V46" s="100"/>
      <c r="W46" s="100"/>
      <c r="X46" s="100"/>
      <c r="Y46" s="100"/>
      <c r="Z46" s="100"/>
      <c r="AA46" s="100"/>
      <c r="AB46" s="100"/>
      <c r="AC46" s="100"/>
      <c r="AD46" s="100"/>
      <c r="AE46" s="100"/>
      <c r="AF46" s="100"/>
      <c r="AG46" s="100"/>
      <c r="AH46" s="100"/>
      <c r="AI46" s="100"/>
      <c r="AJ46" s="100"/>
      <c r="AK46" s="100"/>
      <c r="AL46" s="100"/>
      <c r="AM46" s="100"/>
      <c r="AN46" s="100"/>
      <c r="AO46" s="100"/>
      <c r="AP46" s="100"/>
      <c r="AQ46" s="100"/>
      <c r="AR46" s="100"/>
      <c r="AS46" s="100"/>
      <c r="AT46" s="100"/>
      <c r="AU46" s="100"/>
      <c r="AV46" s="100"/>
      <c r="AW46" s="100"/>
      <c r="AX46" s="100"/>
      <c r="AY46" s="100"/>
      <c r="AZ46" s="100"/>
      <c r="BA46" s="100"/>
      <c r="BB46" s="100"/>
      <c r="BC46" s="100"/>
      <c r="BD46" s="100"/>
      <c r="BE46" s="100"/>
    </row>
    <row r="47" spans="1:57" x14ac:dyDescent="0.25">
      <c r="A47" s="115" t="s">
        <v>2</v>
      </c>
      <c r="B47" s="3">
        <v>2020</v>
      </c>
      <c r="C47" s="92">
        <v>41</v>
      </c>
      <c r="D47" s="9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100"/>
      <c r="T47" s="100"/>
      <c r="U47" s="100"/>
      <c r="V47" s="100"/>
      <c r="W47" s="100"/>
      <c r="X47" s="100"/>
      <c r="Y47" s="100"/>
      <c r="Z47" s="100"/>
      <c r="AA47" s="100"/>
      <c r="AB47" s="100"/>
      <c r="AC47" s="100"/>
      <c r="AD47" s="100"/>
      <c r="AE47" s="100"/>
      <c r="AF47" s="100"/>
      <c r="AG47" s="100"/>
      <c r="AH47" s="100"/>
      <c r="AI47" s="100"/>
      <c r="AJ47" s="100"/>
      <c r="AK47" s="100"/>
      <c r="AL47" s="100"/>
      <c r="AM47" s="100"/>
      <c r="AN47" s="100"/>
      <c r="AO47" s="100"/>
      <c r="AP47" s="100"/>
      <c r="AQ47" s="100"/>
      <c r="AR47" s="100"/>
      <c r="AS47" s="100"/>
      <c r="AT47" s="100"/>
      <c r="AU47" s="100"/>
      <c r="AV47" s="100"/>
      <c r="AW47" s="100"/>
      <c r="AX47" s="100"/>
      <c r="AY47" s="100"/>
      <c r="AZ47" s="100"/>
      <c r="BA47" s="100"/>
      <c r="BB47" s="100"/>
      <c r="BC47" s="100"/>
      <c r="BD47" s="100"/>
      <c r="BE47" s="100"/>
    </row>
    <row r="48" spans="1:57" x14ac:dyDescent="0.25">
      <c r="A48" s="115" t="s">
        <v>2</v>
      </c>
      <c r="B48" s="3">
        <v>2020</v>
      </c>
      <c r="C48" s="92">
        <v>42</v>
      </c>
      <c r="D48" s="9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  <c r="V48" s="100"/>
      <c r="W48" s="100"/>
      <c r="X48" s="100"/>
      <c r="Y48" s="100"/>
      <c r="Z48" s="100"/>
      <c r="AA48" s="100"/>
      <c r="AB48" s="100"/>
      <c r="AC48" s="100"/>
      <c r="AD48" s="100"/>
      <c r="AE48" s="100"/>
      <c r="AF48" s="100"/>
      <c r="AG48" s="100"/>
      <c r="AH48" s="100"/>
      <c r="AI48" s="100"/>
      <c r="AJ48" s="100"/>
      <c r="AK48" s="100"/>
      <c r="AL48" s="100"/>
      <c r="AM48" s="100"/>
      <c r="AN48" s="100"/>
      <c r="AO48" s="100"/>
      <c r="AP48" s="100"/>
      <c r="AQ48" s="100"/>
      <c r="AR48" s="100"/>
      <c r="AS48" s="100"/>
      <c r="AT48" s="100"/>
      <c r="AU48" s="100"/>
      <c r="AV48" s="100"/>
      <c r="AW48" s="100"/>
      <c r="AX48" s="100"/>
      <c r="AY48" s="100"/>
      <c r="AZ48" s="100"/>
      <c r="BA48" s="100"/>
      <c r="BB48" s="100"/>
      <c r="BC48" s="100"/>
      <c r="BD48" s="100"/>
      <c r="BE48" s="100"/>
    </row>
    <row r="49" spans="1:57" x14ac:dyDescent="0.25">
      <c r="A49" s="115" t="s">
        <v>2</v>
      </c>
      <c r="B49" s="3">
        <v>2020</v>
      </c>
      <c r="C49" s="92">
        <v>43</v>
      </c>
      <c r="D49" s="9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  <c r="R49" s="100"/>
      <c r="S49" s="100"/>
      <c r="T49" s="100"/>
      <c r="U49" s="100"/>
      <c r="V49" s="100"/>
      <c r="W49" s="100"/>
      <c r="X49" s="100"/>
      <c r="Y49" s="100"/>
      <c r="Z49" s="100"/>
      <c r="AA49" s="100"/>
      <c r="AB49" s="100"/>
      <c r="AC49" s="100"/>
      <c r="AD49" s="100"/>
      <c r="AE49" s="100"/>
      <c r="AF49" s="100"/>
      <c r="AG49" s="100"/>
      <c r="AH49" s="100"/>
      <c r="AI49" s="100"/>
      <c r="AJ49" s="100"/>
      <c r="AK49" s="100"/>
      <c r="AL49" s="100"/>
      <c r="AM49" s="100"/>
      <c r="AN49" s="100"/>
      <c r="AO49" s="100"/>
      <c r="AP49" s="100"/>
      <c r="AQ49" s="100"/>
      <c r="AR49" s="100"/>
      <c r="AS49" s="100"/>
      <c r="AT49" s="100"/>
      <c r="AU49" s="100"/>
      <c r="AV49" s="100"/>
      <c r="AW49" s="100"/>
      <c r="AX49" s="100"/>
      <c r="AY49" s="100"/>
      <c r="AZ49" s="100"/>
      <c r="BA49" s="100"/>
      <c r="BB49" s="100"/>
      <c r="BC49" s="100"/>
      <c r="BD49" s="100"/>
      <c r="BE49" s="100"/>
    </row>
    <row r="50" spans="1:57" x14ac:dyDescent="0.25">
      <c r="A50" s="115" t="s">
        <v>2</v>
      </c>
      <c r="B50" s="3">
        <v>2020</v>
      </c>
      <c r="C50" s="92">
        <v>44</v>
      </c>
      <c r="D50" s="9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100"/>
      <c r="T50" s="100"/>
      <c r="U50" s="100"/>
      <c r="V50" s="100"/>
      <c r="W50" s="100"/>
      <c r="X50" s="100"/>
      <c r="Y50" s="100"/>
      <c r="Z50" s="100"/>
      <c r="AA50" s="100"/>
      <c r="AB50" s="100"/>
      <c r="AC50" s="100"/>
      <c r="AD50" s="100"/>
      <c r="AE50" s="100"/>
      <c r="AF50" s="100"/>
      <c r="AG50" s="100"/>
      <c r="AH50" s="100"/>
      <c r="AI50" s="100"/>
      <c r="AJ50" s="100"/>
      <c r="AK50" s="100"/>
      <c r="AL50" s="100"/>
      <c r="AM50" s="100"/>
      <c r="AN50" s="100"/>
      <c r="AO50" s="100"/>
      <c r="AP50" s="100"/>
      <c r="AQ50" s="100"/>
      <c r="AR50" s="100"/>
      <c r="AS50" s="100"/>
      <c r="AT50" s="100"/>
      <c r="AU50" s="100"/>
      <c r="AV50" s="100"/>
      <c r="AW50" s="100"/>
      <c r="AX50" s="100"/>
      <c r="AY50" s="100"/>
      <c r="AZ50" s="100"/>
      <c r="BA50" s="100"/>
      <c r="BB50" s="100"/>
      <c r="BC50" s="100"/>
      <c r="BD50" s="100"/>
      <c r="BE50" s="100"/>
    </row>
    <row r="51" spans="1:57" x14ac:dyDescent="0.25">
      <c r="A51" s="115" t="s">
        <v>2</v>
      </c>
      <c r="B51" s="3">
        <v>2020</v>
      </c>
      <c r="C51" s="92">
        <v>45</v>
      </c>
      <c r="D51" s="9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  <c r="R51" s="100"/>
      <c r="S51" s="100"/>
      <c r="T51" s="100"/>
      <c r="U51" s="100"/>
      <c r="V51" s="100"/>
      <c r="W51" s="100"/>
      <c r="X51" s="100"/>
      <c r="Y51" s="100"/>
      <c r="Z51" s="100"/>
      <c r="AA51" s="100"/>
      <c r="AB51" s="100"/>
      <c r="AC51" s="100"/>
      <c r="AD51" s="100"/>
      <c r="AE51" s="100"/>
      <c r="AF51" s="100"/>
      <c r="AG51" s="100"/>
      <c r="AH51" s="100"/>
      <c r="AI51" s="100"/>
      <c r="AJ51" s="100"/>
      <c r="AK51" s="100"/>
      <c r="AL51" s="100"/>
      <c r="AM51" s="100"/>
      <c r="AN51" s="100"/>
      <c r="AO51" s="100"/>
      <c r="AP51" s="100"/>
      <c r="AQ51" s="100"/>
      <c r="AR51" s="100"/>
      <c r="AS51" s="100"/>
      <c r="AT51" s="100"/>
      <c r="AU51" s="100"/>
      <c r="AV51" s="100"/>
      <c r="AW51" s="100"/>
      <c r="AX51" s="100"/>
      <c r="AY51" s="100"/>
      <c r="AZ51" s="100"/>
      <c r="BA51" s="100"/>
      <c r="BB51" s="100"/>
      <c r="BC51" s="100"/>
      <c r="BD51" s="100"/>
      <c r="BE51" s="100"/>
    </row>
    <row r="52" spans="1:57" x14ac:dyDescent="0.25">
      <c r="A52" s="115" t="s">
        <v>2</v>
      </c>
      <c r="B52" s="3">
        <v>2020</v>
      </c>
      <c r="C52" s="92">
        <v>46</v>
      </c>
      <c r="D52" s="9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100"/>
      <c r="T52" s="100"/>
      <c r="U52" s="100"/>
      <c r="V52" s="100"/>
      <c r="W52" s="100"/>
      <c r="X52" s="100"/>
      <c r="Y52" s="100"/>
      <c r="Z52" s="100"/>
      <c r="AA52" s="100"/>
      <c r="AB52" s="100"/>
      <c r="AC52" s="100"/>
      <c r="AD52" s="100"/>
      <c r="AE52" s="100"/>
      <c r="AF52" s="100"/>
      <c r="AG52" s="100"/>
      <c r="AH52" s="100"/>
      <c r="AI52" s="100"/>
      <c r="AJ52" s="100"/>
      <c r="AK52" s="100"/>
      <c r="AL52" s="100"/>
      <c r="AM52" s="100"/>
      <c r="AN52" s="100"/>
      <c r="AO52" s="100"/>
      <c r="AP52" s="100"/>
      <c r="AQ52" s="100"/>
      <c r="AR52" s="100"/>
      <c r="AS52" s="100"/>
      <c r="AT52" s="100"/>
      <c r="AU52" s="100"/>
      <c r="AV52" s="100"/>
      <c r="AW52" s="100"/>
      <c r="AX52" s="100"/>
      <c r="AY52" s="100"/>
      <c r="AZ52" s="100"/>
      <c r="BA52" s="100"/>
      <c r="BB52" s="100"/>
      <c r="BC52" s="100"/>
      <c r="BD52" s="100"/>
      <c r="BE52" s="100"/>
    </row>
    <row r="53" spans="1:57" x14ac:dyDescent="0.25">
      <c r="A53" s="115" t="s">
        <v>2</v>
      </c>
      <c r="B53" s="3">
        <v>2020</v>
      </c>
      <c r="C53" s="92">
        <v>47</v>
      </c>
      <c r="D53" s="9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  <c r="R53" s="100"/>
      <c r="S53" s="100"/>
      <c r="T53" s="100"/>
      <c r="U53" s="100"/>
      <c r="V53" s="100"/>
      <c r="W53" s="100"/>
      <c r="X53" s="100"/>
      <c r="Y53" s="100"/>
      <c r="Z53" s="100"/>
      <c r="AA53" s="100"/>
      <c r="AB53" s="100"/>
      <c r="AC53" s="100"/>
      <c r="AD53" s="100"/>
      <c r="AE53" s="100"/>
      <c r="AF53" s="100"/>
      <c r="AG53" s="100"/>
      <c r="AH53" s="100"/>
      <c r="AI53" s="100"/>
      <c r="AJ53" s="100"/>
      <c r="AK53" s="100"/>
      <c r="AL53" s="100"/>
      <c r="AM53" s="100"/>
      <c r="AN53" s="100"/>
      <c r="AO53" s="100"/>
      <c r="AP53" s="100"/>
      <c r="AQ53" s="100"/>
      <c r="AR53" s="100"/>
      <c r="AS53" s="100"/>
      <c r="AT53" s="100"/>
      <c r="AU53" s="100"/>
      <c r="AV53" s="100"/>
      <c r="AW53" s="100"/>
      <c r="AX53" s="100"/>
      <c r="AY53" s="100"/>
      <c r="AZ53" s="100"/>
      <c r="BA53" s="100"/>
      <c r="BB53" s="100"/>
      <c r="BC53" s="100"/>
      <c r="BD53" s="100"/>
      <c r="BE53" s="100"/>
    </row>
    <row r="54" spans="1:57" x14ac:dyDescent="0.25">
      <c r="A54" s="115" t="s">
        <v>2</v>
      </c>
      <c r="B54" s="3">
        <v>2020</v>
      </c>
      <c r="C54" s="92">
        <v>48</v>
      </c>
      <c r="D54" s="9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  <c r="R54" s="100"/>
      <c r="S54" s="100"/>
      <c r="T54" s="100"/>
      <c r="U54" s="100"/>
      <c r="V54" s="100"/>
      <c r="W54" s="100"/>
      <c r="X54" s="100"/>
      <c r="Y54" s="100"/>
      <c r="Z54" s="100"/>
      <c r="AA54" s="100"/>
      <c r="AB54" s="100"/>
      <c r="AC54" s="100"/>
      <c r="AD54" s="100"/>
      <c r="AE54" s="100"/>
      <c r="AF54" s="100"/>
      <c r="AG54" s="100"/>
      <c r="AH54" s="100"/>
      <c r="AI54" s="100"/>
      <c r="AJ54" s="100"/>
      <c r="AK54" s="100"/>
      <c r="AL54" s="100"/>
      <c r="AM54" s="100"/>
      <c r="AN54" s="100"/>
      <c r="AO54" s="100"/>
      <c r="AP54" s="100"/>
      <c r="AQ54" s="100"/>
      <c r="AR54" s="100"/>
      <c r="AS54" s="100"/>
      <c r="AT54" s="100"/>
      <c r="AU54" s="100"/>
      <c r="AV54" s="100"/>
      <c r="AW54" s="100"/>
      <c r="AX54" s="100"/>
      <c r="AY54" s="100"/>
      <c r="AZ54" s="100"/>
      <c r="BA54" s="100"/>
      <c r="BB54" s="100"/>
      <c r="BC54" s="100"/>
      <c r="BD54" s="100"/>
      <c r="BE54" s="100"/>
    </row>
    <row r="55" spans="1:57" x14ac:dyDescent="0.25">
      <c r="A55" s="115" t="s">
        <v>2</v>
      </c>
      <c r="B55" s="3">
        <v>2020</v>
      </c>
      <c r="C55" s="92">
        <v>49</v>
      </c>
      <c r="D55" s="9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  <c r="R55" s="100"/>
      <c r="S55" s="100"/>
      <c r="T55" s="100"/>
      <c r="U55" s="100"/>
      <c r="V55" s="100"/>
      <c r="W55" s="100"/>
      <c r="X55" s="100"/>
      <c r="Y55" s="100"/>
      <c r="Z55" s="100"/>
      <c r="AA55" s="100"/>
      <c r="AB55" s="100"/>
      <c r="AC55" s="100"/>
      <c r="AD55" s="100"/>
      <c r="AE55" s="100"/>
      <c r="AF55" s="100"/>
      <c r="AG55" s="100"/>
      <c r="AH55" s="100"/>
      <c r="AI55" s="100"/>
      <c r="AJ55" s="100"/>
      <c r="AK55" s="100"/>
      <c r="AL55" s="100"/>
      <c r="AM55" s="100"/>
      <c r="AN55" s="100"/>
      <c r="AO55" s="100"/>
      <c r="AP55" s="100"/>
      <c r="AQ55" s="100"/>
      <c r="AR55" s="100"/>
      <c r="AS55" s="100"/>
      <c r="AT55" s="100"/>
      <c r="AU55" s="100"/>
      <c r="AV55" s="100"/>
      <c r="AW55" s="100"/>
      <c r="AX55" s="100"/>
      <c r="AY55" s="100"/>
      <c r="AZ55" s="100"/>
      <c r="BA55" s="100"/>
      <c r="BB55" s="100"/>
      <c r="BC55" s="100"/>
      <c r="BD55" s="100"/>
      <c r="BE55" s="100"/>
    </row>
    <row r="56" spans="1:57" x14ac:dyDescent="0.25">
      <c r="A56" s="115" t="s">
        <v>2</v>
      </c>
      <c r="B56" s="3">
        <v>2020</v>
      </c>
      <c r="C56" s="92">
        <v>50</v>
      </c>
      <c r="D56" s="9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100"/>
      <c r="R56" s="100"/>
      <c r="S56" s="100"/>
      <c r="T56" s="100"/>
      <c r="U56" s="100"/>
      <c r="V56" s="100"/>
      <c r="W56" s="100"/>
      <c r="X56" s="100"/>
      <c r="Y56" s="100"/>
      <c r="Z56" s="100"/>
      <c r="AA56" s="100"/>
      <c r="AB56" s="100"/>
      <c r="AC56" s="100"/>
      <c r="AD56" s="100"/>
      <c r="AE56" s="100"/>
      <c r="AF56" s="100"/>
      <c r="AG56" s="100"/>
      <c r="AH56" s="100"/>
      <c r="AI56" s="100"/>
      <c r="AJ56" s="100"/>
      <c r="AK56" s="100"/>
      <c r="AL56" s="100"/>
      <c r="AM56" s="100"/>
      <c r="AN56" s="100"/>
      <c r="AO56" s="100"/>
      <c r="AP56" s="100"/>
      <c r="AQ56" s="100"/>
      <c r="AR56" s="100"/>
      <c r="AS56" s="100"/>
      <c r="AT56" s="100"/>
      <c r="AU56" s="100"/>
      <c r="AV56" s="100"/>
      <c r="AW56" s="100"/>
      <c r="AX56" s="100"/>
      <c r="AY56" s="100"/>
      <c r="AZ56" s="100"/>
      <c r="BA56" s="100"/>
      <c r="BB56" s="100"/>
      <c r="BC56" s="100"/>
      <c r="BD56" s="100"/>
      <c r="BE56" s="100"/>
    </row>
    <row r="57" spans="1:57" x14ac:dyDescent="0.25">
      <c r="A57" s="115" t="s">
        <v>2</v>
      </c>
      <c r="B57" s="3">
        <v>2020</v>
      </c>
      <c r="C57" s="92">
        <v>51</v>
      </c>
      <c r="D57" s="9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  <c r="R57" s="100"/>
      <c r="S57" s="100"/>
      <c r="T57" s="100"/>
      <c r="U57" s="100"/>
      <c r="V57" s="100"/>
      <c r="W57" s="100"/>
      <c r="X57" s="100"/>
      <c r="Y57" s="100"/>
      <c r="Z57" s="100"/>
      <c r="AA57" s="100"/>
      <c r="AB57" s="100"/>
      <c r="AC57" s="100"/>
      <c r="AD57" s="100"/>
      <c r="AE57" s="100"/>
      <c r="AF57" s="100"/>
      <c r="AG57" s="100"/>
      <c r="AH57" s="100"/>
      <c r="AI57" s="100"/>
      <c r="AJ57" s="100"/>
      <c r="AK57" s="100"/>
      <c r="AL57" s="100"/>
      <c r="AM57" s="100"/>
      <c r="AN57" s="100"/>
      <c r="AO57" s="100"/>
      <c r="AP57" s="100"/>
      <c r="AQ57" s="100"/>
      <c r="AR57" s="100"/>
      <c r="AS57" s="100"/>
      <c r="AT57" s="100"/>
      <c r="AU57" s="100"/>
      <c r="AV57" s="100"/>
      <c r="AW57" s="100"/>
      <c r="AX57" s="100"/>
      <c r="AY57" s="100"/>
      <c r="AZ57" s="100"/>
      <c r="BA57" s="100"/>
      <c r="BB57" s="100"/>
      <c r="BC57" s="100"/>
      <c r="BD57" s="100"/>
      <c r="BE57" s="100"/>
    </row>
    <row r="58" spans="1:57" x14ac:dyDescent="0.25">
      <c r="A58" s="115" t="s">
        <v>2</v>
      </c>
      <c r="B58" s="3">
        <v>2020</v>
      </c>
      <c r="C58" s="92">
        <v>52</v>
      </c>
      <c r="D58" s="9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  <c r="R58" s="100"/>
      <c r="S58" s="100"/>
      <c r="T58" s="100"/>
      <c r="U58" s="100"/>
      <c r="V58" s="100"/>
      <c r="W58" s="100"/>
      <c r="X58" s="100"/>
      <c r="Y58" s="100"/>
      <c r="Z58" s="100"/>
      <c r="AA58" s="100"/>
      <c r="AB58" s="100"/>
      <c r="AC58" s="100"/>
      <c r="AD58" s="100"/>
      <c r="AE58" s="100"/>
      <c r="AF58" s="100"/>
      <c r="AG58" s="100"/>
      <c r="AH58" s="100"/>
      <c r="AI58" s="100"/>
      <c r="AJ58" s="100"/>
      <c r="AK58" s="100"/>
      <c r="AL58" s="100"/>
      <c r="AM58" s="100"/>
      <c r="AN58" s="100"/>
      <c r="AO58" s="100"/>
      <c r="AP58" s="100"/>
      <c r="AQ58" s="100"/>
      <c r="AR58" s="100"/>
      <c r="AS58" s="100"/>
      <c r="AT58" s="100"/>
      <c r="AU58" s="100"/>
      <c r="AV58" s="100"/>
      <c r="AW58" s="100"/>
      <c r="AX58" s="100"/>
      <c r="AY58" s="100"/>
      <c r="AZ58" s="100"/>
      <c r="BA58" s="100"/>
      <c r="BB58" s="100"/>
      <c r="BC58" s="100"/>
      <c r="BD58" s="100"/>
      <c r="BE58" s="100"/>
    </row>
    <row r="59" spans="1:57" x14ac:dyDescent="0.25">
      <c r="A59" s="115" t="s">
        <v>2</v>
      </c>
      <c r="B59" s="3">
        <v>2020</v>
      </c>
      <c r="C59" s="92">
        <v>53</v>
      </c>
      <c r="D59" s="9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  <c r="R59" s="100"/>
      <c r="S59" s="100"/>
      <c r="T59" s="100"/>
      <c r="U59" s="100"/>
      <c r="V59" s="100"/>
      <c r="W59" s="100"/>
      <c r="X59" s="100"/>
      <c r="Y59" s="100"/>
      <c r="Z59" s="100"/>
      <c r="AA59" s="100"/>
      <c r="AB59" s="100"/>
      <c r="AC59" s="100"/>
      <c r="AD59" s="100"/>
      <c r="AE59" s="100"/>
      <c r="AF59" s="100"/>
      <c r="AG59" s="100"/>
      <c r="AH59" s="100"/>
      <c r="AI59" s="100"/>
      <c r="AJ59" s="100"/>
      <c r="AK59" s="100"/>
      <c r="AL59" s="100"/>
      <c r="AM59" s="100"/>
      <c r="AN59" s="100"/>
      <c r="AO59" s="100"/>
      <c r="AP59" s="100"/>
      <c r="AQ59" s="100"/>
      <c r="AR59" s="100"/>
      <c r="AS59" s="100"/>
      <c r="AT59" s="100"/>
      <c r="AU59" s="100"/>
      <c r="AV59" s="100"/>
      <c r="AW59" s="100"/>
      <c r="AX59" s="100"/>
      <c r="AY59" s="100"/>
      <c r="AZ59" s="100"/>
      <c r="BA59" s="100"/>
      <c r="BB59" s="100"/>
      <c r="BC59" s="100"/>
      <c r="BD59" s="100"/>
      <c r="BE59" s="100"/>
    </row>
    <row r="60" spans="1:57" x14ac:dyDescent="0.25">
      <c r="C60" s="95" t="s">
        <v>5</v>
      </c>
      <c r="D60" s="112">
        <f>SUM(D7:D59)</f>
        <v>15</v>
      </c>
      <c r="E60" s="113">
        <f t="shared" ref="E60:BE60" si="6">SUM(E7:E59)</f>
        <v>12</v>
      </c>
      <c r="F60" s="151">
        <f t="shared" si="6"/>
        <v>5</v>
      </c>
      <c r="G60" s="112">
        <f t="shared" si="6"/>
        <v>35</v>
      </c>
      <c r="H60" s="113">
        <f t="shared" si="6"/>
        <v>81</v>
      </c>
      <c r="I60" s="151">
        <f t="shared" si="6"/>
        <v>9</v>
      </c>
      <c r="J60" s="112">
        <f t="shared" si="6"/>
        <v>20</v>
      </c>
      <c r="K60" s="113">
        <f t="shared" si="6"/>
        <v>31</v>
      </c>
      <c r="L60" s="151">
        <f t="shared" si="6"/>
        <v>5</v>
      </c>
      <c r="M60" s="112">
        <f t="shared" si="6"/>
        <v>79</v>
      </c>
      <c r="N60" s="113">
        <f t="shared" si="6"/>
        <v>25</v>
      </c>
      <c r="O60" s="151">
        <f t="shared" si="6"/>
        <v>4</v>
      </c>
      <c r="P60" s="112">
        <f t="shared" si="6"/>
        <v>0</v>
      </c>
      <c r="Q60" s="112">
        <f t="shared" si="6"/>
        <v>0</v>
      </c>
      <c r="R60" s="112">
        <f t="shared" si="6"/>
        <v>0</v>
      </c>
      <c r="S60" s="112">
        <f t="shared" si="6"/>
        <v>0</v>
      </c>
      <c r="T60" s="112">
        <f t="shared" si="6"/>
        <v>0</v>
      </c>
      <c r="U60" s="112">
        <f t="shared" si="6"/>
        <v>0</v>
      </c>
      <c r="V60" s="112">
        <f t="shared" si="6"/>
        <v>0</v>
      </c>
      <c r="W60" s="112">
        <f t="shared" si="6"/>
        <v>0</v>
      </c>
      <c r="X60" s="112">
        <f t="shared" si="6"/>
        <v>0</v>
      </c>
      <c r="Y60" s="112">
        <f t="shared" si="6"/>
        <v>0</v>
      </c>
      <c r="Z60" s="112">
        <f t="shared" si="6"/>
        <v>0</v>
      </c>
      <c r="AA60" s="112">
        <f t="shared" si="6"/>
        <v>0</v>
      </c>
      <c r="AB60" s="112">
        <f t="shared" si="6"/>
        <v>0</v>
      </c>
      <c r="AC60" s="112">
        <f t="shared" si="6"/>
        <v>0</v>
      </c>
      <c r="AD60" s="112">
        <f t="shared" si="6"/>
        <v>0</v>
      </c>
      <c r="AE60" s="112">
        <f t="shared" si="6"/>
        <v>0</v>
      </c>
      <c r="AF60" s="112">
        <f t="shared" si="6"/>
        <v>0</v>
      </c>
      <c r="AG60" s="112">
        <f t="shared" si="6"/>
        <v>0</v>
      </c>
      <c r="AH60" s="112">
        <f t="shared" si="6"/>
        <v>0</v>
      </c>
      <c r="AI60" s="112">
        <f t="shared" si="6"/>
        <v>0</v>
      </c>
      <c r="AJ60" s="112">
        <f t="shared" si="6"/>
        <v>0</v>
      </c>
      <c r="AK60" s="112">
        <f t="shared" si="6"/>
        <v>0</v>
      </c>
      <c r="AL60" s="112">
        <f t="shared" si="6"/>
        <v>0</v>
      </c>
      <c r="AM60" s="112">
        <f t="shared" si="6"/>
        <v>0</v>
      </c>
      <c r="AN60" s="112">
        <f t="shared" si="6"/>
        <v>0</v>
      </c>
      <c r="AO60" s="112">
        <f t="shared" si="6"/>
        <v>0</v>
      </c>
      <c r="AP60" s="112">
        <f t="shared" si="6"/>
        <v>0</v>
      </c>
      <c r="AQ60" s="112">
        <f t="shared" si="6"/>
        <v>0</v>
      </c>
      <c r="AR60" s="112">
        <f t="shared" si="6"/>
        <v>0</v>
      </c>
      <c r="AS60" s="112">
        <f t="shared" si="6"/>
        <v>0</v>
      </c>
      <c r="AT60" s="112">
        <f t="shared" si="6"/>
        <v>0</v>
      </c>
      <c r="AU60" s="112">
        <f t="shared" si="6"/>
        <v>0</v>
      </c>
      <c r="AV60" s="112">
        <f t="shared" si="6"/>
        <v>0</v>
      </c>
      <c r="AW60" s="112">
        <f t="shared" si="6"/>
        <v>0</v>
      </c>
      <c r="AX60" s="112">
        <f t="shared" si="6"/>
        <v>0</v>
      </c>
      <c r="AY60" s="112">
        <f t="shared" si="6"/>
        <v>0</v>
      </c>
      <c r="AZ60" s="112">
        <f t="shared" si="6"/>
        <v>0</v>
      </c>
      <c r="BA60" s="112">
        <f t="shared" si="6"/>
        <v>0</v>
      </c>
      <c r="BB60" s="112">
        <f t="shared" si="6"/>
        <v>0</v>
      </c>
      <c r="BC60" s="112">
        <f t="shared" si="6"/>
        <v>9</v>
      </c>
      <c r="BD60" s="112">
        <f t="shared" si="6"/>
        <v>1</v>
      </c>
      <c r="BE60" s="112">
        <f t="shared" si="6"/>
        <v>0</v>
      </c>
    </row>
    <row r="61" spans="1:57" x14ac:dyDescent="0.25">
      <c r="C61" s="18"/>
      <c r="E61" s="18"/>
    </row>
    <row r="62" spans="1:57" x14ac:dyDescent="0.25">
      <c r="C62" s="18"/>
      <c r="E62" s="18"/>
    </row>
    <row r="63" spans="1:57" x14ac:dyDescent="0.25">
      <c r="C63" s="18"/>
      <c r="E63" s="18"/>
    </row>
    <row r="64" spans="1:57" x14ac:dyDescent="0.25">
      <c r="C64" s="18"/>
      <c r="E64" s="18"/>
    </row>
  </sheetData>
  <protectedRanges>
    <protectedRange sqref="E8:G8" name="Rango1_5_1_1"/>
  </protectedRanges>
  <mergeCells count="24">
    <mergeCell ref="A2:W2"/>
    <mergeCell ref="A3:W3"/>
    <mergeCell ref="A5:A6"/>
    <mergeCell ref="B5:B6"/>
    <mergeCell ref="C5:C6"/>
    <mergeCell ref="P5:R5"/>
    <mergeCell ref="S5:U5"/>
    <mergeCell ref="V5:X5"/>
    <mergeCell ref="BC5:BE5"/>
    <mergeCell ref="A4:W4"/>
    <mergeCell ref="D5:F5"/>
    <mergeCell ref="G5:I5"/>
    <mergeCell ref="J5:L5"/>
    <mergeCell ref="M5:O5"/>
    <mergeCell ref="AZ5:BB5"/>
    <mergeCell ref="AW5:AY5"/>
    <mergeCell ref="AT5:AV5"/>
    <mergeCell ref="AQ5:AS5"/>
    <mergeCell ref="AN5:AP5"/>
    <mergeCell ref="AK5:AM5"/>
    <mergeCell ref="AH5:AJ5"/>
    <mergeCell ref="AE5:AG5"/>
    <mergeCell ref="AB5:AD5"/>
    <mergeCell ref="Y5:AA5"/>
  </mergeCells>
  <pageMargins left="0.7" right="0.7" top="0.75" bottom="0.75" header="0.3" footer="0.3"/>
  <pageSetup orientation="portrait" horizontalDpi="360" verticalDpi="360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T25"/>
  <sheetViews>
    <sheetView zoomScale="75" zoomScaleNormal="75" zoomScalePageLayoutView="80" workbookViewId="0">
      <selection activeCell="F28" sqref="F28"/>
    </sheetView>
  </sheetViews>
  <sheetFormatPr defaultColWidth="11.42578125" defaultRowHeight="15" x14ac:dyDescent="0.25"/>
  <cols>
    <col min="1" max="1" width="9" style="13" customWidth="1"/>
    <col min="2" max="2" width="24.7109375" style="13" customWidth="1"/>
    <col min="3" max="3" width="29.7109375" style="13" customWidth="1"/>
    <col min="4" max="4" width="11.42578125" style="13" customWidth="1"/>
    <col min="5" max="5" width="17.28515625" style="13" bestFit="1" customWidth="1"/>
    <col min="6" max="6" width="19.140625" style="13" bestFit="1" customWidth="1"/>
    <col min="7" max="7" width="10.7109375" style="13" bestFit="1" customWidth="1"/>
    <col min="8" max="9" width="11.42578125" style="13" customWidth="1"/>
    <col min="10" max="10" width="12.140625" style="13" bestFit="1" customWidth="1"/>
    <col min="11" max="11" width="10.42578125" style="13" bestFit="1" customWidth="1"/>
    <col min="12" max="12" width="11.42578125" style="13" customWidth="1"/>
    <col min="13" max="13" width="10.85546875" style="13" bestFit="1" customWidth="1"/>
    <col min="14" max="14" width="9.85546875" style="13" bestFit="1" customWidth="1"/>
    <col min="15" max="15" width="11.42578125" style="13" customWidth="1"/>
    <col min="16" max="16" width="6.28515625" style="13" bestFit="1" customWidth="1"/>
    <col min="17" max="17" width="8.42578125" style="13" bestFit="1" customWidth="1"/>
    <col min="18" max="18" width="14.42578125" style="13" bestFit="1" customWidth="1"/>
    <col min="19" max="19" width="11.42578125" style="13" customWidth="1"/>
    <col min="20" max="20" width="47.28515625" style="13" customWidth="1"/>
    <col min="21" max="21" width="11.42578125" style="13" customWidth="1"/>
    <col min="22" max="16384" width="11.42578125" style="13"/>
  </cols>
  <sheetData>
    <row r="1" spans="1:20" ht="15.75" thickBot="1" x14ac:dyDescent="0.3">
      <c r="A1" s="75" t="s">
        <v>0</v>
      </c>
      <c r="B1" s="1" t="s">
        <v>7</v>
      </c>
      <c r="C1" s="85" t="s">
        <v>8</v>
      </c>
      <c r="D1" s="86" t="s">
        <v>9</v>
      </c>
      <c r="E1" s="86" t="s">
        <v>10</v>
      </c>
      <c r="F1" s="157" t="s">
        <v>11</v>
      </c>
      <c r="G1" s="87" t="s">
        <v>7</v>
      </c>
      <c r="H1" s="23" t="s">
        <v>12</v>
      </c>
      <c r="I1" s="25" t="s">
        <v>13</v>
      </c>
      <c r="J1" s="23" t="s">
        <v>14</v>
      </c>
      <c r="K1" s="25" t="s">
        <v>15</v>
      </c>
      <c r="L1" s="32" t="s">
        <v>16</v>
      </c>
      <c r="M1" s="33" t="s">
        <v>17</v>
      </c>
      <c r="N1" s="34" t="s">
        <v>18</v>
      </c>
      <c r="O1" s="32" t="s">
        <v>19</v>
      </c>
      <c r="P1" s="24" t="s">
        <v>20</v>
      </c>
      <c r="Q1" s="24" t="s">
        <v>21</v>
      </c>
      <c r="R1" s="24" t="s">
        <v>22</v>
      </c>
      <c r="S1" s="29" t="s">
        <v>23</v>
      </c>
      <c r="T1" s="30" t="str">
        <f>IF(YearFromRepo&lt;&gt;YearToRepo,  ", " &amp; YearFromRepo &amp; " - " &amp; YearToRepo, IF(AND(MonthRepo="", WeekEWRepo="", YearFromRepo&lt;&gt;""), ", " &amp; YearFromRepo, "") ) &amp;
IF(StartDateRepo&lt;&gt;"", ", " &amp; TEXT(StartDateRepo,"DD/MM/YYYY") &amp; " - " &amp; TEXT(EndDateRepo,"DD/MM/YYYY"),  "") &amp;
IF(MonthRepo&lt;&gt;"", ", " &amp; MonthLabelRepo &amp; ": " &amp; YearRepo &amp; "-" &amp; TEXT(MonthRepo, "00"), "") &amp;
IF(WeekEWRepo&lt;&gt;"", ", " &amp; WeekEWLabelRepo &amp; ": " &amp; YearRepo &amp; "-" &amp; TEXT(WeekEWRepo, "00"), "")</f>
        <v>, 2020</v>
      </c>
    </row>
    <row r="2" spans="1:20" ht="15.75" thickBot="1" x14ac:dyDescent="0.3">
      <c r="A2" s="18" t="s">
        <v>24</v>
      </c>
      <c r="B2" s="18" t="s">
        <v>25</v>
      </c>
      <c r="C2" s="88" t="s">
        <v>2</v>
      </c>
      <c r="D2" s="89"/>
      <c r="E2" s="156" t="s">
        <v>79</v>
      </c>
      <c r="F2" s="158" t="s">
        <v>59</v>
      </c>
      <c r="G2" s="147" t="s">
        <v>58</v>
      </c>
      <c r="H2" s="36"/>
      <c r="I2" s="37"/>
      <c r="J2" s="38">
        <v>2020</v>
      </c>
      <c r="K2" s="39">
        <v>2020</v>
      </c>
      <c r="L2" s="40"/>
      <c r="M2" s="39">
        <v>1</v>
      </c>
      <c r="N2" s="39">
        <v>26</v>
      </c>
      <c r="O2" s="41"/>
      <c r="P2" s="45"/>
      <c r="Q2" s="46"/>
      <c r="R2" s="47"/>
      <c r="S2" s="44" t="s">
        <v>26</v>
      </c>
      <c r="T2" s="31" t="str">
        <f>"País: " &amp; $C$2 &amp; IF($E$2 &lt;&gt; "", " - " &amp; $E$1 &amp; ": " &amp; $E$2, IF($D$3 &lt;&gt; "", " - " &amp; $D$1 &amp; ": " &amp; $D$3, ""))</f>
        <v>País: Honduras - Establecimiento: Mi establecimiento</v>
      </c>
    </row>
    <row r="3" spans="1:20" ht="15.75" thickBot="1" x14ac:dyDescent="0.3">
      <c r="A3" s="18"/>
      <c r="B3" s="18"/>
      <c r="C3" s="18"/>
      <c r="D3" s="35"/>
      <c r="E3" s="18"/>
      <c r="F3" s="159" t="str">
        <f>PROPER(F2)</f>
        <v>Departamento</v>
      </c>
      <c r="G3" s="18"/>
      <c r="H3" s="18"/>
      <c r="I3" s="18"/>
      <c r="J3" s="18"/>
      <c r="K3" s="18"/>
      <c r="L3" s="42" t="s">
        <v>30</v>
      </c>
      <c r="M3" s="18"/>
      <c r="N3" s="18"/>
      <c r="O3" s="43" t="s">
        <v>1</v>
      </c>
      <c r="P3" s="48"/>
      <c r="Q3" s="10"/>
      <c r="R3" s="49"/>
      <c r="S3" s="44" t="s">
        <v>31</v>
      </c>
      <c r="T3" s="31" t="str">
        <f>$C$2 &amp; IF($E$2 &lt;&gt; "", " - " &amp; $E$2, IF($D$3 &lt;&gt; "", ", " &amp; $D$3, ""))</f>
        <v>Honduras - Mi establecimiento</v>
      </c>
    </row>
    <row r="4" spans="1:20" ht="15.75" thickBot="1" x14ac:dyDescent="0.3">
      <c r="A4" s="15" t="s">
        <v>27</v>
      </c>
      <c r="B4" s="131" t="s">
        <v>28</v>
      </c>
      <c r="C4" s="131" t="s">
        <v>29</v>
      </c>
      <c r="D4" s="32" t="s">
        <v>93</v>
      </c>
      <c r="E4" s="32" t="s">
        <v>94</v>
      </c>
      <c r="P4" s="48"/>
      <c r="Q4" s="18"/>
      <c r="R4" s="49"/>
      <c r="S4" s="44" t="s">
        <v>32</v>
      </c>
      <c r="T4" s="31" t="str">
        <f>IF(T1 = "", "", RIGHT(T1, LEN(T1)- 2))</f>
        <v>2020</v>
      </c>
    </row>
    <row r="5" spans="1:20" ht="15.75" thickBot="1" x14ac:dyDescent="0.3">
      <c r="A5" s="18"/>
      <c r="B5" s="132" t="s">
        <v>86</v>
      </c>
      <c r="C5" s="137" t="s">
        <v>81</v>
      </c>
      <c r="D5" s="127"/>
      <c r="E5" s="128"/>
      <c r="P5" s="50"/>
      <c r="Q5" s="51"/>
      <c r="R5" s="52"/>
      <c r="S5" s="96" t="s">
        <v>7</v>
      </c>
      <c r="T5" s="84"/>
    </row>
    <row r="6" spans="1:20" ht="30" customHeight="1" x14ac:dyDescent="0.25">
      <c r="A6" s="18"/>
      <c r="B6" s="136" t="s">
        <v>85</v>
      </c>
      <c r="C6" s="138" t="s">
        <v>99</v>
      </c>
      <c r="D6" s="125">
        <v>7</v>
      </c>
      <c r="E6" s="126">
        <v>1</v>
      </c>
    </row>
    <row r="7" spans="1:20" s="18" customFormat="1" x14ac:dyDescent="0.25">
      <c r="B7" s="133" t="s">
        <v>44</v>
      </c>
      <c r="C7" s="137" t="s">
        <v>8</v>
      </c>
    </row>
    <row r="8" spans="1:20" x14ac:dyDescent="0.25">
      <c r="B8" s="133" t="s">
        <v>45</v>
      </c>
      <c r="C8" s="137" t="s">
        <v>0</v>
      </c>
    </row>
    <row r="9" spans="1:20" x14ac:dyDescent="0.25">
      <c r="B9" s="133" t="s">
        <v>46</v>
      </c>
      <c r="C9" s="137" t="s">
        <v>1</v>
      </c>
    </row>
    <row r="10" spans="1:20" x14ac:dyDescent="0.25">
      <c r="B10" s="133" t="s">
        <v>49</v>
      </c>
      <c r="C10" s="137" t="s">
        <v>48</v>
      </c>
    </row>
    <row r="11" spans="1:20" x14ac:dyDescent="0.25">
      <c r="B11" s="133" t="s">
        <v>50</v>
      </c>
      <c r="C11" s="137" t="s">
        <v>47</v>
      </c>
    </row>
    <row r="12" spans="1:20" x14ac:dyDescent="0.25">
      <c r="B12" s="133" t="s">
        <v>37</v>
      </c>
      <c r="C12" s="137" t="s">
        <v>39</v>
      </c>
    </row>
    <row r="13" spans="1:20" x14ac:dyDescent="0.25">
      <c r="B13" s="133" t="s">
        <v>40</v>
      </c>
      <c r="C13" s="137" t="s">
        <v>38</v>
      </c>
    </row>
    <row r="14" spans="1:20" x14ac:dyDescent="0.25">
      <c r="B14" s="133" t="s">
        <v>42</v>
      </c>
      <c r="C14" s="137" t="s">
        <v>41</v>
      </c>
    </row>
    <row r="15" spans="1:20" x14ac:dyDescent="0.25">
      <c r="B15" s="133" t="s">
        <v>43</v>
      </c>
      <c r="C15" s="137" t="s">
        <v>103</v>
      </c>
    </row>
    <row r="16" spans="1:20" x14ac:dyDescent="0.25">
      <c r="B16" s="133" t="s">
        <v>51</v>
      </c>
      <c r="C16" s="137" t="s">
        <v>35</v>
      </c>
    </row>
    <row r="17" spans="1:5" x14ac:dyDescent="0.25">
      <c r="B17" s="133" t="s">
        <v>52</v>
      </c>
      <c r="C17" s="137" t="s">
        <v>4</v>
      </c>
    </row>
    <row r="18" spans="1:5" x14ac:dyDescent="0.25">
      <c r="B18" s="133" t="s">
        <v>53</v>
      </c>
      <c r="C18" s="137" t="s">
        <v>36</v>
      </c>
    </row>
    <row r="19" spans="1:5" x14ac:dyDescent="0.25">
      <c r="B19" s="133" t="s">
        <v>54</v>
      </c>
      <c r="C19" s="137" t="s">
        <v>55</v>
      </c>
    </row>
    <row r="20" spans="1:5" x14ac:dyDescent="0.25">
      <c r="B20" s="134" t="s">
        <v>56</v>
      </c>
      <c r="C20" s="139"/>
    </row>
    <row r="21" spans="1:5" x14ac:dyDescent="0.25">
      <c r="B21" s="134" t="s">
        <v>57</v>
      </c>
      <c r="C21" s="139"/>
    </row>
    <row r="22" spans="1:5" x14ac:dyDescent="0.25">
      <c r="A22" s="13" t="s">
        <v>97</v>
      </c>
      <c r="B22" s="135" t="s">
        <v>96</v>
      </c>
      <c r="C22" s="140" t="s">
        <v>95</v>
      </c>
      <c r="D22" s="129">
        <v>6</v>
      </c>
      <c r="E22" s="130">
        <v>1</v>
      </c>
    </row>
    <row r="23" spans="1:5" x14ac:dyDescent="0.25">
      <c r="A23" s="18" t="s">
        <v>97</v>
      </c>
      <c r="B23" s="135" t="s">
        <v>105</v>
      </c>
      <c r="C23" s="140" t="s">
        <v>98</v>
      </c>
    </row>
    <row r="24" spans="1:5" x14ac:dyDescent="0.25">
      <c r="B24" s="167" t="s">
        <v>104</v>
      </c>
      <c r="C24" s="167" t="str">
        <f>"Casos SARS-CoV-2 confirmados, negativos, fallecidos y porcentaje de positividad por " &amp; F2</f>
        <v>Casos SARS-CoV-2 confirmados, negativos, fallecidos y porcentaje de positividad por departamento</v>
      </c>
    </row>
    <row r="25" spans="1:5" x14ac:dyDescent="0.25">
      <c r="B25" s="168" t="s">
        <v>104</v>
      </c>
      <c r="C25" s="169" t="s">
        <v>106</v>
      </c>
    </row>
  </sheetData>
  <pageMargins left="0.7" right="0.7" top="0.75" bottom="0.75" header="0.3" footer="0.3"/>
  <pageSetup orientation="portrait" horizontalDpi="360" verticalDpi="360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9</vt:i4>
      </vt:variant>
    </vt:vector>
  </HeadingPairs>
  <TitlesOfParts>
    <vt:vector size="13" baseType="lpstr">
      <vt:lpstr>SARS-CoV-2_Confirm_Negativas</vt:lpstr>
      <vt:lpstr>SARS-CoV-2_Confirm_x_GE</vt:lpstr>
      <vt:lpstr>SARS-CoV-2_x_GEO</vt:lpstr>
      <vt:lpstr>Leyendas</vt:lpstr>
      <vt:lpstr>EndDateRepo</vt:lpstr>
      <vt:lpstr>MonthLabelRepo</vt:lpstr>
      <vt:lpstr>MonthRepo</vt:lpstr>
      <vt:lpstr>StartDateRepo</vt:lpstr>
      <vt:lpstr>WeekEWLabelRepo</vt:lpstr>
      <vt:lpstr>WeekEWRepo</vt:lpstr>
      <vt:lpstr>YearFromRepo</vt:lpstr>
      <vt:lpstr>YearRepo</vt:lpstr>
      <vt:lpstr>YearToRepo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Monzón</dc:creator>
  <cp:lastModifiedBy>CAFQ</cp:lastModifiedBy>
  <dcterms:created xsi:type="dcterms:W3CDTF">2013-09-30T20:01:39Z</dcterms:created>
  <dcterms:modified xsi:type="dcterms:W3CDTF">2020-07-10T04:43:30Z</dcterms:modified>
</cp:coreProperties>
</file>